
<file path=[Content_Types].xml><?xml version="1.0" encoding="utf-8"?>
<Types xmlns="http://schemas.openxmlformats.org/package/2006/content-types">
  <Default Extension="bin" ContentType="application/vnd.openxmlformats-officedocument.spreadsheetml.customProperty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printerSettings/printerSettings1.bin" ContentType="application/vnd.openxmlformats-officedocument.spreadsheetml.printerSettings"/>
  <Override PartName="/xl/printerSettings/printerSettings2.bin" ContentType="application/vnd.openxmlformats-officedocument.spreadsheetml.printerSettings"/>
  <Override PartName="/xl/drawings/drawing1.xml" ContentType="application/vnd.openxmlformats-officedocument.drawing+xml"/>
  <Override PartName="/xl/drawings/drawing2.xml" ContentType="application/vnd.openxmlformats-officedocument.drawing+xml"/>
  <Override PartName="/xl/printerSettings/printerSettings3.bin" ContentType="application/vnd.openxmlformats-officedocument.spreadsheetml.printerSettings"/>
  <Override PartName="/xl/drawings/drawing3.xml" ContentType="application/vnd.openxmlformats-officedocument.drawing+xml"/>
  <Override PartName="/xl/printerSettings/printerSettings4.bin" ContentType="application/vnd.openxmlformats-officedocument.spreadsheetml.printerSettings"/>
  <Override PartName="/xl/drawings/drawing4.xml" ContentType="application/vnd.openxmlformats-officedocument.drawing+xml"/>
  <Override PartName="/xl/drawings/drawing5.xml" ContentType="application/vnd.openxmlformats-officedocument.drawing+xml"/>
  <Override PartName="/xl/printerSettings/printerSettings5.bin" ContentType="application/vnd.openxmlformats-officedocument.spreadsheetml.printerSettings"/>
  <Override PartName="/xl/drawings/drawing6.xml" ContentType="application/vnd.openxmlformats-officedocument.drawing+xml"/>
  <Override PartName="/xl/printerSettings/printerSettings6.bin" ContentType="application/vnd.openxmlformats-officedocument.spreadsheetml.printerSettings"/>
  <Override PartName="/xl/drawings/drawing7.xml" ContentType="application/vnd.openxmlformats-officedocument.drawing+xml"/>
  <Override PartName="/xl/drawings/drawing8.xml" ContentType="application/vnd.openxmlformats-officedocument.drawing+xml"/>
  <Override PartName="/xl/printerSettings/printerSettings7.bin" ContentType="application/vnd.openxmlformats-officedocument.spreadsheetml.printerSettings"/>
  <Override PartName="/xl/drawings/drawing9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129"/>
  <workbookPr showObjects="none"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paneu.sharepoint.com/teams/ORG_PAPAEU-Marketing_PIB-Pricing/Shared Documents/Pricing/Pricing/2024/Price lists/To share/"/>
    </mc:Choice>
  </mc:AlternateContent>
  <xr:revisionPtr revIDLastSave="9377" documentId="13_ncr:1_{520B8E5C-1527-43A0-BD63-0332F078A041}" xr6:coauthVersionLast="47" xr6:coauthVersionMax="47" xr10:uidLastSave="{C581BF9C-5436-410A-88F4-551503ADE95A}"/>
  <workbookProtection workbookAlgorithmName="SHA-512" workbookHashValue="dQ38qVoDULEycclQmksyiMFLyt2C/MeMWgpnhmRkP7Phy7Y05kYBb6TaDdRHJN5X/Is9pV97Roc9B/cw/UYokw==" workbookSaltValue="BZ8r8wWgX9Zyrz2i+nKWKA==" workbookSpinCount="100000" lockStructure="1"/>
  <bookViews>
    <workbookView xWindow="28680" yWindow="-105" windowWidth="29040" windowHeight="15720" tabRatio="785" firstSheet="3" activeTab="3" xr2:uid="{E05F28A0-7FE9-427F-91ED-70A5CACC4519}"/>
  </bookViews>
  <sheets>
    <sheet name="Pricing source" sheetId="24" state="hidden" r:id="rId1"/>
    <sheet name="Títulos y textos" sheetId="35" state="hidden" r:id="rId2"/>
    <sheet name="Kits" sheetId="36" state="hidden" r:id="rId3"/>
    <sheet name="Tarifa Compacta" sheetId="26" r:id="rId4"/>
    <sheet name="Aquarea R290" sheetId="29" r:id="rId5"/>
    <sheet name="Aquarea R32" sheetId="30" r:id="rId6"/>
    <sheet name="DHW + ACC" sheetId="32" r:id="rId7"/>
    <sheet name="Aquarea Liquidación" sheetId="41" r:id="rId8"/>
    <sheet name="Fan Coil" sheetId="40" r:id="rId9"/>
    <sheet name="RAC" sheetId="34" r:id="rId10"/>
    <sheet name="BZ" sheetId="5" r:id="rId11"/>
    <sheet name="RZ " sheetId="42" state="hidden" r:id="rId12"/>
    <sheet name="UZ" sheetId="39" r:id="rId13"/>
    <sheet name="Gama Comercial PACi" sheetId="21" r:id="rId14"/>
    <sheet name="VRF" sheetId="22" r:id="rId15"/>
    <sheet name="Ventilación" sheetId="27" r:id="rId16"/>
    <sheet name="Chillers en Stock" sheetId="38" r:id="rId17"/>
    <sheet name="Refrigeración" sheetId="23" r:id="rId18"/>
  </sheets>
  <definedNames>
    <definedName name="_xlnm._FilterDatabase" localSheetId="8" hidden="1">'Fan Coil'!$B$10:$E$592</definedName>
    <definedName name="_xlnm._FilterDatabase" localSheetId="13" hidden="1">'Gama Comercial PACi'!$C$1:$C$968</definedName>
    <definedName name="_xlnm._FilterDatabase" localSheetId="2" hidden="1">Kits!$A$2:$P$656</definedName>
    <definedName name="_xlnm._FilterDatabase" localSheetId="0" hidden="1">'Pricing source'!$A$1:$U$2504</definedName>
    <definedName name="_xlnm._FilterDatabase" localSheetId="3" hidden="1">'Tarifa Compacta'!$A$4:$G$2395</definedName>
    <definedName name="_xlnm._FilterDatabase" localSheetId="14" hidden="1">VRF!$C$1:$C$532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847" i="21" l="1"/>
  <c r="B854" i="21"/>
  <c r="B861" i="21"/>
  <c r="B866" i="21"/>
  <c r="B842" i="21"/>
  <c r="E24" i="27"/>
  <c r="D26" i="32" l="1"/>
  <c r="D27" i="32"/>
  <c r="D28" i="32"/>
  <c r="D29" i="32"/>
  <c r="B435" i="26"/>
  <c r="B28" i="32" s="1"/>
  <c r="B436" i="26"/>
  <c r="B29" i="32" s="1"/>
  <c r="B437" i="26"/>
  <c r="M322" i="36"/>
  <c r="M321" i="36"/>
  <c r="K321" i="36"/>
  <c r="I321" i="36"/>
  <c r="M320" i="36"/>
  <c r="K320" i="36"/>
  <c r="I320" i="36"/>
  <c r="M319" i="36"/>
  <c r="K319" i="36"/>
  <c r="I319" i="36"/>
  <c r="M318" i="36"/>
  <c r="K318" i="36"/>
  <c r="I318" i="36"/>
  <c r="G318" i="36"/>
  <c r="E318" i="36"/>
  <c r="M317" i="36"/>
  <c r="K317" i="36"/>
  <c r="I317" i="36"/>
  <c r="G317" i="36"/>
  <c r="E317" i="36"/>
  <c r="M316" i="36"/>
  <c r="K316" i="36"/>
  <c r="I316" i="36"/>
  <c r="G316" i="36"/>
  <c r="E316" i="36"/>
  <c r="E838" i="21"/>
  <c r="D838" i="21"/>
  <c r="E837" i="21"/>
  <c r="D837" i="21"/>
  <c r="B425" i="40"/>
  <c r="B419" i="40"/>
  <c r="D420" i="40"/>
  <c r="D421" i="40"/>
  <c r="D422" i="40"/>
  <c r="D423" i="40"/>
  <c r="F164" i="22"/>
  <c r="P317" i="36" l="1"/>
  <c r="P318" i="36"/>
  <c r="P316" i="36"/>
  <c r="E906" i="21"/>
  <c r="E254" i="21"/>
  <c r="D1230" i="24" l="1"/>
  <c r="E917" i="21" l="1"/>
  <c r="D917" i="21"/>
  <c r="E919" i="21"/>
  <c r="D919" i="21"/>
  <c r="E871" i="21" l="1"/>
  <c r="D871" i="21"/>
  <c r="E870" i="21"/>
  <c r="D870" i="21"/>
  <c r="M344" i="36" l="1"/>
  <c r="K344" i="36"/>
  <c r="I344" i="36"/>
  <c r="M343" i="36"/>
  <c r="K343" i="36"/>
  <c r="I343" i="36"/>
  <c r="M342" i="36"/>
  <c r="K342" i="36"/>
  <c r="I342" i="36"/>
  <c r="M341" i="36"/>
  <c r="K341" i="36"/>
  <c r="I341" i="36"/>
  <c r="M340" i="36"/>
  <c r="K340" i="36"/>
  <c r="I340" i="36"/>
  <c r="M339" i="36"/>
  <c r="K339" i="36"/>
  <c r="I339" i="36"/>
  <c r="M338" i="36"/>
  <c r="K338" i="36"/>
  <c r="I338" i="36"/>
  <c r="M337" i="36"/>
  <c r="K337" i="36"/>
  <c r="I337" i="36"/>
  <c r="G337" i="36"/>
  <c r="E337" i="36"/>
  <c r="M336" i="36"/>
  <c r="K336" i="36"/>
  <c r="I336" i="36"/>
  <c r="G336" i="36"/>
  <c r="E336" i="36"/>
  <c r="L5" i="42"/>
  <c r="K5" i="42"/>
  <c r="J5" i="42"/>
  <c r="I5" i="42"/>
  <c r="G5" i="42"/>
  <c r="E5" i="42"/>
  <c r="D5" i="42"/>
  <c r="C5" i="42"/>
  <c r="B5" i="42"/>
  <c r="B4" i="42"/>
  <c r="D3" i="42"/>
  <c r="B3" i="42"/>
  <c r="B36" i="22"/>
  <c r="E40" i="22"/>
  <c r="D40" i="22"/>
  <c r="E39" i="22"/>
  <c r="D39" i="22"/>
  <c r="E38" i="22"/>
  <c r="D38" i="22"/>
  <c r="F37" i="22"/>
  <c r="E37" i="22"/>
  <c r="D37" i="22"/>
  <c r="F36" i="22"/>
  <c r="B31" i="22"/>
  <c r="E35" i="22"/>
  <c r="D35" i="22"/>
  <c r="E34" i="22"/>
  <c r="D34" i="22"/>
  <c r="E33" i="22"/>
  <c r="D33" i="22"/>
  <c r="F32" i="22"/>
  <c r="E32" i="22"/>
  <c r="D32" i="22"/>
  <c r="F31" i="22"/>
  <c r="F377" i="22"/>
  <c r="E377" i="22"/>
  <c r="D377" i="22"/>
  <c r="B379" i="22"/>
  <c r="B372" i="22"/>
  <c r="E378" i="22"/>
  <c r="D378" i="22"/>
  <c r="E376" i="22"/>
  <c r="D376" i="22"/>
  <c r="E375" i="22"/>
  <c r="D375" i="22"/>
  <c r="E374" i="22"/>
  <c r="D374" i="22"/>
  <c r="E373" i="22"/>
  <c r="E372" i="22"/>
  <c r="E379" i="22"/>
  <c r="E380" i="22"/>
  <c r="B195" i="22"/>
  <c r="E204" i="22"/>
  <c r="D204" i="22"/>
  <c r="E203" i="22"/>
  <c r="D203" i="22"/>
  <c r="E202" i="22"/>
  <c r="D202" i="22"/>
  <c r="E201" i="22"/>
  <c r="D201" i="22"/>
  <c r="E200" i="22"/>
  <c r="D200" i="22"/>
  <c r="E199" i="22"/>
  <c r="D199" i="22"/>
  <c r="E198" i="22"/>
  <c r="D198" i="22"/>
  <c r="E197" i="22"/>
  <c r="D197" i="22"/>
  <c r="E196" i="22"/>
  <c r="E102" i="22"/>
  <c r="E144" i="22"/>
  <c r="B165" i="22"/>
  <c r="E179" i="22"/>
  <c r="D179" i="22"/>
  <c r="E178" i="22"/>
  <c r="D178" i="22"/>
  <c r="E177" i="22"/>
  <c r="D177" i="22"/>
  <c r="E176" i="22"/>
  <c r="D176" i="22"/>
  <c r="E175" i="22"/>
  <c r="D175" i="22"/>
  <c r="E174" i="22"/>
  <c r="D174" i="22"/>
  <c r="E173" i="22"/>
  <c r="D173" i="22"/>
  <c r="E172" i="22"/>
  <c r="D172" i="22"/>
  <c r="E171" i="22"/>
  <c r="D171" i="22"/>
  <c r="E170" i="22"/>
  <c r="D170" i="22"/>
  <c r="E169" i="22"/>
  <c r="D169" i="22"/>
  <c r="E168" i="22"/>
  <c r="D168" i="22"/>
  <c r="E167" i="22"/>
  <c r="D167" i="22"/>
  <c r="E166" i="22"/>
  <c r="P337" i="36" l="1"/>
  <c r="P336" i="36"/>
  <c r="D146" i="22"/>
  <c r="E146" i="22"/>
  <c r="B143" i="22"/>
  <c r="E151" i="22"/>
  <c r="D151" i="22"/>
  <c r="E150" i="22"/>
  <c r="D150" i="22"/>
  <c r="E149" i="22"/>
  <c r="D149" i="22"/>
  <c r="E148" i="22"/>
  <c r="D148" i="22"/>
  <c r="E147" i="22"/>
  <c r="D147" i="22"/>
  <c r="E145" i="22"/>
  <c r="D145" i="22"/>
  <c r="B101" i="22"/>
  <c r="E114" i="22"/>
  <c r="D114" i="22"/>
  <c r="E113" i="22"/>
  <c r="D113" i="22"/>
  <c r="E112" i="22"/>
  <c r="D112" i="22"/>
  <c r="E111" i="22"/>
  <c r="D111" i="22"/>
  <c r="E110" i="22"/>
  <c r="D110" i="22"/>
  <c r="E109" i="22"/>
  <c r="D109" i="22"/>
  <c r="E108" i="22"/>
  <c r="D108" i="22"/>
  <c r="E107" i="22"/>
  <c r="D107" i="22"/>
  <c r="E106" i="22"/>
  <c r="D106" i="22"/>
  <c r="E105" i="22"/>
  <c r="D105" i="22"/>
  <c r="E104" i="22"/>
  <c r="D104" i="22"/>
  <c r="E103" i="22"/>
  <c r="D103" i="22"/>
  <c r="F376" i="22"/>
  <c r="F374" i="22"/>
  <c r="F378" i="22"/>
  <c r="F204" i="22" l="1"/>
  <c r="F375" i="22"/>
  <c r="F179" i="22"/>
  <c r="E1290" i="26" l="1"/>
  <c r="E1291" i="26"/>
  <c r="E1292" i="26"/>
  <c r="E1293" i="26"/>
  <c r="E1294" i="26"/>
  <c r="E1295" i="26"/>
  <c r="E1298" i="26"/>
  <c r="E1299" i="26"/>
  <c r="E1300" i="26"/>
  <c r="E1304" i="26"/>
  <c r="E1305" i="26"/>
  <c r="E1306" i="26"/>
  <c r="E1307" i="26"/>
  <c r="E1319" i="26"/>
  <c r="E1320" i="26"/>
  <c r="E1321" i="26"/>
  <c r="D143" i="29"/>
  <c r="D142" i="29"/>
  <c r="D141" i="29"/>
  <c r="D140" i="29"/>
  <c r="D139" i="29"/>
  <c r="D138" i="29"/>
  <c r="D137" i="29"/>
  <c r="D136" i="29"/>
  <c r="D135" i="29"/>
  <c r="D133" i="29"/>
  <c r="D132" i="29"/>
  <c r="D131" i="29"/>
  <c r="D130" i="29"/>
  <c r="D129" i="29"/>
  <c r="D128" i="29"/>
  <c r="D127" i="29"/>
  <c r="D126" i="29"/>
  <c r="D125" i="29"/>
  <c r="D123" i="29"/>
  <c r="D122" i="29"/>
  <c r="D121" i="29"/>
  <c r="D120" i="29"/>
  <c r="D119" i="29"/>
  <c r="D118" i="29"/>
  <c r="D117" i="29"/>
  <c r="D116" i="29"/>
  <c r="D115" i="29"/>
  <c r="D113" i="29"/>
  <c r="D112" i="29"/>
  <c r="D111" i="29"/>
  <c r="D110" i="29"/>
  <c r="D109" i="29"/>
  <c r="D108" i="29"/>
  <c r="D107" i="29"/>
  <c r="D106" i="29"/>
  <c r="D105" i="29"/>
  <c r="D98" i="29"/>
  <c r="D97" i="29"/>
  <c r="D96" i="29"/>
  <c r="D95" i="29"/>
  <c r="D94" i="29"/>
  <c r="D93" i="29"/>
  <c r="D92" i="29"/>
  <c r="D91" i="29"/>
  <c r="D90" i="29"/>
  <c r="D89" i="29"/>
  <c r="D87" i="29"/>
  <c r="D86" i="29"/>
  <c r="D85" i="29"/>
  <c r="D84" i="29"/>
  <c r="D83" i="29"/>
  <c r="D82" i="29"/>
  <c r="D81" i="29"/>
  <c r="D80" i="29"/>
  <c r="D79" i="29"/>
  <c r="D78" i="29"/>
  <c r="D76" i="29"/>
  <c r="D75" i="29"/>
  <c r="D74" i="29"/>
  <c r="D73" i="29"/>
  <c r="D72" i="29"/>
  <c r="D71" i="29"/>
  <c r="D70" i="29"/>
  <c r="D69" i="29"/>
  <c r="D68" i="29"/>
  <c r="D67" i="29"/>
  <c r="D65" i="29"/>
  <c r="D64" i="29"/>
  <c r="D63" i="29"/>
  <c r="D62" i="29"/>
  <c r="D61" i="29"/>
  <c r="D60" i="29"/>
  <c r="D59" i="29"/>
  <c r="D58" i="29"/>
  <c r="D57" i="29"/>
  <c r="D56" i="29"/>
  <c r="D54" i="29"/>
  <c r="D53" i="29"/>
  <c r="D52" i="29"/>
  <c r="D51" i="29"/>
  <c r="D50" i="29"/>
  <c r="D49" i="29"/>
  <c r="D48" i="29"/>
  <c r="D47" i="29"/>
  <c r="D46" i="29"/>
  <c r="D45" i="29"/>
  <c r="D43" i="29"/>
  <c r="D42" i="29"/>
  <c r="D41" i="29"/>
  <c r="D40" i="29"/>
  <c r="D39" i="29"/>
  <c r="D38" i="29"/>
  <c r="D37" i="29"/>
  <c r="D36" i="29"/>
  <c r="D35" i="29"/>
  <c r="D34" i="29"/>
  <c r="D33" i="29"/>
  <c r="D32" i="29"/>
  <c r="D31" i="29"/>
  <c r="D30" i="29"/>
  <c r="D29" i="29"/>
  <c r="D28" i="29"/>
  <c r="D26" i="29"/>
  <c r="D25" i="29"/>
  <c r="D24" i="29"/>
  <c r="D23" i="29"/>
  <c r="D22" i="29"/>
  <c r="D21" i="29"/>
  <c r="D20" i="29"/>
  <c r="D19" i="29"/>
  <c r="D18" i="29"/>
  <c r="D17" i="29"/>
  <c r="D16" i="29"/>
  <c r="D15" i="29"/>
  <c r="D14" i="29"/>
  <c r="D13" i="29"/>
  <c r="D12" i="29"/>
  <c r="D11" i="29"/>
  <c r="D317" i="30"/>
  <c r="D316" i="30"/>
  <c r="D315" i="30"/>
  <c r="D314" i="30"/>
  <c r="D313" i="30"/>
  <c r="D308" i="30"/>
  <c r="D307" i="30"/>
  <c r="D306" i="30"/>
  <c r="D301" i="30"/>
  <c r="D300" i="30"/>
  <c r="D299" i="30"/>
  <c r="D298" i="30"/>
  <c r="D291" i="30"/>
  <c r="D290" i="30"/>
  <c r="D289" i="30"/>
  <c r="D288" i="30"/>
  <c r="D287" i="30"/>
  <c r="D286" i="30"/>
  <c r="D285" i="30"/>
  <c r="D284" i="30"/>
  <c r="D283" i="30"/>
  <c r="D282" i="30"/>
  <c r="D281" i="30"/>
  <c r="D280" i="30"/>
  <c r="D279" i="30"/>
  <c r="D278" i="30"/>
  <c r="D277" i="30"/>
  <c r="D276" i="30"/>
  <c r="D275" i="30"/>
  <c r="D274" i="30"/>
  <c r="D273" i="30"/>
  <c r="D272" i="30"/>
  <c r="D270" i="30"/>
  <c r="D269" i="30"/>
  <c r="D268" i="30"/>
  <c r="D267" i="30"/>
  <c r="D266" i="30"/>
  <c r="D265" i="30"/>
  <c r="D264" i="30"/>
  <c r="D263" i="30"/>
  <c r="D262" i="30"/>
  <c r="D261" i="30"/>
  <c r="D260" i="30"/>
  <c r="D259" i="30"/>
  <c r="D258" i="30"/>
  <c r="D257" i="30"/>
  <c r="D256" i="30"/>
  <c r="D255" i="30"/>
  <c r="D254" i="30"/>
  <c r="D253" i="30"/>
  <c r="D252" i="30"/>
  <c r="D251" i="30"/>
  <c r="D249" i="30"/>
  <c r="D248" i="30"/>
  <c r="D247" i="30"/>
  <c r="D246" i="30"/>
  <c r="D245" i="30"/>
  <c r="D244" i="30"/>
  <c r="D243" i="30"/>
  <c r="D242" i="30"/>
  <c r="D241" i="30"/>
  <c r="D240" i="30"/>
  <c r="D239" i="30"/>
  <c r="D238" i="30"/>
  <c r="D237" i="30"/>
  <c r="D236" i="30"/>
  <c r="D235" i="30"/>
  <c r="D234" i="30"/>
  <c r="D233" i="30"/>
  <c r="D232" i="30"/>
  <c r="D231" i="30"/>
  <c r="D230" i="30"/>
  <c r="D228" i="30"/>
  <c r="D227" i="30"/>
  <c r="D226" i="30"/>
  <c r="D225" i="30"/>
  <c r="D224" i="30"/>
  <c r="D223" i="30"/>
  <c r="D222" i="30"/>
  <c r="D221" i="30"/>
  <c r="D220" i="30"/>
  <c r="D219" i="30"/>
  <c r="D218" i="30"/>
  <c r="D217" i="30"/>
  <c r="D216" i="30"/>
  <c r="D215" i="30"/>
  <c r="D214" i="30"/>
  <c r="D213" i="30"/>
  <c r="D212" i="30"/>
  <c r="D211" i="30"/>
  <c r="D210" i="30"/>
  <c r="D209" i="30"/>
  <c r="D207" i="30"/>
  <c r="D206" i="30"/>
  <c r="D205" i="30"/>
  <c r="D204" i="30"/>
  <c r="D203" i="30"/>
  <c r="D202" i="30"/>
  <c r="D201" i="30"/>
  <c r="D200" i="30"/>
  <c r="D199" i="30"/>
  <c r="D198" i="30"/>
  <c r="D197" i="30"/>
  <c r="D196" i="30"/>
  <c r="D195" i="30"/>
  <c r="D194" i="30"/>
  <c r="D193" i="30"/>
  <c r="D192" i="30"/>
  <c r="D191" i="30"/>
  <c r="D190" i="30"/>
  <c r="D189" i="30"/>
  <c r="D188" i="30"/>
  <c r="D183" i="30"/>
  <c r="D182" i="30"/>
  <c r="D181" i="30"/>
  <c r="D180" i="30"/>
  <c r="D179" i="30"/>
  <c r="D178" i="30"/>
  <c r="D177" i="30"/>
  <c r="D176" i="30"/>
  <c r="D175" i="30"/>
  <c r="D174" i="30"/>
  <c r="D173" i="30"/>
  <c r="D172" i="30"/>
  <c r="D171" i="30"/>
  <c r="D170" i="30"/>
  <c r="D169" i="30"/>
  <c r="D168" i="30"/>
  <c r="D167" i="30"/>
  <c r="D166" i="30"/>
  <c r="D165" i="30"/>
  <c r="D164" i="30"/>
  <c r="D163" i="30"/>
  <c r="D162" i="30"/>
  <c r="D161" i="30"/>
  <c r="D160" i="30"/>
  <c r="D159" i="30"/>
  <c r="D158" i="30"/>
  <c r="D157" i="30"/>
  <c r="D156" i="30"/>
  <c r="D155" i="30"/>
  <c r="D154" i="30"/>
  <c r="D153" i="30"/>
  <c r="D152" i="30"/>
  <c r="D150" i="30"/>
  <c r="D149" i="30"/>
  <c r="D148" i="30"/>
  <c r="D147" i="30"/>
  <c r="D146" i="30"/>
  <c r="D145" i="30"/>
  <c r="D144" i="30"/>
  <c r="D143" i="30"/>
  <c r="D142" i="30"/>
  <c r="D141" i="30"/>
  <c r="D140" i="30"/>
  <c r="D139" i="30"/>
  <c r="D138" i="30"/>
  <c r="D137" i="30"/>
  <c r="D136" i="30"/>
  <c r="D135" i="30"/>
  <c r="D134" i="30"/>
  <c r="D133" i="30"/>
  <c r="D132" i="30"/>
  <c r="D131" i="30"/>
  <c r="D130" i="30"/>
  <c r="D129" i="30"/>
  <c r="D128" i="30"/>
  <c r="D127" i="30"/>
  <c r="D125" i="30"/>
  <c r="D124" i="30"/>
  <c r="D123" i="30"/>
  <c r="D122" i="30"/>
  <c r="D121" i="30"/>
  <c r="D120" i="30"/>
  <c r="D119" i="30"/>
  <c r="D118" i="30"/>
  <c r="D117" i="30"/>
  <c r="D116" i="30"/>
  <c r="D115" i="30"/>
  <c r="D114" i="30"/>
  <c r="D113" i="30"/>
  <c r="D112" i="30"/>
  <c r="D111" i="30"/>
  <c r="D110" i="30"/>
  <c r="D109" i="30"/>
  <c r="D108" i="30"/>
  <c r="D107" i="30"/>
  <c r="D106" i="30"/>
  <c r="D105" i="30"/>
  <c r="D104" i="30"/>
  <c r="D103" i="30"/>
  <c r="D102" i="30"/>
  <c r="D100" i="30"/>
  <c r="D99" i="30"/>
  <c r="D98" i="30"/>
  <c r="D97" i="30"/>
  <c r="D96" i="30"/>
  <c r="D95" i="30"/>
  <c r="D94" i="30"/>
  <c r="D93" i="30"/>
  <c r="D92" i="30"/>
  <c r="D91" i="30"/>
  <c r="D90" i="30"/>
  <c r="D89" i="30"/>
  <c r="D88" i="30"/>
  <c r="D87" i="30"/>
  <c r="D86" i="30"/>
  <c r="D85" i="30"/>
  <c r="D84" i="30"/>
  <c r="D83" i="30"/>
  <c r="D82" i="30"/>
  <c r="D81" i="30"/>
  <c r="D80" i="30"/>
  <c r="D79" i="30"/>
  <c r="D78" i="30"/>
  <c r="D77" i="30"/>
  <c r="D76" i="30"/>
  <c r="D75" i="30"/>
  <c r="D74" i="30"/>
  <c r="D73" i="30"/>
  <c r="D72" i="30"/>
  <c r="D71" i="30"/>
  <c r="D70" i="30"/>
  <c r="D69" i="30"/>
  <c r="D68" i="30"/>
  <c r="D67" i="30"/>
  <c r="D66" i="30"/>
  <c r="D65" i="30"/>
  <c r="D63" i="30"/>
  <c r="D62" i="30"/>
  <c r="D61" i="30"/>
  <c r="D60" i="30"/>
  <c r="D59" i="30"/>
  <c r="D58" i="30"/>
  <c r="D57" i="30"/>
  <c r="D56" i="30"/>
  <c r="D55" i="30"/>
  <c r="D54" i="30"/>
  <c r="D53" i="30"/>
  <c r="D52" i="30"/>
  <c r="D51" i="30"/>
  <c r="D50" i="30"/>
  <c r="D49" i="30"/>
  <c r="D48" i="30"/>
  <c r="D46" i="30"/>
  <c r="D45" i="30"/>
  <c r="D44" i="30"/>
  <c r="D43" i="30"/>
  <c r="D42" i="30"/>
  <c r="D41" i="30"/>
  <c r="D40" i="30"/>
  <c r="D39" i="30"/>
  <c r="D38" i="30"/>
  <c r="D37" i="30"/>
  <c r="D36" i="30"/>
  <c r="D35" i="30"/>
  <c r="D34" i="30"/>
  <c r="D33" i="30"/>
  <c r="D32" i="30"/>
  <c r="D31" i="30"/>
  <c r="D30" i="30"/>
  <c r="D29" i="30"/>
  <c r="D28" i="30"/>
  <c r="D27" i="30"/>
  <c r="D26" i="30"/>
  <c r="D25" i="30"/>
  <c r="D24" i="30"/>
  <c r="D23" i="30"/>
  <c r="D22" i="30"/>
  <c r="D21" i="30"/>
  <c r="D20" i="30"/>
  <c r="D19" i="30"/>
  <c r="D18" i="30"/>
  <c r="D17" i="30"/>
  <c r="D16" i="30"/>
  <c r="D15" i="30"/>
  <c r="D14" i="30"/>
  <c r="D13" i="30"/>
  <c r="D12" i="30"/>
  <c r="D11" i="30"/>
  <c r="D31" i="32"/>
  <c r="D30" i="32"/>
  <c r="D25" i="32"/>
  <c r="D24" i="32"/>
  <c r="D23" i="32"/>
  <c r="D22" i="32"/>
  <c r="D21" i="32"/>
  <c r="D20" i="32"/>
  <c r="D19" i="32"/>
  <c r="D169" i="32"/>
  <c r="D168" i="32"/>
  <c r="D167" i="32"/>
  <c r="D166" i="32"/>
  <c r="D165" i="32"/>
  <c r="D164" i="32"/>
  <c r="D161" i="32"/>
  <c r="D160" i="32"/>
  <c r="D159" i="32"/>
  <c r="D158" i="32"/>
  <c r="D157" i="32"/>
  <c r="D156" i="32"/>
  <c r="D155" i="32"/>
  <c r="D154" i="32"/>
  <c r="D153" i="32"/>
  <c r="D152" i="32"/>
  <c r="D148" i="32"/>
  <c r="D147" i="32"/>
  <c r="D146" i="32"/>
  <c r="D143" i="32"/>
  <c r="D142" i="32"/>
  <c r="D141" i="32"/>
  <c r="D140" i="32"/>
  <c r="D137" i="32"/>
  <c r="D136" i="32"/>
  <c r="D135" i="32"/>
  <c r="D134" i="32"/>
  <c r="D133" i="32"/>
  <c r="D132" i="32"/>
  <c r="D129" i="32"/>
  <c r="D128" i="32"/>
  <c r="D127" i="32"/>
  <c r="D126" i="32"/>
  <c r="D125" i="32"/>
  <c r="D124" i="32"/>
  <c r="D123" i="32"/>
  <c r="D122" i="32"/>
  <c r="D121" i="32"/>
  <c r="D118" i="32"/>
  <c r="D117" i="32"/>
  <c r="D116" i="32"/>
  <c r="D113" i="32"/>
  <c r="D112" i="32"/>
  <c r="D111" i="32"/>
  <c r="D110" i="32"/>
  <c r="D109" i="32"/>
  <c r="D108" i="32"/>
  <c r="D105" i="32"/>
  <c r="D104" i="32"/>
  <c r="D103" i="32"/>
  <c r="D102" i="32"/>
  <c r="D101" i="32"/>
  <c r="D100" i="32"/>
  <c r="D99" i="32"/>
  <c r="D98" i="32"/>
  <c r="D93" i="32"/>
  <c r="D92" i="32"/>
  <c r="D91" i="32"/>
  <c r="D90" i="32"/>
  <c r="D87" i="32"/>
  <c r="D86" i="32"/>
  <c r="D83" i="32"/>
  <c r="D82" i="32"/>
  <c r="D81" i="32"/>
  <c r="D80" i="32"/>
  <c r="D79" i="32"/>
  <c r="D78" i="32"/>
  <c r="D77" i="32"/>
  <c r="D76" i="32"/>
  <c r="D75" i="32"/>
  <c r="D70" i="32"/>
  <c r="D69" i="32"/>
  <c r="D68" i="32"/>
  <c r="D67" i="32"/>
  <c r="D66" i="32"/>
  <c r="D63" i="32"/>
  <c r="D62" i="32"/>
  <c r="D61" i="32"/>
  <c r="D60" i="32"/>
  <c r="D59" i="32"/>
  <c r="D58" i="32"/>
  <c r="D57" i="32"/>
  <c r="D56" i="32"/>
  <c r="D55" i="32"/>
  <c r="D54" i="32"/>
  <c r="D53" i="32"/>
  <c r="D52" i="32"/>
  <c r="D49" i="32"/>
  <c r="D48" i="32"/>
  <c r="D47" i="32"/>
  <c r="D46" i="32"/>
  <c r="D45" i="32"/>
  <c r="D44" i="32"/>
  <c r="D43" i="32"/>
  <c r="D42" i="32"/>
  <c r="D41" i="32"/>
  <c r="D40" i="32"/>
  <c r="D37" i="32"/>
  <c r="D36" i="32"/>
  <c r="D15" i="32"/>
  <c r="D14" i="32"/>
  <c r="D13" i="32"/>
  <c r="D12" i="32"/>
  <c r="D11" i="32"/>
  <c r="D10" i="32"/>
  <c r="D9" i="32"/>
  <c r="D8" i="32"/>
  <c r="D56" i="41"/>
  <c r="D55" i="41"/>
  <c r="D53" i="41"/>
  <c r="D52" i="41"/>
  <c r="D51" i="41"/>
  <c r="D50" i="41"/>
  <c r="D49" i="41"/>
  <c r="D48" i="41"/>
  <c r="D47" i="41"/>
  <c r="D46" i="41"/>
  <c r="D45" i="41"/>
  <c r="D44" i="41"/>
  <c r="D43" i="41"/>
  <c r="D42" i="41"/>
  <c r="D35" i="41"/>
  <c r="D34" i="41"/>
  <c r="D33" i="41"/>
  <c r="D32" i="41"/>
  <c r="D31" i="41"/>
  <c r="D30" i="41"/>
  <c r="D25" i="41"/>
  <c r="D24" i="41"/>
  <c r="D17" i="41"/>
  <c r="D16" i="41"/>
  <c r="D15" i="41"/>
  <c r="D14" i="41"/>
  <c r="D13" i="41"/>
  <c r="D12" i="41"/>
  <c r="D126" i="40"/>
  <c r="D125" i="40"/>
  <c r="D124" i="40"/>
  <c r="D123" i="40"/>
  <c r="D122" i="40"/>
  <c r="D121" i="40"/>
  <c r="D120" i="40"/>
  <c r="D119" i="40"/>
  <c r="D116" i="40"/>
  <c r="D115" i="40"/>
  <c r="D114" i="40"/>
  <c r="D113" i="40"/>
  <c r="D112" i="40"/>
  <c r="D111" i="40"/>
  <c r="D110" i="40"/>
  <c r="D109" i="40"/>
  <c r="D627" i="40"/>
  <c r="D626" i="40"/>
  <c r="D625" i="40"/>
  <c r="D624" i="40"/>
  <c r="D623" i="40"/>
  <c r="D622" i="40"/>
  <c r="D619" i="40"/>
  <c r="D618" i="40"/>
  <c r="D617" i="40"/>
  <c r="D616" i="40"/>
  <c r="D615" i="40"/>
  <c r="D614" i="40"/>
  <c r="D611" i="40"/>
  <c r="D610" i="40"/>
  <c r="D609" i="40"/>
  <c r="D608" i="40"/>
  <c r="D607" i="40"/>
  <c r="D606" i="40"/>
  <c r="D603" i="40"/>
  <c r="D602" i="40"/>
  <c r="D601" i="40"/>
  <c r="D600" i="40"/>
  <c r="D599" i="40"/>
  <c r="D598" i="40"/>
  <c r="D592" i="40"/>
  <c r="D591" i="40"/>
  <c r="D590" i="40"/>
  <c r="D589" i="40"/>
  <c r="D588" i="40"/>
  <c r="D587" i="40"/>
  <c r="D586" i="40"/>
  <c r="D585" i="40"/>
  <c r="D584" i="40"/>
  <c r="D583" i="40"/>
  <c r="D582" i="40"/>
  <c r="D581" i="40"/>
  <c r="D580" i="40"/>
  <c r="D579" i="40"/>
  <c r="D578" i="40"/>
  <c r="D577" i="40"/>
  <c r="D576" i="40"/>
  <c r="D575" i="40"/>
  <c r="D574" i="40"/>
  <c r="D573" i="40"/>
  <c r="D572" i="40"/>
  <c r="D571" i="40"/>
  <c r="D570" i="40"/>
  <c r="D569" i="40"/>
  <c r="D568" i="40"/>
  <c r="D567" i="40"/>
  <c r="D566" i="40"/>
  <c r="D563" i="40"/>
  <c r="D562" i="40"/>
  <c r="D561" i="40"/>
  <c r="D560" i="40"/>
  <c r="D559" i="40"/>
  <c r="D558" i="40"/>
  <c r="D557" i="40"/>
  <c r="D556" i="40"/>
  <c r="D555" i="40"/>
  <c r="D554" i="40"/>
  <c r="D553" i="40"/>
  <c r="D552" i="40"/>
  <c r="D551" i="40"/>
  <c r="D550" i="40"/>
  <c r="D544" i="40"/>
  <c r="D543" i="40"/>
  <c r="D542" i="40"/>
  <c r="D541" i="40"/>
  <c r="D538" i="40"/>
  <c r="D537" i="40"/>
  <c r="D536" i="40"/>
  <c r="D535" i="40"/>
  <c r="D529" i="40"/>
  <c r="D528" i="40"/>
  <c r="D527" i="40"/>
  <c r="D526" i="40"/>
  <c r="D525" i="40"/>
  <c r="D522" i="40"/>
  <c r="D521" i="40"/>
  <c r="D520" i="40"/>
  <c r="D519" i="40"/>
  <c r="D518" i="40"/>
  <c r="D515" i="40"/>
  <c r="D514" i="40"/>
  <c r="D513" i="40"/>
  <c r="D512" i="40"/>
  <c r="D511" i="40"/>
  <c r="D510" i="40"/>
  <c r="D507" i="40"/>
  <c r="D506" i="40"/>
  <c r="D505" i="40"/>
  <c r="D504" i="40"/>
  <c r="D503" i="40"/>
  <c r="D502" i="40"/>
  <c r="D496" i="40"/>
  <c r="D495" i="40"/>
  <c r="D494" i="40"/>
  <c r="D493" i="40"/>
  <c r="D492" i="40"/>
  <c r="D491" i="40"/>
  <c r="D488" i="40"/>
  <c r="D487" i="40"/>
  <c r="D486" i="40"/>
  <c r="D485" i="40"/>
  <c r="D484" i="40"/>
  <c r="D483" i="40"/>
  <c r="D480" i="40"/>
  <c r="D479" i="40"/>
  <c r="D478" i="40"/>
  <c r="D477" i="40"/>
  <c r="D476" i="40"/>
  <c r="D475" i="40"/>
  <c r="D472" i="40"/>
  <c r="D471" i="40"/>
  <c r="D470" i="40"/>
  <c r="D469" i="40"/>
  <c r="D468" i="40"/>
  <c r="D467" i="40"/>
  <c r="D464" i="40"/>
  <c r="D463" i="40"/>
  <c r="D462" i="40"/>
  <c r="D461" i="40"/>
  <c r="D460" i="40"/>
  <c r="D459" i="40"/>
  <c r="D456" i="40"/>
  <c r="D455" i="40"/>
  <c r="D454" i="40"/>
  <c r="D453" i="40"/>
  <c r="D452" i="40"/>
  <c r="D451" i="40"/>
  <c r="D448" i="40"/>
  <c r="D447" i="40"/>
  <c r="D446" i="40"/>
  <c r="D445" i="40"/>
  <c r="D444" i="40"/>
  <c r="D443" i="40"/>
  <c r="D440" i="40"/>
  <c r="D439" i="40"/>
  <c r="D438" i="40"/>
  <c r="D437" i="40"/>
  <c r="D436" i="40"/>
  <c r="D435" i="40"/>
  <c r="D429" i="40"/>
  <c r="D428" i="40"/>
  <c r="D427" i="40"/>
  <c r="D426" i="40"/>
  <c r="D414" i="40"/>
  <c r="D413" i="40"/>
  <c r="D412" i="40"/>
  <c r="D411" i="40"/>
  <c r="D410" i="40"/>
  <c r="D409" i="40"/>
  <c r="D408" i="40"/>
  <c r="D407" i="40"/>
  <c r="D404" i="40"/>
  <c r="D403" i="40"/>
  <c r="D402" i="40"/>
  <c r="D401" i="40"/>
  <c r="D400" i="40"/>
  <c r="D399" i="40"/>
  <c r="D398" i="40"/>
  <c r="D397" i="40"/>
  <c r="D394" i="40"/>
  <c r="D393" i="40"/>
  <c r="D392" i="40"/>
  <c r="D391" i="40"/>
  <c r="D390" i="40"/>
  <c r="D389" i="40"/>
  <c r="D388" i="40"/>
  <c r="D385" i="40"/>
  <c r="D384" i="40"/>
  <c r="D383" i="40"/>
  <c r="D382" i="40"/>
  <c r="D381" i="40"/>
  <c r="D380" i="40"/>
  <c r="D379" i="40"/>
  <c r="D376" i="40"/>
  <c r="D375" i="40"/>
  <c r="D374" i="40"/>
  <c r="D373" i="40"/>
  <c r="D372" i="40"/>
  <c r="D371" i="40"/>
  <c r="D370" i="40"/>
  <c r="D369" i="40"/>
  <c r="D366" i="40"/>
  <c r="D365" i="40"/>
  <c r="D364" i="40"/>
  <c r="D363" i="40"/>
  <c r="D362" i="40"/>
  <c r="D361" i="40"/>
  <c r="D360" i="40"/>
  <c r="D359" i="40"/>
  <c r="D356" i="40"/>
  <c r="D355" i="40"/>
  <c r="D354" i="40"/>
  <c r="D353" i="40"/>
  <c r="D352" i="40"/>
  <c r="D351" i="40"/>
  <c r="D350" i="40"/>
  <c r="D347" i="40"/>
  <c r="D346" i="40"/>
  <c r="D345" i="40"/>
  <c r="D344" i="40"/>
  <c r="D343" i="40"/>
  <c r="D342" i="40"/>
  <c r="D341" i="40"/>
  <c r="D335" i="40"/>
  <c r="D334" i="40"/>
  <c r="D333" i="40"/>
  <c r="D332" i="40"/>
  <c r="D331" i="40"/>
  <c r="D330" i="40"/>
  <c r="D329" i="40"/>
  <c r="D328" i="40"/>
  <c r="D325" i="40"/>
  <c r="D324" i="40"/>
  <c r="D323" i="40"/>
  <c r="D322" i="40"/>
  <c r="D321" i="40"/>
  <c r="D320" i="40"/>
  <c r="D319" i="40"/>
  <c r="D318" i="40"/>
  <c r="D315" i="40"/>
  <c r="D314" i="40"/>
  <c r="D313" i="40"/>
  <c r="D312" i="40"/>
  <c r="D311" i="40"/>
  <c r="D310" i="40"/>
  <c r="D309" i="40"/>
  <c r="D306" i="40"/>
  <c r="D305" i="40"/>
  <c r="D304" i="40"/>
  <c r="D303" i="40"/>
  <c r="D302" i="40"/>
  <c r="D301" i="40"/>
  <c r="D300" i="40"/>
  <c r="D297" i="40"/>
  <c r="D296" i="40"/>
  <c r="D295" i="40"/>
  <c r="D294" i="40"/>
  <c r="D293" i="40"/>
  <c r="D292" i="40"/>
  <c r="D291" i="40"/>
  <c r="D290" i="40"/>
  <c r="D287" i="40"/>
  <c r="D286" i="40"/>
  <c r="D285" i="40"/>
  <c r="D284" i="40"/>
  <c r="D283" i="40"/>
  <c r="D282" i="40"/>
  <c r="D281" i="40"/>
  <c r="D280" i="40"/>
  <c r="D277" i="40"/>
  <c r="D276" i="40"/>
  <c r="D275" i="40"/>
  <c r="D274" i="40"/>
  <c r="D273" i="40"/>
  <c r="D272" i="40"/>
  <c r="D271" i="40"/>
  <c r="D268" i="40"/>
  <c r="D267" i="40"/>
  <c r="D266" i="40"/>
  <c r="D265" i="40"/>
  <c r="D264" i="40"/>
  <c r="D263" i="40"/>
  <c r="D262" i="40"/>
  <c r="D256" i="40"/>
  <c r="D255" i="40"/>
  <c r="D254" i="40"/>
  <c r="D253" i="40"/>
  <c r="D252" i="40"/>
  <c r="D251" i="40"/>
  <c r="D250" i="40"/>
  <c r="D249" i="40"/>
  <c r="D246" i="40"/>
  <c r="D245" i="40"/>
  <c r="D244" i="40"/>
  <c r="D243" i="40"/>
  <c r="D242" i="40"/>
  <c r="D241" i="40"/>
  <c r="D240" i="40"/>
  <c r="D239" i="40"/>
  <c r="D236" i="40"/>
  <c r="D235" i="40"/>
  <c r="D234" i="40"/>
  <c r="D233" i="40"/>
  <c r="D232" i="40"/>
  <c r="D231" i="40"/>
  <c r="D230" i="40"/>
  <c r="D227" i="40"/>
  <c r="D226" i="40"/>
  <c r="D225" i="40"/>
  <c r="D224" i="40"/>
  <c r="D223" i="40"/>
  <c r="D222" i="40"/>
  <c r="D221" i="40"/>
  <c r="D218" i="40"/>
  <c r="D217" i="40"/>
  <c r="D216" i="40"/>
  <c r="D215" i="40"/>
  <c r="D214" i="40"/>
  <c r="D213" i="40"/>
  <c r="D212" i="40"/>
  <c r="D211" i="40"/>
  <c r="D208" i="40"/>
  <c r="D207" i="40"/>
  <c r="D206" i="40"/>
  <c r="D205" i="40"/>
  <c r="D204" i="40"/>
  <c r="D203" i="40"/>
  <c r="D202" i="40"/>
  <c r="D201" i="40"/>
  <c r="D198" i="40"/>
  <c r="D197" i="40"/>
  <c r="D196" i="40"/>
  <c r="D195" i="40"/>
  <c r="D194" i="40"/>
  <c r="D193" i="40"/>
  <c r="D192" i="40"/>
  <c r="D189" i="40"/>
  <c r="D188" i="40"/>
  <c r="D187" i="40"/>
  <c r="D186" i="40"/>
  <c r="D185" i="40"/>
  <c r="D184" i="40"/>
  <c r="D183" i="40"/>
  <c r="D175" i="40"/>
  <c r="D174" i="40"/>
  <c r="D173" i="40"/>
  <c r="D172" i="40"/>
  <c r="D171" i="40"/>
  <c r="D170" i="40"/>
  <c r="D169" i="40"/>
  <c r="D168" i="40"/>
  <c r="D167" i="40"/>
  <c r="D166" i="40"/>
  <c r="D165" i="40"/>
  <c r="D164" i="40"/>
  <c r="D163" i="40"/>
  <c r="D162" i="40"/>
  <c r="D161" i="40"/>
  <c r="D160" i="40"/>
  <c r="D159" i="40"/>
  <c r="D158" i="40"/>
  <c r="D157" i="40"/>
  <c r="D156" i="40"/>
  <c r="D155" i="40"/>
  <c r="D149" i="40"/>
  <c r="D148" i="40"/>
  <c r="D147" i="40"/>
  <c r="D146" i="40"/>
  <c r="D145" i="40"/>
  <c r="D144" i="40"/>
  <c r="D143" i="40"/>
  <c r="D142" i="40"/>
  <c r="D139" i="40"/>
  <c r="D138" i="40"/>
  <c r="D137" i="40"/>
  <c r="D136" i="40"/>
  <c r="D135" i="40"/>
  <c r="D134" i="40"/>
  <c r="D133" i="40"/>
  <c r="D132" i="40"/>
  <c r="D103" i="40"/>
  <c r="D102" i="40"/>
  <c r="D101" i="40"/>
  <c r="D100" i="40"/>
  <c r="D99" i="40"/>
  <c r="D98" i="40"/>
  <c r="D97" i="40"/>
  <c r="D96" i="40"/>
  <c r="D95" i="40"/>
  <c r="D94" i="40"/>
  <c r="D91" i="40"/>
  <c r="D90" i="40"/>
  <c r="D89" i="40"/>
  <c r="D88" i="40"/>
  <c r="D87" i="40"/>
  <c r="D86" i="40"/>
  <c r="D85" i="40"/>
  <c r="D84" i="40"/>
  <c r="D83" i="40"/>
  <c r="D82" i="40"/>
  <c r="D76" i="40"/>
  <c r="D75" i="40"/>
  <c r="D74" i="40"/>
  <c r="D73" i="40"/>
  <c r="D72" i="40"/>
  <c r="D69" i="40"/>
  <c r="D68" i="40"/>
  <c r="D67" i="40"/>
  <c r="D66" i="40"/>
  <c r="D65" i="40"/>
  <c r="D62" i="40"/>
  <c r="D61" i="40"/>
  <c r="D60" i="40"/>
  <c r="D59" i="40"/>
  <c r="D58" i="40"/>
  <c r="D57" i="40"/>
  <c r="D56" i="40"/>
  <c r="D55" i="40"/>
  <c r="D54" i="40"/>
  <c r="D53" i="40"/>
  <c r="D47" i="40"/>
  <c r="D46" i="40"/>
  <c r="D45" i="40"/>
  <c r="D44" i="40"/>
  <c r="D41" i="40"/>
  <c r="D40" i="40"/>
  <c r="D39" i="40"/>
  <c r="D38" i="40"/>
  <c r="D37" i="40"/>
  <c r="D36" i="40"/>
  <c r="D35" i="40"/>
  <c r="D32" i="40"/>
  <c r="D31" i="40"/>
  <c r="D30" i="40"/>
  <c r="D29" i="40"/>
  <c r="D26" i="40"/>
  <c r="D25" i="40"/>
  <c r="D24" i="40"/>
  <c r="D23" i="40"/>
  <c r="D22" i="40"/>
  <c r="D21" i="40"/>
  <c r="D20" i="40"/>
  <c r="D17" i="40"/>
  <c r="D16" i="40"/>
  <c r="D15" i="40"/>
  <c r="D14" i="40"/>
  <c r="D13" i="40"/>
  <c r="D12" i="40"/>
  <c r="D11" i="40"/>
  <c r="D242" i="34"/>
  <c r="D241" i="34"/>
  <c r="D240" i="34"/>
  <c r="D239" i="34"/>
  <c r="D238" i="34"/>
  <c r="D237" i="34"/>
  <c r="D234" i="34"/>
  <c r="D233" i="34"/>
  <c r="D232" i="34"/>
  <c r="D231" i="34"/>
  <c r="D228" i="34"/>
  <c r="D227" i="34"/>
  <c r="D226" i="34"/>
  <c r="D223" i="34"/>
  <c r="D222" i="34"/>
  <c r="D221" i="34"/>
  <c r="D220" i="34"/>
  <c r="D219" i="34"/>
  <c r="D218" i="34"/>
  <c r="D217" i="34"/>
  <c r="D216" i="34"/>
  <c r="D215" i="34"/>
  <c r="D214" i="34"/>
  <c r="D213" i="34"/>
  <c r="D212" i="34"/>
  <c r="D211" i="34"/>
  <c r="D210" i="34"/>
  <c r="D209" i="34"/>
  <c r="D205" i="34"/>
  <c r="D201" i="34"/>
  <c r="D200" i="34"/>
  <c r="D199" i="34"/>
  <c r="D198" i="34"/>
  <c r="D197" i="34"/>
  <c r="D196" i="34"/>
  <c r="D195" i="34"/>
  <c r="D194" i="34"/>
  <c r="D191" i="34"/>
  <c r="D190" i="34"/>
  <c r="D189" i="34"/>
  <c r="D188" i="34"/>
  <c r="D185" i="34"/>
  <c r="D184" i="34"/>
  <c r="D183" i="34"/>
  <c r="D182" i="34"/>
  <c r="D181" i="34"/>
  <c r="D180" i="34"/>
  <c r="D179" i="34"/>
  <c r="D178" i="34"/>
  <c r="D177" i="34"/>
  <c r="D176" i="34"/>
  <c r="D173" i="34"/>
  <c r="D172" i="34"/>
  <c r="D171" i="34"/>
  <c r="D170" i="34"/>
  <c r="D169" i="34"/>
  <c r="D159" i="34"/>
  <c r="D156" i="34"/>
  <c r="D155" i="34"/>
  <c r="D154" i="34"/>
  <c r="D151" i="34"/>
  <c r="D150" i="34"/>
  <c r="D149" i="34"/>
  <c r="D148" i="34"/>
  <c r="D147" i="34"/>
  <c r="D146" i="34"/>
  <c r="D145" i="34"/>
  <c r="D138" i="34"/>
  <c r="D134" i="34"/>
  <c r="D130" i="34"/>
  <c r="D127" i="34"/>
  <c r="D126" i="34"/>
  <c r="D125" i="34"/>
  <c r="D115" i="34"/>
  <c r="D111" i="34"/>
  <c r="D110" i="34"/>
  <c r="D107" i="34"/>
  <c r="D106" i="34"/>
  <c r="D105" i="34"/>
  <c r="D104" i="34"/>
  <c r="D101" i="34"/>
  <c r="D100" i="34"/>
  <c r="D99" i="34"/>
  <c r="D98" i="34"/>
  <c r="D97" i="34"/>
  <c r="D96" i="34"/>
  <c r="D95" i="34"/>
  <c r="D94" i="34"/>
  <c r="D93" i="34"/>
  <c r="D92" i="34"/>
  <c r="D91" i="34"/>
  <c r="D90" i="34"/>
  <c r="D87" i="34"/>
  <c r="D86" i="34"/>
  <c r="D85" i="34"/>
  <c r="D84" i="34"/>
  <c r="D83" i="34"/>
  <c r="D82" i="34"/>
  <c r="D81" i="34"/>
  <c r="D80" i="34"/>
  <c r="D79" i="34"/>
  <c r="D76" i="34"/>
  <c r="D75" i="34"/>
  <c r="D73" i="34"/>
  <c r="D72" i="34"/>
  <c r="D70" i="34"/>
  <c r="D69" i="34"/>
  <c r="D67" i="34"/>
  <c r="D66" i="34"/>
  <c r="D64" i="34"/>
  <c r="D63" i="34"/>
  <c r="D59" i="34"/>
  <c r="D58" i="34"/>
  <c r="D57" i="34"/>
  <c r="D56" i="34"/>
  <c r="D55" i="34"/>
  <c r="D54" i="34"/>
  <c r="D53" i="34"/>
  <c r="D52" i="34"/>
  <c r="D51" i="34"/>
  <c r="D50" i="34"/>
  <c r="D49" i="34"/>
  <c r="D48" i="34"/>
  <c r="D47" i="34"/>
  <c r="D46" i="34"/>
  <c r="D45" i="34"/>
  <c r="D44" i="34"/>
  <c r="D43" i="34"/>
  <c r="D42" i="34"/>
  <c r="D41" i="34"/>
  <c r="D40" i="34"/>
  <c r="D39" i="34"/>
  <c r="D36" i="34"/>
  <c r="D35" i="34"/>
  <c r="D34" i="34"/>
  <c r="D33" i="34"/>
  <c r="D32" i="34"/>
  <c r="D31" i="34"/>
  <c r="D30" i="34"/>
  <c r="D29" i="34"/>
  <c r="D28" i="34"/>
  <c r="D25" i="34"/>
  <c r="D24" i="34"/>
  <c r="D23" i="34"/>
  <c r="D22" i="34"/>
  <c r="D21" i="34"/>
  <c r="D20" i="34"/>
  <c r="D19" i="34"/>
  <c r="D18" i="34"/>
  <c r="D17" i="34"/>
  <c r="D16" i="34"/>
  <c r="D15" i="34"/>
  <c r="D14" i="34"/>
  <c r="D13" i="34"/>
  <c r="D12" i="34"/>
  <c r="D11" i="34"/>
  <c r="D10" i="34"/>
  <c r="D9" i="34"/>
  <c r="D8" i="34"/>
  <c r="D19" i="5"/>
  <c r="D18" i="5"/>
  <c r="D17" i="5"/>
  <c r="D16" i="5"/>
  <c r="D15" i="5"/>
  <c r="D14" i="5"/>
  <c r="D13" i="5"/>
  <c r="D12" i="5"/>
  <c r="D11" i="5"/>
  <c r="D10" i="5"/>
  <c r="D9" i="5"/>
  <c r="D8" i="5"/>
  <c r="D15" i="39"/>
  <c r="D14" i="39"/>
  <c r="D13" i="39"/>
  <c r="D12" i="39"/>
  <c r="D11" i="39"/>
  <c r="D10" i="39"/>
  <c r="E952" i="21"/>
  <c r="D952" i="21"/>
  <c r="F951" i="21"/>
  <c r="E951" i="21"/>
  <c r="D951" i="21"/>
  <c r="E950" i="21"/>
  <c r="D950" i="21"/>
  <c r="E949" i="21"/>
  <c r="D949" i="21"/>
  <c r="E948" i="21"/>
  <c r="D948" i="21"/>
  <c r="F947" i="21"/>
  <c r="E947" i="21"/>
  <c r="D947" i="21"/>
  <c r="E946" i="21"/>
  <c r="D946" i="21"/>
  <c r="E945" i="21"/>
  <c r="D945" i="21"/>
  <c r="E944" i="21"/>
  <c r="E943" i="21"/>
  <c r="D943" i="21"/>
  <c r="E942" i="21"/>
  <c r="D942" i="21"/>
  <c r="E941" i="21"/>
  <c r="D941" i="21"/>
  <c r="F940" i="21"/>
  <c r="E940" i="21"/>
  <c r="D940" i="21"/>
  <c r="E939" i="21"/>
  <c r="D939" i="21"/>
  <c r="E938" i="21"/>
  <c r="D938" i="21"/>
  <c r="E937" i="21"/>
  <c r="D937" i="21"/>
  <c r="E936" i="21"/>
  <c r="D936" i="21"/>
  <c r="E935" i="21"/>
  <c r="D935" i="21"/>
  <c r="E934" i="21"/>
  <c r="D934" i="21"/>
  <c r="F933" i="21"/>
  <c r="E933" i="21"/>
  <c r="D933" i="21"/>
  <c r="E932" i="21"/>
  <c r="D932" i="21"/>
  <c r="F931" i="21"/>
  <c r="E931" i="21"/>
  <c r="D931" i="21"/>
  <c r="E930" i="21"/>
  <c r="D930" i="21"/>
  <c r="E929" i="21"/>
  <c r="D929" i="21"/>
  <c r="F928" i="21"/>
  <c r="E928" i="21"/>
  <c r="D928" i="21"/>
  <c r="E927" i="21"/>
  <c r="D927" i="21"/>
  <c r="D926" i="21"/>
  <c r="E924" i="21"/>
  <c r="D924" i="21"/>
  <c r="E923" i="21"/>
  <c r="D923" i="21"/>
  <c r="E922" i="21"/>
  <c r="D922" i="21"/>
  <c r="E921" i="21"/>
  <c r="D921" i="21"/>
  <c r="E920" i="21"/>
  <c r="D920" i="21"/>
  <c r="E918" i="21"/>
  <c r="D918" i="21"/>
  <c r="E916" i="21"/>
  <c r="D916" i="21"/>
  <c r="E915" i="21"/>
  <c r="D915" i="21"/>
  <c r="F911" i="21"/>
  <c r="E911" i="21"/>
  <c r="D911" i="21"/>
  <c r="E910" i="21"/>
  <c r="E909" i="21"/>
  <c r="E908" i="21"/>
  <c r="E907" i="21"/>
  <c r="E903" i="21"/>
  <c r="D903" i="21"/>
  <c r="E902" i="21"/>
  <c r="D902" i="21"/>
  <c r="E901" i="21"/>
  <c r="D901" i="21"/>
  <c r="E900" i="21"/>
  <c r="D900" i="21"/>
  <c r="E899" i="21"/>
  <c r="D899" i="21"/>
  <c r="F895" i="21"/>
  <c r="E895" i="21"/>
  <c r="D895" i="21"/>
  <c r="E894" i="21"/>
  <c r="D894" i="21"/>
  <c r="E893" i="21"/>
  <c r="D893" i="21"/>
  <c r="E892" i="21"/>
  <c r="D892" i="21"/>
  <c r="E891" i="21"/>
  <c r="D891" i="21"/>
  <c r="E890" i="21"/>
  <c r="D890" i="21"/>
  <c r="E889" i="21"/>
  <c r="D889" i="21"/>
  <c r="E888" i="21"/>
  <c r="D888" i="21"/>
  <c r="E887" i="21"/>
  <c r="D887" i="21"/>
  <c r="E886" i="21"/>
  <c r="D886" i="21"/>
  <c r="E883" i="21"/>
  <c r="D883" i="21"/>
  <c r="E882" i="21"/>
  <c r="D882" i="21"/>
  <c r="E879" i="21"/>
  <c r="E878" i="21"/>
  <c r="E877" i="21"/>
  <c r="E876" i="21"/>
  <c r="E875" i="21"/>
  <c r="E874" i="21"/>
  <c r="E853" i="21"/>
  <c r="D853" i="21"/>
  <c r="E852" i="21"/>
  <c r="D852" i="21"/>
  <c r="E851" i="21"/>
  <c r="D851" i="21"/>
  <c r="E850" i="21"/>
  <c r="D850" i="21"/>
  <c r="E849" i="21"/>
  <c r="D849" i="21"/>
  <c r="E869" i="21"/>
  <c r="D869" i="21"/>
  <c r="E868" i="21"/>
  <c r="D868" i="21"/>
  <c r="E865" i="21"/>
  <c r="D865" i="21"/>
  <c r="E864" i="21"/>
  <c r="D864" i="21"/>
  <c r="E863" i="21"/>
  <c r="D863" i="21"/>
  <c r="E846" i="21"/>
  <c r="D846" i="21"/>
  <c r="E845" i="21"/>
  <c r="D845" i="21"/>
  <c r="E844" i="21"/>
  <c r="D844" i="21"/>
  <c r="E860" i="21"/>
  <c r="D860" i="21"/>
  <c r="E859" i="21"/>
  <c r="D859" i="21"/>
  <c r="E858" i="21"/>
  <c r="D858" i="21"/>
  <c r="E857" i="21"/>
  <c r="D857" i="21"/>
  <c r="E856" i="21"/>
  <c r="D856" i="21"/>
  <c r="F840" i="21"/>
  <c r="E840" i="21"/>
  <c r="D840" i="21"/>
  <c r="E839" i="21"/>
  <c r="D839" i="21"/>
  <c r="E836" i="21"/>
  <c r="D836" i="21"/>
  <c r="E835" i="21"/>
  <c r="D835" i="21"/>
  <c r="E834" i="21"/>
  <c r="D834" i="21"/>
  <c r="E833" i="21"/>
  <c r="D833" i="21"/>
  <c r="E832" i="21"/>
  <c r="D832" i="21"/>
  <c r="E831" i="21"/>
  <c r="D831" i="21"/>
  <c r="E830" i="21"/>
  <c r="D830" i="21"/>
  <c r="E829" i="21"/>
  <c r="D829" i="21"/>
  <c r="E828" i="21"/>
  <c r="D828" i="21"/>
  <c r="E827" i="21"/>
  <c r="D827" i="21"/>
  <c r="E824" i="21"/>
  <c r="D824" i="21"/>
  <c r="E823" i="21"/>
  <c r="D823" i="21"/>
  <c r="E822" i="21"/>
  <c r="D822" i="21"/>
  <c r="E821" i="21"/>
  <c r="D821" i="21"/>
  <c r="E820" i="21"/>
  <c r="D820" i="21"/>
  <c r="E819" i="21"/>
  <c r="D819" i="21"/>
  <c r="E818" i="21"/>
  <c r="D818" i="21"/>
  <c r="E817" i="21"/>
  <c r="D817" i="21"/>
  <c r="E816" i="21"/>
  <c r="D816" i="21"/>
  <c r="E815" i="21"/>
  <c r="D815" i="21"/>
  <c r="E814" i="21"/>
  <c r="D814" i="21"/>
  <c r="D808" i="21"/>
  <c r="E807" i="21"/>
  <c r="D807" i="21"/>
  <c r="E806" i="21"/>
  <c r="D806" i="21"/>
  <c r="E805" i="21"/>
  <c r="D805" i="21"/>
  <c r="D804" i="21"/>
  <c r="E803" i="21"/>
  <c r="D803" i="21"/>
  <c r="E802" i="21"/>
  <c r="D802" i="21"/>
  <c r="E801" i="21"/>
  <c r="D801" i="21"/>
  <c r="D800" i="21"/>
  <c r="E799" i="21"/>
  <c r="D799" i="21"/>
  <c r="E798" i="21"/>
  <c r="D798" i="21"/>
  <c r="E797" i="21"/>
  <c r="D797" i="21"/>
  <c r="F795" i="21"/>
  <c r="E794" i="21"/>
  <c r="D794" i="21"/>
  <c r="E793" i="21"/>
  <c r="D793" i="21"/>
  <c r="E792" i="21"/>
  <c r="D792" i="21"/>
  <c r="E791" i="21"/>
  <c r="D791" i="21"/>
  <c r="E790" i="21"/>
  <c r="D790" i="21"/>
  <c r="E789" i="21"/>
  <c r="D789" i="21"/>
  <c r="E788" i="21"/>
  <c r="D788" i="21"/>
  <c r="E787" i="21"/>
  <c r="D787" i="21"/>
  <c r="E307" i="21"/>
  <c r="D307" i="21"/>
  <c r="E306" i="21"/>
  <c r="D306" i="21"/>
  <c r="E305" i="21"/>
  <c r="D305" i="21"/>
  <c r="E304" i="21"/>
  <c r="D304" i="21"/>
  <c r="E303" i="21"/>
  <c r="D303" i="21"/>
  <c r="E302" i="21"/>
  <c r="D302" i="21"/>
  <c r="E301" i="21"/>
  <c r="D301" i="21"/>
  <c r="E300" i="21"/>
  <c r="D300" i="21"/>
  <c r="E299" i="21"/>
  <c r="D299" i="21"/>
  <c r="E298" i="21"/>
  <c r="D298" i="21"/>
  <c r="E297" i="21"/>
  <c r="D297" i="21"/>
  <c r="E296" i="21"/>
  <c r="D296" i="21"/>
  <c r="E295" i="21"/>
  <c r="D295" i="21"/>
  <c r="E294" i="21"/>
  <c r="D294" i="21"/>
  <c r="E293" i="21"/>
  <c r="D293" i="21"/>
  <c r="E290" i="21"/>
  <c r="D290" i="21"/>
  <c r="E289" i="21"/>
  <c r="D289" i="21"/>
  <c r="E288" i="21"/>
  <c r="D288" i="21"/>
  <c r="E287" i="21"/>
  <c r="D287" i="21"/>
  <c r="E286" i="21"/>
  <c r="D286" i="21"/>
  <c r="E285" i="21"/>
  <c r="D285" i="21"/>
  <c r="E284" i="21"/>
  <c r="D284" i="21"/>
  <c r="E283" i="21"/>
  <c r="D283" i="21"/>
  <c r="E282" i="21"/>
  <c r="D282" i="21"/>
  <c r="E281" i="21"/>
  <c r="D281" i="21"/>
  <c r="E280" i="21"/>
  <c r="D280" i="21"/>
  <c r="E279" i="21"/>
  <c r="D279" i="21"/>
  <c r="E278" i="21"/>
  <c r="D278" i="21"/>
  <c r="E277" i="21"/>
  <c r="D277" i="21"/>
  <c r="E276" i="21"/>
  <c r="D276" i="21"/>
  <c r="E275" i="21"/>
  <c r="D275" i="21"/>
  <c r="E274" i="21"/>
  <c r="D274" i="21"/>
  <c r="E273" i="21"/>
  <c r="D273" i="21"/>
  <c r="E272" i="21"/>
  <c r="D272" i="21"/>
  <c r="E271" i="21"/>
  <c r="D271" i="21"/>
  <c r="E268" i="21"/>
  <c r="D268" i="21"/>
  <c r="E267" i="21"/>
  <c r="D267" i="21"/>
  <c r="E266" i="21"/>
  <c r="D266" i="21"/>
  <c r="E265" i="21"/>
  <c r="D265" i="21"/>
  <c r="E264" i="21"/>
  <c r="D264" i="21"/>
  <c r="E263" i="21"/>
  <c r="D263" i="21"/>
  <c r="E262" i="21"/>
  <c r="D262" i="21"/>
  <c r="E261" i="21"/>
  <c r="D261" i="21"/>
  <c r="E260" i="21"/>
  <c r="D260" i="21"/>
  <c r="E259" i="21"/>
  <c r="D259" i="21"/>
  <c r="E258" i="21"/>
  <c r="D258" i="21"/>
  <c r="E257" i="21"/>
  <c r="D257" i="21"/>
  <c r="E256" i="21"/>
  <c r="D256" i="21"/>
  <c r="E255" i="21"/>
  <c r="D255" i="21"/>
  <c r="D254" i="21"/>
  <c r="E253" i="21"/>
  <c r="D253" i="21"/>
  <c r="E252" i="21"/>
  <c r="D252" i="21"/>
  <c r="E251" i="21"/>
  <c r="D251" i="21"/>
  <c r="E250" i="21"/>
  <c r="D250" i="21"/>
  <c r="E249" i="21"/>
  <c r="D249" i="21"/>
  <c r="E246" i="21"/>
  <c r="D246" i="21"/>
  <c r="E245" i="21"/>
  <c r="D245" i="21"/>
  <c r="E244" i="21"/>
  <c r="D244" i="21"/>
  <c r="E243" i="21"/>
  <c r="D243" i="21"/>
  <c r="E242" i="21"/>
  <c r="D242" i="21"/>
  <c r="E241" i="21"/>
  <c r="D241" i="21"/>
  <c r="E240" i="21"/>
  <c r="D240" i="21"/>
  <c r="E239" i="21"/>
  <c r="D239" i="21"/>
  <c r="E238" i="21"/>
  <c r="D238" i="21"/>
  <c r="E237" i="21"/>
  <c r="D237" i="21"/>
  <c r="E236" i="21"/>
  <c r="D236" i="21"/>
  <c r="E235" i="21"/>
  <c r="D235" i="21"/>
  <c r="E234" i="21"/>
  <c r="D234" i="21"/>
  <c r="E233" i="21"/>
  <c r="D233" i="21"/>
  <c r="E232" i="21"/>
  <c r="D232" i="21"/>
  <c r="E231" i="21"/>
  <c r="D231" i="21"/>
  <c r="E230" i="21"/>
  <c r="D230" i="21"/>
  <c r="E229" i="21"/>
  <c r="D229" i="21"/>
  <c r="E228" i="21"/>
  <c r="D228" i="21"/>
  <c r="E227" i="21"/>
  <c r="D227" i="21"/>
  <c r="E784" i="21"/>
  <c r="D784" i="21"/>
  <c r="E783" i="21"/>
  <c r="D783" i="21"/>
  <c r="E782" i="21"/>
  <c r="D782" i="21"/>
  <c r="E781" i="21"/>
  <c r="D781" i="21"/>
  <c r="E780" i="21"/>
  <c r="D780" i="21"/>
  <c r="E779" i="21"/>
  <c r="D779" i="21"/>
  <c r="E778" i="21"/>
  <c r="D778" i="21"/>
  <c r="E777" i="21"/>
  <c r="D777" i="21"/>
  <c r="E776" i="21"/>
  <c r="D776" i="21"/>
  <c r="E775" i="21"/>
  <c r="D775" i="21"/>
  <c r="E774" i="21"/>
  <c r="D774" i="21"/>
  <c r="E773" i="21"/>
  <c r="D773" i="21"/>
  <c r="E772" i="21"/>
  <c r="D772" i="21"/>
  <c r="E771" i="21"/>
  <c r="D771" i="21"/>
  <c r="E770" i="21"/>
  <c r="D770" i="21"/>
  <c r="E769" i="21"/>
  <c r="D769" i="21"/>
  <c r="E768" i="21"/>
  <c r="D768" i="21"/>
  <c r="E767" i="21"/>
  <c r="D767" i="21"/>
  <c r="E766" i="21"/>
  <c r="D766" i="21"/>
  <c r="E765" i="21"/>
  <c r="D765" i="21"/>
  <c r="E764" i="21"/>
  <c r="D764" i="21"/>
  <c r="E763" i="21"/>
  <c r="D763" i="21"/>
  <c r="E762" i="21"/>
  <c r="D762" i="21"/>
  <c r="E761" i="21"/>
  <c r="D761" i="21"/>
  <c r="E760" i="21"/>
  <c r="D760" i="21"/>
  <c r="E759" i="21"/>
  <c r="D759" i="21"/>
  <c r="E758" i="21"/>
  <c r="D758" i="21"/>
  <c r="E757" i="21"/>
  <c r="D757" i="21"/>
  <c r="E754" i="21"/>
  <c r="D754" i="21"/>
  <c r="E753" i="21"/>
  <c r="D753" i="21"/>
  <c r="E752" i="21"/>
  <c r="D752" i="21"/>
  <c r="E751" i="21"/>
  <c r="D751" i="21"/>
  <c r="E750" i="21"/>
  <c r="D750" i="21"/>
  <c r="E749" i="21"/>
  <c r="D749" i="21"/>
  <c r="E748" i="21"/>
  <c r="D748" i="21"/>
  <c r="E747" i="21"/>
  <c r="D747" i="21"/>
  <c r="E746" i="21"/>
  <c r="D746" i="21"/>
  <c r="E745" i="21"/>
  <c r="D745" i="21"/>
  <c r="E744" i="21"/>
  <c r="D744" i="21"/>
  <c r="E743" i="21"/>
  <c r="D743" i="21"/>
  <c r="E742" i="21"/>
  <c r="D742" i="21"/>
  <c r="E741" i="21"/>
  <c r="D741" i="21"/>
  <c r="E740" i="21"/>
  <c r="D740" i="21"/>
  <c r="E739" i="21"/>
  <c r="D739" i="21"/>
  <c r="E738" i="21"/>
  <c r="D738" i="21"/>
  <c r="E737" i="21"/>
  <c r="D737" i="21"/>
  <c r="E736" i="21"/>
  <c r="D736" i="21"/>
  <c r="E735" i="21"/>
  <c r="D735" i="21"/>
  <c r="E734" i="21"/>
  <c r="D734" i="21"/>
  <c r="E733" i="21"/>
  <c r="D733" i="21"/>
  <c r="E732" i="21"/>
  <c r="D732" i="21"/>
  <c r="E731" i="21"/>
  <c r="D731" i="21"/>
  <c r="E728" i="21"/>
  <c r="D728" i="21"/>
  <c r="E727" i="21"/>
  <c r="D727" i="21"/>
  <c r="E726" i="21"/>
  <c r="D726" i="21"/>
  <c r="E725" i="21"/>
  <c r="D725" i="21"/>
  <c r="E724" i="21"/>
  <c r="D724" i="21"/>
  <c r="E723" i="21"/>
  <c r="D723" i="21"/>
  <c r="E722" i="21"/>
  <c r="D722" i="21"/>
  <c r="E721" i="21"/>
  <c r="D721" i="21"/>
  <c r="E720" i="21"/>
  <c r="D720" i="21"/>
  <c r="E719" i="21"/>
  <c r="D719" i="21"/>
  <c r="E718" i="21"/>
  <c r="D718" i="21"/>
  <c r="E717" i="21"/>
  <c r="D717" i="21"/>
  <c r="E716" i="21"/>
  <c r="D716" i="21"/>
  <c r="E715" i="21"/>
  <c r="D715" i="21"/>
  <c r="E714" i="21"/>
  <c r="D714" i="21"/>
  <c r="E713" i="21"/>
  <c r="D713" i="21"/>
  <c r="E712" i="21"/>
  <c r="D712" i="21"/>
  <c r="E711" i="21"/>
  <c r="D711" i="21"/>
  <c r="E710" i="21"/>
  <c r="D710" i="21"/>
  <c r="E709" i="21"/>
  <c r="D709" i="21"/>
  <c r="E708" i="21"/>
  <c r="D708" i="21"/>
  <c r="E707" i="21"/>
  <c r="D707" i="21"/>
  <c r="E706" i="21"/>
  <c r="D706" i="21"/>
  <c r="E705" i="21"/>
  <c r="D705" i="21"/>
  <c r="E702" i="21"/>
  <c r="D702" i="21"/>
  <c r="E701" i="21"/>
  <c r="D701" i="21"/>
  <c r="E700" i="21"/>
  <c r="D700" i="21"/>
  <c r="E699" i="21"/>
  <c r="D699" i="21"/>
  <c r="E698" i="21"/>
  <c r="D698" i="21"/>
  <c r="E697" i="21"/>
  <c r="D697" i="21"/>
  <c r="E696" i="21"/>
  <c r="D696" i="21"/>
  <c r="E695" i="21"/>
  <c r="D695" i="21"/>
  <c r="E694" i="21"/>
  <c r="D694" i="21"/>
  <c r="E693" i="21"/>
  <c r="D693" i="21"/>
  <c r="E692" i="21"/>
  <c r="D692" i="21"/>
  <c r="E691" i="21"/>
  <c r="D691" i="21"/>
  <c r="E690" i="21"/>
  <c r="D690" i="21"/>
  <c r="E689" i="21"/>
  <c r="D689" i="21"/>
  <c r="E688" i="21"/>
  <c r="D688" i="21"/>
  <c r="E687" i="21"/>
  <c r="D687" i="21"/>
  <c r="E686" i="21"/>
  <c r="D686" i="21"/>
  <c r="E685" i="21"/>
  <c r="D685" i="21"/>
  <c r="E684" i="21"/>
  <c r="D684" i="21"/>
  <c r="E683" i="21"/>
  <c r="D683" i="21"/>
  <c r="E682" i="21"/>
  <c r="D682" i="21"/>
  <c r="E681" i="21"/>
  <c r="D681" i="21"/>
  <c r="E680" i="21"/>
  <c r="D680" i="21"/>
  <c r="E679" i="21"/>
  <c r="D679" i="21"/>
  <c r="E678" i="21"/>
  <c r="D678" i="21"/>
  <c r="E677" i="21"/>
  <c r="D677" i="21"/>
  <c r="E676" i="21"/>
  <c r="D676" i="21"/>
  <c r="E675" i="21"/>
  <c r="D675" i="21"/>
  <c r="E674" i="21"/>
  <c r="D674" i="21"/>
  <c r="E673" i="21"/>
  <c r="D673" i="21"/>
  <c r="E672" i="21"/>
  <c r="D672" i="21"/>
  <c r="E671" i="21"/>
  <c r="D671" i="21"/>
  <c r="E670" i="21"/>
  <c r="D670" i="21"/>
  <c r="E669" i="21"/>
  <c r="D669" i="21"/>
  <c r="E668" i="21"/>
  <c r="D668" i="21"/>
  <c r="E667" i="21"/>
  <c r="D667" i="21"/>
  <c r="E666" i="21"/>
  <c r="D666" i="21"/>
  <c r="E665" i="21"/>
  <c r="D665" i="21"/>
  <c r="E664" i="21"/>
  <c r="D664" i="21"/>
  <c r="E663" i="21"/>
  <c r="D663" i="21"/>
  <c r="E662" i="21"/>
  <c r="D662" i="21"/>
  <c r="E661" i="21"/>
  <c r="D661" i="21"/>
  <c r="E660" i="21"/>
  <c r="D660" i="21"/>
  <c r="E659" i="21"/>
  <c r="D659" i="21"/>
  <c r="E656" i="21"/>
  <c r="D656" i="21"/>
  <c r="E655" i="21"/>
  <c r="D655" i="21"/>
  <c r="E654" i="21"/>
  <c r="D654" i="21"/>
  <c r="E653" i="21"/>
  <c r="D653" i="21"/>
  <c r="E652" i="21"/>
  <c r="D652" i="21"/>
  <c r="E651" i="21"/>
  <c r="D651" i="21"/>
  <c r="E650" i="21"/>
  <c r="D650" i="21"/>
  <c r="E649" i="21"/>
  <c r="D649" i="21"/>
  <c r="E648" i="21"/>
  <c r="D648" i="21"/>
  <c r="E647" i="21"/>
  <c r="D647" i="21"/>
  <c r="E646" i="21"/>
  <c r="D646" i="21"/>
  <c r="E645" i="21"/>
  <c r="D645" i="21"/>
  <c r="E644" i="21"/>
  <c r="D644" i="21"/>
  <c r="E643" i="21"/>
  <c r="D643" i="21"/>
  <c r="E642" i="21"/>
  <c r="D642" i="21"/>
  <c r="E641" i="21"/>
  <c r="D641" i="21"/>
  <c r="E640" i="21"/>
  <c r="D640" i="21"/>
  <c r="E639" i="21"/>
  <c r="D639" i="21"/>
  <c r="E638" i="21"/>
  <c r="D638" i="21"/>
  <c r="E637" i="21"/>
  <c r="D637" i="21"/>
  <c r="E636" i="21"/>
  <c r="D636" i="21"/>
  <c r="E635" i="21"/>
  <c r="D635" i="21"/>
  <c r="E634" i="21"/>
  <c r="D634" i="21"/>
  <c r="E633" i="21"/>
  <c r="D633" i="21"/>
  <c r="E632" i="21"/>
  <c r="D632" i="21"/>
  <c r="E631" i="21"/>
  <c r="D631" i="21"/>
  <c r="E630" i="21"/>
  <c r="D630" i="21"/>
  <c r="E629" i="21"/>
  <c r="D629" i="21"/>
  <c r="E628" i="21"/>
  <c r="D628" i="21"/>
  <c r="E627" i="21"/>
  <c r="D627" i="21"/>
  <c r="E626" i="21"/>
  <c r="D626" i="21"/>
  <c r="E625" i="21"/>
  <c r="D625" i="21"/>
  <c r="E624" i="21"/>
  <c r="D624" i="21"/>
  <c r="E623" i="21"/>
  <c r="D623" i="21"/>
  <c r="E622" i="21"/>
  <c r="D622" i="21"/>
  <c r="E621" i="21"/>
  <c r="D621" i="21"/>
  <c r="E620" i="21"/>
  <c r="D620" i="21"/>
  <c r="E619" i="21"/>
  <c r="D619" i="21"/>
  <c r="E618" i="21"/>
  <c r="D618" i="21"/>
  <c r="E617" i="21"/>
  <c r="D617" i="21"/>
  <c r="E614" i="21"/>
  <c r="D614" i="21"/>
  <c r="E613" i="21"/>
  <c r="D613" i="21"/>
  <c r="E612" i="21"/>
  <c r="D612" i="21"/>
  <c r="E611" i="21"/>
  <c r="D611" i="21"/>
  <c r="E610" i="21"/>
  <c r="D610" i="21"/>
  <c r="E609" i="21"/>
  <c r="D609" i="21"/>
  <c r="E608" i="21"/>
  <c r="D608" i="21"/>
  <c r="E607" i="21"/>
  <c r="D607" i="21"/>
  <c r="E606" i="21"/>
  <c r="D606" i="21"/>
  <c r="E605" i="21"/>
  <c r="D605" i="21"/>
  <c r="E604" i="21"/>
  <c r="D604" i="21"/>
  <c r="E603" i="21"/>
  <c r="D603" i="21"/>
  <c r="E602" i="21"/>
  <c r="D602" i="21"/>
  <c r="E601" i="21"/>
  <c r="D601" i="21"/>
  <c r="E600" i="21"/>
  <c r="D600" i="21"/>
  <c r="E599" i="21"/>
  <c r="D599" i="21"/>
  <c r="E598" i="21"/>
  <c r="D598" i="21"/>
  <c r="E597" i="21"/>
  <c r="D597" i="21"/>
  <c r="E596" i="21"/>
  <c r="D596" i="21"/>
  <c r="E595" i="21"/>
  <c r="D595" i="21"/>
  <c r="E594" i="21"/>
  <c r="D594" i="21"/>
  <c r="E593" i="21"/>
  <c r="D593" i="21"/>
  <c r="E592" i="21"/>
  <c r="D592" i="21"/>
  <c r="E591" i="21"/>
  <c r="D591" i="21"/>
  <c r="E590" i="21"/>
  <c r="D590" i="21"/>
  <c r="E589" i="21"/>
  <c r="D589" i="21"/>
  <c r="E588" i="21"/>
  <c r="D588" i="21"/>
  <c r="E587" i="21"/>
  <c r="D587" i="21"/>
  <c r="E586" i="21"/>
  <c r="D586" i="21"/>
  <c r="E585" i="21"/>
  <c r="D585" i="21"/>
  <c r="E584" i="21"/>
  <c r="D584" i="21"/>
  <c r="E583" i="21"/>
  <c r="D583" i="21"/>
  <c r="E582" i="21"/>
  <c r="D582" i="21"/>
  <c r="E581" i="21"/>
  <c r="D581" i="21"/>
  <c r="E580" i="21"/>
  <c r="D580" i="21"/>
  <c r="E579" i="21"/>
  <c r="D579" i="21"/>
  <c r="E578" i="21"/>
  <c r="D578" i="21"/>
  <c r="E577" i="21"/>
  <c r="D577" i="21"/>
  <c r="E576" i="21"/>
  <c r="D576" i="21"/>
  <c r="E575" i="21"/>
  <c r="D575" i="21"/>
  <c r="E572" i="21"/>
  <c r="D572" i="21"/>
  <c r="E571" i="21"/>
  <c r="D571" i="21"/>
  <c r="E570" i="21"/>
  <c r="D570" i="21"/>
  <c r="E569" i="21"/>
  <c r="D569" i="21"/>
  <c r="E568" i="21"/>
  <c r="D568" i="21"/>
  <c r="E567" i="21"/>
  <c r="D567" i="21"/>
  <c r="E566" i="21"/>
  <c r="D566" i="21"/>
  <c r="E565" i="21"/>
  <c r="D565" i="21"/>
  <c r="E564" i="21"/>
  <c r="D564" i="21"/>
  <c r="E563" i="21"/>
  <c r="D563" i="21"/>
  <c r="E562" i="21"/>
  <c r="D562" i="21"/>
  <c r="E561" i="21"/>
  <c r="D561" i="21"/>
  <c r="E560" i="21"/>
  <c r="D560" i="21"/>
  <c r="E559" i="21"/>
  <c r="D559" i="21"/>
  <c r="E558" i="21"/>
  <c r="D558" i="21"/>
  <c r="E557" i="21"/>
  <c r="D557" i="21"/>
  <c r="E556" i="21"/>
  <c r="D556" i="21"/>
  <c r="E555" i="21"/>
  <c r="D555" i="21"/>
  <c r="E554" i="21"/>
  <c r="D554" i="21"/>
  <c r="E553" i="21"/>
  <c r="D553" i="21"/>
  <c r="E552" i="21"/>
  <c r="D552" i="21"/>
  <c r="E551" i="21"/>
  <c r="D551" i="21"/>
  <c r="E550" i="21"/>
  <c r="D550" i="21"/>
  <c r="E549" i="21"/>
  <c r="D549" i="21"/>
  <c r="E548" i="21"/>
  <c r="D548" i="21"/>
  <c r="E547" i="21"/>
  <c r="D547" i="21"/>
  <c r="E546" i="21"/>
  <c r="D546" i="21"/>
  <c r="E545" i="21"/>
  <c r="D545" i="21"/>
  <c r="E544" i="21"/>
  <c r="D544" i="21"/>
  <c r="E543" i="21"/>
  <c r="D543" i="21"/>
  <c r="E542" i="21"/>
  <c r="D542" i="21"/>
  <c r="E541" i="21"/>
  <c r="D541" i="21"/>
  <c r="E540" i="21"/>
  <c r="D540" i="21"/>
  <c r="E539" i="21"/>
  <c r="D539" i="21"/>
  <c r="E538" i="21"/>
  <c r="D538" i="21"/>
  <c r="E537" i="21"/>
  <c r="D537" i="21"/>
  <c r="E536" i="21"/>
  <c r="D536" i="21"/>
  <c r="E535" i="21"/>
  <c r="D535" i="21"/>
  <c r="E534" i="21"/>
  <c r="D534" i="21"/>
  <c r="E533" i="21"/>
  <c r="D533" i="21"/>
  <c r="E532" i="21"/>
  <c r="D532" i="21"/>
  <c r="E531" i="21"/>
  <c r="D531" i="21"/>
  <c r="E530" i="21"/>
  <c r="D530" i="21"/>
  <c r="E529" i="21"/>
  <c r="D529" i="21"/>
  <c r="E528" i="21"/>
  <c r="D528" i="21"/>
  <c r="E527" i="21"/>
  <c r="D527" i="21"/>
  <c r="E526" i="21"/>
  <c r="D526" i="21"/>
  <c r="E525" i="21"/>
  <c r="D525" i="21"/>
  <c r="E524" i="21"/>
  <c r="D524" i="21"/>
  <c r="E523" i="21"/>
  <c r="D523" i="21"/>
  <c r="E522" i="21"/>
  <c r="D522" i="21"/>
  <c r="E521" i="21"/>
  <c r="D521" i="21"/>
  <c r="E520" i="21"/>
  <c r="D520" i="21"/>
  <c r="E519" i="21"/>
  <c r="D519" i="21"/>
  <c r="E518" i="21"/>
  <c r="D518" i="21"/>
  <c r="E515" i="21"/>
  <c r="D515" i="21"/>
  <c r="E514" i="21"/>
  <c r="D514" i="21"/>
  <c r="E513" i="21"/>
  <c r="D513" i="21"/>
  <c r="E512" i="21"/>
  <c r="D512" i="21"/>
  <c r="E511" i="21"/>
  <c r="D511" i="21"/>
  <c r="E510" i="21"/>
  <c r="D510" i="21"/>
  <c r="E509" i="21"/>
  <c r="D509" i="21"/>
  <c r="E508" i="21"/>
  <c r="D508" i="21"/>
  <c r="E507" i="21"/>
  <c r="D507" i="21"/>
  <c r="E506" i="21"/>
  <c r="D506" i="21"/>
  <c r="E505" i="21"/>
  <c r="D505" i="21"/>
  <c r="E504" i="21"/>
  <c r="D504" i="21"/>
  <c r="E503" i="21"/>
  <c r="D503" i="21"/>
  <c r="E502" i="21"/>
  <c r="D502" i="21"/>
  <c r="E501" i="21"/>
  <c r="D501" i="21"/>
  <c r="E500" i="21"/>
  <c r="D500" i="21"/>
  <c r="E499" i="21"/>
  <c r="D499" i="21"/>
  <c r="E498" i="21"/>
  <c r="D498" i="21"/>
  <c r="E497" i="21"/>
  <c r="D497" i="21"/>
  <c r="E496" i="21"/>
  <c r="D496" i="21"/>
  <c r="E495" i="21"/>
  <c r="D495" i="21"/>
  <c r="E494" i="21"/>
  <c r="D494" i="21"/>
  <c r="E493" i="21"/>
  <c r="D493" i="21"/>
  <c r="E492" i="21"/>
  <c r="D492" i="21"/>
  <c r="E491" i="21"/>
  <c r="D491" i="21"/>
  <c r="E490" i="21"/>
  <c r="D490" i="21"/>
  <c r="E489" i="21"/>
  <c r="D489" i="21"/>
  <c r="E488" i="21"/>
  <c r="D488" i="21"/>
  <c r="E487" i="21"/>
  <c r="D487" i="21"/>
  <c r="E486" i="21"/>
  <c r="D486" i="21"/>
  <c r="E485" i="21"/>
  <c r="D485" i="21"/>
  <c r="E484" i="21"/>
  <c r="D484" i="21"/>
  <c r="E483" i="21"/>
  <c r="D483" i="21"/>
  <c r="E482" i="21"/>
  <c r="D482" i="21"/>
  <c r="E481" i="21"/>
  <c r="D481" i="21"/>
  <c r="E480" i="21"/>
  <c r="D480" i="21"/>
  <c r="E479" i="21"/>
  <c r="D479" i="21"/>
  <c r="E478" i="21"/>
  <c r="D478" i="21"/>
  <c r="E477" i="21"/>
  <c r="D477" i="21"/>
  <c r="E476" i="21"/>
  <c r="D476" i="21"/>
  <c r="E475" i="21"/>
  <c r="D475" i="21"/>
  <c r="E474" i="21"/>
  <c r="D474" i="21"/>
  <c r="E473" i="21"/>
  <c r="D473" i="21"/>
  <c r="E472" i="21"/>
  <c r="D472" i="21"/>
  <c r="E471" i="21"/>
  <c r="D471" i="21"/>
  <c r="E470" i="21"/>
  <c r="D470" i="21"/>
  <c r="E469" i="21"/>
  <c r="D469" i="21"/>
  <c r="E468" i="21"/>
  <c r="D468" i="21"/>
  <c r="E467" i="21"/>
  <c r="D467" i="21"/>
  <c r="E466" i="21"/>
  <c r="D466" i="21"/>
  <c r="E463" i="21"/>
  <c r="D463" i="21"/>
  <c r="E462" i="21"/>
  <c r="D462" i="21"/>
  <c r="E461" i="21"/>
  <c r="D461" i="21"/>
  <c r="E460" i="21"/>
  <c r="D460" i="21"/>
  <c r="E459" i="21"/>
  <c r="D459" i="21"/>
  <c r="E458" i="21"/>
  <c r="D458" i="21"/>
  <c r="E457" i="21"/>
  <c r="D457" i="21"/>
  <c r="E456" i="21"/>
  <c r="D456" i="21"/>
  <c r="E455" i="21"/>
  <c r="D455" i="21"/>
  <c r="E454" i="21"/>
  <c r="D454" i="21"/>
  <c r="E453" i="21"/>
  <c r="D453" i="21"/>
  <c r="E452" i="21"/>
  <c r="D452" i="21"/>
  <c r="E451" i="21"/>
  <c r="D451" i="21"/>
  <c r="E450" i="21"/>
  <c r="D450" i="21"/>
  <c r="E449" i="21"/>
  <c r="D449" i="21"/>
  <c r="E448" i="21"/>
  <c r="D448" i="21"/>
  <c r="E447" i="21"/>
  <c r="D447" i="21"/>
  <c r="E446" i="21"/>
  <c r="D446" i="21"/>
  <c r="E445" i="21"/>
  <c r="D445" i="21"/>
  <c r="E444" i="21"/>
  <c r="D444" i="21"/>
  <c r="E443" i="21"/>
  <c r="D443" i="21"/>
  <c r="E442" i="21"/>
  <c r="D442" i="21"/>
  <c r="E441" i="21"/>
  <c r="D441" i="21"/>
  <c r="E440" i="21"/>
  <c r="D440" i="21"/>
  <c r="E439" i="21"/>
  <c r="D439" i="21"/>
  <c r="E438" i="21"/>
  <c r="D438" i="21"/>
  <c r="E437" i="21"/>
  <c r="D437" i="21"/>
  <c r="E436" i="21"/>
  <c r="D436" i="21"/>
  <c r="E435" i="21"/>
  <c r="D435" i="21"/>
  <c r="E434" i="21"/>
  <c r="D434" i="21"/>
  <c r="E433" i="21"/>
  <c r="D433" i="21"/>
  <c r="E432" i="21"/>
  <c r="D432" i="21"/>
  <c r="E431" i="21"/>
  <c r="D431" i="21"/>
  <c r="E430" i="21"/>
  <c r="D430" i="21"/>
  <c r="E429" i="21"/>
  <c r="D429" i="21"/>
  <c r="E428" i="21"/>
  <c r="D428" i="21"/>
  <c r="E427" i="21"/>
  <c r="D427" i="21"/>
  <c r="E426" i="21"/>
  <c r="D426" i="21"/>
  <c r="E425" i="21"/>
  <c r="D425" i="21"/>
  <c r="E424" i="21"/>
  <c r="D424" i="21"/>
  <c r="E423" i="21"/>
  <c r="D423" i="21"/>
  <c r="E422" i="21"/>
  <c r="D422" i="21"/>
  <c r="E421" i="21"/>
  <c r="D421" i="21"/>
  <c r="E420" i="21"/>
  <c r="D420" i="21"/>
  <c r="E419" i="21"/>
  <c r="D419" i="21"/>
  <c r="E418" i="21"/>
  <c r="D418" i="21"/>
  <c r="E417" i="21"/>
  <c r="D417" i="21"/>
  <c r="E416" i="21"/>
  <c r="D416" i="21"/>
  <c r="E415" i="21"/>
  <c r="D415" i="21"/>
  <c r="E414" i="21"/>
  <c r="D414" i="21"/>
  <c r="E411" i="21"/>
  <c r="D411" i="21"/>
  <c r="E410" i="21"/>
  <c r="D410" i="21"/>
  <c r="E409" i="21"/>
  <c r="D409" i="21"/>
  <c r="E408" i="21"/>
  <c r="D408" i="21"/>
  <c r="E407" i="21"/>
  <c r="D407" i="21"/>
  <c r="E406" i="21"/>
  <c r="D406" i="21"/>
  <c r="E405" i="21"/>
  <c r="D405" i="21"/>
  <c r="E404" i="21"/>
  <c r="D404" i="21"/>
  <c r="E403" i="21"/>
  <c r="D403" i="21"/>
  <c r="E402" i="21"/>
  <c r="D402" i="21"/>
  <c r="E401" i="21"/>
  <c r="D401" i="21"/>
  <c r="E400" i="21"/>
  <c r="D400" i="21"/>
  <c r="E399" i="21"/>
  <c r="D399" i="21"/>
  <c r="E398" i="21"/>
  <c r="D398" i="21"/>
  <c r="E397" i="21"/>
  <c r="D397" i="21"/>
  <c r="E396" i="21"/>
  <c r="D396" i="21"/>
  <c r="E395" i="21"/>
  <c r="D395" i="21"/>
  <c r="E394" i="21"/>
  <c r="D394" i="21"/>
  <c r="E393" i="21"/>
  <c r="D393" i="21"/>
  <c r="E392" i="21"/>
  <c r="D392" i="21"/>
  <c r="E391" i="21"/>
  <c r="D391" i="21"/>
  <c r="E390" i="21"/>
  <c r="D390" i="21"/>
  <c r="E389" i="21"/>
  <c r="D389" i="21"/>
  <c r="E388" i="21"/>
  <c r="D388" i="21"/>
  <c r="E387" i="21"/>
  <c r="D387" i="21"/>
  <c r="E386" i="21"/>
  <c r="D386" i="21"/>
  <c r="E385" i="21"/>
  <c r="D385" i="21"/>
  <c r="E384" i="21"/>
  <c r="D384" i="21"/>
  <c r="E383" i="21"/>
  <c r="D383" i="21"/>
  <c r="E382" i="21"/>
  <c r="D382" i="21"/>
  <c r="E381" i="21"/>
  <c r="D381" i="21"/>
  <c r="E380" i="21"/>
  <c r="D380" i="21"/>
  <c r="E379" i="21"/>
  <c r="D379" i="21"/>
  <c r="E378" i="21"/>
  <c r="D378" i="21"/>
  <c r="E377" i="21"/>
  <c r="D377" i="21"/>
  <c r="E376" i="21"/>
  <c r="D376" i="21"/>
  <c r="E375" i="21"/>
  <c r="D375" i="21"/>
  <c r="E374" i="21"/>
  <c r="D374" i="21"/>
  <c r="E373" i="21"/>
  <c r="D373" i="21"/>
  <c r="E372" i="21"/>
  <c r="D372" i="21"/>
  <c r="E371" i="21"/>
  <c r="D371" i="21"/>
  <c r="E370" i="21"/>
  <c r="D370" i="21"/>
  <c r="E369" i="21"/>
  <c r="D369" i="21"/>
  <c r="E368" i="21"/>
  <c r="D368" i="21"/>
  <c r="E367" i="21"/>
  <c r="D367" i="21"/>
  <c r="E366" i="21"/>
  <c r="D366" i="21"/>
  <c r="E365" i="21"/>
  <c r="D365" i="21"/>
  <c r="E364" i="21"/>
  <c r="D364" i="21"/>
  <c r="E363" i="21"/>
  <c r="D363" i="21"/>
  <c r="E362" i="21"/>
  <c r="D362" i="21"/>
  <c r="E359" i="21"/>
  <c r="D359" i="21"/>
  <c r="E358" i="21"/>
  <c r="D358" i="21"/>
  <c r="E357" i="21"/>
  <c r="D357" i="21"/>
  <c r="E356" i="21"/>
  <c r="D356" i="21"/>
  <c r="E355" i="21"/>
  <c r="D355" i="21"/>
  <c r="E354" i="21"/>
  <c r="D354" i="21"/>
  <c r="E353" i="21"/>
  <c r="D353" i="21"/>
  <c r="E352" i="21"/>
  <c r="D352" i="21"/>
  <c r="E351" i="21"/>
  <c r="D351" i="21"/>
  <c r="E350" i="21"/>
  <c r="D350" i="21"/>
  <c r="E349" i="21"/>
  <c r="D349" i="21"/>
  <c r="E348" i="21"/>
  <c r="D348" i="21"/>
  <c r="E347" i="21"/>
  <c r="D347" i="21"/>
  <c r="E346" i="21"/>
  <c r="D346" i="21"/>
  <c r="E345" i="21"/>
  <c r="D345" i="21"/>
  <c r="E344" i="21"/>
  <c r="D344" i="21"/>
  <c r="E343" i="21"/>
  <c r="D343" i="21"/>
  <c r="E342" i="21"/>
  <c r="D342" i="21"/>
  <c r="E341" i="21"/>
  <c r="D341" i="21"/>
  <c r="E340" i="21"/>
  <c r="D340" i="21"/>
  <c r="E339" i="21"/>
  <c r="D339" i="21"/>
  <c r="E338" i="21"/>
  <c r="D338" i="21"/>
  <c r="E337" i="21"/>
  <c r="D337" i="21"/>
  <c r="E336" i="21"/>
  <c r="D336" i="21"/>
  <c r="E335" i="21"/>
  <c r="D335" i="21"/>
  <c r="E334" i="21"/>
  <c r="D334" i="21"/>
  <c r="E333" i="21"/>
  <c r="D333" i="21"/>
  <c r="E332" i="21"/>
  <c r="D332" i="21"/>
  <c r="E331" i="21"/>
  <c r="D331" i="21"/>
  <c r="E330" i="21"/>
  <c r="D330" i="21"/>
  <c r="E329" i="21"/>
  <c r="D329" i="21"/>
  <c r="E328" i="21"/>
  <c r="D328" i="21"/>
  <c r="E327" i="21"/>
  <c r="D327" i="21"/>
  <c r="E326" i="21"/>
  <c r="D326" i="21"/>
  <c r="E325" i="21"/>
  <c r="D325" i="21"/>
  <c r="E324" i="21"/>
  <c r="D324" i="21"/>
  <c r="E323" i="21"/>
  <c r="D323" i="21"/>
  <c r="E322" i="21"/>
  <c r="D322" i="21"/>
  <c r="E321" i="21"/>
  <c r="D321" i="21"/>
  <c r="E320" i="21"/>
  <c r="D320" i="21"/>
  <c r="E319" i="21"/>
  <c r="D319" i="21"/>
  <c r="E318" i="21"/>
  <c r="D318" i="21"/>
  <c r="E317" i="21"/>
  <c r="D317" i="21"/>
  <c r="E316" i="21"/>
  <c r="D316" i="21"/>
  <c r="E315" i="21"/>
  <c r="D315" i="21"/>
  <c r="E314" i="21"/>
  <c r="D314" i="21"/>
  <c r="E313" i="21"/>
  <c r="D313" i="21"/>
  <c r="E312" i="21"/>
  <c r="D312" i="21"/>
  <c r="E311" i="21"/>
  <c r="D311" i="21"/>
  <c r="E310" i="21"/>
  <c r="D310" i="21"/>
  <c r="E224" i="21"/>
  <c r="D224" i="21"/>
  <c r="E223" i="21"/>
  <c r="D223" i="21"/>
  <c r="E222" i="21"/>
  <c r="D222" i="21"/>
  <c r="E221" i="21"/>
  <c r="D221" i="21"/>
  <c r="E220" i="21"/>
  <c r="D220" i="21"/>
  <c r="E219" i="21"/>
  <c r="D219" i="21"/>
  <c r="E218" i="21"/>
  <c r="D218" i="21"/>
  <c r="E217" i="21"/>
  <c r="D217" i="21"/>
  <c r="E216" i="21"/>
  <c r="D216" i="21"/>
  <c r="E215" i="21"/>
  <c r="D215" i="21"/>
  <c r="E214" i="21"/>
  <c r="D214" i="21"/>
  <c r="E213" i="21"/>
  <c r="D213" i="21"/>
  <c r="E212" i="21"/>
  <c r="D212" i="21"/>
  <c r="E211" i="21"/>
  <c r="D211" i="21"/>
  <c r="E210" i="21"/>
  <c r="D210" i="21"/>
  <c r="E209" i="21"/>
  <c r="D209" i="21"/>
  <c r="E208" i="21"/>
  <c r="D208" i="21"/>
  <c r="E207" i="21"/>
  <c r="D207" i="21"/>
  <c r="E206" i="21"/>
  <c r="D206" i="21"/>
  <c r="E205" i="21"/>
  <c r="D205" i="21"/>
  <c r="E204" i="21"/>
  <c r="D204" i="21"/>
  <c r="E203" i="21"/>
  <c r="D203" i="21"/>
  <c r="E202" i="21"/>
  <c r="D202" i="21"/>
  <c r="E201" i="21"/>
  <c r="D201" i="21"/>
  <c r="E200" i="21"/>
  <c r="D200" i="21"/>
  <c r="E199" i="21"/>
  <c r="D199" i="21"/>
  <c r="E198" i="21"/>
  <c r="D198" i="21"/>
  <c r="E197" i="21"/>
  <c r="D197" i="21"/>
  <c r="E196" i="21"/>
  <c r="D196" i="21"/>
  <c r="E195" i="21"/>
  <c r="D195" i="21"/>
  <c r="E194" i="21"/>
  <c r="D194" i="21"/>
  <c r="E193" i="21"/>
  <c r="D193" i="21"/>
  <c r="E192" i="21"/>
  <c r="D192" i="21"/>
  <c r="E191" i="21"/>
  <c r="D191" i="21"/>
  <c r="E190" i="21"/>
  <c r="D190" i="21"/>
  <c r="E189" i="21"/>
  <c r="D189" i="21"/>
  <c r="E188" i="21"/>
  <c r="D188" i="21"/>
  <c r="E187" i="21"/>
  <c r="D187" i="21"/>
  <c r="E186" i="21"/>
  <c r="D186" i="21"/>
  <c r="E185" i="21"/>
  <c r="D185" i="21"/>
  <c r="E184" i="21"/>
  <c r="D184" i="21"/>
  <c r="E183" i="21"/>
  <c r="D183" i="21"/>
  <c r="E182" i="21"/>
  <c r="D182" i="21"/>
  <c r="E181" i="21"/>
  <c r="D181" i="21"/>
  <c r="E178" i="21"/>
  <c r="D178" i="21"/>
  <c r="E177" i="21"/>
  <c r="D177" i="21"/>
  <c r="E176" i="21"/>
  <c r="D176" i="21"/>
  <c r="E175" i="21"/>
  <c r="D175" i="21"/>
  <c r="E174" i="21"/>
  <c r="D174" i="21"/>
  <c r="E173" i="21"/>
  <c r="D173" i="21"/>
  <c r="E172" i="21"/>
  <c r="D172" i="21"/>
  <c r="E171" i="21"/>
  <c r="D171" i="21"/>
  <c r="E170" i="21"/>
  <c r="D170" i="21"/>
  <c r="E169" i="21"/>
  <c r="D169" i="21"/>
  <c r="E168" i="21"/>
  <c r="D168" i="21"/>
  <c r="E167" i="21"/>
  <c r="D167" i="21"/>
  <c r="E166" i="21"/>
  <c r="D166" i="21"/>
  <c r="E165" i="21"/>
  <c r="D165" i="21"/>
  <c r="E164" i="21"/>
  <c r="D164" i="21"/>
  <c r="E163" i="21"/>
  <c r="D163" i="21"/>
  <c r="E162" i="21"/>
  <c r="D162" i="21"/>
  <c r="E161" i="21"/>
  <c r="D161" i="21"/>
  <c r="E160" i="21"/>
  <c r="D160" i="21"/>
  <c r="E159" i="21"/>
  <c r="D159" i="21"/>
  <c r="E158" i="21"/>
  <c r="D158" i="21"/>
  <c r="E157" i="21"/>
  <c r="D157" i="21"/>
  <c r="E156" i="21"/>
  <c r="D156" i="21"/>
  <c r="E155" i="21"/>
  <c r="D155" i="21"/>
  <c r="E154" i="21"/>
  <c r="D154" i="21"/>
  <c r="E153" i="21"/>
  <c r="D153" i="21"/>
  <c r="E152" i="21"/>
  <c r="D152" i="21"/>
  <c r="E151" i="21"/>
  <c r="D151" i="21"/>
  <c r="E150" i="21"/>
  <c r="D150" i="21"/>
  <c r="E149" i="21"/>
  <c r="D149" i="21"/>
  <c r="E148" i="21"/>
  <c r="D148" i="21"/>
  <c r="E147" i="21"/>
  <c r="D147" i="21"/>
  <c r="E146" i="21"/>
  <c r="D146" i="21"/>
  <c r="E145" i="21"/>
  <c r="D145" i="21"/>
  <c r="E144" i="21"/>
  <c r="D144" i="21"/>
  <c r="E143" i="21"/>
  <c r="D143" i="21"/>
  <c r="E142" i="21"/>
  <c r="D142" i="21"/>
  <c r="E141" i="21"/>
  <c r="D141" i="21"/>
  <c r="E140" i="21"/>
  <c r="D140" i="21"/>
  <c r="E139" i="21"/>
  <c r="D139" i="21"/>
  <c r="E138" i="21"/>
  <c r="D138" i="21"/>
  <c r="E137" i="21"/>
  <c r="D137" i="21"/>
  <c r="E136" i="21"/>
  <c r="D136" i="21"/>
  <c r="E135" i="21"/>
  <c r="D135" i="21"/>
  <c r="E132" i="21"/>
  <c r="D132" i="21"/>
  <c r="E131" i="21"/>
  <c r="D131" i="21"/>
  <c r="E130" i="21"/>
  <c r="D130" i="21"/>
  <c r="E129" i="21"/>
  <c r="D129" i="21"/>
  <c r="E128" i="21"/>
  <c r="D128" i="21"/>
  <c r="E127" i="21"/>
  <c r="D127" i="21"/>
  <c r="E126" i="21"/>
  <c r="D126" i="21"/>
  <c r="E125" i="21"/>
  <c r="D125" i="21"/>
  <c r="E124" i="21"/>
  <c r="D124" i="21"/>
  <c r="E123" i="21"/>
  <c r="D123" i="21"/>
  <c r="E122" i="21"/>
  <c r="D122" i="21"/>
  <c r="E121" i="21"/>
  <c r="D121" i="21"/>
  <c r="E120" i="21"/>
  <c r="D120" i="21"/>
  <c r="E119" i="21"/>
  <c r="D119" i="21"/>
  <c r="E118" i="21"/>
  <c r="D118" i="21"/>
  <c r="E117" i="21"/>
  <c r="D117" i="21"/>
  <c r="E116" i="21"/>
  <c r="D116" i="21"/>
  <c r="E115" i="21"/>
  <c r="D115" i="21"/>
  <c r="E114" i="21"/>
  <c r="D114" i="21"/>
  <c r="E113" i="21"/>
  <c r="D113" i="21"/>
  <c r="E112" i="21"/>
  <c r="D112" i="21"/>
  <c r="E111" i="21"/>
  <c r="D111" i="21"/>
  <c r="E110" i="21"/>
  <c r="D110" i="21"/>
  <c r="E109" i="21"/>
  <c r="D109" i="21"/>
  <c r="E108" i="21"/>
  <c r="D108" i="21"/>
  <c r="E107" i="21"/>
  <c r="D107" i="21"/>
  <c r="E106" i="21"/>
  <c r="D106" i="21"/>
  <c r="E105" i="21"/>
  <c r="D105" i="21"/>
  <c r="E104" i="21"/>
  <c r="D104" i="21"/>
  <c r="E103" i="21"/>
  <c r="D103" i="21"/>
  <c r="E102" i="21"/>
  <c r="D102" i="21"/>
  <c r="E101" i="21"/>
  <c r="D101" i="21"/>
  <c r="E100" i="21"/>
  <c r="D100" i="21"/>
  <c r="E99" i="21"/>
  <c r="D99" i="21"/>
  <c r="E98" i="21"/>
  <c r="D98" i="21"/>
  <c r="E97" i="21"/>
  <c r="D97" i="21"/>
  <c r="E96" i="21"/>
  <c r="D96" i="21"/>
  <c r="E95" i="21"/>
  <c r="D95" i="21"/>
  <c r="E94" i="21"/>
  <c r="D94" i="21"/>
  <c r="E93" i="21"/>
  <c r="D93" i="21"/>
  <c r="E90" i="21"/>
  <c r="D90" i="21"/>
  <c r="E89" i="21"/>
  <c r="D89" i="21"/>
  <c r="E88" i="21"/>
  <c r="D88" i="21"/>
  <c r="E87" i="21"/>
  <c r="D87" i="21"/>
  <c r="E86" i="21"/>
  <c r="D86" i="21"/>
  <c r="E85" i="21"/>
  <c r="D85" i="21"/>
  <c r="E84" i="21"/>
  <c r="D84" i="21"/>
  <c r="E83" i="21"/>
  <c r="D83" i="21"/>
  <c r="E82" i="21"/>
  <c r="D82" i="21"/>
  <c r="E81" i="21"/>
  <c r="D81" i="21"/>
  <c r="E80" i="21"/>
  <c r="D80" i="21"/>
  <c r="E79" i="21"/>
  <c r="D79" i="21"/>
  <c r="E78" i="21"/>
  <c r="D78" i="21"/>
  <c r="E77" i="21"/>
  <c r="D77" i="21"/>
  <c r="E76" i="21"/>
  <c r="D76" i="21"/>
  <c r="E75" i="21"/>
  <c r="D75" i="21"/>
  <c r="E74" i="21"/>
  <c r="D74" i="21"/>
  <c r="E73" i="21"/>
  <c r="D73" i="21"/>
  <c r="E72" i="21"/>
  <c r="D72" i="21"/>
  <c r="E71" i="21"/>
  <c r="D71" i="21"/>
  <c r="E70" i="21"/>
  <c r="D70" i="21"/>
  <c r="E69" i="21"/>
  <c r="D69" i="21"/>
  <c r="E68" i="21"/>
  <c r="D68" i="21"/>
  <c r="E67" i="21"/>
  <c r="D67" i="21"/>
  <c r="E66" i="21"/>
  <c r="D66" i="21"/>
  <c r="E65" i="21"/>
  <c r="D65" i="21"/>
  <c r="E64" i="21"/>
  <c r="D64" i="21"/>
  <c r="E63" i="21"/>
  <c r="D63" i="21"/>
  <c r="E62" i="21"/>
  <c r="D62" i="21"/>
  <c r="E61" i="21"/>
  <c r="D61" i="21"/>
  <c r="E60" i="21"/>
  <c r="D60" i="21"/>
  <c r="E59" i="21"/>
  <c r="D59" i="21"/>
  <c r="E58" i="21"/>
  <c r="D58" i="21"/>
  <c r="E57" i="21"/>
  <c r="D57" i="21"/>
  <c r="E56" i="21"/>
  <c r="D56" i="21"/>
  <c r="E55" i="21"/>
  <c r="D55" i="21"/>
  <c r="E54" i="21"/>
  <c r="D54" i="21"/>
  <c r="E53" i="21"/>
  <c r="D53" i="21"/>
  <c r="E52" i="21"/>
  <c r="D52" i="21"/>
  <c r="E51" i="21"/>
  <c r="D51" i="21"/>
  <c r="E48" i="21"/>
  <c r="D48" i="21"/>
  <c r="E47" i="21"/>
  <c r="D47" i="21"/>
  <c r="E46" i="21"/>
  <c r="D46" i="21"/>
  <c r="E45" i="21"/>
  <c r="D45" i="21"/>
  <c r="E44" i="21"/>
  <c r="D44" i="21"/>
  <c r="E43" i="21"/>
  <c r="D43" i="21"/>
  <c r="E42" i="21"/>
  <c r="D42" i="21"/>
  <c r="E41" i="21"/>
  <c r="D41" i="21"/>
  <c r="E40" i="21"/>
  <c r="D40" i="21"/>
  <c r="E39" i="21"/>
  <c r="D39" i="21"/>
  <c r="E38" i="21"/>
  <c r="D38" i="21"/>
  <c r="E37" i="21"/>
  <c r="D37" i="21"/>
  <c r="E36" i="21"/>
  <c r="D36" i="21"/>
  <c r="E35" i="21"/>
  <c r="D35" i="21"/>
  <c r="E34" i="21"/>
  <c r="D34" i="21"/>
  <c r="E33" i="21"/>
  <c r="D33" i="21"/>
  <c r="E32" i="21"/>
  <c r="D32" i="21"/>
  <c r="E31" i="21"/>
  <c r="D31" i="21"/>
  <c r="E30" i="21"/>
  <c r="D30" i="21"/>
  <c r="E29" i="21"/>
  <c r="D29" i="21"/>
  <c r="E28" i="21"/>
  <c r="D28" i="21"/>
  <c r="E27" i="21"/>
  <c r="D27" i="21"/>
  <c r="E26" i="21"/>
  <c r="D26" i="21"/>
  <c r="E25" i="21"/>
  <c r="D25" i="21"/>
  <c r="E24" i="21"/>
  <c r="D24" i="21"/>
  <c r="E23" i="21"/>
  <c r="D23" i="21"/>
  <c r="E22" i="21"/>
  <c r="D22" i="21"/>
  <c r="E21" i="21"/>
  <c r="D21" i="21"/>
  <c r="E20" i="21"/>
  <c r="D20" i="21"/>
  <c r="E19" i="21"/>
  <c r="D19" i="21"/>
  <c r="E18" i="21"/>
  <c r="D18" i="21"/>
  <c r="E17" i="21"/>
  <c r="D17" i="21"/>
  <c r="E16" i="21"/>
  <c r="D16" i="21"/>
  <c r="E15" i="21"/>
  <c r="D15" i="21"/>
  <c r="E14" i="21"/>
  <c r="D14" i="21"/>
  <c r="E13" i="21"/>
  <c r="D13" i="21"/>
  <c r="E12" i="21"/>
  <c r="D12" i="21"/>
  <c r="E11" i="21"/>
  <c r="D11" i="21"/>
  <c r="E10" i="21"/>
  <c r="D10" i="21"/>
  <c r="E9" i="21"/>
  <c r="D9" i="21"/>
  <c r="E519" i="22"/>
  <c r="D519" i="22"/>
  <c r="F518" i="22"/>
  <c r="E518" i="22"/>
  <c r="D518" i="22"/>
  <c r="E517" i="22"/>
  <c r="D517" i="22"/>
  <c r="E516" i="22"/>
  <c r="E514" i="22"/>
  <c r="D514" i="22"/>
  <c r="E513" i="22"/>
  <c r="D513" i="22"/>
  <c r="E512" i="22"/>
  <c r="D512" i="22"/>
  <c r="E511" i="22"/>
  <c r="D511" i="22"/>
  <c r="E510" i="22"/>
  <c r="D510" i="22"/>
  <c r="E509" i="22"/>
  <c r="F507" i="22"/>
  <c r="E507" i="22"/>
  <c r="D507" i="22"/>
  <c r="E506" i="22"/>
  <c r="D506" i="22"/>
  <c r="E505" i="22"/>
  <c r="D505" i="22"/>
  <c r="E504" i="22"/>
  <c r="D504" i="22"/>
  <c r="E503" i="22"/>
  <c r="D503" i="22"/>
  <c r="E502" i="22"/>
  <c r="D502" i="22"/>
  <c r="E501" i="22"/>
  <c r="D501" i="22"/>
  <c r="E500" i="22"/>
  <c r="D500" i="22"/>
  <c r="E499" i="22"/>
  <c r="D499" i="22"/>
  <c r="E498" i="22"/>
  <c r="E496" i="22"/>
  <c r="D496" i="22"/>
  <c r="E495" i="22"/>
  <c r="D495" i="22"/>
  <c r="E494" i="22"/>
  <c r="D494" i="22"/>
  <c r="E493" i="22"/>
  <c r="D493" i="22"/>
  <c r="E492" i="22"/>
  <c r="D492" i="22"/>
  <c r="E491" i="22"/>
  <c r="D491" i="22"/>
  <c r="E490" i="22"/>
  <c r="F488" i="22"/>
  <c r="E488" i="22"/>
  <c r="F487" i="22"/>
  <c r="E487" i="22"/>
  <c r="E486" i="22"/>
  <c r="D486" i="22"/>
  <c r="E485" i="22"/>
  <c r="D485" i="22"/>
  <c r="E484" i="22"/>
  <c r="D484" i="22"/>
  <c r="E483" i="22"/>
  <c r="D483" i="22"/>
  <c r="E482" i="22"/>
  <c r="D482" i="22"/>
  <c r="E481" i="22"/>
  <c r="E479" i="22"/>
  <c r="D479" i="22"/>
  <c r="E478" i="22"/>
  <c r="D478" i="22"/>
  <c r="E477" i="22"/>
  <c r="D477" i="22"/>
  <c r="E476" i="22"/>
  <c r="D476" i="22"/>
  <c r="E475" i="22"/>
  <c r="D475" i="22"/>
  <c r="E474" i="22"/>
  <c r="E472" i="22"/>
  <c r="D472" i="22"/>
  <c r="E471" i="22"/>
  <c r="D471" i="22"/>
  <c r="E470" i="22"/>
  <c r="D470" i="22"/>
  <c r="E469" i="22"/>
  <c r="D469" i="22"/>
  <c r="E468" i="22"/>
  <c r="D468" i="22"/>
  <c r="E467" i="22"/>
  <c r="D467" i="22"/>
  <c r="E466" i="22"/>
  <c r="D466" i="22"/>
  <c r="E465" i="22"/>
  <c r="D465" i="22"/>
  <c r="E464" i="22"/>
  <c r="D464" i="22"/>
  <c r="E463" i="22"/>
  <c r="D463" i="22"/>
  <c r="E462" i="22"/>
  <c r="D462" i="22"/>
  <c r="E461" i="22"/>
  <c r="D461" i="22"/>
  <c r="E460" i="22"/>
  <c r="E458" i="22"/>
  <c r="D458" i="22"/>
  <c r="E457" i="22"/>
  <c r="D457" i="22"/>
  <c r="E456" i="22"/>
  <c r="D456" i="22"/>
  <c r="E455" i="22"/>
  <c r="D455" i="22"/>
  <c r="E454" i="22"/>
  <c r="D454" i="22"/>
  <c r="E453" i="22"/>
  <c r="D453" i="22"/>
  <c r="E452" i="22"/>
  <c r="D452" i="22"/>
  <c r="E451" i="22"/>
  <c r="D451" i="22"/>
  <c r="E450" i="22"/>
  <c r="D450" i="22"/>
  <c r="E449" i="22"/>
  <c r="D449" i="22"/>
  <c r="E448" i="22"/>
  <c r="D448" i="22"/>
  <c r="E447" i="22"/>
  <c r="D447" i="22"/>
  <c r="E446" i="22"/>
  <c r="D446" i="22"/>
  <c r="E445" i="22"/>
  <c r="D445" i="22"/>
  <c r="E444" i="22"/>
  <c r="E442" i="22"/>
  <c r="D442" i="22"/>
  <c r="E441" i="22"/>
  <c r="D441" i="22"/>
  <c r="E440" i="22"/>
  <c r="D440" i="22"/>
  <c r="E439" i="22"/>
  <c r="D439" i="22"/>
  <c r="E438" i="22"/>
  <c r="D438" i="22"/>
  <c r="E437" i="22"/>
  <c r="D437" i="22"/>
  <c r="E436" i="22"/>
  <c r="D436" i="22"/>
  <c r="E435" i="22"/>
  <c r="D435" i="22"/>
  <c r="E434" i="22"/>
  <c r="D434" i="22"/>
  <c r="E433" i="22"/>
  <c r="D433" i="22"/>
  <c r="E432" i="22"/>
  <c r="D432" i="22"/>
  <c r="E431" i="22"/>
  <c r="D431" i="22"/>
  <c r="E430" i="22"/>
  <c r="D430" i="22"/>
  <c r="E429" i="22"/>
  <c r="D429" i="22"/>
  <c r="E428" i="22"/>
  <c r="D428" i="22"/>
  <c r="E427" i="22"/>
  <c r="D427" i="22"/>
  <c r="E426" i="22"/>
  <c r="D426" i="22"/>
  <c r="E425" i="22"/>
  <c r="E424" i="22"/>
  <c r="E423" i="22"/>
  <c r="F422" i="22"/>
  <c r="E422" i="22"/>
  <c r="D422" i="22"/>
  <c r="E421" i="22"/>
  <c r="D421" i="22"/>
  <c r="E420" i="22"/>
  <c r="D420" i="22"/>
  <c r="E419" i="22"/>
  <c r="E418" i="22"/>
  <c r="E417" i="22"/>
  <c r="D417" i="22"/>
  <c r="E416" i="22"/>
  <c r="D416" i="22"/>
  <c r="E415" i="22"/>
  <c r="D415" i="22"/>
  <c r="E414" i="22"/>
  <c r="D414" i="22"/>
  <c r="E413" i="22"/>
  <c r="E412" i="22"/>
  <c r="E411" i="22"/>
  <c r="D411" i="22"/>
  <c r="E410" i="22"/>
  <c r="E409" i="22"/>
  <c r="D409" i="22"/>
  <c r="E408" i="22"/>
  <c r="D408" i="22"/>
  <c r="E407" i="22"/>
  <c r="D407" i="22"/>
  <c r="E406" i="22"/>
  <c r="D406" i="22"/>
  <c r="E405" i="22"/>
  <c r="D405" i="22"/>
  <c r="F404" i="22"/>
  <c r="E404" i="22"/>
  <c r="D404" i="22"/>
  <c r="E403" i="22"/>
  <c r="D403" i="22"/>
  <c r="E402" i="22"/>
  <c r="D402" i="22"/>
  <c r="E401" i="22"/>
  <c r="D401" i="22"/>
  <c r="E400" i="22"/>
  <c r="D400" i="22"/>
  <c r="E399" i="22"/>
  <c r="D399" i="22"/>
  <c r="E398" i="22"/>
  <c r="D398" i="22"/>
  <c r="E397" i="22"/>
  <c r="E396" i="22"/>
  <c r="E395" i="22"/>
  <c r="D395" i="22"/>
  <c r="E394" i="22"/>
  <c r="E393" i="22"/>
  <c r="E392" i="22"/>
  <c r="E391" i="22"/>
  <c r="E390" i="22"/>
  <c r="E389" i="22"/>
  <c r="D389" i="22"/>
  <c r="E388" i="22"/>
  <c r="D388" i="22"/>
  <c r="E387" i="22"/>
  <c r="D387" i="22"/>
  <c r="E386" i="22"/>
  <c r="E385" i="22"/>
  <c r="E384" i="22"/>
  <c r="F383" i="22"/>
  <c r="E383" i="22"/>
  <c r="D383" i="22"/>
  <c r="E382" i="22"/>
  <c r="D382" i="22"/>
  <c r="E381" i="22"/>
  <c r="D381" i="22"/>
  <c r="E371" i="22"/>
  <c r="D371" i="22"/>
  <c r="E370" i="22"/>
  <c r="D370" i="22"/>
  <c r="E369" i="22"/>
  <c r="D369" i="22"/>
  <c r="E368" i="22"/>
  <c r="D368" i="22"/>
  <c r="E367" i="22"/>
  <c r="D367" i="22"/>
  <c r="E366" i="22"/>
  <c r="D366" i="22"/>
  <c r="E365" i="22"/>
  <c r="D365" i="22"/>
  <c r="E364" i="22"/>
  <c r="E363" i="22"/>
  <c r="E362" i="22"/>
  <c r="D362" i="22"/>
  <c r="E361" i="22"/>
  <c r="D361" i="22"/>
  <c r="E360" i="22"/>
  <c r="D360" i="22"/>
  <c r="E359" i="22"/>
  <c r="D359" i="22"/>
  <c r="E358" i="22"/>
  <c r="D358" i="22"/>
  <c r="E357" i="22"/>
  <c r="D357" i="22"/>
  <c r="E356" i="22"/>
  <c r="D356" i="22"/>
  <c r="E355" i="22"/>
  <c r="D355" i="22"/>
  <c r="E354" i="22"/>
  <c r="D354" i="22"/>
  <c r="E353" i="22"/>
  <c r="D353" i="22"/>
  <c r="E352" i="22"/>
  <c r="D352" i="22"/>
  <c r="E351" i="22"/>
  <c r="D351" i="22"/>
  <c r="E350" i="22"/>
  <c r="D350" i="22"/>
  <c r="E349" i="22"/>
  <c r="D349" i="22"/>
  <c r="E348" i="22"/>
  <c r="D348" i="22"/>
  <c r="E347" i="22"/>
  <c r="D347" i="22"/>
  <c r="E346" i="22"/>
  <c r="D346" i="22"/>
  <c r="E345" i="22"/>
  <c r="E343" i="22"/>
  <c r="D343" i="22"/>
  <c r="E342" i="22"/>
  <c r="D342" i="22"/>
  <c r="E341" i="22"/>
  <c r="D341" i="22"/>
  <c r="E340" i="22"/>
  <c r="D340" i="22"/>
  <c r="E339" i="22"/>
  <c r="D339" i="22"/>
  <c r="E338" i="22"/>
  <c r="D338" i="22"/>
  <c r="E337" i="22"/>
  <c r="E335" i="22"/>
  <c r="F334" i="22"/>
  <c r="E334" i="22"/>
  <c r="D334" i="22"/>
  <c r="F333" i="22"/>
  <c r="E333" i="22"/>
  <c r="D333" i="22"/>
  <c r="E332" i="22"/>
  <c r="D332" i="22"/>
  <c r="E331" i="22"/>
  <c r="D331" i="22"/>
  <c r="E330" i="22"/>
  <c r="D330" i="22"/>
  <c r="E329" i="22"/>
  <c r="D329" i="22"/>
  <c r="E328" i="22"/>
  <c r="D328" i="22"/>
  <c r="E327" i="22"/>
  <c r="D327" i="22"/>
  <c r="E326" i="22"/>
  <c r="D326" i="22"/>
  <c r="E325" i="22"/>
  <c r="D325" i="22"/>
  <c r="E324" i="22"/>
  <c r="D324" i="22"/>
  <c r="E323" i="22"/>
  <c r="E321" i="22"/>
  <c r="E320" i="22"/>
  <c r="E319" i="22"/>
  <c r="E318" i="22"/>
  <c r="E317" i="22"/>
  <c r="E316" i="22"/>
  <c r="E315" i="22"/>
  <c r="D315" i="22"/>
  <c r="E314" i="22"/>
  <c r="D314" i="22"/>
  <c r="E313" i="22"/>
  <c r="D313" i="22"/>
  <c r="E312" i="22"/>
  <c r="D312" i="22"/>
  <c r="E311" i="22"/>
  <c r="E309" i="22"/>
  <c r="F308" i="22"/>
  <c r="E308" i="22"/>
  <c r="D308" i="22"/>
  <c r="E307" i="22"/>
  <c r="E306" i="22"/>
  <c r="D306" i="22"/>
  <c r="E305" i="22"/>
  <c r="D305" i="22"/>
  <c r="E304" i="22"/>
  <c r="D304" i="22"/>
  <c r="E303" i="22"/>
  <c r="E301" i="22"/>
  <c r="D301" i="22"/>
  <c r="E300" i="22"/>
  <c r="D300" i="22"/>
  <c r="E299" i="22"/>
  <c r="D299" i="22"/>
  <c r="E298" i="22"/>
  <c r="D298" i="22"/>
  <c r="E297" i="22"/>
  <c r="E295" i="22"/>
  <c r="D295" i="22"/>
  <c r="E294" i="22"/>
  <c r="D294" i="22"/>
  <c r="E293" i="22"/>
  <c r="E291" i="22"/>
  <c r="D291" i="22"/>
  <c r="E290" i="22"/>
  <c r="D290" i="22"/>
  <c r="E289" i="22"/>
  <c r="D289" i="22"/>
  <c r="E288" i="22"/>
  <c r="D288" i="22"/>
  <c r="E287" i="22"/>
  <c r="D287" i="22"/>
  <c r="E286" i="22"/>
  <c r="E284" i="22"/>
  <c r="D284" i="22"/>
  <c r="E283" i="22"/>
  <c r="D283" i="22"/>
  <c r="E282" i="22"/>
  <c r="D282" i="22"/>
  <c r="E281" i="22"/>
  <c r="D281" i="22"/>
  <c r="E280" i="22"/>
  <c r="E278" i="22"/>
  <c r="F277" i="22"/>
  <c r="E277" i="22"/>
  <c r="D277" i="22"/>
  <c r="E276" i="22"/>
  <c r="D276" i="22"/>
  <c r="E275" i="22"/>
  <c r="D275" i="22"/>
  <c r="E274" i="22"/>
  <c r="D274" i="22"/>
  <c r="E273" i="22"/>
  <c r="D273" i="22"/>
  <c r="E272" i="22"/>
  <c r="D272" i="22"/>
  <c r="E271" i="22"/>
  <c r="D271" i="22"/>
  <c r="E270" i="22"/>
  <c r="E268" i="22"/>
  <c r="D268" i="22"/>
  <c r="E267" i="22"/>
  <c r="D267" i="22"/>
  <c r="E266" i="22"/>
  <c r="D266" i="22"/>
  <c r="E265" i="22"/>
  <c r="D265" i="22"/>
  <c r="E264" i="22"/>
  <c r="D264" i="22"/>
  <c r="E263" i="22"/>
  <c r="D263" i="22"/>
  <c r="E262" i="22"/>
  <c r="E260" i="22"/>
  <c r="D260" i="22"/>
  <c r="E259" i="22"/>
  <c r="D259" i="22"/>
  <c r="E258" i="22"/>
  <c r="D258" i="22"/>
  <c r="E257" i="22"/>
  <c r="D257" i="22"/>
  <c r="E256" i="22"/>
  <c r="D256" i="22"/>
  <c r="E255" i="22"/>
  <c r="E253" i="22"/>
  <c r="D253" i="22"/>
  <c r="E252" i="22"/>
  <c r="D252" i="22"/>
  <c r="E251" i="22"/>
  <c r="D251" i="22"/>
  <c r="E250" i="22"/>
  <c r="D250" i="22"/>
  <c r="E249" i="22"/>
  <c r="D249" i="22"/>
  <c r="E248" i="22"/>
  <c r="D248" i="22"/>
  <c r="E247" i="22"/>
  <c r="D247" i="22"/>
  <c r="E246" i="22"/>
  <c r="D246" i="22"/>
  <c r="E245" i="22"/>
  <c r="D245" i="22"/>
  <c r="E244" i="22"/>
  <c r="D244" i="22"/>
  <c r="E243" i="22"/>
  <c r="D243" i="22"/>
  <c r="E242" i="22"/>
  <c r="E240" i="22"/>
  <c r="D240" i="22"/>
  <c r="E239" i="22"/>
  <c r="D239" i="22"/>
  <c r="E238" i="22"/>
  <c r="D238" i="22"/>
  <c r="E237" i="22"/>
  <c r="D237" i="22"/>
  <c r="E236" i="22"/>
  <c r="D236" i="22"/>
  <c r="E235" i="22"/>
  <c r="D235" i="22"/>
  <c r="E234" i="22"/>
  <c r="E232" i="22"/>
  <c r="D232" i="22"/>
  <c r="E231" i="22"/>
  <c r="D231" i="22"/>
  <c r="E230" i="22"/>
  <c r="D230" i="22"/>
  <c r="E229" i="22"/>
  <c r="D229" i="22"/>
  <c r="E228" i="22"/>
  <c r="D228" i="22"/>
  <c r="E227" i="22"/>
  <c r="D227" i="22"/>
  <c r="E226" i="22"/>
  <c r="E224" i="22"/>
  <c r="D224" i="22"/>
  <c r="E223" i="22"/>
  <c r="D223" i="22"/>
  <c r="E222" i="22"/>
  <c r="D222" i="22"/>
  <c r="E221" i="22"/>
  <c r="D221" i="22"/>
  <c r="E220" i="22"/>
  <c r="D220" i="22"/>
  <c r="E219" i="22"/>
  <c r="D219" i="22"/>
  <c r="E218" i="22"/>
  <c r="D218" i="22"/>
  <c r="E217" i="22"/>
  <c r="D217" i="22"/>
  <c r="E216" i="22"/>
  <c r="E214" i="22"/>
  <c r="D214" i="22"/>
  <c r="E213" i="22"/>
  <c r="D213" i="22"/>
  <c r="E212" i="22"/>
  <c r="D212" i="22"/>
  <c r="E211" i="22"/>
  <c r="D211" i="22"/>
  <c r="E210" i="22"/>
  <c r="D210" i="22"/>
  <c r="E209" i="22"/>
  <c r="D209" i="22"/>
  <c r="E208" i="22"/>
  <c r="D208" i="22"/>
  <c r="E207" i="22"/>
  <c r="D207" i="22"/>
  <c r="E206" i="22"/>
  <c r="E194" i="22"/>
  <c r="D194" i="22"/>
  <c r="E193" i="22"/>
  <c r="D193" i="22"/>
  <c r="E192" i="22"/>
  <c r="D192" i="22"/>
  <c r="E191" i="22"/>
  <c r="D191" i="22"/>
  <c r="E190" i="22"/>
  <c r="D190" i="22"/>
  <c r="E189" i="22"/>
  <c r="D189" i="22"/>
  <c r="E188" i="22"/>
  <c r="D188" i="22"/>
  <c r="E187" i="22"/>
  <c r="D187" i="22"/>
  <c r="E186" i="22"/>
  <c r="D186" i="22"/>
  <c r="E185" i="22"/>
  <c r="D185" i="22"/>
  <c r="E184" i="22"/>
  <c r="D184" i="22"/>
  <c r="E183" i="22"/>
  <c r="D183" i="22"/>
  <c r="E182" i="22"/>
  <c r="D182" i="22"/>
  <c r="E181" i="22"/>
  <c r="E164" i="22"/>
  <c r="D164" i="22"/>
  <c r="E163" i="22"/>
  <c r="D163" i="22"/>
  <c r="E162" i="22"/>
  <c r="D162" i="22"/>
  <c r="E161" i="22"/>
  <c r="E159" i="22"/>
  <c r="D159" i="22"/>
  <c r="E158" i="22"/>
  <c r="D158" i="22"/>
  <c r="E157" i="22"/>
  <c r="D157" i="22"/>
  <c r="E156" i="22"/>
  <c r="D156" i="22"/>
  <c r="E155" i="22"/>
  <c r="D155" i="22"/>
  <c r="E154" i="22"/>
  <c r="D154" i="22"/>
  <c r="E153" i="22"/>
  <c r="E142" i="22"/>
  <c r="D142" i="22"/>
  <c r="E141" i="22"/>
  <c r="D141" i="22"/>
  <c r="E140" i="22"/>
  <c r="D140" i="22"/>
  <c r="E139" i="22"/>
  <c r="D139" i="22"/>
  <c r="E138" i="22"/>
  <c r="D138" i="22"/>
  <c r="E137" i="22"/>
  <c r="D137" i="22"/>
  <c r="E136" i="22"/>
  <c r="D136" i="22"/>
  <c r="E135" i="22"/>
  <c r="D135" i="22"/>
  <c r="E134" i="22"/>
  <c r="D134" i="22"/>
  <c r="E133" i="22"/>
  <c r="D133" i="22"/>
  <c r="E132" i="22"/>
  <c r="D132" i="22"/>
  <c r="E131" i="22"/>
  <c r="D131" i="22"/>
  <c r="E130" i="22"/>
  <c r="E128" i="22"/>
  <c r="D128" i="22"/>
  <c r="E127" i="22"/>
  <c r="D127" i="22"/>
  <c r="E126" i="22"/>
  <c r="D126" i="22"/>
  <c r="E125" i="22"/>
  <c r="D125" i="22"/>
  <c r="E124" i="22"/>
  <c r="D124" i="22"/>
  <c r="E123" i="22"/>
  <c r="D123" i="22"/>
  <c r="E122" i="22"/>
  <c r="D122" i="22"/>
  <c r="E121" i="22"/>
  <c r="D121" i="22"/>
  <c r="E120" i="22"/>
  <c r="D120" i="22"/>
  <c r="E119" i="22"/>
  <c r="D119" i="22"/>
  <c r="E118" i="22"/>
  <c r="D118" i="22"/>
  <c r="E117" i="22"/>
  <c r="D117" i="22"/>
  <c r="E116" i="22"/>
  <c r="E100" i="22"/>
  <c r="F99" i="22"/>
  <c r="E99" i="22"/>
  <c r="D99" i="22"/>
  <c r="E98" i="22"/>
  <c r="D98" i="22"/>
  <c r="E97" i="22"/>
  <c r="D97" i="22"/>
  <c r="E96" i="22"/>
  <c r="F93" i="22"/>
  <c r="E93" i="22"/>
  <c r="D93" i="22"/>
  <c r="E92" i="22"/>
  <c r="D92" i="22"/>
  <c r="E91" i="22"/>
  <c r="D91" i="22"/>
  <c r="E90" i="22"/>
  <c r="D90" i="22"/>
  <c r="E89" i="22"/>
  <c r="D89" i="22"/>
  <c r="E88" i="22"/>
  <c r="D88" i="22"/>
  <c r="E87" i="22"/>
  <c r="D87" i="22"/>
  <c r="F86" i="22"/>
  <c r="E86" i="22"/>
  <c r="D86" i="22"/>
  <c r="F85" i="22"/>
  <c r="E84" i="22"/>
  <c r="D84" i="22"/>
  <c r="E83" i="22"/>
  <c r="D83" i="22"/>
  <c r="E82" i="22"/>
  <c r="D82" i="22"/>
  <c r="E81" i="22"/>
  <c r="D81" i="22"/>
  <c r="E80" i="22"/>
  <c r="D80" i="22"/>
  <c r="E79" i="22"/>
  <c r="D79" i="22"/>
  <c r="E78" i="22"/>
  <c r="D78" i="22"/>
  <c r="E77" i="22"/>
  <c r="D77" i="22"/>
  <c r="F76" i="22"/>
  <c r="E76" i="22"/>
  <c r="D76" i="22"/>
  <c r="F75" i="22"/>
  <c r="F74" i="22"/>
  <c r="F73" i="22"/>
  <c r="E73" i="22"/>
  <c r="D73" i="22"/>
  <c r="E72" i="22"/>
  <c r="D72" i="22"/>
  <c r="E71" i="22"/>
  <c r="D71" i="22"/>
  <c r="E70" i="22"/>
  <c r="D70" i="22"/>
  <c r="E69" i="22"/>
  <c r="D69" i="22"/>
  <c r="E68" i="22"/>
  <c r="D68" i="22"/>
  <c r="F67" i="22"/>
  <c r="E67" i="22"/>
  <c r="D67" i="22"/>
  <c r="F66" i="22"/>
  <c r="E65" i="22"/>
  <c r="D65" i="22"/>
  <c r="E64" i="22"/>
  <c r="D64" i="22"/>
  <c r="E63" i="22"/>
  <c r="D63" i="22"/>
  <c r="E62" i="22"/>
  <c r="D62" i="22"/>
  <c r="E61" i="22"/>
  <c r="D61" i="22"/>
  <c r="F60" i="22"/>
  <c r="E60" i="22"/>
  <c r="D60" i="22"/>
  <c r="F59" i="22"/>
  <c r="E58" i="22"/>
  <c r="D58" i="22"/>
  <c r="E57" i="22"/>
  <c r="D57" i="22"/>
  <c r="E56" i="22"/>
  <c r="D56" i="22"/>
  <c r="E55" i="22"/>
  <c r="D55" i="22"/>
  <c r="E54" i="22"/>
  <c r="D54" i="22"/>
  <c r="E53" i="22"/>
  <c r="D53" i="22"/>
  <c r="E52" i="22"/>
  <c r="D52" i="22"/>
  <c r="F51" i="22"/>
  <c r="E51" i="22"/>
  <c r="D51" i="22"/>
  <c r="F50" i="22"/>
  <c r="E49" i="22"/>
  <c r="D49" i="22"/>
  <c r="E48" i="22"/>
  <c r="D48" i="22"/>
  <c r="E47" i="22"/>
  <c r="D47" i="22"/>
  <c r="E46" i="22"/>
  <c r="D46" i="22"/>
  <c r="E45" i="22"/>
  <c r="D45" i="22"/>
  <c r="E44" i="22"/>
  <c r="D44" i="22"/>
  <c r="E43" i="22"/>
  <c r="D43" i="22"/>
  <c r="F42" i="22"/>
  <c r="E42" i="22"/>
  <c r="D42" i="22"/>
  <c r="F41" i="22"/>
  <c r="E30" i="22"/>
  <c r="D30" i="22"/>
  <c r="E29" i="22"/>
  <c r="D29" i="22"/>
  <c r="E28" i="22"/>
  <c r="D28" i="22"/>
  <c r="E27" i="22"/>
  <c r="D27" i="22"/>
  <c r="E26" i="22"/>
  <c r="D26" i="22"/>
  <c r="E25" i="22"/>
  <c r="D25" i="22"/>
  <c r="E24" i="22"/>
  <c r="D24" i="22"/>
  <c r="E23" i="22"/>
  <c r="D23" i="22"/>
  <c r="E22" i="22"/>
  <c r="D22" i="22"/>
  <c r="E21" i="22"/>
  <c r="D21" i="22"/>
  <c r="F20" i="22"/>
  <c r="E20" i="22"/>
  <c r="D20" i="22"/>
  <c r="F19" i="22"/>
  <c r="E18" i="22"/>
  <c r="D18" i="22"/>
  <c r="E17" i="22"/>
  <c r="D17" i="22"/>
  <c r="E16" i="22"/>
  <c r="D16" i="22"/>
  <c r="E15" i="22"/>
  <c r="D15" i="22"/>
  <c r="E14" i="22"/>
  <c r="D14" i="22"/>
  <c r="E13" i="22"/>
  <c r="D13" i="22"/>
  <c r="E12" i="22"/>
  <c r="D12" i="22"/>
  <c r="E11" i="22"/>
  <c r="D11" i="22"/>
  <c r="E10" i="22"/>
  <c r="D10" i="22"/>
  <c r="E9" i="22"/>
  <c r="D9" i="22"/>
  <c r="E62" i="27"/>
  <c r="E61" i="27"/>
  <c r="E60" i="27"/>
  <c r="E59" i="27"/>
  <c r="E58" i="27"/>
  <c r="F57" i="27"/>
  <c r="E57" i="27"/>
  <c r="F56" i="27"/>
  <c r="F55" i="27"/>
  <c r="E53" i="27"/>
  <c r="E52" i="27"/>
  <c r="E51" i="27"/>
  <c r="E50" i="27"/>
  <c r="E49" i="27"/>
  <c r="F48" i="27"/>
  <c r="E48" i="27"/>
  <c r="F47" i="27"/>
  <c r="E46" i="27"/>
  <c r="E45" i="27"/>
  <c r="E44" i="27"/>
  <c r="F43" i="27"/>
  <c r="E43" i="27"/>
  <c r="F42" i="27"/>
  <c r="E41" i="27"/>
  <c r="E40" i="27"/>
  <c r="E39" i="27"/>
  <c r="E38" i="27"/>
  <c r="E37" i="27"/>
  <c r="F36" i="27"/>
  <c r="E36" i="27"/>
  <c r="F35" i="27"/>
  <c r="F34" i="27"/>
  <c r="F33" i="27"/>
  <c r="E33" i="27"/>
  <c r="E32" i="27"/>
  <c r="E31" i="27"/>
  <c r="E30" i="27"/>
  <c r="E29" i="27"/>
  <c r="E28" i="27"/>
  <c r="F27" i="27"/>
  <c r="E27" i="27"/>
  <c r="F26" i="27"/>
  <c r="E25" i="27"/>
  <c r="E23" i="27"/>
  <c r="E22" i="27"/>
  <c r="E21" i="27"/>
  <c r="E20" i="27"/>
  <c r="E19" i="27"/>
  <c r="E18" i="27"/>
  <c r="E17" i="27"/>
  <c r="E16" i="27"/>
  <c r="E15" i="27"/>
  <c r="E14" i="27"/>
  <c r="E13" i="27"/>
  <c r="E12" i="27"/>
  <c r="E11" i="27"/>
  <c r="E10" i="27"/>
  <c r="E9" i="27"/>
  <c r="D22" i="38"/>
  <c r="D21" i="38"/>
  <c r="D18" i="38"/>
  <c r="D17" i="38"/>
  <c r="D16" i="38"/>
  <c r="D15" i="38"/>
  <c r="D12" i="38"/>
  <c r="D11" i="38"/>
  <c r="D10" i="38"/>
  <c r="D9" i="38"/>
  <c r="E59" i="23"/>
  <c r="D59" i="23"/>
  <c r="E58" i="23"/>
  <c r="D58" i="23"/>
  <c r="E57" i="23"/>
  <c r="D57" i="23"/>
  <c r="E56" i="23"/>
  <c r="D56" i="23"/>
  <c r="E55" i="23"/>
  <c r="D55" i="23"/>
  <c r="E54" i="23"/>
  <c r="D54" i="23"/>
  <c r="E53" i="23"/>
  <c r="D53" i="23"/>
  <c r="E52" i="23"/>
  <c r="D52" i="23"/>
  <c r="E51" i="23"/>
  <c r="D51" i="23"/>
  <c r="E50" i="23"/>
  <c r="D50" i="23"/>
  <c r="E49" i="23"/>
  <c r="D49" i="23"/>
  <c r="E48" i="23"/>
  <c r="D48" i="23"/>
  <c r="E44" i="23"/>
  <c r="D44" i="23"/>
  <c r="E43" i="23"/>
  <c r="D43" i="23"/>
  <c r="E42" i="23"/>
  <c r="D42" i="23"/>
  <c r="E41" i="23"/>
  <c r="D41" i="23"/>
  <c r="E40" i="23"/>
  <c r="D40" i="23"/>
  <c r="E39" i="23"/>
  <c r="D39" i="23"/>
  <c r="E38" i="23"/>
  <c r="D38" i="23"/>
  <c r="E37" i="23"/>
  <c r="D37" i="23"/>
  <c r="E36" i="23"/>
  <c r="D36" i="23"/>
  <c r="E35" i="23"/>
  <c r="D35" i="23"/>
  <c r="E34" i="23"/>
  <c r="D34" i="23"/>
  <c r="E33" i="23"/>
  <c r="D33" i="23"/>
  <c r="E32" i="23"/>
  <c r="D32" i="23"/>
  <c r="E31" i="23"/>
  <c r="D31" i="23"/>
  <c r="E30" i="23"/>
  <c r="D30" i="23"/>
  <c r="E29" i="23"/>
  <c r="D29" i="23"/>
  <c r="E28" i="23"/>
  <c r="D28" i="23"/>
  <c r="E24" i="23"/>
  <c r="D24" i="23"/>
  <c r="E23" i="23"/>
  <c r="D23" i="23"/>
  <c r="E22" i="23"/>
  <c r="D22" i="23"/>
  <c r="F18" i="23"/>
  <c r="E18" i="23"/>
  <c r="D18" i="23"/>
  <c r="F17" i="23"/>
  <c r="E17" i="23"/>
  <c r="D17" i="23"/>
  <c r="E14" i="23"/>
  <c r="D14" i="23"/>
  <c r="E13" i="23"/>
  <c r="D13" i="23"/>
  <c r="E12" i="23"/>
  <c r="D12" i="23"/>
  <c r="E11" i="23"/>
  <c r="D11" i="23"/>
  <c r="E10" i="23"/>
  <c r="D10" i="23"/>
  <c r="E9" i="23"/>
  <c r="D9" i="23"/>
  <c r="K5" i="39" l="1"/>
  <c r="B24" i="38" l="1"/>
  <c r="B64" i="27" l="1"/>
  <c r="B58" i="41"/>
  <c r="B171" i="32"/>
  <c r="B319" i="30"/>
  <c r="B145" i="29"/>
  <c r="B17" i="32"/>
  <c r="A425" i="26"/>
  <c r="B2395" i="26" l="1"/>
  <c r="B2394" i="26"/>
  <c r="B2393" i="26"/>
  <c r="B2392" i="26"/>
  <c r="B2391" i="26"/>
  <c r="B2390" i="26"/>
  <c r="B2389" i="26"/>
  <c r="B2388" i="26"/>
  <c r="B2387" i="26"/>
  <c r="B2386" i="26"/>
  <c r="B2385" i="26"/>
  <c r="B2384" i="26"/>
  <c r="B2379" i="26"/>
  <c r="B2378" i="26"/>
  <c r="B2377" i="26"/>
  <c r="B2376" i="26"/>
  <c r="B2375" i="26"/>
  <c r="B2374" i="26"/>
  <c r="B2365" i="26"/>
  <c r="B2362" i="26"/>
  <c r="B2361" i="26"/>
  <c r="B2360" i="26"/>
  <c r="B2354" i="26"/>
  <c r="B2353" i="26"/>
  <c r="B2352" i="26"/>
  <c r="B2351" i="26"/>
  <c r="B2350" i="26"/>
  <c r="B2349" i="26"/>
  <c r="B1033" i="26"/>
  <c r="B544" i="40" s="1"/>
  <c r="B1032" i="26"/>
  <c r="B543" i="40" s="1"/>
  <c r="B1031" i="26"/>
  <c r="B542" i="40" s="1"/>
  <c r="B1030" i="26"/>
  <c r="B541" i="40" s="1"/>
  <c r="B1027" i="26"/>
  <c r="B538" i="40" s="1"/>
  <c r="B1026" i="26"/>
  <c r="B537" i="40" s="1"/>
  <c r="B1025" i="26"/>
  <c r="B536" i="40" s="1"/>
  <c r="B1024" i="26"/>
  <c r="B535" i="40" s="1"/>
  <c r="B1018" i="26"/>
  <c r="B529" i="40" s="1"/>
  <c r="B1017" i="26"/>
  <c r="B528" i="40" s="1"/>
  <c r="B1016" i="26"/>
  <c r="B527" i="40" s="1"/>
  <c r="B1015" i="26"/>
  <c r="B526" i="40" s="1"/>
  <c r="B1014" i="26"/>
  <c r="B525" i="40" s="1"/>
  <c r="B1011" i="26"/>
  <c r="B522" i="40" s="1"/>
  <c r="B1010" i="26"/>
  <c r="B521" i="40" s="1"/>
  <c r="B1009" i="26"/>
  <c r="B520" i="40" s="1"/>
  <c r="B1008" i="26"/>
  <c r="B519" i="40" s="1"/>
  <c r="B1007" i="26"/>
  <c r="B518" i="40" s="1"/>
  <c r="B1004" i="26"/>
  <c r="B515" i="40" s="1"/>
  <c r="B1003" i="26"/>
  <c r="B514" i="40" s="1"/>
  <c r="B1002" i="26"/>
  <c r="B513" i="40" s="1"/>
  <c r="B1001" i="26"/>
  <c r="B512" i="40" s="1"/>
  <c r="B1000" i="26"/>
  <c r="B511" i="40" s="1"/>
  <c r="B999" i="26"/>
  <c r="B510" i="40" s="1"/>
  <c r="B996" i="26"/>
  <c r="B507" i="40" s="1"/>
  <c r="B995" i="26"/>
  <c r="B506" i="40" s="1"/>
  <c r="B994" i="26"/>
  <c r="B505" i="40" s="1"/>
  <c r="B993" i="26"/>
  <c r="B504" i="40" s="1"/>
  <c r="B992" i="26"/>
  <c r="B503" i="40" s="1"/>
  <c r="B991" i="26"/>
  <c r="B502" i="40" s="1"/>
  <c r="B985" i="26"/>
  <c r="B496" i="40" s="1"/>
  <c r="B984" i="26"/>
  <c r="B495" i="40" s="1"/>
  <c r="B983" i="26"/>
  <c r="B494" i="40" s="1"/>
  <c r="B982" i="26"/>
  <c r="B493" i="40" s="1"/>
  <c r="B981" i="26"/>
  <c r="B492" i="40" s="1"/>
  <c r="B980" i="26"/>
  <c r="B491" i="40" s="1"/>
  <c r="B977" i="26"/>
  <c r="B488" i="40" s="1"/>
  <c r="B976" i="26"/>
  <c r="B487" i="40" s="1"/>
  <c r="B975" i="26"/>
  <c r="B486" i="40" s="1"/>
  <c r="B974" i="26"/>
  <c r="B485" i="40" s="1"/>
  <c r="B973" i="26"/>
  <c r="B484" i="40" s="1"/>
  <c r="B972" i="26"/>
  <c r="B483" i="40" s="1"/>
  <c r="B969" i="26"/>
  <c r="B480" i="40" s="1"/>
  <c r="B968" i="26"/>
  <c r="B479" i="40" s="1"/>
  <c r="B967" i="26"/>
  <c r="B478" i="40" s="1"/>
  <c r="B966" i="26"/>
  <c r="B477" i="40" s="1"/>
  <c r="B965" i="26"/>
  <c r="B476" i="40" s="1"/>
  <c r="B964" i="26"/>
  <c r="B475" i="40" s="1"/>
  <c r="B961" i="26"/>
  <c r="B472" i="40" s="1"/>
  <c r="B960" i="26"/>
  <c r="B471" i="40" s="1"/>
  <c r="B959" i="26"/>
  <c r="B470" i="40" s="1"/>
  <c r="B958" i="26"/>
  <c r="B469" i="40" s="1"/>
  <c r="B957" i="26"/>
  <c r="B468" i="40" s="1"/>
  <c r="B956" i="26"/>
  <c r="B467" i="40" s="1"/>
  <c r="B953" i="26"/>
  <c r="B464" i="40" s="1"/>
  <c r="B952" i="26"/>
  <c r="B463" i="40" s="1"/>
  <c r="B951" i="26"/>
  <c r="B462" i="40" s="1"/>
  <c r="B950" i="26"/>
  <c r="B461" i="40" s="1"/>
  <c r="B949" i="26"/>
  <c r="B460" i="40" s="1"/>
  <c r="B948" i="26"/>
  <c r="B459" i="40" s="1"/>
  <c r="B945" i="26"/>
  <c r="B456" i="40" s="1"/>
  <c r="B944" i="26"/>
  <c r="B455" i="40" s="1"/>
  <c r="B943" i="26"/>
  <c r="B454" i="40" s="1"/>
  <c r="B942" i="26"/>
  <c r="B453" i="40" s="1"/>
  <c r="B941" i="26"/>
  <c r="B452" i="40" s="1"/>
  <c r="B940" i="26"/>
  <c r="B451" i="40" s="1"/>
  <c r="B937" i="26"/>
  <c r="B448" i="40" s="1"/>
  <c r="B936" i="26"/>
  <c r="B447" i="40" s="1"/>
  <c r="B935" i="26"/>
  <c r="B446" i="40" s="1"/>
  <c r="B934" i="26"/>
  <c r="B445" i="40" s="1"/>
  <c r="B933" i="26"/>
  <c r="B444" i="40" s="1"/>
  <c r="B932" i="26"/>
  <c r="B443" i="40" s="1"/>
  <c r="B929" i="26"/>
  <c r="B440" i="40" s="1"/>
  <c r="B928" i="26"/>
  <c r="B439" i="40" s="1"/>
  <c r="B927" i="26"/>
  <c r="B438" i="40" s="1"/>
  <c r="B926" i="26"/>
  <c r="B437" i="40" s="1"/>
  <c r="B925" i="26"/>
  <c r="B436" i="40" s="1"/>
  <c r="B924" i="26"/>
  <c r="B435" i="40" s="1"/>
  <c r="B918" i="26"/>
  <c r="B429" i="40" s="1"/>
  <c r="B916" i="26"/>
  <c r="B427" i="40" s="1"/>
  <c r="B912" i="26"/>
  <c r="B911" i="26"/>
  <c r="B910" i="26"/>
  <c r="B909" i="26"/>
  <c r="B470" i="26"/>
  <c r="B146" i="32" s="1"/>
  <c r="B242" i="26"/>
  <c r="B44" i="26"/>
  <c r="B105" i="29" s="1"/>
  <c r="B45" i="26"/>
  <c r="B108" i="29" s="1"/>
  <c r="B46" i="26"/>
  <c r="B111" i="29" s="1"/>
  <c r="B47" i="26"/>
  <c r="B115" i="29" s="1"/>
  <c r="B48" i="26"/>
  <c r="B118" i="29" s="1"/>
  <c r="B49" i="26"/>
  <c r="B121" i="29" s="1"/>
  <c r="B50" i="26"/>
  <c r="B125" i="29" s="1"/>
  <c r="B51" i="26"/>
  <c r="B128" i="29" s="1"/>
  <c r="B52" i="26"/>
  <c r="B131" i="29" s="1"/>
  <c r="B53" i="26"/>
  <c r="B135" i="29" s="1"/>
  <c r="B54" i="26"/>
  <c r="B138" i="29" s="1"/>
  <c r="B55" i="26"/>
  <c r="B141" i="29" s="1"/>
  <c r="B77" i="26"/>
  <c r="B11" i="30" s="1"/>
  <c r="B78" i="26"/>
  <c r="B15" i="30" s="1"/>
  <c r="B79" i="26"/>
  <c r="B19" i="30" s="1"/>
  <c r="B80" i="26"/>
  <c r="B23" i="30" s="1"/>
  <c r="B81" i="26"/>
  <c r="B27" i="30" s="1"/>
  <c r="B82" i="26"/>
  <c r="B31" i="30" s="1"/>
  <c r="B83" i="26"/>
  <c r="B48" i="30" s="1"/>
  <c r="B84" i="26"/>
  <c r="B52" i="30" s="1"/>
  <c r="B85" i="26"/>
  <c r="B56" i="30" s="1"/>
  <c r="B86" i="26"/>
  <c r="B60" i="30" s="1"/>
  <c r="B87" i="26"/>
  <c r="B65" i="30" s="1"/>
  <c r="B88" i="26"/>
  <c r="B69" i="30" s="1"/>
  <c r="B89" i="26"/>
  <c r="B73" i="30" s="1"/>
  <c r="B90" i="26"/>
  <c r="B77" i="30" s="1"/>
  <c r="B91" i="26"/>
  <c r="B81" i="30" s="1"/>
  <c r="B92" i="26"/>
  <c r="B85" i="30" s="1"/>
  <c r="B93" i="26"/>
  <c r="B102" i="30" s="1"/>
  <c r="B94" i="26"/>
  <c r="B106" i="30" s="1"/>
  <c r="B95" i="26"/>
  <c r="B110" i="30" s="1"/>
  <c r="B96" i="26"/>
  <c r="B127" i="30" s="1"/>
  <c r="B97" i="26"/>
  <c r="B131" i="30" s="1"/>
  <c r="B98" i="26"/>
  <c r="B135" i="30" s="1"/>
  <c r="B99" i="26"/>
  <c r="B35" i="30" s="1"/>
  <c r="B100" i="26"/>
  <c r="B39" i="30" s="1"/>
  <c r="B101" i="26"/>
  <c r="B43" i="30" s="1"/>
  <c r="B102" i="26"/>
  <c r="B89" i="30" s="1"/>
  <c r="B103" i="26"/>
  <c r="B93" i="30" s="1"/>
  <c r="B104" i="26"/>
  <c r="B97" i="30" s="1"/>
  <c r="B105" i="26"/>
  <c r="B114" i="30" s="1"/>
  <c r="B106" i="26"/>
  <c r="B118" i="30" s="1"/>
  <c r="B107" i="26"/>
  <c r="B122" i="30" s="1"/>
  <c r="B108" i="26"/>
  <c r="B139" i="30" s="1"/>
  <c r="B109" i="26"/>
  <c r="B143" i="30" s="1"/>
  <c r="B110" i="26"/>
  <c r="B147" i="30" s="1"/>
  <c r="B111" i="26"/>
  <c r="B152" i="30" s="1"/>
  <c r="B112" i="26"/>
  <c r="B156" i="30" s="1"/>
  <c r="B113" i="26"/>
  <c r="B160" i="30" s="1"/>
  <c r="B114" i="26"/>
  <c r="B164" i="30" s="1"/>
  <c r="B115" i="26"/>
  <c r="B168" i="30" s="1"/>
  <c r="B116" i="26"/>
  <c r="B117" i="26"/>
  <c r="B118" i="26"/>
  <c r="B119" i="26"/>
  <c r="B123" i="26"/>
  <c r="B188" i="30" s="1"/>
  <c r="B124" i="26"/>
  <c r="B192" i="30" s="1"/>
  <c r="B125" i="26"/>
  <c r="B209" i="30" s="1"/>
  <c r="B126" i="26"/>
  <c r="B213" i="30" s="1"/>
  <c r="B133" i="26"/>
  <c r="B230" i="30" s="1"/>
  <c r="B134" i="26"/>
  <c r="B234" i="30" s="1"/>
  <c r="B135" i="26"/>
  <c r="B251" i="30" s="1"/>
  <c r="B136" i="26"/>
  <c r="B255" i="30" s="1"/>
  <c r="B127" i="26"/>
  <c r="B196" i="30" s="1"/>
  <c r="B128" i="26"/>
  <c r="B200" i="30" s="1"/>
  <c r="B129" i="26"/>
  <c r="B204" i="30" s="1"/>
  <c r="B130" i="26"/>
  <c r="B217" i="30" s="1"/>
  <c r="B131" i="26"/>
  <c r="B221" i="30" s="1"/>
  <c r="B132" i="26"/>
  <c r="B225" i="30" s="1"/>
  <c r="B137" i="26"/>
  <c r="B238" i="30" s="1"/>
  <c r="B138" i="26"/>
  <c r="B242" i="30" s="1"/>
  <c r="B139" i="26"/>
  <c r="B246" i="30" s="1"/>
  <c r="B140" i="26"/>
  <c r="B259" i="30" s="1"/>
  <c r="B141" i="26"/>
  <c r="B263" i="30" s="1"/>
  <c r="B142" i="26"/>
  <c r="B267" i="30" s="1"/>
  <c r="B143" i="26"/>
  <c r="B272" i="30" s="1"/>
  <c r="B144" i="26"/>
  <c r="B276" i="30" s="1"/>
  <c r="B145" i="26"/>
  <c r="B280" i="30" s="1"/>
  <c r="B146" i="26"/>
  <c r="B284" i="30" s="1"/>
  <c r="B147" i="26"/>
  <c r="B288" i="30" s="1"/>
  <c r="B233" i="26"/>
  <c r="B298" i="30" s="1"/>
  <c r="B210" i="26"/>
  <c r="B12" i="41" s="1"/>
  <c r="B211" i="26"/>
  <c r="B15" i="41" s="1"/>
  <c r="B279" i="26"/>
  <c r="B42" i="41" s="1"/>
  <c r="B280" i="26"/>
  <c r="B48" i="41" s="1"/>
  <c r="B281" i="26"/>
  <c r="B45" i="41" s="1"/>
  <c r="B282" i="26"/>
  <c r="B51" i="41" s="1"/>
  <c r="B254" i="26"/>
  <c r="B30" i="41" s="1"/>
  <c r="B255" i="26"/>
  <c r="B33" i="41" s="1"/>
  <c r="B1128" i="26"/>
  <c r="B1131" i="26"/>
  <c r="B1134" i="26"/>
  <c r="B1137" i="26"/>
  <c r="B1140" i="26"/>
  <c r="B1143" i="26"/>
  <c r="B1148" i="26"/>
  <c r="B1151" i="26"/>
  <c r="B1154" i="26"/>
  <c r="B1159" i="26"/>
  <c r="B1162" i="26"/>
  <c r="B1165" i="26"/>
  <c r="B1168" i="26"/>
  <c r="B1171" i="26"/>
  <c r="B1174" i="26"/>
  <c r="B1177" i="26"/>
  <c r="B1199" i="26"/>
  <c r="B1202" i="26"/>
  <c r="B1205" i="26"/>
  <c r="B1208" i="26"/>
  <c r="B1213" i="26"/>
  <c r="B1216" i="26"/>
  <c r="B1182" i="26"/>
  <c r="B62" i="34" s="1"/>
  <c r="B1185" i="26"/>
  <c r="B65" i="34" s="1"/>
  <c r="B1188" i="26"/>
  <c r="B68" i="34" s="1"/>
  <c r="B1191" i="26"/>
  <c r="B71" i="34" s="1"/>
  <c r="B1194" i="26"/>
  <c r="B74" i="34" s="1"/>
  <c r="B1221" i="26"/>
  <c r="B1224" i="26"/>
  <c r="B1227" i="26"/>
  <c r="B1232" i="26"/>
  <c r="B1235" i="26"/>
  <c r="B1238" i="26"/>
  <c r="B1241" i="26"/>
  <c r="B1272" i="26"/>
  <c r="B1276" i="26"/>
  <c r="B1280" i="26"/>
  <c r="B1430" i="26"/>
  <c r="B1431" i="26"/>
  <c r="B1432" i="26"/>
  <c r="B1433" i="26"/>
  <c r="B1434" i="26"/>
  <c r="B1435" i="26"/>
  <c r="B1436" i="26"/>
  <c r="B1437" i="26"/>
  <c r="B1438" i="26"/>
  <c r="B1439" i="26"/>
  <c r="B1440" i="26"/>
  <c r="B1416" i="26"/>
  <c r="B1417" i="26"/>
  <c r="B1418" i="26"/>
  <c r="B1419" i="26"/>
  <c r="B1420" i="26"/>
  <c r="B1421" i="26"/>
  <c r="B1422" i="26"/>
  <c r="B1423" i="26"/>
  <c r="B1424" i="26"/>
  <c r="B1425" i="26"/>
  <c r="B1426" i="26"/>
  <c r="B1390" i="26"/>
  <c r="B1391" i="26"/>
  <c r="B1392" i="26"/>
  <c r="B1393" i="26"/>
  <c r="B1394" i="26"/>
  <c r="B1395" i="26"/>
  <c r="B1396" i="26"/>
  <c r="B1397" i="26"/>
  <c r="B1398" i="26"/>
  <c r="B1399" i="26"/>
  <c r="B1403" i="26"/>
  <c r="B1404" i="26"/>
  <c r="B1405" i="26"/>
  <c r="B1406" i="26"/>
  <c r="B1407" i="26"/>
  <c r="B1408" i="26"/>
  <c r="B1409" i="26"/>
  <c r="B1410" i="26"/>
  <c r="B1411" i="26"/>
  <c r="B1412" i="26"/>
  <c r="B1377" i="26"/>
  <c r="B1378" i="26"/>
  <c r="B1379" i="26"/>
  <c r="B1380" i="26"/>
  <c r="B1381" i="26"/>
  <c r="B1382" i="26"/>
  <c r="B1383" i="26"/>
  <c r="B1384" i="26"/>
  <c r="B1385" i="26"/>
  <c r="B1386" i="26"/>
  <c r="B1524" i="26"/>
  <c r="B1525" i="26"/>
  <c r="B1526" i="26"/>
  <c r="B1527" i="26"/>
  <c r="B1528" i="26"/>
  <c r="B1529" i="26"/>
  <c r="B1530" i="26"/>
  <c r="B1531" i="26"/>
  <c r="B1532" i="26"/>
  <c r="B1533" i="26"/>
  <c r="B1534" i="26"/>
  <c r="B1510" i="26"/>
  <c r="B1511" i="26"/>
  <c r="B1512" i="26"/>
  <c r="B1513" i="26"/>
  <c r="B1514" i="26"/>
  <c r="B1515" i="26"/>
  <c r="B1516" i="26"/>
  <c r="B1517" i="26"/>
  <c r="B1518" i="26"/>
  <c r="B1519" i="26"/>
  <c r="B1520" i="26"/>
  <c r="B1484" i="26"/>
  <c r="B1485" i="26"/>
  <c r="B1486" i="26"/>
  <c r="B1487" i="26"/>
  <c r="B1488" i="26"/>
  <c r="B1489" i="26"/>
  <c r="B1490" i="26"/>
  <c r="B1491" i="26"/>
  <c r="B1492" i="26"/>
  <c r="B1493" i="26"/>
  <c r="B1497" i="26"/>
  <c r="B1498" i="26"/>
  <c r="B1499" i="26"/>
  <c r="B1500" i="26"/>
  <c r="B1501" i="26"/>
  <c r="B1502" i="26"/>
  <c r="B1503" i="26"/>
  <c r="B1504" i="26"/>
  <c r="B1505" i="26"/>
  <c r="B1506" i="26"/>
  <c r="B1471" i="26"/>
  <c r="B1472" i="26"/>
  <c r="B1473" i="26"/>
  <c r="B1474" i="26"/>
  <c r="B1475" i="26"/>
  <c r="B1476" i="26"/>
  <c r="B1477" i="26"/>
  <c r="B1478" i="26"/>
  <c r="B1479" i="26"/>
  <c r="B1480" i="26"/>
  <c r="B1465" i="26"/>
  <c r="B1466" i="26"/>
  <c r="B1467" i="26"/>
  <c r="B1458" i="26"/>
  <c r="B1460" i="26"/>
  <c r="B1461" i="26"/>
  <c r="B1451" i="26"/>
  <c r="B1453" i="26"/>
  <c r="B1454" i="26"/>
  <c r="B1444" i="26"/>
  <c r="B1445" i="26"/>
  <c r="B1446" i="26"/>
  <c r="B1447" i="26"/>
  <c r="B1596" i="26"/>
  <c r="B1597" i="26"/>
  <c r="B1598" i="26"/>
  <c r="B1599" i="26"/>
  <c r="B1600" i="26"/>
  <c r="B1601" i="26"/>
  <c r="B1602" i="26"/>
  <c r="B1587" i="26"/>
  <c r="B1588" i="26"/>
  <c r="B1589" i="26"/>
  <c r="B1590" i="26"/>
  <c r="B1591" i="26"/>
  <c r="B1592" i="26"/>
  <c r="B1578" i="26"/>
  <c r="B1579" i="26"/>
  <c r="B1580" i="26"/>
  <c r="B1581" i="26"/>
  <c r="B1582" i="26"/>
  <c r="B1583" i="26"/>
  <c r="B1564" i="26"/>
  <c r="B1565" i="26"/>
  <c r="B1566" i="26"/>
  <c r="B1567" i="26"/>
  <c r="B1568" i="26"/>
  <c r="B1569" i="26"/>
  <c r="B1570" i="26"/>
  <c r="B1571" i="26"/>
  <c r="B1572" i="26"/>
  <c r="B1573" i="26"/>
  <c r="B1574" i="26"/>
  <c r="B1551" i="26"/>
  <c r="B1552" i="26"/>
  <c r="B1553" i="26"/>
  <c r="B1554" i="26"/>
  <c r="B1555" i="26"/>
  <c r="B1556" i="26"/>
  <c r="B1557" i="26"/>
  <c r="B1558" i="26"/>
  <c r="B1559" i="26"/>
  <c r="B1560" i="26"/>
  <c r="B1538" i="26"/>
  <c r="B1539" i="26"/>
  <c r="B1540" i="26"/>
  <c r="B1541" i="26"/>
  <c r="B1542" i="26"/>
  <c r="B1543" i="26"/>
  <c r="B1544" i="26"/>
  <c r="B1545" i="26"/>
  <c r="B1546" i="26"/>
  <c r="B1547" i="26"/>
  <c r="B1606" i="26"/>
  <c r="B1607" i="26"/>
  <c r="B1611" i="26"/>
  <c r="B1612" i="26"/>
  <c r="B1613" i="26"/>
  <c r="B2075" i="26"/>
  <c r="B2076" i="26"/>
  <c r="B2366" i="26"/>
  <c r="B2367" i="26"/>
  <c r="B2368" i="26"/>
  <c r="B2369" i="26"/>
  <c r="B2370" i="26"/>
  <c r="B2371" i="26"/>
  <c r="B2372" i="26"/>
  <c r="B2373" i="26"/>
  <c r="B482" i="26"/>
  <c r="B158" i="32" s="1"/>
  <c r="B401" i="26"/>
  <c r="B101" i="32" s="1"/>
  <c r="B1360" i="26"/>
  <c r="B2156" i="26"/>
  <c r="B2158" i="26"/>
  <c r="B2157" i="26"/>
  <c r="B421" i="26"/>
  <c r="B116" i="32" s="1"/>
  <c r="B2167" i="26"/>
  <c r="B2137" i="26"/>
  <c r="B2138" i="26"/>
  <c r="B2316" i="26"/>
  <c r="B59" i="27" s="1"/>
  <c r="B2315" i="26"/>
  <c r="B58" i="27" s="1"/>
  <c r="B2205" i="26"/>
  <c r="B2206" i="26"/>
  <c r="B2207" i="26"/>
  <c r="B2303" i="26"/>
  <c r="B46" i="27" s="1"/>
  <c r="B1692" i="26"/>
  <c r="B1693" i="26"/>
  <c r="B1698" i="26"/>
  <c r="B1696" i="26"/>
  <c r="B1697" i="26"/>
  <c r="B2301" i="26"/>
  <c r="B44" i="27" s="1"/>
  <c r="B2302" i="26"/>
  <c r="B45" i="27" s="1"/>
  <c r="B454" i="26"/>
  <c r="B133" i="32" s="1"/>
  <c r="B492" i="26"/>
  <c r="B168" i="32" s="1"/>
  <c r="B2238" i="26"/>
  <c r="B2236" i="26"/>
  <c r="B2237" i="26"/>
  <c r="B1343" i="26"/>
  <c r="B1350" i="26"/>
  <c r="B1341" i="26"/>
  <c r="B471" i="26"/>
  <c r="B147" i="32" s="1"/>
  <c r="B472" i="26"/>
  <c r="B148" i="32" s="1"/>
  <c r="B473" i="26"/>
  <c r="B149" i="32" s="1"/>
  <c r="B2127" i="26"/>
  <c r="B2128" i="26"/>
  <c r="B2126" i="26"/>
  <c r="B2122" i="26"/>
  <c r="B2381" i="26"/>
  <c r="B2258" i="26"/>
  <c r="B399" i="26"/>
  <c r="B99" i="32" s="1"/>
  <c r="B400" i="26"/>
  <c r="B100" i="32" s="1"/>
  <c r="B1342" i="26"/>
  <c r="B453" i="26"/>
  <c r="B132" i="32" s="1"/>
  <c r="B2121" i="26"/>
  <c r="B2252" i="26"/>
  <c r="B2194" i="26"/>
  <c r="B2193" i="26"/>
  <c r="B1352" i="26"/>
  <c r="B1351" i="26"/>
  <c r="B426" i="26"/>
  <c r="B19" i="32" s="1"/>
  <c r="B427" i="26"/>
  <c r="B20" i="32" s="1"/>
  <c r="B431" i="26"/>
  <c r="B433" i="26"/>
  <c r="B428" i="26"/>
  <c r="B432" i="26"/>
  <c r="B434" i="26"/>
  <c r="B430" i="26"/>
  <c r="B2123" i="26"/>
  <c r="B2124" i="26"/>
  <c r="B2125" i="26"/>
  <c r="B2185" i="26"/>
  <c r="B2184" i="26"/>
  <c r="B2173" i="26"/>
  <c r="B2174" i="26"/>
  <c r="B2182" i="26"/>
  <c r="B236" i="26"/>
  <c r="B301" i="30" s="1"/>
  <c r="B483" i="26"/>
  <c r="B159" i="32" s="1"/>
  <c r="B485" i="26"/>
  <c r="B161" i="32" s="1"/>
  <c r="B484" i="26"/>
  <c r="B160" i="32" s="1"/>
  <c r="B461" i="26"/>
  <c r="B140" i="32" s="1"/>
  <c r="B462" i="26"/>
  <c r="B141" i="32" s="1"/>
  <c r="B463" i="26"/>
  <c r="B142" i="32" s="1"/>
  <c r="B464" i="26"/>
  <c r="B143" i="32" s="1"/>
  <c r="B448" i="26"/>
  <c r="B127" i="32" s="1"/>
  <c r="B403" i="26"/>
  <c r="B103" i="32" s="1"/>
  <c r="B402" i="26"/>
  <c r="B102" i="32" s="1"/>
  <c r="B419" i="26"/>
  <c r="B420" i="26"/>
  <c r="B25" i="26"/>
  <c r="B441" i="26"/>
  <c r="B442" i="26"/>
  <c r="B122" i="32" s="1"/>
  <c r="B408" i="26"/>
  <c r="B108" i="32" s="1"/>
  <c r="B405" i="26"/>
  <c r="B105" i="32" s="1"/>
  <c r="B404" i="26"/>
  <c r="B104" i="32" s="1"/>
  <c r="B458" i="26"/>
  <c r="B137" i="32" s="1"/>
  <c r="B457" i="26"/>
  <c r="B136" i="32" s="1"/>
  <c r="B455" i="26"/>
  <c r="B134" i="32" s="1"/>
  <c r="B456" i="26"/>
  <c r="B135" i="32" s="1"/>
  <c r="B450" i="26"/>
  <c r="B129" i="32" s="1"/>
  <c r="B398" i="26"/>
  <c r="B98" i="32" s="1"/>
  <c r="B422" i="26"/>
  <c r="B117" i="32" s="1"/>
  <c r="B423" i="26"/>
  <c r="B118" i="32" s="1"/>
  <c r="B490" i="26"/>
  <c r="B166" i="32" s="1"/>
  <c r="B491" i="26"/>
  <c r="B167" i="32" s="1"/>
  <c r="B488" i="26"/>
  <c r="B164" i="32" s="1"/>
  <c r="B489" i="26"/>
  <c r="B165" i="32" s="1"/>
  <c r="B493" i="26"/>
  <c r="B169" i="32" s="1"/>
  <c r="B322" i="26"/>
  <c r="B36" i="32" s="1"/>
  <c r="B323" i="26"/>
  <c r="B37" i="32" s="1"/>
  <c r="B443" i="26"/>
  <c r="B123" i="32" s="1"/>
  <c r="B447" i="26"/>
  <c r="B126" i="32" s="1"/>
  <c r="B444" i="26"/>
  <c r="B124" i="32" s="1"/>
  <c r="B445" i="26"/>
  <c r="B125" i="32" s="1"/>
  <c r="B446" i="26"/>
  <c r="B387" i="26"/>
  <c r="B91" i="32" s="1"/>
  <c r="B386" i="26"/>
  <c r="B90" i="32" s="1"/>
  <c r="B388" i="26"/>
  <c r="B92" i="32" s="1"/>
  <c r="B389" i="26"/>
  <c r="B93" i="32" s="1"/>
  <c r="B306" i="26"/>
  <c r="B8" i="32" s="1"/>
  <c r="B307" i="26"/>
  <c r="B9" i="32" s="1"/>
  <c r="B308" i="26"/>
  <c r="B10" i="32" s="1"/>
  <c r="B309" i="26"/>
  <c r="B11" i="32" s="1"/>
  <c r="B310" i="26"/>
  <c r="B12" i="32" s="1"/>
  <c r="B311" i="26"/>
  <c r="B13" i="32" s="1"/>
  <c r="B312" i="26"/>
  <c r="B14" i="32" s="1"/>
  <c r="B313" i="26"/>
  <c r="B15" i="32" s="1"/>
  <c r="B412" i="26"/>
  <c r="B112" i="32" s="1"/>
  <c r="B413" i="26"/>
  <c r="B113" i="32" s="1"/>
  <c r="B476" i="26"/>
  <c r="B152" i="32" s="1"/>
  <c r="B478" i="26"/>
  <c r="B154" i="32" s="1"/>
  <c r="B477" i="26"/>
  <c r="B153" i="32" s="1"/>
  <c r="B480" i="26"/>
  <c r="B156" i="32" s="1"/>
  <c r="B479" i="26"/>
  <c r="B155" i="32" s="1"/>
  <c r="B367" i="26"/>
  <c r="B75" i="32" s="1"/>
  <c r="B372" i="26"/>
  <c r="B80" i="32" s="1"/>
  <c r="B368" i="26"/>
  <c r="B76" i="32" s="1"/>
  <c r="B369" i="26"/>
  <c r="B77" i="32" s="1"/>
  <c r="B371" i="26"/>
  <c r="B79" i="32" s="1"/>
  <c r="B370" i="26"/>
  <c r="B78" i="32" s="1"/>
  <c r="B380" i="26"/>
  <c r="B86" i="32" s="1"/>
  <c r="B373" i="26"/>
  <c r="B81" i="32" s="1"/>
  <c r="B381" i="26"/>
  <c r="B87" i="32" s="1"/>
  <c r="B374" i="26"/>
  <c r="B82" i="32" s="1"/>
  <c r="B375" i="26"/>
  <c r="B83" i="32" s="1"/>
  <c r="B409" i="26"/>
  <c r="B109" i="32" s="1"/>
  <c r="B410" i="26"/>
  <c r="B110" i="32" s="1"/>
  <c r="B411" i="26"/>
  <c r="B111" i="32" s="1"/>
  <c r="B334" i="26"/>
  <c r="B48" i="32" s="1"/>
  <c r="B326" i="26"/>
  <c r="B40" i="32" s="1"/>
  <c r="B355" i="26"/>
  <c r="B66" i="32" s="1"/>
  <c r="B356" i="26"/>
  <c r="B67" i="32" s="1"/>
  <c r="B327" i="26"/>
  <c r="B41" i="32" s="1"/>
  <c r="B328" i="26"/>
  <c r="B42" i="32" s="1"/>
  <c r="B332" i="26"/>
  <c r="B46" i="32" s="1"/>
  <c r="B359" i="26"/>
  <c r="B70" i="32" s="1"/>
  <c r="B335" i="26"/>
  <c r="B49" i="32" s="1"/>
  <c r="B357" i="26"/>
  <c r="B68" i="32" s="1"/>
  <c r="B358" i="26"/>
  <c r="B69" i="32" s="1"/>
  <c r="B329" i="26"/>
  <c r="B43" i="32" s="1"/>
  <c r="B330" i="26"/>
  <c r="B44" i="32" s="1"/>
  <c r="B331" i="26"/>
  <c r="B45" i="32" s="1"/>
  <c r="B341" i="26"/>
  <c r="B52" i="32" s="1"/>
  <c r="B342" i="26"/>
  <c r="B53" i="32" s="1"/>
  <c r="B345" i="26"/>
  <c r="B56" i="32" s="1"/>
  <c r="B346" i="26"/>
  <c r="B57" i="32" s="1"/>
  <c r="B343" i="26"/>
  <c r="B54" i="32" s="1"/>
  <c r="B344" i="26"/>
  <c r="B55" i="32" s="1"/>
  <c r="B347" i="26"/>
  <c r="B58" i="32" s="1"/>
  <c r="B348" i="26"/>
  <c r="B59" i="32" s="1"/>
  <c r="B349" i="26"/>
  <c r="B60" i="32" s="1"/>
  <c r="B350" i="26"/>
  <c r="B61" i="32" s="1"/>
  <c r="B351" i="26"/>
  <c r="B62" i="32" s="1"/>
  <c r="B352" i="26"/>
  <c r="B63" i="32" s="1"/>
  <c r="B333" i="26"/>
  <c r="B47" i="32" s="1"/>
  <c r="B481" i="26"/>
  <c r="B157" i="32" s="1"/>
  <c r="B1098" i="26"/>
  <c r="B606" i="40" s="1"/>
  <c r="B1090" i="26"/>
  <c r="B598" i="40" s="1"/>
  <c r="B1114" i="26"/>
  <c r="B622" i="40" s="1"/>
  <c r="B1106" i="26"/>
  <c r="B614" i="40" s="1"/>
  <c r="B1101" i="26"/>
  <c r="B609" i="40" s="1"/>
  <c r="B1093" i="26"/>
  <c r="B601" i="40" s="1"/>
  <c r="B1117" i="26"/>
  <c r="B625" i="40" s="1"/>
  <c r="B1109" i="26"/>
  <c r="B617" i="40" s="1"/>
  <c r="B1099" i="26"/>
  <c r="B607" i="40" s="1"/>
  <c r="B1091" i="26"/>
  <c r="B599" i="40" s="1"/>
  <c r="B1115" i="26"/>
  <c r="B623" i="40" s="1"/>
  <c r="B1107" i="26"/>
  <c r="B615" i="40" s="1"/>
  <c r="B1102" i="26"/>
  <c r="B610" i="40" s="1"/>
  <c r="B1094" i="26"/>
  <c r="B602" i="40" s="1"/>
  <c r="B1118" i="26"/>
  <c r="B626" i="40" s="1"/>
  <c r="B1110" i="26"/>
  <c r="B618" i="40" s="1"/>
  <c r="B1100" i="26"/>
  <c r="B608" i="40" s="1"/>
  <c r="B1092" i="26"/>
  <c r="B600" i="40" s="1"/>
  <c r="B1116" i="26"/>
  <c r="B624" i="40" s="1"/>
  <c r="B1108" i="26"/>
  <c r="B616" i="40" s="1"/>
  <c r="B1103" i="26"/>
  <c r="B611" i="40" s="1"/>
  <c r="B1095" i="26"/>
  <c r="B603" i="40" s="1"/>
  <c r="B1119" i="26"/>
  <c r="B627" i="40" s="1"/>
  <c r="B1111" i="26"/>
  <c r="B619" i="40" s="1"/>
  <c r="B651" i="26"/>
  <c r="B160" i="40" s="1"/>
  <c r="B646" i="26"/>
  <c r="B155" i="40" s="1"/>
  <c r="B649" i="26"/>
  <c r="B158" i="40" s="1"/>
  <c r="B650" i="26"/>
  <c r="B159" i="40" s="1"/>
  <c r="B648" i="26"/>
  <c r="B157" i="40" s="1"/>
  <c r="B449" i="26"/>
  <c r="B128" i="32" s="1"/>
  <c r="B647" i="26"/>
  <c r="B156" i="40" s="1"/>
  <c r="B654" i="26"/>
  <c r="B163" i="40" s="1"/>
  <c r="B655" i="26"/>
  <c r="B164" i="40" s="1"/>
  <c r="B656" i="26"/>
  <c r="B165" i="40" s="1"/>
  <c r="B657" i="26"/>
  <c r="B166" i="40" s="1"/>
  <c r="B658" i="26"/>
  <c r="B167" i="40" s="1"/>
  <c r="B659" i="26"/>
  <c r="B168" i="40" s="1"/>
  <c r="B660" i="26"/>
  <c r="B169" i="40" s="1"/>
  <c r="B653" i="26"/>
  <c r="B663" i="26"/>
  <c r="B172" i="40" s="1"/>
  <c r="B665" i="26"/>
  <c r="B174" i="40" s="1"/>
  <c r="B661" i="26"/>
  <c r="B170" i="40" s="1"/>
  <c r="B662" i="26"/>
  <c r="B171" i="40" s="1"/>
  <c r="B652" i="26"/>
  <c r="B161" i="40" s="1"/>
  <c r="B545" i="26"/>
  <c r="B54" i="40" s="1"/>
  <c r="B544" i="26"/>
  <c r="B53" i="40" s="1"/>
  <c r="B563" i="26"/>
  <c r="B72" i="40" s="1"/>
  <c r="B556" i="26"/>
  <c r="B65" i="40" s="1"/>
  <c r="B547" i="26"/>
  <c r="B56" i="40" s="1"/>
  <c r="B546" i="26"/>
  <c r="B55" i="40" s="1"/>
  <c r="B564" i="26"/>
  <c r="B73" i="40" s="1"/>
  <c r="B557" i="26"/>
  <c r="B66" i="40" s="1"/>
  <c r="B549" i="26"/>
  <c r="B58" i="40" s="1"/>
  <c r="B548" i="26"/>
  <c r="B57" i="40" s="1"/>
  <c r="B565" i="26"/>
  <c r="B74" i="40" s="1"/>
  <c r="B558" i="26"/>
  <c r="B67" i="40" s="1"/>
  <c r="B551" i="26"/>
  <c r="B60" i="40" s="1"/>
  <c r="B550" i="26"/>
  <c r="B59" i="40" s="1"/>
  <c r="B566" i="26"/>
  <c r="B75" i="40" s="1"/>
  <c r="B559" i="26"/>
  <c r="B68" i="40" s="1"/>
  <c r="B553" i="26"/>
  <c r="B62" i="40" s="1"/>
  <c r="B552" i="26"/>
  <c r="B61" i="40" s="1"/>
  <c r="B567" i="26"/>
  <c r="B76" i="40" s="1"/>
  <c r="B560" i="26"/>
  <c r="B69" i="40" s="1"/>
  <c r="B512" i="26"/>
  <c r="B21" i="40" s="1"/>
  <c r="B520" i="26"/>
  <c r="B29" i="40" s="1"/>
  <c r="B527" i="26"/>
  <c r="B36" i="40" s="1"/>
  <c r="B535" i="26"/>
  <c r="B44" i="40" s="1"/>
  <c r="B503" i="26"/>
  <c r="B12" i="40" s="1"/>
  <c r="B511" i="26"/>
  <c r="B20" i="40" s="1"/>
  <c r="B526" i="26"/>
  <c r="B35" i="40" s="1"/>
  <c r="B502" i="26"/>
  <c r="B11" i="40" s="1"/>
  <c r="B514" i="26"/>
  <c r="B23" i="40" s="1"/>
  <c r="B521" i="26"/>
  <c r="B30" i="40" s="1"/>
  <c r="B529" i="26"/>
  <c r="B38" i="40" s="1"/>
  <c r="B536" i="26"/>
  <c r="B45" i="40" s="1"/>
  <c r="B505" i="26"/>
  <c r="B14" i="40" s="1"/>
  <c r="B513" i="26"/>
  <c r="B22" i="40" s="1"/>
  <c r="B528" i="26"/>
  <c r="B37" i="40" s="1"/>
  <c r="B504" i="26"/>
  <c r="B13" i="40" s="1"/>
  <c r="B516" i="26"/>
  <c r="B25" i="40" s="1"/>
  <c r="B522" i="26"/>
  <c r="B31" i="40" s="1"/>
  <c r="B531" i="26"/>
  <c r="B40" i="40" s="1"/>
  <c r="B537" i="26"/>
  <c r="B46" i="40" s="1"/>
  <c r="B507" i="26"/>
  <c r="B16" i="40" s="1"/>
  <c r="B515" i="26"/>
  <c r="B24" i="40" s="1"/>
  <c r="B530" i="26"/>
  <c r="B39" i="40" s="1"/>
  <c r="B506" i="26"/>
  <c r="B15" i="40" s="1"/>
  <c r="B517" i="26"/>
  <c r="B26" i="40" s="1"/>
  <c r="B523" i="26"/>
  <c r="B32" i="40" s="1"/>
  <c r="B532" i="26"/>
  <c r="B41" i="40" s="1"/>
  <c r="B538" i="26"/>
  <c r="B47" i="40" s="1"/>
  <c r="B508" i="26"/>
  <c r="B17" i="40" s="1"/>
  <c r="B610" i="26"/>
  <c r="B142" i="40" s="1"/>
  <c r="B600" i="26"/>
  <c r="B132" i="40" s="1"/>
  <c r="B611" i="26"/>
  <c r="B143" i="40" s="1"/>
  <c r="B601" i="26"/>
  <c r="B133" i="40" s="1"/>
  <c r="B612" i="26"/>
  <c r="B144" i="40" s="1"/>
  <c r="B602" i="26"/>
  <c r="B134" i="40" s="1"/>
  <c r="B613" i="26"/>
  <c r="B145" i="40" s="1"/>
  <c r="B603" i="26"/>
  <c r="B135" i="40" s="1"/>
  <c r="B614" i="26"/>
  <c r="B146" i="40" s="1"/>
  <c r="B604" i="26"/>
  <c r="B136" i="40" s="1"/>
  <c r="B615" i="26"/>
  <c r="B147" i="40" s="1"/>
  <c r="B605" i="26"/>
  <c r="B137" i="40" s="1"/>
  <c r="B616" i="26"/>
  <c r="B148" i="40" s="1"/>
  <c r="B606" i="26"/>
  <c r="B138" i="40" s="1"/>
  <c r="B617" i="26"/>
  <c r="B149" i="40" s="1"/>
  <c r="B607" i="26"/>
  <c r="B139" i="40" s="1"/>
  <c r="B585" i="26"/>
  <c r="B94" i="40" s="1"/>
  <c r="B573" i="26"/>
  <c r="B82" i="40" s="1"/>
  <c r="B586" i="26"/>
  <c r="B95" i="40" s="1"/>
  <c r="B574" i="26"/>
  <c r="B83" i="40" s="1"/>
  <c r="B587" i="26"/>
  <c r="B96" i="40" s="1"/>
  <c r="B575" i="26"/>
  <c r="B84" i="40" s="1"/>
  <c r="B588" i="26"/>
  <c r="B97" i="40" s="1"/>
  <c r="B576" i="26"/>
  <c r="B85" i="40" s="1"/>
  <c r="B589" i="26"/>
  <c r="B98" i="40" s="1"/>
  <c r="B577" i="26"/>
  <c r="B86" i="40" s="1"/>
  <c r="B590" i="26"/>
  <c r="B99" i="40" s="1"/>
  <c r="B578" i="26"/>
  <c r="B87" i="40" s="1"/>
  <c r="B591" i="26"/>
  <c r="B100" i="40" s="1"/>
  <c r="B579" i="26"/>
  <c r="B88" i="40" s="1"/>
  <c r="B592" i="26"/>
  <c r="B101" i="40" s="1"/>
  <c r="B580" i="26"/>
  <c r="B89" i="40" s="1"/>
  <c r="B593" i="26"/>
  <c r="B102" i="40" s="1"/>
  <c r="B581" i="26"/>
  <c r="B90" i="40" s="1"/>
  <c r="B594" i="26"/>
  <c r="B103" i="40" s="1"/>
  <c r="B582" i="26"/>
  <c r="B91" i="40" s="1"/>
  <c r="B633" i="26"/>
  <c r="B119" i="40" s="1"/>
  <c r="B623" i="26"/>
  <c r="B109" i="40" s="1"/>
  <c r="B634" i="26"/>
  <c r="B120" i="40" s="1"/>
  <c r="B624" i="26"/>
  <c r="B110" i="40" s="1"/>
  <c r="B635" i="26"/>
  <c r="B121" i="40" s="1"/>
  <c r="B625" i="26"/>
  <c r="B111" i="40" s="1"/>
  <c r="B636" i="26"/>
  <c r="B122" i="40" s="1"/>
  <c r="B626" i="26"/>
  <c r="B112" i="40" s="1"/>
  <c r="B637" i="26"/>
  <c r="B123" i="40" s="1"/>
  <c r="B627" i="26"/>
  <c r="B113" i="40" s="1"/>
  <c r="B638" i="26"/>
  <c r="B124" i="40" s="1"/>
  <c r="B628" i="26"/>
  <c r="B114" i="40" s="1"/>
  <c r="B639" i="26"/>
  <c r="B125" i="40" s="1"/>
  <c r="B629" i="26"/>
  <c r="B115" i="40" s="1"/>
  <c r="B640" i="26"/>
  <c r="B126" i="40" s="1"/>
  <c r="B630" i="26"/>
  <c r="B116" i="40" s="1"/>
  <c r="B235" i="26"/>
  <c r="B300" i="30" s="1"/>
  <c r="B153" i="26"/>
  <c r="B155" i="26"/>
  <c r="B154" i="26"/>
  <c r="B16" i="26"/>
  <c r="B18" i="26"/>
  <c r="B17" i="26"/>
  <c r="B19" i="26"/>
  <c r="B61" i="26"/>
  <c r="B63" i="26"/>
  <c r="B62" i="26"/>
  <c r="B156" i="26"/>
  <c r="B160" i="26"/>
  <c r="B157" i="26"/>
  <c r="B161" i="26"/>
  <c r="B164" i="26"/>
  <c r="B168" i="26"/>
  <c r="B166" i="26"/>
  <c r="B170" i="26"/>
  <c r="B12" i="26"/>
  <c r="B14" i="26"/>
  <c r="B13" i="26"/>
  <c r="B15" i="26"/>
  <c r="B158" i="26"/>
  <c r="B162" i="26"/>
  <c r="B111" i="30" s="1"/>
  <c r="B159" i="26"/>
  <c r="B163" i="26"/>
  <c r="B136" i="30" s="1"/>
  <c r="B165" i="26"/>
  <c r="B169" i="26"/>
  <c r="B167" i="26"/>
  <c r="B171" i="26"/>
  <c r="B234" i="26"/>
  <c r="B299" i="30" s="1"/>
  <c r="B22" i="26"/>
  <c r="B23" i="26"/>
  <c r="B24" i="26"/>
  <c r="B218" i="26"/>
  <c r="B306" i="30" s="1"/>
  <c r="B219" i="26"/>
  <c r="B307" i="30" s="1"/>
  <c r="B220" i="26"/>
  <c r="B308" i="30" s="1"/>
  <c r="B261" i="26"/>
  <c r="B24" i="41" s="1"/>
  <c r="B262" i="26"/>
  <c r="B25" i="41" s="1"/>
  <c r="B297" i="26"/>
  <c r="B55" i="41" s="1"/>
  <c r="B298" i="26"/>
  <c r="B56" i="41" s="1"/>
  <c r="B223" i="26"/>
  <c r="B313" i="30" s="1"/>
  <c r="B225" i="26"/>
  <c r="B315" i="30" s="1"/>
  <c r="B224" i="26"/>
  <c r="B314" i="30" s="1"/>
  <c r="B226" i="26"/>
  <c r="B316" i="30" s="1"/>
  <c r="B227" i="26"/>
  <c r="B317" i="30" s="1"/>
  <c r="B172" i="26"/>
  <c r="B21" i="26"/>
  <c r="B64" i="26"/>
  <c r="B20" i="26"/>
  <c r="B174" i="26"/>
  <c r="B173" i="26"/>
  <c r="B169" i="30" s="1"/>
  <c r="B175" i="26"/>
  <c r="B176" i="26"/>
  <c r="B285" i="26"/>
  <c r="B43" i="41" s="1"/>
  <c r="B286" i="26"/>
  <c r="B49" i="41" s="1"/>
  <c r="B287" i="26"/>
  <c r="B46" i="41" s="1"/>
  <c r="B288" i="26"/>
  <c r="B52" i="41" s="1"/>
  <c r="B265" i="26"/>
  <c r="B31" i="41" s="1"/>
  <c r="B179" i="26"/>
  <c r="B273" i="30" s="1"/>
  <c r="B181" i="26"/>
  <c r="B281" i="30" s="1"/>
  <c r="B266" i="26"/>
  <c r="B34" i="41" s="1"/>
  <c r="B180" i="26"/>
  <c r="B277" i="30" s="1"/>
  <c r="B182" i="26"/>
  <c r="B285" i="30" s="1"/>
  <c r="B183" i="26"/>
  <c r="B289" i="30" s="1"/>
  <c r="B245" i="26"/>
  <c r="B14" i="41" s="1"/>
  <c r="B246" i="26"/>
  <c r="B17" i="41" s="1"/>
  <c r="B186" i="26"/>
  <c r="B187" i="26"/>
  <c r="B188" i="26"/>
  <c r="B189" i="26"/>
  <c r="B192" i="26"/>
  <c r="B190" i="26"/>
  <c r="B193" i="26"/>
  <c r="B191" i="26"/>
  <c r="B194" i="26"/>
  <c r="B291" i="26"/>
  <c r="B44" i="41" s="1"/>
  <c r="B292" i="26"/>
  <c r="B50" i="41" s="1"/>
  <c r="B293" i="26"/>
  <c r="B47" i="41" s="1"/>
  <c r="B294" i="26"/>
  <c r="B53" i="41" s="1"/>
  <c r="B269" i="26"/>
  <c r="B32" i="41" s="1"/>
  <c r="B270" i="26"/>
  <c r="B35" i="41" s="1"/>
  <c r="B197" i="26"/>
  <c r="B199" i="26"/>
  <c r="B198" i="26"/>
  <c r="B200" i="26"/>
  <c r="B201" i="26"/>
  <c r="B67" i="26"/>
  <c r="B68" i="26"/>
  <c r="B69" i="26"/>
  <c r="B28" i="26"/>
  <c r="B30" i="26"/>
  <c r="B29" i="26"/>
  <c r="B31" i="26"/>
  <c r="B32" i="26"/>
  <c r="B33" i="26"/>
  <c r="B34" i="26"/>
  <c r="B35" i="26"/>
  <c r="B1200" i="26"/>
  <c r="B1203" i="26"/>
  <c r="B1206" i="26"/>
  <c r="B1209" i="26"/>
  <c r="B1257" i="26"/>
  <c r="B115" i="34" s="1"/>
  <c r="B1289" i="26"/>
  <c r="B1303" i="26"/>
  <c r="B1318" i="26"/>
  <c r="B1273" i="26"/>
  <c r="B1259" i="26"/>
  <c r="B1260" i="26"/>
  <c r="B1261" i="26"/>
  <c r="B1262" i="26"/>
  <c r="B1263" i="26"/>
  <c r="B1214" i="26"/>
  <c r="B1217" i="26"/>
  <c r="B1298" i="26"/>
  <c r="B1299" i="26"/>
  <c r="B1300" i="26"/>
  <c r="B1129" i="26"/>
  <c r="B1233" i="26"/>
  <c r="B1222" i="26"/>
  <c r="B1183" i="26"/>
  <c r="B63" i="34" s="1"/>
  <c r="B1291" i="26"/>
  <c r="B1236" i="26"/>
  <c r="B1225" i="26"/>
  <c r="B1186" i="26"/>
  <c r="B66" i="34" s="1"/>
  <c r="B1292" i="26"/>
  <c r="B1189" i="26"/>
  <c r="B69" i="34" s="1"/>
  <c r="B1293" i="26"/>
  <c r="B1306" i="26"/>
  <c r="B1228" i="26"/>
  <c r="B1192" i="26"/>
  <c r="B72" i="34" s="1"/>
  <c r="B1141" i="26"/>
  <c r="B1307" i="26"/>
  <c r="B1195" i="26"/>
  <c r="B75" i="34" s="1"/>
  <c r="B1144" i="26"/>
  <c r="B1267" i="26"/>
  <c r="B1324" i="26"/>
  <c r="B1325" i="26"/>
  <c r="B1326" i="26"/>
  <c r="B1269" i="26"/>
  <c r="B1327" i="26"/>
  <c r="B1328" i="26"/>
  <c r="B1329" i="26"/>
  <c r="B1330" i="26"/>
  <c r="B1331" i="26"/>
  <c r="B1201" i="26"/>
  <c r="B1204" i="26"/>
  <c r="B1207" i="26"/>
  <c r="B1210" i="26"/>
  <c r="B1161" i="26"/>
  <c r="B1164" i="26"/>
  <c r="B1167" i="26"/>
  <c r="B1170" i="26"/>
  <c r="B1173" i="26"/>
  <c r="B1176" i="26"/>
  <c r="B1179" i="26"/>
  <c r="B1215" i="26"/>
  <c r="B1218" i="26"/>
  <c r="B1130" i="26"/>
  <c r="B1223" i="26"/>
  <c r="B1184" i="26"/>
  <c r="B64" i="34" s="1"/>
  <c r="B1153" i="26"/>
  <c r="B1226" i="26"/>
  <c r="B1187" i="26"/>
  <c r="B67" i="34" s="1"/>
  <c r="B1136" i="26"/>
  <c r="B1190" i="26"/>
  <c r="B70" i="34" s="1"/>
  <c r="B1139" i="26"/>
  <c r="B1240" i="26"/>
  <c r="B1193" i="26"/>
  <c r="B73" i="34" s="1"/>
  <c r="B1142" i="26"/>
  <c r="B1243" i="26"/>
  <c r="B1196" i="26"/>
  <c r="B76" i="34" s="1"/>
  <c r="B1145" i="26"/>
  <c r="B1355" i="26"/>
  <c r="B1356" i="26"/>
  <c r="B1357" i="26"/>
  <c r="B1362" i="26"/>
  <c r="B1361" i="26"/>
  <c r="B1363" i="26"/>
  <c r="B1340" i="26"/>
  <c r="B2239" i="26"/>
  <c r="B1349" i="26"/>
  <c r="B1347" i="26"/>
  <c r="B1348" i="26"/>
  <c r="B1344" i="26"/>
  <c r="B1345" i="26"/>
  <c r="B1346" i="26"/>
  <c r="B1367" i="26"/>
  <c r="B1250" i="26"/>
  <c r="B1366" i="26"/>
  <c r="B1251" i="26"/>
  <c r="B1368" i="26"/>
  <c r="B1369" i="26"/>
  <c r="B1370" i="26"/>
  <c r="B1371" i="26"/>
  <c r="B1246" i="26"/>
  <c r="B1247" i="26"/>
  <c r="B1248" i="26"/>
  <c r="B1249" i="26"/>
  <c r="B2049" i="26"/>
  <c r="B2048" i="26"/>
  <c r="B2232" i="26"/>
  <c r="B2155" i="26"/>
  <c r="B2050" i="26"/>
  <c r="B1706" i="26"/>
  <c r="B1702" i="26"/>
  <c r="B1707" i="26"/>
  <c r="B1703" i="26"/>
  <c r="B1708" i="26"/>
  <c r="B1704" i="26"/>
  <c r="B1709" i="26"/>
  <c r="B1705" i="26"/>
  <c r="B1699" i="26"/>
  <c r="B2257" i="26"/>
  <c r="B2256" i="26"/>
  <c r="B1713" i="26"/>
  <c r="B1712" i="26"/>
  <c r="B1714" i="26"/>
  <c r="B1715" i="26"/>
  <c r="B1716" i="26"/>
  <c r="B1717" i="26"/>
  <c r="B1680" i="26"/>
  <c r="B1682" i="26"/>
  <c r="B1684" i="26"/>
  <c r="B1681" i="26"/>
  <c r="B1683" i="26"/>
  <c r="B1685" i="26"/>
  <c r="B1656" i="26"/>
  <c r="B1661" i="26"/>
  <c r="B1651" i="26"/>
  <c r="B1676" i="26"/>
  <c r="B1677" i="26"/>
  <c r="B1311" i="26"/>
  <c r="B1654" i="26"/>
  <c r="B1664" i="26"/>
  <c r="B1659" i="26"/>
  <c r="B1649" i="26"/>
  <c r="B1671" i="26"/>
  <c r="B1665" i="26"/>
  <c r="B1655" i="26"/>
  <c r="B1660" i="26"/>
  <c r="B1650" i="26"/>
  <c r="B1310" i="26"/>
  <c r="B1622" i="26"/>
  <c r="B1625" i="26"/>
  <c r="B1635" i="26"/>
  <c r="B1639" i="26"/>
  <c r="B1623" i="26"/>
  <c r="B1626" i="26"/>
  <c r="B1636" i="26"/>
  <c r="B1640" i="26"/>
  <c r="B1624" i="26"/>
  <c r="B1627" i="26"/>
  <c r="B1637" i="26"/>
  <c r="B1641" i="26"/>
  <c r="B1642" i="26"/>
  <c r="B1643" i="26"/>
  <c r="B1617" i="26"/>
  <c r="B1618" i="26"/>
  <c r="B1631" i="26"/>
  <c r="B1619" i="26"/>
  <c r="B1632" i="26"/>
  <c r="B1620" i="26"/>
  <c r="B1633" i="26"/>
  <c r="B1621" i="26"/>
  <c r="B1634" i="26"/>
  <c r="B1638" i="26"/>
  <c r="B2108" i="26"/>
  <c r="B2109" i="26"/>
  <c r="B2115" i="26"/>
  <c r="B2210" i="26"/>
  <c r="B2113" i="26"/>
  <c r="B2211" i="26"/>
  <c r="B2114" i="26"/>
  <c r="B2214" i="26"/>
  <c r="B2107" i="26"/>
  <c r="B2120" i="26"/>
  <c r="B2224" i="26"/>
  <c r="B2225" i="26"/>
  <c r="B2226" i="26"/>
  <c r="B2067" i="26"/>
  <c r="B2068" i="26"/>
  <c r="B2233" i="26"/>
  <c r="B2227" i="26"/>
  <c r="B2119" i="26"/>
  <c r="B2229" i="26"/>
  <c r="B2234" i="26"/>
  <c r="B2235" i="26"/>
  <c r="B2105" i="26"/>
  <c r="B2166" i="26"/>
  <c r="B2218" i="26"/>
  <c r="B2219" i="26"/>
  <c r="B2220" i="26"/>
  <c r="B2217" i="26"/>
  <c r="B2221" i="26"/>
  <c r="B2118" i="26"/>
  <c r="B2133" i="26"/>
  <c r="B2134" i="26"/>
  <c r="B2131" i="26"/>
  <c r="B2132" i="26"/>
  <c r="B2116" i="26"/>
  <c r="B2117" i="26"/>
  <c r="B2212" i="26"/>
  <c r="B2106" i="26"/>
  <c r="B2110" i="26"/>
  <c r="B2104" i="26"/>
  <c r="B2103" i="26"/>
  <c r="B2063" i="26"/>
  <c r="B2055" i="26"/>
  <c r="B2057" i="26"/>
  <c r="B2065" i="26"/>
  <c r="B2073" i="26"/>
  <c r="B2142" i="26"/>
  <c r="B2061" i="26"/>
  <c r="B2053" i="26"/>
  <c r="B2074" i="26"/>
  <c r="B2070" i="26"/>
  <c r="B2066" i="26"/>
  <c r="B2058" i="26"/>
  <c r="B2069" i="26"/>
  <c r="B2141" i="26"/>
  <c r="B2071" i="26"/>
  <c r="B2062" i="26"/>
  <c r="B2054" i="26"/>
  <c r="B2056" i="26"/>
  <c r="B2064" i="26"/>
  <c r="B2072" i="26"/>
  <c r="B2095" i="26"/>
  <c r="B2154" i="26"/>
  <c r="B2148" i="26"/>
  <c r="B2149" i="26"/>
  <c r="B2150" i="26"/>
  <c r="B2151" i="26"/>
  <c r="B2152" i="26"/>
  <c r="B2153" i="26"/>
  <c r="B2165" i="26"/>
  <c r="B2162" i="26"/>
  <c r="B2163" i="26"/>
  <c r="B2161" i="26"/>
  <c r="B2160" i="26"/>
  <c r="B2164" i="26"/>
  <c r="B2159" i="26"/>
  <c r="B2096" i="26"/>
  <c r="B2249" i="26"/>
  <c r="B2175" i="26"/>
  <c r="B2176" i="26"/>
  <c r="B2177" i="26"/>
  <c r="B2178" i="26"/>
  <c r="B2179" i="26"/>
  <c r="B2180" i="26"/>
  <c r="B2181" i="26"/>
  <c r="B2035" i="26"/>
  <c r="B2031" i="26"/>
  <c r="B2036" i="26"/>
  <c r="B2032" i="26"/>
  <c r="B2018" i="26"/>
  <c r="B2037" i="26"/>
  <c r="B2033" i="26"/>
  <c r="B2203" i="26"/>
  <c r="B1987" i="26"/>
  <c r="B1986" i="26"/>
  <c r="B2038" i="26"/>
  <c r="B2034" i="26"/>
  <c r="B2019" i="26"/>
  <c r="B1996" i="26"/>
  <c r="B2005" i="26"/>
  <c r="B2020" i="26"/>
  <c r="B1995" i="26"/>
  <c r="B2039" i="26"/>
  <c r="B2242" i="26"/>
  <c r="B2240" i="26"/>
  <c r="B2241" i="26"/>
  <c r="B2202" i="26"/>
  <c r="B2201" i="26"/>
  <c r="B2204" i="26"/>
  <c r="B2253" i="26"/>
  <c r="B2250" i="26"/>
  <c r="B2309" i="26"/>
  <c r="B51" i="27" s="1"/>
  <c r="B2295" i="26"/>
  <c r="B39" i="27" s="1"/>
  <c r="B2310" i="26"/>
  <c r="B52" i="27" s="1"/>
  <c r="B2296" i="26"/>
  <c r="B40" i="27" s="1"/>
  <c r="B2311" i="26"/>
  <c r="B53" i="27" s="1"/>
  <c r="B2297" i="26"/>
  <c r="B41" i="27" s="1"/>
  <c r="B2307" i="26"/>
  <c r="B49" i="27" s="1"/>
  <c r="B2293" i="26"/>
  <c r="B37" i="27" s="1"/>
  <c r="B2308" i="26"/>
  <c r="B50" i="27" s="1"/>
  <c r="B2294" i="26"/>
  <c r="B38" i="27" s="1"/>
  <c r="B2251" i="26"/>
  <c r="B2022" i="26"/>
  <c r="B2023" i="26"/>
  <c r="B2024" i="26"/>
  <c r="B2025" i="26"/>
  <c r="B2026" i="26"/>
  <c r="B2027" i="26"/>
  <c r="B2079" i="26"/>
  <c r="B2080" i="26"/>
  <c r="B2081" i="26"/>
  <c r="B2085" i="26"/>
  <c r="B2082" i="26"/>
  <c r="B2083" i="26"/>
  <c r="B2084" i="26"/>
  <c r="B2246" i="26"/>
  <c r="B2243" i="26"/>
  <c r="B2244" i="26"/>
  <c r="B2245" i="26"/>
  <c r="B2196" i="26"/>
  <c r="B2195" i="26"/>
  <c r="B2198" i="26"/>
  <c r="B2197" i="26"/>
  <c r="B2200" i="26"/>
  <c r="B2199" i="26"/>
  <c r="B1957" i="26"/>
  <c r="B1946" i="26"/>
  <c r="B1864" i="26"/>
  <c r="B1859" i="26"/>
  <c r="B1845" i="26"/>
  <c r="B1831" i="26"/>
  <c r="B1906" i="26"/>
  <c r="B1893" i="26"/>
  <c r="B2000" i="26"/>
  <c r="B1860" i="26"/>
  <c r="B1846" i="26"/>
  <c r="B1832" i="26"/>
  <c r="B1947" i="26"/>
  <c r="B1907" i="26"/>
  <c r="B1894" i="26"/>
  <c r="B1850" i="26"/>
  <c r="B1836" i="26"/>
  <c r="B1822" i="26"/>
  <c r="B1950" i="26"/>
  <c r="B1873" i="26"/>
  <c r="B1865" i="26"/>
  <c r="B1919" i="26"/>
  <c r="B1911" i="26"/>
  <c r="B1861" i="26"/>
  <c r="B1847" i="26"/>
  <c r="B1833" i="26"/>
  <c r="B1908" i="26"/>
  <c r="B1895" i="26"/>
  <c r="B1881" i="26"/>
  <c r="B1851" i="26"/>
  <c r="B1837" i="26"/>
  <c r="B1823" i="26"/>
  <c r="B1960" i="26"/>
  <c r="B1951" i="26"/>
  <c r="B1927" i="26"/>
  <c r="B1874" i="26"/>
  <c r="B1866" i="26"/>
  <c r="B1967" i="26"/>
  <c r="B1975" i="26"/>
  <c r="B1898" i="26"/>
  <c r="B1885" i="26"/>
  <c r="B1920" i="26"/>
  <c r="B1912" i="26"/>
  <c r="B1666" i="26"/>
  <c r="B1882" i="26"/>
  <c r="B1935" i="26"/>
  <c r="B1852" i="26"/>
  <c r="B1838" i="26"/>
  <c r="B1824" i="26"/>
  <c r="B1961" i="26"/>
  <c r="B1952" i="26"/>
  <c r="B1928" i="26"/>
  <c r="B1875" i="26"/>
  <c r="B1867" i="26"/>
  <c r="B1968" i="26"/>
  <c r="B1976" i="26"/>
  <c r="B1899" i="26"/>
  <c r="B1886" i="26"/>
  <c r="B1921" i="26"/>
  <c r="B1913" i="26"/>
  <c r="B1936" i="26"/>
  <c r="B1853" i="26"/>
  <c r="B1839" i="26"/>
  <c r="B1825" i="26"/>
  <c r="B1962" i="26"/>
  <c r="B1953" i="26"/>
  <c r="B1929" i="26"/>
  <c r="B1876" i="26"/>
  <c r="B1868" i="26"/>
  <c r="B1969" i="26"/>
  <c r="B1977" i="26"/>
  <c r="B1942" i="26"/>
  <c r="B1900" i="26"/>
  <c r="B1887" i="26"/>
  <c r="B1922" i="26"/>
  <c r="B1914" i="26"/>
  <c r="B1937" i="26"/>
  <c r="B1854" i="26"/>
  <c r="B1840" i="26"/>
  <c r="B1826" i="26"/>
  <c r="B1963" i="26"/>
  <c r="B1954" i="26"/>
  <c r="B1930" i="26"/>
  <c r="B1877" i="26"/>
  <c r="B1869" i="26"/>
  <c r="B1970" i="26"/>
  <c r="B1978" i="26"/>
  <c r="B1943" i="26"/>
  <c r="B1901" i="26"/>
  <c r="B1888" i="26"/>
  <c r="B1923" i="26"/>
  <c r="B1915" i="26"/>
  <c r="B1667" i="26"/>
  <c r="B1938" i="26"/>
  <c r="B1855" i="26"/>
  <c r="B1841" i="26"/>
  <c r="B1827" i="26"/>
  <c r="B1964" i="26"/>
  <c r="B1955" i="26"/>
  <c r="B1931" i="26"/>
  <c r="B1878" i="26"/>
  <c r="B1870" i="26"/>
  <c r="B1971" i="26"/>
  <c r="B1979" i="26"/>
  <c r="B1944" i="26"/>
  <c r="B1902" i="26"/>
  <c r="B1889" i="26"/>
  <c r="B1924" i="26"/>
  <c r="B1916" i="26"/>
  <c r="B1856" i="26"/>
  <c r="B1842" i="26"/>
  <c r="B1828" i="26"/>
  <c r="B1903" i="26"/>
  <c r="B1890" i="26"/>
  <c r="B1972" i="26"/>
  <c r="B1980" i="26"/>
  <c r="B1939" i="26"/>
  <c r="B1857" i="26"/>
  <c r="B1843" i="26"/>
  <c r="B1829" i="26"/>
  <c r="B1956" i="26"/>
  <c r="B1932" i="26"/>
  <c r="B1945" i="26"/>
  <c r="B1904" i="26"/>
  <c r="B1891" i="26"/>
  <c r="B1999" i="26"/>
  <c r="B1858" i="26"/>
  <c r="B1844" i="26"/>
  <c r="B1830" i="26"/>
  <c r="B1905" i="26"/>
  <c r="B1892" i="26"/>
  <c r="B2186" i="26"/>
  <c r="B2189" i="26"/>
  <c r="B2188" i="26"/>
  <c r="B2187" i="26"/>
  <c r="B2190" i="26"/>
  <c r="B2183" i="26"/>
  <c r="B2170" i="26"/>
  <c r="B2171" i="26"/>
  <c r="B1745" i="26"/>
  <c r="B1747" i="26"/>
  <c r="B1733" i="26"/>
  <c r="B1735" i="26"/>
  <c r="B1761" i="26"/>
  <c r="B1770" i="26"/>
  <c r="B1817" i="26"/>
  <c r="B1779" i="26"/>
  <c r="B1786" i="26"/>
  <c r="B1751" i="26"/>
  <c r="B1762" i="26"/>
  <c r="B1771" i="26"/>
  <c r="B1780" i="26"/>
  <c r="B1787" i="26"/>
  <c r="B1752" i="26"/>
  <c r="B1763" i="26"/>
  <c r="B1772" i="26"/>
  <c r="B1781" i="26"/>
  <c r="B1788" i="26"/>
  <c r="B1795" i="26"/>
  <c r="B1799" i="26"/>
  <c r="B1805" i="26"/>
  <c r="B1808" i="26"/>
  <c r="B1764" i="26"/>
  <c r="B1773" i="26"/>
  <c r="B1782" i="26"/>
  <c r="B1789" i="26"/>
  <c r="B1765" i="26"/>
  <c r="B1774" i="26"/>
  <c r="B1796" i="26"/>
  <c r="B1800" i="26"/>
  <c r="B1816" i="26"/>
  <c r="B1806" i="26"/>
  <c r="B1809" i="26"/>
  <c r="B1766" i="26"/>
  <c r="B1775" i="26"/>
  <c r="B1797" i="26"/>
  <c r="B1801" i="26"/>
  <c r="B1807" i="26"/>
  <c r="B1810" i="26"/>
  <c r="B1798" i="26"/>
  <c r="B1802" i="26"/>
  <c r="B1738" i="26"/>
  <c r="B1741" i="26"/>
  <c r="B1726" i="26"/>
  <c r="B1729" i="26"/>
  <c r="B1739" i="26"/>
  <c r="B1742" i="26"/>
  <c r="B1727" i="26"/>
  <c r="B1730" i="26"/>
  <c r="B1740" i="26"/>
  <c r="B1743" i="26"/>
  <c r="B1728" i="26"/>
  <c r="B1731" i="26"/>
  <c r="B1744" i="26"/>
  <c r="B1746" i="26"/>
  <c r="B1732" i="26"/>
  <c r="B1734" i="26"/>
  <c r="B1760" i="26"/>
  <c r="B1769" i="26"/>
  <c r="B1778" i="26"/>
  <c r="B1785" i="26"/>
  <c r="B1750" i="26"/>
  <c r="B2172" i="26"/>
  <c r="B1337" i="26"/>
  <c r="B2265" i="26"/>
  <c r="B9" i="27" s="1"/>
  <c r="B2272" i="26"/>
  <c r="B16" i="27" s="1"/>
  <c r="B2271" i="26"/>
  <c r="B15" i="27" s="1"/>
  <c r="B2266" i="26"/>
  <c r="B10" i="27" s="1"/>
  <c r="B2273" i="26"/>
  <c r="B17" i="27" s="1"/>
  <c r="B2267" i="26"/>
  <c r="B11" i="27" s="1"/>
  <c r="B2268" i="26"/>
  <c r="B12" i="27" s="1"/>
  <c r="B2269" i="26"/>
  <c r="B13" i="27" s="1"/>
  <c r="B2270" i="26"/>
  <c r="B14" i="27" s="1"/>
  <c r="B2274" i="26"/>
  <c r="B18" i="27" s="1"/>
  <c r="B2275" i="26"/>
  <c r="B19" i="27" s="1"/>
  <c r="B2276" i="26"/>
  <c r="B20" i="27" s="1"/>
  <c r="B2277" i="26"/>
  <c r="B21" i="27" s="1"/>
  <c r="B2278" i="26"/>
  <c r="B22" i="27" s="1"/>
  <c r="B2279" i="26"/>
  <c r="B23" i="27" s="1"/>
  <c r="B2289" i="26"/>
  <c r="B32" i="27" s="1"/>
  <c r="B2285" i="26"/>
  <c r="B28" i="27" s="1"/>
  <c r="B2286" i="26"/>
  <c r="B29" i="27" s="1"/>
  <c r="B2287" i="26"/>
  <c r="B30" i="27" s="1"/>
  <c r="B2288" i="26"/>
  <c r="B31" i="27" s="1"/>
  <c r="B1050" i="26"/>
  <c r="B561" i="40" s="1"/>
  <c r="B1055" i="26"/>
  <c r="B566" i="40" s="1"/>
  <c r="B1056" i="26"/>
  <c r="B567" i="40" s="1"/>
  <c r="B1057" i="26"/>
  <c r="B568" i="40" s="1"/>
  <c r="B1049" i="26"/>
  <c r="B560" i="40" s="1"/>
  <c r="B1058" i="26"/>
  <c r="B569" i="40" s="1"/>
  <c r="B1059" i="26"/>
  <c r="B570" i="40" s="1"/>
  <c r="B1060" i="26"/>
  <c r="B571" i="40" s="1"/>
  <c r="B1061" i="26"/>
  <c r="B572" i="40" s="1"/>
  <c r="B1062" i="26"/>
  <c r="B573" i="40" s="1"/>
  <c r="B1063" i="26"/>
  <c r="B574" i="40" s="1"/>
  <c r="B1064" i="26"/>
  <c r="B575" i="40" s="1"/>
  <c r="B1065" i="26"/>
  <c r="B576" i="40" s="1"/>
  <c r="B1066" i="26"/>
  <c r="B577" i="40" s="1"/>
  <c r="B1067" i="26"/>
  <c r="B578" i="40" s="1"/>
  <c r="B1046" i="26"/>
  <c r="B557" i="40" s="1"/>
  <c r="B1044" i="26"/>
  <c r="B555" i="40" s="1"/>
  <c r="B1047" i="26"/>
  <c r="B558" i="40" s="1"/>
  <c r="B1068" i="26"/>
  <c r="B579" i="40" s="1"/>
  <c r="B1069" i="26"/>
  <c r="B580" i="40" s="1"/>
  <c r="B1070" i="26"/>
  <c r="B581" i="40" s="1"/>
  <c r="B1071" i="26"/>
  <c r="B582" i="40" s="1"/>
  <c r="B1072" i="26"/>
  <c r="B583" i="40" s="1"/>
  <c r="B1073" i="26"/>
  <c r="B584" i="40" s="1"/>
  <c r="B1045" i="26"/>
  <c r="B556" i="40" s="1"/>
  <c r="B1074" i="26"/>
  <c r="B585" i="40" s="1"/>
  <c r="B1075" i="26"/>
  <c r="B586" i="40" s="1"/>
  <c r="B1076" i="26"/>
  <c r="B587" i="40" s="1"/>
  <c r="B1077" i="26"/>
  <c r="B588" i="40" s="1"/>
  <c r="B1078" i="26"/>
  <c r="B589" i="40" s="1"/>
  <c r="B1079" i="26"/>
  <c r="B590" i="40" s="1"/>
  <c r="B1048" i="26"/>
  <c r="B559" i="40" s="1"/>
  <c r="B1051" i="26"/>
  <c r="B562" i="40" s="1"/>
  <c r="B1052" i="26"/>
  <c r="B563" i="40" s="1"/>
  <c r="B1080" i="26"/>
  <c r="B591" i="40" s="1"/>
  <c r="B1081" i="26"/>
  <c r="B592" i="40" s="1"/>
  <c r="B2341" i="26"/>
  <c r="B2342" i="26"/>
  <c r="B2327" i="26"/>
  <c r="B2328" i="26"/>
  <c r="B2329" i="26"/>
  <c r="B2330" i="26"/>
  <c r="B2334" i="26"/>
  <c r="B2335" i="26"/>
  <c r="B2336" i="26"/>
  <c r="B2337" i="26"/>
  <c r="B1041" i="26"/>
  <c r="B552" i="40" s="1"/>
  <c r="B1042" i="26"/>
  <c r="B553" i="40" s="1"/>
  <c r="B1039" i="26"/>
  <c r="B550" i="40" s="1"/>
  <c r="B1040" i="26"/>
  <c r="B551" i="40" s="1"/>
  <c r="B1043" i="26"/>
  <c r="B554" i="40" s="1"/>
  <c r="B830" i="26"/>
  <c r="B341" i="40" s="1"/>
  <c r="B848" i="26"/>
  <c r="B359" i="40" s="1"/>
  <c r="B868" i="26"/>
  <c r="B379" i="40" s="1"/>
  <c r="B886" i="26"/>
  <c r="B397" i="40" s="1"/>
  <c r="B839" i="26"/>
  <c r="B350" i="40" s="1"/>
  <c r="B858" i="26"/>
  <c r="B369" i="40" s="1"/>
  <c r="B877" i="26"/>
  <c r="B388" i="40" s="1"/>
  <c r="B896" i="26"/>
  <c r="B407" i="40" s="1"/>
  <c r="B751" i="26"/>
  <c r="B262" i="40" s="1"/>
  <c r="B769" i="26"/>
  <c r="B280" i="40" s="1"/>
  <c r="B789" i="26"/>
  <c r="B300" i="40" s="1"/>
  <c r="B807" i="26"/>
  <c r="B318" i="40" s="1"/>
  <c r="B760" i="26"/>
  <c r="B271" i="40" s="1"/>
  <c r="B779" i="26"/>
  <c r="B290" i="40" s="1"/>
  <c r="B798" i="26"/>
  <c r="B309" i="40" s="1"/>
  <c r="B817" i="26"/>
  <c r="B328" i="40" s="1"/>
  <c r="B672" i="26"/>
  <c r="B183" i="40" s="1"/>
  <c r="B690" i="26"/>
  <c r="B201" i="40" s="1"/>
  <c r="B710" i="26"/>
  <c r="B221" i="40" s="1"/>
  <c r="B728" i="26"/>
  <c r="B239" i="40" s="1"/>
  <c r="B681" i="26"/>
  <c r="B192" i="40" s="1"/>
  <c r="B700" i="26"/>
  <c r="B211" i="40" s="1"/>
  <c r="B719" i="26"/>
  <c r="B230" i="40" s="1"/>
  <c r="B738" i="26"/>
  <c r="B249" i="40" s="1"/>
  <c r="B831" i="26"/>
  <c r="B342" i="40" s="1"/>
  <c r="B849" i="26"/>
  <c r="B360" i="40" s="1"/>
  <c r="B869" i="26"/>
  <c r="B380" i="40" s="1"/>
  <c r="B887" i="26"/>
  <c r="B398" i="40" s="1"/>
  <c r="B840" i="26"/>
  <c r="B351" i="40" s="1"/>
  <c r="B859" i="26"/>
  <c r="B370" i="40" s="1"/>
  <c r="B878" i="26"/>
  <c r="B389" i="40" s="1"/>
  <c r="B897" i="26"/>
  <c r="B408" i="40" s="1"/>
  <c r="B752" i="26"/>
  <c r="B263" i="40" s="1"/>
  <c r="B770" i="26"/>
  <c r="B281" i="40" s="1"/>
  <c r="B790" i="26"/>
  <c r="B301" i="40" s="1"/>
  <c r="B808" i="26"/>
  <c r="B319" i="40" s="1"/>
  <c r="B761" i="26"/>
  <c r="B272" i="40" s="1"/>
  <c r="B780" i="26"/>
  <c r="B291" i="40" s="1"/>
  <c r="B799" i="26"/>
  <c r="B310" i="40" s="1"/>
  <c r="B818" i="26"/>
  <c r="B329" i="40" s="1"/>
  <c r="B673" i="26"/>
  <c r="B184" i="40" s="1"/>
  <c r="B691" i="26"/>
  <c r="B202" i="40" s="1"/>
  <c r="B711" i="26"/>
  <c r="B222" i="40" s="1"/>
  <c r="B729" i="26"/>
  <c r="B240" i="40" s="1"/>
  <c r="B682" i="26"/>
  <c r="B193" i="40" s="1"/>
  <c r="B701" i="26"/>
  <c r="B212" i="40" s="1"/>
  <c r="B720" i="26"/>
  <c r="B231" i="40" s="1"/>
  <c r="B739" i="26"/>
  <c r="B250" i="40" s="1"/>
  <c r="B832" i="26"/>
  <c r="B343" i="40" s="1"/>
  <c r="B850" i="26"/>
  <c r="B361" i="40" s="1"/>
  <c r="B870" i="26"/>
  <c r="B381" i="40" s="1"/>
  <c r="B888" i="26"/>
  <c r="B399" i="40" s="1"/>
  <c r="B841" i="26"/>
  <c r="B352" i="40" s="1"/>
  <c r="B860" i="26"/>
  <c r="B371" i="40" s="1"/>
  <c r="B879" i="26"/>
  <c r="B390" i="40" s="1"/>
  <c r="B898" i="26"/>
  <c r="B409" i="40" s="1"/>
  <c r="B753" i="26"/>
  <c r="B264" i="40" s="1"/>
  <c r="B771" i="26"/>
  <c r="B282" i="40" s="1"/>
  <c r="B791" i="26"/>
  <c r="B302" i="40" s="1"/>
  <c r="B809" i="26"/>
  <c r="B320" i="40" s="1"/>
  <c r="B762" i="26"/>
  <c r="B273" i="40" s="1"/>
  <c r="B781" i="26"/>
  <c r="B292" i="40" s="1"/>
  <c r="B800" i="26"/>
  <c r="B311" i="40" s="1"/>
  <c r="B819" i="26"/>
  <c r="B330" i="40" s="1"/>
  <c r="B674" i="26"/>
  <c r="B185" i="40" s="1"/>
  <c r="B692" i="26"/>
  <c r="B203" i="40" s="1"/>
  <c r="B712" i="26"/>
  <c r="B223" i="40" s="1"/>
  <c r="B730" i="26"/>
  <c r="B241" i="40" s="1"/>
  <c r="B683" i="26"/>
  <c r="B194" i="40" s="1"/>
  <c r="B702" i="26"/>
  <c r="B213" i="40" s="1"/>
  <c r="B721" i="26"/>
  <c r="B232" i="40" s="1"/>
  <c r="B740" i="26"/>
  <c r="B251" i="40" s="1"/>
  <c r="B833" i="26"/>
  <c r="B344" i="40" s="1"/>
  <c r="B851" i="26"/>
  <c r="B362" i="40" s="1"/>
  <c r="B871" i="26"/>
  <c r="B382" i="40" s="1"/>
  <c r="B889" i="26"/>
  <c r="B400" i="40" s="1"/>
  <c r="B842" i="26"/>
  <c r="B353" i="40" s="1"/>
  <c r="B861" i="26"/>
  <c r="B372" i="40" s="1"/>
  <c r="B880" i="26"/>
  <c r="B391" i="40" s="1"/>
  <c r="B899" i="26"/>
  <c r="B410" i="40" s="1"/>
  <c r="B754" i="26"/>
  <c r="B265" i="40" s="1"/>
  <c r="B772" i="26"/>
  <c r="B283" i="40" s="1"/>
  <c r="B792" i="26"/>
  <c r="B303" i="40" s="1"/>
  <c r="B810" i="26"/>
  <c r="B321" i="40" s="1"/>
  <c r="B763" i="26"/>
  <c r="B274" i="40" s="1"/>
  <c r="B782" i="26"/>
  <c r="B293" i="40" s="1"/>
  <c r="B801" i="26"/>
  <c r="B312" i="40" s="1"/>
  <c r="B820" i="26"/>
  <c r="B331" i="40" s="1"/>
  <c r="B675" i="26"/>
  <c r="B186" i="40" s="1"/>
  <c r="B693" i="26"/>
  <c r="B204" i="40" s="1"/>
  <c r="B713" i="26"/>
  <c r="B224" i="40" s="1"/>
  <c r="B731" i="26"/>
  <c r="B242" i="40" s="1"/>
  <c r="B684" i="26"/>
  <c r="B195" i="40" s="1"/>
  <c r="B703" i="26"/>
  <c r="B214" i="40" s="1"/>
  <c r="B722" i="26"/>
  <c r="B233" i="40" s="1"/>
  <c r="B741" i="26"/>
  <c r="B252" i="40" s="1"/>
  <c r="B834" i="26"/>
  <c r="B345" i="40" s="1"/>
  <c r="B852" i="26"/>
  <c r="B363" i="40" s="1"/>
  <c r="B872" i="26"/>
  <c r="B383" i="40" s="1"/>
  <c r="B890" i="26"/>
  <c r="B401" i="40" s="1"/>
  <c r="B843" i="26"/>
  <c r="B354" i="40" s="1"/>
  <c r="B862" i="26"/>
  <c r="B373" i="40" s="1"/>
  <c r="B881" i="26"/>
  <c r="B392" i="40" s="1"/>
  <c r="B900" i="26"/>
  <c r="B411" i="40" s="1"/>
  <c r="B755" i="26"/>
  <c r="B266" i="40" s="1"/>
  <c r="B773" i="26"/>
  <c r="B284" i="40" s="1"/>
  <c r="B793" i="26"/>
  <c r="B304" i="40" s="1"/>
  <c r="B811" i="26"/>
  <c r="B322" i="40" s="1"/>
  <c r="B764" i="26"/>
  <c r="B275" i="40" s="1"/>
  <c r="B783" i="26"/>
  <c r="B294" i="40" s="1"/>
  <c r="B802" i="26"/>
  <c r="B313" i="40" s="1"/>
  <c r="B821" i="26"/>
  <c r="B332" i="40" s="1"/>
  <c r="B676" i="26"/>
  <c r="B187" i="40" s="1"/>
  <c r="B694" i="26"/>
  <c r="B205" i="40" s="1"/>
  <c r="B714" i="26"/>
  <c r="B225" i="40" s="1"/>
  <c r="B732" i="26"/>
  <c r="B243" i="40" s="1"/>
  <c r="B685" i="26"/>
  <c r="B196" i="40" s="1"/>
  <c r="B704" i="26"/>
  <c r="B215" i="40" s="1"/>
  <c r="B723" i="26"/>
  <c r="B234" i="40" s="1"/>
  <c r="B742" i="26"/>
  <c r="B253" i="40" s="1"/>
  <c r="B835" i="26"/>
  <c r="B346" i="40" s="1"/>
  <c r="B853" i="26"/>
  <c r="B364" i="40" s="1"/>
  <c r="B873" i="26"/>
  <c r="B384" i="40" s="1"/>
  <c r="B891" i="26"/>
  <c r="B402" i="40" s="1"/>
  <c r="B844" i="26"/>
  <c r="B355" i="40" s="1"/>
  <c r="B863" i="26"/>
  <c r="B374" i="40" s="1"/>
  <c r="B882" i="26"/>
  <c r="B393" i="40" s="1"/>
  <c r="B901" i="26"/>
  <c r="B412" i="40" s="1"/>
  <c r="B756" i="26"/>
  <c r="B267" i="40" s="1"/>
  <c r="B774" i="26"/>
  <c r="B285" i="40" s="1"/>
  <c r="B794" i="26"/>
  <c r="B305" i="40" s="1"/>
  <c r="B812" i="26"/>
  <c r="B323" i="40" s="1"/>
  <c r="B765" i="26"/>
  <c r="B276" i="40" s="1"/>
  <c r="B784" i="26"/>
  <c r="B295" i="40" s="1"/>
  <c r="B803" i="26"/>
  <c r="B314" i="40" s="1"/>
  <c r="B822" i="26"/>
  <c r="B333" i="40" s="1"/>
  <c r="B677" i="26"/>
  <c r="B188" i="40" s="1"/>
  <c r="B695" i="26"/>
  <c r="B206" i="40" s="1"/>
  <c r="B715" i="26"/>
  <c r="B226" i="40" s="1"/>
  <c r="B733" i="26"/>
  <c r="B244" i="40" s="1"/>
  <c r="B686" i="26"/>
  <c r="B197" i="40" s="1"/>
  <c r="B705" i="26"/>
  <c r="B216" i="40" s="1"/>
  <c r="B724" i="26"/>
  <c r="B235" i="40" s="1"/>
  <c r="B743" i="26"/>
  <c r="B254" i="40" s="1"/>
  <c r="B836" i="26"/>
  <c r="B347" i="40" s="1"/>
  <c r="B854" i="26"/>
  <c r="B365" i="40" s="1"/>
  <c r="B874" i="26"/>
  <c r="B385" i="40" s="1"/>
  <c r="B892" i="26"/>
  <c r="B403" i="40" s="1"/>
  <c r="B845" i="26"/>
  <c r="B356" i="40" s="1"/>
  <c r="B864" i="26"/>
  <c r="B375" i="40" s="1"/>
  <c r="B883" i="26"/>
  <c r="B394" i="40" s="1"/>
  <c r="B902" i="26"/>
  <c r="B413" i="40" s="1"/>
  <c r="B757" i="26"/>
  <c r="B268" i="40" s="1"/>
  <c r="B775" i="26"/>
  <c r="B286" i="40" s="1"/>
  <c r="B795" i="26"/>
  <c r="B306" i="40" s="1"/>
  <c r="B813" i="26"/>
  <c r="B324" i="40" s="1"/>
  <c r="B766" i="26"/>
  <c r="B277" i="40" s="1"/>
  <c r="B785" i="26"/>
  <c r="B296" i="40" s="1"/>
  <c r="B804" i="26"/>
  <c r="B315" i="40" s="1"/>
  <c r="B823" i="26"/>
  <c r="B334" i="40" s="1"/>
  <c r="B678" i="26"/>
  <c r="B189" i="40" s="1"/>
  <c r="B696" i="26"/>
  <c r="B207" i="40" s="1"/>
  <c r="B716" i="26"/>
  <c r="B227" i="40" s="1"/>
  <c r="B734" i="26"/>
  <c r="B245" i="40" s="1"/>
  <c r="B687" i="26"/>
  <c r="B198" i="40" s="1"/>
  <c r="B706" i="26"/>
  <c r="B217" i="40" s="1"/>
  <c r="B725" i="26"/>
  <c r="B236" i="40" s="1"/>
  <c r="B744" i="26"/>
  <c r="B255" i="40" s="1"/>
  <c r="B855" i="26"/>
  <c r="B366" i="40" s="1"/>
  <c r="B893" i="26"/>
  <c r="B404" i="40" s="1"/>
  <c r="B865" i="26"/>
  <c r="B376" i="40" s="1"/>
  <c r="B903" i="26"/>
  <c r="B414" i="40" s="1"/>
  <c r="B776" i="26"/>
  <c r="B287" i="40" s="1"/>
  <c r="B814" i="26"/>
  <c r="B325" i="40" s="1"/>
  <c r="B786" i="26"/>
  <c r="B297" i="40" s="1"/>
  <c r="B824" i="26"/>
  <c r="B335" i="40" s="1"/>
  <c r="B697" i="26"/>
  <c r="B208" i="40" s="1"/>
  <c r="B735" i="26"/>
  <c r="B246" i="40" s="1"/>
  <c r="B707" i="26"/>
  <c r="B218" i="40" s="1"/>
  <c r="B745" i="26"/>
  <c r="B256" i="40" s="1"/>
  <c r="B915" i="26"/>
  <c r="B426" i="40" s="1"/>
  <c r="B917" i="26"/>
  <c r="B428" i="40" s="1"/>
  <c r="B2213" i="26"/>
  <c r="B438" i="26" l="1"/>
  <c r="B31" i="32" s="1"/>
  <c r="B429" i="26"/>
  <c r="B22" i="32" s="1"/>
  <c r="B2281" i="26"/>
  <c r="B25" i="27" s="1"/>
  <c r="B2280" i="26"/>
  <c r="B24" i="27" s="1"/>
  <c r="B25" i="32"/>
  <c r="B30" i="32"/>
  <c r="B27" i="32"/>
  <c r="B24" i="32"/>
  <c r="B23" i="32"/>
  <c r="B21" i="32"/>
  <c r="B26" i="32"/>
  <c r="B173" i="30"/>
  <c r="B181" i="30"/>
  <c r="B177" i="30"/>
  <c r="B180" i="30"/>
  <c r="B176" i="30"/>
  <c r="B172" i="30"/>
  <c r="B38" i="29"/>
  <c r="B21" i="29"/>
  <c r="B123" i="29"/>
  <c r="B113" i="29"/>
  <c r="B143" i="29"/>
  <c r="B133" i="29"/>
  <c r="B137" i="30"/>
  <c r="B112" i="30"/>
  <c r="B87" i="30"/>
  <c r="B33" i="30"/>
  <c r="B47" i="29"/>
  <c r="B45" i="29"/>
  <c r="B43" i="29"/>
  <c r="B39" i="29"/>
  <c r="B41" i="29"/>
  <c r="B132" i="29"/>
  <c r="B126" i="29"/>
  <c r="B129" i="29"/>
  <c r="B57" i="30"/>
  <c r="B61" i="30"/>
  <c r="B49" i="30"/>
  <c r="B53" i="30"/>
  <c r="B86" i="29"/>
  <c r="B82" i="29"/>
  <c r="B84" i="29"/>
  <c r="B201" i="30"/>
  <c r="B197" i="30"/>
  <c r="B36" i="30"/>
  <c r="B40" i="30"/>
  <c r="B74" i="30"/>
  <c r="B78" i="30"/>
  <c r="B70" i="30"/>
  <c r="B66" i="30"/>
  <c r="B35" i="29"/>
  <c r="B37" i="29"/>
  <c r="B33" i="29"/>
  <c r="B24" i="30"/>
  <c r="B20" i="30"/>
  <c r="B16" i="30"/>
  <c r="B12" i="30"/>
  <c r="B40" i="29"/>
  <c r="B23" i="29"/>
  <c r="B178" i="30"/>
  <c r="B145" i="30"/>
  <c r="B120" i="30"/>
  <c r="B41" i="30"/>
  <c r="B95" i="30"/>
  <c r="B91" i="29"/>
  <c r="B89" i="29"/>
  <c r="B13" i="41"/>
  <c r="B16" i="41"/>
  <c r="B182" i="30"/>
  <c r="B149" i="30"/>
  <c r="B124" i="30"/>
  <c r="B99" i="30"/>
  <c r="B45" i="30"/>
  <c r="B175" i="40"/>
  <c r="B162" i="40"/>
  <c r="B173" i="40"/>
  <c r="B291" i="30"/>
  <c r="B287" i="30"/>
  <c r="B283" i="30"/>
  <c r="B279" i="30"/>
  <c r="B275" i="30"/>
  <c r="B270" i="30"/>
  <c r="B266" i="30"/>
  <c r="B262" i="30"/>
  <c r="B258" i="30"/>
  <c r="B254" i="30"/>
  <c r="B249" i="30"/>
  <c r="B245" i="30"/>
  <c r="B241" i="30"/>
  <c r="B237" i="30"/>
  <c r="B233" i="30"/>
  <c r="B228" i="30"/>
  <c r="B224" i="30"/>
  <c r="B220" i="30"/>
  <c r="B216" i="30"/>
  <c r="B212" i="30"/>
  <c r="B207" i="30"/>
  <c r="B203" i="30"/>
  <c r="B199" i="30"/>
  <c r="B195" i="30"/>
  <c r="B30" i="30"/>
  <c r="B26" i="30"/>
  <c r="B22" i="30"/>
  <c r="B18" i="30"/>
  <c r="B14" i="30"/>
  <c r="B76" i="30"/>
  <c r="B80" i="30"/>
  <c r="B88" i="30"/>
  <c r="B92" i="30"/>
  <c r="B183" i="30"/>
  <c r="B175" i="30"/>
  <c r="B167" i="30"/>
  <c r="B159" i="30"/>
  <c r="B150" i="30"/>
  <c r="B142" i="30"/>
  <c r="B134" i="30"/>
  <c r="B125" i="30"/>
  <c r="B117" i="30"/>
  <c r="B109" i="30"/>
  <c r="B100" i="30"/>
  <c r="B63" i="30"/>
  <c r="B51" i="30"/>
  <c r="B38" i="30"/>
  <c r="B121" i="32"/>
  <c r="B84" i="30"/>
  <c r="B68" i="30"/>
  <c r="B55" i="30"/>
  <c r="B42" i="30"/>
  <c r="B191" i="30"/>
  <c r="B179" i="30"/>
  <c r="B171" i="30"/>
  <c r="B163" i="30"/>
  <c r="B155" i="30"/>
  <c r="B146" i="30"/>
  <c r="B138" i="30"/>
  <c r="B130" i="30"/>
  <c r="B121" i="30"/>
  <c r="B113" i="30"/>
  <c r="B105" i="30"/>
  <c r="B96" i="30"/>
  <c r="B72" i="30"/>
  <c r="B59" i="30"/>
  <c r="B46" i="30"/>
  <c r="B34" i="30"/>
  <c r="B222" i="30"/>
  <c r="B218" i="30"/>
  <c r="B94" i="30"/>
  <c r="B90" i="30"/>
  <c r="B87" i="29"/>
  <c r="B65" i="29"/>
  <c r="B98" i="29"/>
  <c r="B76" i="29"/>
  <c r="B54" i="29"/>
  <c r="B36" i="29"/>
  <c r="B19" i="29"/>
  <c r="B96" i="29"/>
  <c r="B74" i="29"/>
  <c r="B52" i="29"/>
  <c r="B34" i="29"/>
  <c r="B17" i="29"/>
  <c r="B85" i="29"/>
  <c r="B63" i="29"/>
  <c r="B110" i="29"/>
  <c r="B140" i="29"/>
  <c r="B130" i="29"/>
  <c r="B120" i="29"/>
  <c r="B170" i="30"/>
  <c r="B133" i="30"/>
  <c r="B108" i="30"/>
  <c r="B29" i="30"/>
  <c r="B83" i="30"/>
  <c r="B136" i="29"/>
  <c r="B139" i="29"/>
  <c r="B142" i="29"/>
  <c r="B31" i="29"/>
  <c r="B29" i="29"/>
  <c r="B69" i="29"/>
  <c r="B67" i="29"/>
  <c r="B256" i="30"/>
  <c r="B252" i="30"/>
  <c r="B132" i="30"/>
  <c r="B128" i="30"/>
  <c r="B106" i="29"/>
  <c r="B109" i="29"/>
  <c r="B112" i="29"/>
  <c r="B92" i="29"/>
  <c r="B70" i="29"/>
  <c r="B48" i="29"/>
  <c r="B30" i="29"/>
  <c r="B13" i="29"/>
  <c r="B81" i="29"/>
  <c r="B59" i="29"/>
  <c r="B174" i="30"/>
  <c r="B141" i="30"/>
  <c r="B116" i="30"/>
  <c r="B91" i="30"/>
  <c r="B37" i="30"/>
  <c r="B51" i="29"/>
  <c r="B53" i="29"/>
  <c r="B49" i="29"/>
  <c r="B214" i="30"/>
  <c r="B210" i="30"/>
  <c r="B82" i="30"/>
  <c r="B83" i="29"/>
  <c r="B61" i="29"/>
  <c r="B94" i="29"/>
  <c r="B72" i="29"/>
  <c r="B50" i="29"/>
  <c r="B32" i="29"/>
  <c r="B15" i="29"/>
  <c r="B137" i="29"/>
  <c r="B127" i="29"/>
  <c r="B117" i="29"/>
  <c r="B107" i="29"/>
  <c r="B166" i="30"/>
  <c r="B129" i="30"/>
  <c r="B104" i="30"/>
  <c r="B25" i="30"/>
  <c r="B79" i="30"/>
  <c r="B62" i="30"/>
  <c r="B78" i="29"/>
  <c r="B80" i="29"/>
  <c r="B235" i="30"/>
  <c r="B231" i="30"/>
  <c r="B107" i="30"/>
  <c r="B103" i="30"/>
  <c r="B79" i="29"/>
  <c r="B57" i="29"/>
  <c r="B90" i="29"/>
  <c r="B68" i="29"/>
  <c r="B46" i="29"/>
  <c r="B28" i="29"/>
  <c r="B11" i="29"/>
  <c r="B162" i="30"/>
  <c r="B21" i="30"/>
  <c r="B75" i="30"/>
  <c r="B58" i="30"/>
  <c r="B268" i="30"/>
  <c r="B148" i="30"/>
  <c r="B56" i="29"/>
  <c r="B58" i="29"/>
  <c r="B193" i="30"/>
  <c r="B189" i="30"/>
  <c r="B28" i="30"/>
  <c r="B290" i="30"/>
  <c r="B269" i="30"/>
  <c r="B248" i="30"/>
  <c r="B227" i="30"/>
  <c r="B206" i="30"/>
  <c r="B158" i="30"/>
  <c r="B17" i="30"/>
  <c r="B71" i="30"/>
  <c r="B54" i="30"/>
  <c r="B165" i="30"/>
  <c r="B161" i="30"/>
  <c r="B157" i="30"/>
  <c r="B153" i="30"/>
  <c r="B226" i="30"/>
  <c r="B98" i="30"/>
  <c r="B95" i="29"/>
  <c r="B97" i="29"/>
  <c r="B93" i="29"/>
  <c r="B286" i="30"/>
  <c r="B265" i="30"/>
  <c r="B244" i="30"/>
  <c r="B223" i="30"/>
  <c r="B202" i="30"/>
  <c r="B154" i="30"/>
  <c r="B13" i="30"/>
  <c r="B50" i="30"/>
  <c r="B67" i="30"/>
  <c r="B247" i="30"/>
  <c r="B123" i="30"/>
  <c r="B73" i="29"/>
  <c r="B75" i="29"/>
  <c r="B71" i="29"/>
  <c r="B26" i="29"/>
  <c r="B22" i="29"/>
  <c r="B18" i="29"/>
  <c r="B14" i="29"/>
  <c r="B24" i="29"/>
  <c r="B20" i="29"/>
  <c r="B16" i="29"/>
  <c r="B12" i="29"/>
  <c r="B278" i="30"/>
  <c r="B257" i="30"/>
  <c r="B236" i="30"/>
  <c r="B215" i="30"/>
  <c r="B194" i="30"/>
  <c r="B205" i="30"/>
  <c r="B44" i="30"/>
  <c r="B264" i="30"/>
  <c r="B260" i="30"/>
  <c r="B144" i="30"/>
  <c r="B140" i="30"/>
  <c r="B42" i="29"/>
  <c r="B25" i="29"/>
  <c r="B274" i="30"/>
  <c r="B253" i="30"/>
  <c r="B232" i="30"/>
  <c r="B211" i="30"/>
  <c r="B190" i="30"/>
  <c r="B243" i="30"/>
  <c r="B239" i="30"/>
  <c r="B119" i="30"/>
  <c r="B115" i="30"/>
  <c r="B119" i="29"/>
  <c r="B122" i="29"/>
  <c r="B116" i="29"/>
  <c r="B64" i="29"/>
  <c r="B60" i="29"/>
  <c r="B62" i="29"/>
  <c r="B282" i="30"/>
  <c r="B261" i="30"/>
  <c r="B240" i="30"/>
  <c r="B219" i="30"/>
  <c r="B198" i="30"/>
  <c r="B1133" i="26"/>
  <c r="B1155" i="26"/>
  <c r="B1237" i="26"/>
  <c r="B1274" i="26"/>
  <c r="B1304" i="26"/>
  <c r="B2004" i="26"/>
  <c r="B1156" i="26"/>
  <c r="B1275" i="26"/>
  <c r="B1305" i="26"/>
  <c r="B1135" i="26"/>
  <c r="B1239" i="26"/>
  <c r="B1160" i="26"/>
  <c r="B1242" i="26"/>
  <c r="B1277" i="26"/>
  <c r="B1163" i="26"/>
  <c r="B1278" i="26"/>
  <c r="B1312" i="26"/>
  <c r="B1138" i="26"/>
  <c r="B1166" i="26"/>
  <c r="B1279" i="26"/>
  <c r="B1319" i="26"/>
  <c r="B664" i="26"/>
  <c r="B1281" i="26"/>
  <c r="B1320" i="26"/>
  <c r="B1670" i="26"/>
  <c r="B1169" i="26"/>
  <c r="B1282" i="26"/>
  <c r="B1321" i="26"/>
  <c r="B666" i="26"/>
  <c r="B1258" i="26"/>
  <c r="B1290" i="26"/>
  <c r="B1149" i="26"/>
  <c r="B1229" i="26"/>
  <c r="B1294" i="26"/>
  <c r="B1673" i="26"/>
  <c r="B1314" i="26"/>
  <c r="B1264" i="26"/>
  <c r="B1178" i="26"/>
  <c r="B2042" i="26"/>
  <c r="B62" i="27" s="1"/>
  <c r="B2319" i="26"/>
  <c r="B1315" i="26"/>
  <c r="B2102" i="26"/>
  <c r="B2021" i="26"/>
  <c r="B2228" i="26"/>
  <c r="B2041" i="26"/>
  <c r="B61" i="27" s="1"/>
  <c r="B2318" i="26"/>
  <c r="B1994" i="26"/>
  <c r="B2011" i="26"/>
  <c r="B2040" i="26"/>
  <c r="B60" i="27" s="1"/>
  <c r="B2317" i="26"/>
  <c r="B1672" i="26"/>
  <c r="B1313" i="26"/>
  <c r="B1988" i="26"/>
  <c r="B2009" i="26"/>
  <c r="B2006" i="26"/>
  <c r="B1993" i="26"/>
  <c r="B1989" i="26"/>
  <c r="B2010" i="26"/>
  <c r="B1150" i="26"/>
  <c r="B1172" i="26"/>
  <c r="B1295" i="26"/>
  <c r="B1992" i="26"/>
  <c r="B1268" i="26"/>
  <c r="B1283" i="26"/>
  <c r="B1152" i="26"/>
  <c r="B1234" i="26"/>
  <c r="B1175" i="26"/>
  <c r="B1132" i="26"/>
  <c r="B2003" i="26"/>
  <c r="B621" i="40" l="1"/>
  <c r="B613" i="40"/>
  <c r="B605" i="40"/>
  <c r="B597" i="40"/>
  <c r="B595" i="40"/>
  <c r="A1113" i="26"/>
  <c r="A1105" i="26"/>
  <c r="A1097" i="26"/>
  <c r="A1089" i="26"/>
  <c r="A1086" i="26"/>
  <c r="A1084" i="26"/>
  <c r="A496" i="26" l="1"/>
  <c r="A244" i="26"/>
  <c r="A241" i="26"/>
  <c r="A238" i="26"/>
  <c r="B54" i="41" l="1"/>
  <c r="B41" i="41"/>
  <c r="B39" i="41"/>
  <c r="B37" i="41"/>
  <c r="B29" i="41"/>
  <c r="B23" i="41"/>
  <c r="B19" i="41"/>
  <c r="B11" i="41"/>
  <c r="B9" i="41"/>
  <c r="B7" i="41"/>
  <c r="B4" i="41"/>
  <c r="B3" i="41"/>
  <c r="B27" i="41"/>
  <c r="B21" i="41"/>
  <c r="E6" i="41"/>
  <c r="D6" i="41"/>
  <c r="C6" i="41"/>
  <c r="B6" i="41"/>
  <c r="B5" i="41"/>
  <c r="D3" i="41"/>
  <c r="A209" i="26"/>
  <c r="A206" i="26"/>
  <c r="A296" i="26"/>
  <c r="A290" i="26"/>
  <c r="A284" i="26"/>
  <c r="A278" i="26"/>
  <c r="A275" i="26"/>
  <c r="A268" i="26"/>
  <c r="A264" i="26"/>
  <c r="A260" i="26"/>
  <c r="A257" i="26"/>
  <c r="A253" i="26"/>
  <c r="A250" i="26"/>
  <c r="A273" i="26"/>
  <c r="A248" i="26"/>
  <c r="K238" i="36"/>
  <c r="M238" i="36"/>
  <c r="K239" i="36"/>
  <c r="M239" i="36"/>
  <c r="K240" i="36"/>
  <c r="M240" i="36"/>
  <c r="D634" i="24" l="1"/>
  <c r="D635" i="24"/>
  <c r="D1477" i="24"/>
  <c r="D1481" i="24"/>
  <c r="D1483" i="24"/>
  <c r="D1650" i="24"/>
  <c r="D1673" i="24"/>
  <c r="D1677" i="24"/>
  <c r="D1689" i="24"/>
  <c r="D1697" i="24"/>
  <c r="D1698" i="24"/>
  <c r="D1721" i="24"/>
  <c r="D1722" i="24"/>
  <c r="D1726" i="24"/>
  <c r="D1746" i="24"/>
  <c r="D1749" i="24"/>
  <c r="D1750" i="24"/>
  <c r="D1761" i="24"/>
  <c r="D1842" i="24"/>
  <c r="F262" i="26" l="1"/>
  <c r="E25" i="41" s="1"/>
  <c r="F261" i="26"/>
  <c r="E24" i="41" s="1"/>
  <c r="F865" i="26"/>
  <c r="E376" i="40" s="1"/>
  <c r="F855" i="26"/>
  <c r="E366" i="40" s="1"/>
  <c r="F864" i="26"/>
  <c r="E375" i="40" s="1"/>
  <c r="F854" i="26"/>
  <c r="E365" i="40" s="1"/>
  <c r="F836" i="26"/>
  <c r="E347" i="40" s="1"/>
  <c r="F853" i="26"/>
  <c r="E364" i="40" s="1"/>
  <c r="F835" i="26"/>
  <c r="E346" i="40" s="1"/>
  <c r="F676" i="26"/>
  <c r="E187" i="40" s="1"/>
  <c r="F843" i="26"/>
  <c r="E354" i="40" s="1"/>
  <c r="F834" i="26"/>
  <c r="E345" i="40" s="1"/>
  <c r="F851" i="26"/>
  <c r="E362" i="40" s="1"/>
  <c r="F903" i="26"/>
  <c r="E414" i="40" s="1"/>
  <c r="D561" i="24"/>
  <c r="D529" i="24"/>
  <c r="D1874" i="24"/>
  <c r="D1442" i="24"/>
  <c r="D1378" i="24"/>
  <c r="D1298" i="24"/>
  <c r="D1250" i="24"/>
  <c r="D1170" i="24"/>
  <c r="D1122" i="24"/>
  <c r="D1042" i="24"/>
  <c r="D978" i="24"/>
  <c r="D914" i="24"/>
  <c r="D834" i="24"/>
  <c r="D1873" i="24"/>
  <c r="D1825" i="24"/>
  <c r="D1777" i="24"/>
  <c r="D1729" i="24"/>
  <c r="D1681" i="24"/>
  <c r="D1633" i="24"/>
  <c r="D1585" i="24"/>
  <c r="D1441" i="24"/>
  <c r="D1345" i="24"/>
  <c r="D1297" i="24"/>
  <c r="D1249" i="24"/>
  <c r="D1201" i="24"/>
  <c r="D1153" i="24"/>
  <c r="D1089" i="24"/>
  <c r="D1025" i="24"/>
  <c r="D993" i="24"/>
  <c r="D945" i="24"/>
  <c r="D833" i="24"/>
  <c r="D785" i="24"/>
  <c r="D737" i="24"/>
  <c r="D689" i="24"/>
  <c r="D641" i="24"/>
  <c r="D609" i="24"/>
  <c r="D497" i="24"/>
  <c r="D1826" i="24"/>
  <c r="D1666" i="24"/>
  <c r="D1602" i="24"/>
  <c r="D1474" i="24"/>
  <c r="D1346" i="24"/>
  <c r="D1218" i="24"/>
  <c r="D1154" i="24"/>
  <c r="D1090" i="24"/>
  <c r="D1058" i="24"/>
  <c r="D946" i="24"/>
  <c r="D882" i="24"/>
  <c r="D1841" i="24"/>
  <c r="D1793" i="24"/>
  <c r="D1649" i="24"/>
  <c r="D1601" i="24"/>
  <c r="D1457" i="24"/>
  <c r="D1409" i="24"/>
  <c r="D1361" i="24"/>
  <c r="D1329" i="24"/>
  <c r="D1265" i="24"/>
  <c r="D1233" i="24"/>
  <c r="D1169" i="24"/>
  <c r="D1137" i="24"/>
  <c r="D1105" i="24"/>
  <c r="D1041" i="24"/>
  <c r="D977" i="24"/>
  <c r="D929" i="24"/>
  <c r="D865" i="24"/>
  <c r="D801" i="24"/>
  <c r="D673" i="24"/>
  <c r="D625" i="24"/>
  <c r="D593" i="24"/>
  <c r="D545" i="24"/>
  <c r="D481" i="24"/>
  <c r="D236" i="24"/>
  <c r="D1730" i="24"/>
  <c r="D1868" i="24"/>
  <c r="D1756" i="24"/>
  <c r="D1660" i="24"/>
  <c r="D1564" i="24"/>
  <c r="D1468" i="24"/>
  <c r="D1372" i="24"/>
  <c r="D1276" i="24"/>
  <c r="D1180" i="24"/>
  <c r="D1084" i="24"/>
  <c r="D988" i="24"/>
  <c r="D796" i="24"/>
  <c r="D716" i="24"/>
  <c r="D652" i="24"/>
  <c r="D556" i="24"/>
  <c r="D460" i="24"/>
  <c r="D364" i="24"/>
  <c r="D348" i="24"/>
  <c r="D1771" i="24"/>
  <c r="D1659" i="24"/>
  <c r="D1563" i="24"/>
  <c r="D1403" i="24"/>
  <c r="D1211" i="24"/>
  <c r="D1131" i="24"/>
  <c r="D1067" i="24"/>
  <c r="D1003" i="24"/>
  <c r="D907" i="24"/>
  <c r="D843" i="24"/>
  <c r="D795" i="24"/>
  <c r="D619" i="24"/>
  <c r="D587" i="24"/>
  <c r="D539" i="24"/>
  <c r="D507" i="24"/>
  <c r="D443" i="24"/>
  <c r="D395" i="24"/>
  <c r="D363" i="24"/>
  <c r="D331" i="24"/>
  <c r="D315" i="24"/>
  <c r="D267" i="24"/>
  <c r="D1275" i="24"/>
  <c r="D1810" i="24"/>
  <c r="D1788" i="24"/>
  <c r="D1692" i="24"/>
  <c r="D1580" i="24"/>
  <c r="D1388" i="24"/>
  <c r="D1260" i="24"/>
  <c r="D1164" i="24"/>
  <c r="D1068" i="24"/>
  <c r="D972" i="24"/>
  <c r="D844" i="24"/>
  <c r="D748" i="24"/>
  <c r="D604" i="24"/>
  <c r="D492" i="24"/>
  <c r="D428" i="24"/>
  <c r="D1803" i="24"/>
  <c r="D1691" i="24"/>
  <c r="D1611" i="24"/>
  <c r="D1259" i="24"/>
  <c r="D1794" i="24"/>
  <c r="D1740" i="24"/>
  <c r="D1644" i="24"/>
  <c r="D1436" i="24"/>
  <c r="D1340" i="24"/>
  <c r="D1244" i="24"/>
  <c r="D1132" i="24"/>
  <c r="D1036" i="24"/>
  <c r="D940" i="24"/>
  <c r="D828" i="24"/>
  <c r="D732" i="24"/>
  <c r="D540" i="24"/>
  <c r="D444" i="24"/>
  <c r="D316" i="24"/>
  <c r="D1835" i="24"/>
  <c r="D1739" i="24"/>
  <c r="D1643" i="24"/>
  <c r="D1387" i="24"/>
  <c r="D1307" i="24"/>
  <c r="D1163" i="24"/>
  <c r="D1099" i="24"/>
  <c r="D1035" i="24"/>
  <c r="D955" i="24"/>
  <c r="D827" i="24"/>
  <c r="D779" i="24"/>
  <c r="D731" i="24"/>
  <c r="D475" i="24"/>
  <c r="D491" i="24"/>
  <c r="D1778" i="24"/>
  <c r="D1820" i="24"/>
  <c r="D1708" i="24"/>
  <c r="D1612" i="24"/>
  <c r="D1308" i="24"/>
  <c r="D1212" i="24"/>
  <c r="D1100" i="24"/>
  <c r="D1004" i="24"/>
  <c r="D908" i="24"/>
  <c r="D700" i="24"/>
  <c r="D572" i="24"/>
  <c r="D476" i="24"/>
  <c r="D380" i="24"/>
  <c r="D268" i="24"/>
  <c r="D1819" i="24"/>
  <c r="D1723" i="24"/>
  <c r="D1595" i="24"/>
  <c r="D1419" i="24"/>
  <c r="D1371" i="24"/>
  <c r="D1323" i="24"/>
  <c r="D1179" i="24"/>
  <c r="D1115" i="24"/>
  <c r="D1051" i="24"/>
  <c r="D971" i="24"/>
  <c r="D923" i="24"/>
  <c r="D859" i="24"/>
  <c r="D683" i="24"/>
  <c r="D651" i="24"/>
  <c r="D571" i="24"/>
  <c r="D523" i="24"/>
  <c r="D459" i="24"/>
  <c r="D411" i="24"/>
  <c r="D379" i="24"/>
  <c r="D347" i="24"/>
  <c r="D299" i="24"/>
  <c r="D1682" i="24"/>
  <c r="D1836" i="24"/>
  <c r="D1772" i="24"/>
  <c r="D1676" i="24"/>
  <c r="D1596" i="24"/>
  <c r="D1324" i="24"/>
  <c r="D1196" i="24"/>
  <c r="D1116" i="24"/>
  <c r="D1020" i="24"/>
  <c r="D860" i="24"/>
  <c r="D620" i="24"/>
  <c r="D508" i="24"/>
  <c r="D396" i="24"/>
  <c r="D300" i="24"/>
  <c r="D1867" i="24"/>
  <c r="D1787" i="24"/>
  <c r="D1707" i="24"/>
  <c r="D1579" i="24"/>
  <c r="D1467" i="24"/>
  <c r="D1804" i="24"/>
  <c r="D1724" i="24"/>
  <c r="D1628" i="24"/>
  <c r="D1452" i="24"/>
  <c r="D1356" i="24"/>
  <c r="D1292" i="24"/>
  <c r="D1228" i="24"/>
  <c r="D1148" i="24"/>
  <c r="D1052" i="24"/>
  <c r="D956" i="24"/>
  <c r="D876" i="24"/>
  <c r="D780" i="24"/>
  <c r="D588" i="24"/>
  <c r="D524" i="24"/>
  <c r="D412" i="24"/>
  <c r="D332" i="24"/>
  <c r="D1851" i="24"/>
  <c r="D1755" i="24"/>
  <c r="D1675" i="24"/>
  <c r="D1627" i="24"/>
  <c r="D1355" i="24"/>
  <c r="D1291" i="24"/>
  <c r="D1195" i="24"/>
  <c r="D1147" i="24"/>
  <c r="D1083" i="24"/>
  <c r="D1019" i="24"/>
  <c r="D987" i="24"/>
  <c r="D939" i="24"/>
  <c r="D875" i="24"/>
  <c r="D811" i="24"/>
  <c r="D747" i="24"/>
  <c r="D699" i="24"/>
  <c r="D603" i="24"/>
  <c r="D555" i="24"/>
  <c r="D427" i="24"/>
  <c r="D1858" i="24"/>
  <c r="D1714" i="24"/>
  <c r="D1634" i="24"/>
  <c r="D1586" i="24"/>
  <c r="D1458" i="24"/>
  <c r="D1394" i="24"/>
  <c r="D1330" i="24"/>
  <c r="D1266" i="24"/>
  <c r="D1202" i="24"/>
  <c r="D1138" i="24"/>
  <c r="D1074" i="24"/>
  <c r="D930" i="24"/>
  <c r="D866" i="24"/>
  <c r="D850" i="24"/>
  <c r="D786" i="24"/>
  <c r="D770" i="24"/>
  <c r="D738" i="24"/>
  <c r="D722" i="24"/>
  <c r="D658" i="24"/>
  <c r="D626" i="24"/>
  <c r="D610" i="24"/>
  <c r="D594" i="24"/>
  <c r="D546" i="24"/>
  <c r="D530" i="24"/>
  <c r="D514" i="24"/>
  <c r="D498" i="24"/>
  <c r="D482" i="24"/>
  <c r="D466" i="24"/>
  <c r="D450" i="24"/>
  <c r="D434" i="24"/>
  <c r="D418" i="24"/>
  <c r="D402" i="24"/>
  <c r="D386" i="24"/>
  <c r="D370" i="24"/>
  <c r="D354" i="24"/>
  <c r="D338" i="24"/>
  <c r="D322" i="24"/>
  <c r="D306" i="24"/>
  <c r="D290" i="24"/>
  <c r="D274" i="24"/>
  <c r="D1026" i="24"/>
  <c r="D849" i="24"/>
  <c r="D513" i="24"/>
  <c r="D1618" i="24"/>
  <c r="D1426" i="24"/>
  <c r="D1362" i="24"/>
  <c r="D1314" i="24"/>
  <c r="D1234" i="24"/>
  <c r="D1186" i="24"/>
  <c r="D1106" i="24"/>
  <c r="D1010" i="24"/>
  <c r="D818" i="24"/>
  <c r="D1857" i="24"/>
  <c r="D1809" i="24"/>
  <c r="D1713" i="24"/>
  <c r="D1665" i="24"/>
  <c r="D1617" i="24"/>
  <c r="D1473" i="24"/>
  <c r="D1425" i="24"/>
  <c r="D1377" i="24"/>
  <c r="D1313" i="24"/>
  <c r="D1281" i="24"/>
  <c r="D1217" i="24"/>
  <c r="D1185" i="24"/>
  <c r="D1121" i="24"/>
  <c r="D1073" i="24"/>
  <c r="D1057" i="24"/>
  <c r="D1009" i="24"/>
  <c r="D961" i="24"/>
  <c r="D913" i="24"/>
  <c r="D881" i="24"/>
  <c r="D769" i="24"/>
  <c r="D657" i="24"/>
  <c r="D465" i="24"/>
  <c r="D271" i="24"/>
  <c r="D191" i="24"/>
  <c r="D449" i="24"/>
  <c r="D401" i="24"/>
  <c r="D353" i="24"/>
  <c r="D305" i="24"/>
  <c r="D257" i="24"/>
  <c r="D209" i="24"/>
  <c r="D145" i="24"/>
  <c r="D1808" i="24"/>
  <c r="D1760" i="24"/>
  <c r="D1712" i="24"/>
  <c r="D1680" i="24"/>
  <c r="D1632" i="24"/>
  <c r="D1600" i="24"/>
  <c r="D1456" i="24"/>
  <c r="D1392" i="24"/>
  <c r="D1344" i="24"/>
  <c r="D1312" i="24"/>
  <c r="D1264" i="24"/>
  <c r="D1871" i="24"/>
  <c r="D1839" i="24"/>
  <c r="D1807" i="24"/>
  <c r="D1791" i="24"/>
  <c r="D1759" i="24"/>
  <c r="D1727" i="24"/>
  <c r="D1695" i="24"/>
  <c r="D1663" i="24"/>
  <c r="D1631" i="24"/>
  <c r="D1599" i="24"/>
  <c r="D1567" i="24"/>
  <c r="D1423" i="24"/>
  <c r="D1359" i="24"/>
  <c r="D1327" i="24"/>
  <c r="D1295" i="24"/>
  <c r="D1263" i="24"/>
  <c r="D1231" i="24"/>
  <c r="D1199" i="24"/>
  <c r="D1167" i="24"/>
  <c r="D1119" i="24"/>
  <c r="D1087" i="24"/>
  <c r="D1055" i="24"/>
  <c r="D1039" i="24"/>
  <c r="D1007" i="24"/>
  <c r="D975" i="24"/>
  <c r="D943" i="24"/>
  <c r="D911" i="24"/>
  <c r="D879" i="24"/>
  <c r="D847" i="24"/>
  <c r="D815" i="24"/>
  <c r="D783" i="24"/>
  <c r="D735" i="24"/>
  <c r="D703" i="24"/>
  <c r="D671" i="24"/>
  <c r="D639" i="24"/>
  <c r="D591" i="24"/>
  <c r="D543" i="24"/>
  <c r="D511" i="24"/>
  <c r="D479" i="24"/>
  <c r="D447" i="24"/>
  <c r="D431" i="24"/>
  <c r="D399" i="24"/>
  <c r="D367" i="24"/>
  <c r="D319" i="24"/>
  <c r="D303" i="24"/>
  <c r="D255" i="24"/>
  <c r="D223" i="24"/>
  <c r="D433" i="24"/>
  <c r="D385" i="24"/>
  <c r="D337" i="24"/>
  <c r="D273" i="24"/>
  <c r="D225" i="24"/>
  <c r="D193" i="24"/>
  <c r="D1872" i="24"/>
  <c r="D1824" i="24"/>
  <c r="D1776" i="24"/>
  <c r="D1728" i="24"/>
  <c r="D1664" i="24"/>
  <c r="D1616" i="24"/>
  <c r="D1584" i="24"/>
  <c r="D1440" i="24"/>
  <c r="D1408" i="24"/>
  <c r="D1360" i="24"/>
  <c r="D1296" i="24"/>
  <c r="D1248" i="24"/>
  <c r="D1823" i="24"/>
  <c r="D1775" i="24"/>
  <c r="D1743" i="24"/>
  <c r="D1711" i="24"/>
  <c r="D1679" i="24"/>
  <c r="D1647" i="24"/>
  <c r="D1615" i="24"/>
  <c r="D1583" i="24"/>
  <c r="D1471" i="24"/>
  <c r="D1439" i="24"/>
  <c r="D1407" i="24"/>
  <c r="D1375" i="24"/>
  <c r="D1343" i="24"/>
  <c r="D1311" i="24"/>
  <c r="D1279" i="24"/>
  <c r="D1247" i="24"/>
  <c r="D1215" i="24"/>
  <c r="D1183" i="24"/>
  <c r="D1151" i="24"/>
  <c r="D1135" i="24"/>
  <c r="D1103" i="24"/>
  <c r="D1071" i="24"/>
  <c r="D1023" i="24"/>
  <c r="D991" i="24"/>
  <c r="D959" i="24"/>
  <c r="D863" i="24"/>
  <c r="D831" i="24"/>
  <c r="D799" i="24"/>
  <c r="D767" i="24"/>
  <c r="D719" i="24"/>
  <c r="D655" i="24"/>
  <c r="D623" i="24"/>
  <c r="D575" i="24"/>
  <c r="D559" i="24"/>
  <c r="D527" i="24"/>
  <c r="D495" i="24"/>
  <c r="D463" i="24"/>
  <c r="D415" i="24"/>
  <c r="D383" i="24"/>
  <c r="D351" i="24"/>
  <c r="D335" i="24"/>
  <c r="D239" i="24"/>
  <c r="D207" i="24"/>
  <c r="D220" i="24"/>
  <c r="D204" i="24"/>
  <c r="D188" i="24"/>
  <c r="D172" i="24"/>
  <c r="D156" i="24"/>
  <c r="D140" i="24"/>
  <c r="F429" i="26" s="1"/>
  <c r="D251" i="24"/>
  <c r="D235" i="24"/>
  <c r="D219" i="24"/>
  <c r="D203" i="24"/>
  <c r="D187" i="24"/>
  <c r="D1786" i="24"/>
  <c r="D1706" i="24"/>
  <c r="D1610" i="24"/>
  <c r="D1338" i="24"/>
  <c r="D1242" i="24"/>
  <c r="D1146" i="24"/>
  <c r="D1066" i="24"/>
  <c r="D986" i="24"/>
  <c r="D906" i="24"/>
  <c r="D730" i="24"/>
  <c r="D474" i="24"/>
  <c r="D394" i="24"/>
  <c r="D314" i="24"/>
  <c r="D266" i="24"/>
  <c r="D1801" i="24"/>
  <c r="D1737" i="24"/>
  <c r="D1641" i="24"/>
  <c r="D1465" i="24"/>
  <c r="D1369" i="24"/>
  <c r="D1273" i="24"/>
  <c r="D1177" i="24"/>
  <c r="D1097" i="24"/>
  <c r="D1017" i="24"/>
  <c r="D921" i="24"/>
  <c r="D841" i="24"/>
  <c r="D665" i="24"/>
  <c r="D649" i="24"/>
  <c r="D633" i="24"/>
  <c r="D617" i="24"/>
  <c r="D601" i="24"/>
  <c r="D585" i="24"/>
  <c r="D553" i="24"/>
  <c r="D537" i="24"/>
  <c r="D521" i="24"/>
  <c r="D505" i="24"/>
  <c r="D489" i="24"/>
  <c r="D473" i="24"/>
  <c r="D457" i="24"/>
  <c r="D441" i="24"/>
  <c r="D425" i="24"/>
  <c r="D409" i="24"/>
  <c r="D393" i="24"/>
  <c r="D377" i="24"/>
  <c r="D361" i="24"/>
  <c r="D345" i="24"/>
  <c r="D329" i="24"/>
  <c r="D313" i="24"/>
  <c r="D297" i="24"/>
  <c r="D265" i="24"/>
  <c r="D1850" i="24"/>
  <c r="D1770" i="24"/>
  <c r="D1690" i="24"/>
  <c r="D1594" i="24"/>
  <c r="D1434" i="24"/>
  <c r="D1354" i="24"/>
  <c r="D1226" i="24"/>
  <c r="D1178" i="24"/>
  <c r="D1082" i="24"/>
  <c r="D1002" i="24"/>
  <c r="D922" i="24"/>
  <c r="D842" i="24"/>
  <c r="D682" i="24"/>
  <c r="D602" i="24"/>
  <c r="D522" i="24"/>
  <c r="D426" i="24"/>
  <c r="D346" i="24"/>
  <c r="D234" i="24"/>
  <c r="D1817" i="24"/>
  <c r="D1657" i="24"/>
  <c r="D1353" i="24"/>
  <c r="D1241" i="24"/>
  <c r="D1161" i="24"/>
  <c r="D1081" i="24"/>
  <c r="D1001" i="24"/>
  <c r="D937" i="24"/>
  <c r="D857" i="24"/>
  <c r="D777" i="24"/>
  <c r="D697" i="24"/>
  <c r="D1864" i="24"/>
  <c r="D1800" i="24"/>
  <c r="D1720" i="24"/>
  <c r="D1656" i="24"/>
  <c r="D1432" i="24"/>
  <c r="D1368" i="24"/>
  <c r="D1304" i="24"/>
  <c r="D1208" i="24"/>
  <c r="D1128" i="24"/>
  <c r="D1064" i="24"/>
  <c r="D984" i="24"/>
  <c r="D920" i="24"/>
  <c r="D856" i="24"/>
  <c r="D696" i="24"/>
  <c r="D648" i="24"/>
  <c r="D520" i="24"/>
  <c r="D472" i="24"/>
  <c r="D408" i="24"/>
  <c r="D360" i="24"/>
  <c r="D328" i="24"/>
  <c r="D264" i="24"/>
  <c r="D1866" i="24"/>
  <c r="D1802" i="24"/>
  <c r="D1642" i="24"/>
  <c r="D1562" i="24"/>
  <c r="D1402" i="24"/>
  <c r="D1306" i="24"/>
  <c r="D1210" i="24"/>
  <c r="D1130" i="24"/>
  <c r="D1050" i="24"/>
  <c r="D970" i="24"/>
  <c r="D746" i="24"/>
  <c r="D666" i="24"/>
  <c r="D586" i="24"/>
  <c r="D506" i="24"/>
  <c r="D442" i="24"/>
  <c r="D362" i="24"/>
  <c r="D298" i="24"/>
  <c r="D250" i="24"/>
  <c r="D1865" i="24"/>
  <c r="D1785" i="24"/>
  <c r="D1705" i="24"/>
  <c r="D1625" i="24"/>
  <c r="D1385" i="24"/>
  <c r="D1305" i="24"/>
  <c r="D1225" i="24"/>
  <c r="D1113" i="24"/>
  <c r="D1033" i="24"/>
  <c r="D953" i="24"/>
  <c r="D873" i="24"/>
  <c r="D793" i="24"/>
  <c r="D745" i="24"/>
  <c r="D1832" i="24"/>
  <c r="D1768" i="24"/>
  <c r="D1688" i="24"/>
  <c r="D1624" i="24"/>
  <c r="D1560" i="24"/>
  <c r="D1448" i="24"/>
  <c r="D1384" i="24"/>
  <c r="D1320" i="24"/>
  <c r="D1256" i="24"/>
  <c r="D1224" i="24"/>
  <c r="D1160" i="24"/>
  <c r="D1096" i="24"/>
  <c r="D1000" i="24"/>
  <c r="D936" i="24"/>
  <c r="D744" i="24"/>
  <c r="D632" i="24"/>
  <c r="D600" i="24"/>
  <c r="D536" i="24"/>
  <c r="D488" i="24"/>
  <c r="D440" i="24"/>
  <c r="D392" i="24"/>
  <c r="D344" i="24"/>
  <c r="D312" i="24"/>
  <c r="D1818" i="24"/>
  <c r="D1738" i="24"/>
  <c r="D1658" i="24"/>
  <c r="D1578" i="24"/>
  <c r="D1450" i="24"/>
  <c r="D1370" i="24"/>
  <c r="D1290" i="24"/>
  <c r="D1274" i="24"/>
  <c r="D1162" i="24"/>
  <c r="D1098" i="24"/>
  <c r="D1018" i="24"/>
  <c r="D954" i="24"/>
  <c r="D874" i="24"/>
  <c r="D778" i="24"/>
  <c r="D618" i="24"/>
  <c r="D538" i="24"/>
  <c r="D458" i="24"/>
  <c r="D378" i="24"/>
  <c r="D1849" i="24"/>
  <c r="D1769" i="24"/>
  <c r="D1609" i="24"/>
  <c r="D1561" i="24"/>
  <c r="D1417" i="24"/>
  <c r="D1337" i="24"/>
  <c r="D1289" i="24"/>
  <c r="D1209" i="24"/>
  <c r="D1145" i="24"/>
  <c r="D1065" i="24"/>
  <c r="D985" i="24"/>
  <c r="D905" i="24"/>
  <c r="D825" i="24"/>
  <c r="D729" i="24"/>
  <c r="D1848" i="24"/>
  <c r="D1784" i="24"/>
  <c r="D1736" i="24"/>
  <c r="D1672" i="24"/>
  <c r="D1608" i="24"/>
  <c r="D1480" i="24"/>
  <c r="D1352" i="24"/>
  <c r="D1288" i="24"/>
  <c r="D1240" i="24"/>
  <c r="D1176" i="24"/>
  <c r="D1112" i="24"/>
  <c r="D1048" i="24"/>
  <c r="D1032" i="24"/>
  <c r="D968" i="24"/>
  <c r="D904" i="24"/>
  <c r="D824" i="24"/>
  <c r="D664" i="24"/>
  <c r="D616" i="24"/>
  <c r="D552" i="24"/>
  <c r="D504" i="24"/>
  <c r="D456" i="24"/>
  <c r="D424" i="24"/>
  <c r="D376" i="24"/>
  <c r="D296" i="24"/>
  <c r="D1834" i="24"/>
  <c r="D1754" i="24"/>
  <c r="D1674" i="24"/>
  <c r="D1626" i="24"/>
  <c r="D1466" i="24"/>
  <c r="D1386" i="24"/>
  <c r="D1322" i="24"/>
  <c r="D1258" i="24"/>
  <c r="D1194" i="24"/>
  <c r="D1114" i="24"/>
  <c r="D1034" i="24"/>
  <c r="D938" i="24"/>
  <c r="D858" i="24"/>
  <c r="D794" i="24"/>
  <c r="D698" i="24"/>
  <c r="D554" i="24"/>
  <c r="D490" i="24"/>
  <c r="D410" i="24"/>
  <c r="D330" i="24"/>
  <c r="D218" i="24"/>
  <c r="D1833" i="24"/>
  <c r="D1753" i="24"/>
  <c r="D1593" i="24"/>
  <c r="D1577" i="24"/>
  <c r="D1401" i="24"/>
  <c r="D1321" i="24"/>
  <c r="D1257" i="24"/>
  <c r="D1193" i="24"/>
  <c r="D1129" i="24"/>
  <c r="D1049" i="24"/>
  <c r="D969" i="24"/>
  <c r="D809" i="24"/>
  <c r="D1816" i="24"/>
  <c r="D1752" i="24"/>
  <c r="D1704" i="24"/>
  <c r="D1640" i="24"/>
  <c r="D1592" i="24"/>
  <c r="D1464" i="24"/>
  <c r="D1400" i="24"/>
  <c r="D1336" i="24"/>
  <c r="D1272" i="24"/>
  <c r="D1192" i="24"/>
  <c r="D1144" i="24"/>
  <c r="D1080" i="24"/>
  <c r="D1016" i="24"/>
  <c r="D952" i="24"/>
  <c r="D840" i="24"/>
  <c r="D792" i="24"/>
  <c r="D728" i="24"/>
  <c r="D584" i="24"/>
  <c r="D258" i="24"/>
  <c r="D417" i="24"/>
  <c r="D369" i="24"/>
  <c r="D321" i="24"/>
  <c r="D289" i="24"/>
  <c r="D241" i="24"/>
  <c r="D161" i="24"/>
  <c r="D1840" i="24"/>
  <c r="D1792" i="24"/>
  <c r="D1744" i="24"/>
  <c r="D1696" i="24"/>
  <c r="D1648" i="24"/>
  <c r="D1472" i="24"/>
  <c r="D1376" i="24"/>
  <c r="D1328" i="24"/>
  <c r="D1280" i="24"/>
  <c r="D1232" i="24"/>
  <c r="D1216" i="24"/>
  <c r="D1200" i="24"/>
  <c r="D1184" i="24"/>
  <c r="D1168" i="24"/>
  <c r="D1152" i="24"/>
  <c r="D1136" i="24"/>
  <c r="D1120" i="24"/>
  <c r="D1104" i="24"/>
  <c r="D1088" i="24"/>
  <c r="D1072" i="24"/>
  <c r="D1056" i="24"/>
  <c r="D1040" i="24"/>
  <c r="D1024" i="24"/>
  <c r="D1008" i="24"/>
  <c r="D992" i="24"/>
  <c r="D976" i="24"/>
  <c r="D960" i="24"/>
  <c r="D944" i="24"/>
  <c r="D928" i="24"/>
  <c r="D912" i="24"/>
  <c r="D880" i="24"/>
  <c r="D848" i="24"/>
  <c r="D832" i="24"/>
  <c r="D800" i="24"/>
  <c r="D784" i="24"/>
  <c r="D768" i="24"/>
  <c r="D736" i="24"/>
  <c r="D720" i="24"/>
  <c r="D672" i="24"/>
  <c r="D656" i="24"/>
  <c r="D624" i="24"/>
  <c r="D592" i="24"/>
  <c r="D576" i="24"/>
  <c r="D560" i="24"/>
  <c r="D544" i="24"/>
  <c r="D528" i="24"/>
  <c r="D512" i="24"/>
  <c r="D496" i="24"/>
  <c r="D480" i="24"/>
  <c r="D464" i="24"/>
  <c r="D448" i="24"/>
  <c r="D432" i="24"/>
  <c r="D416" i="24"/>
  <c r="D400" i="24"/>
  <c r="D384" i="24"/>
  <c r="D368" i="24"/>
  <c r="D352" i="24"/>
  <c r="D336" i="24"/>
  <c r="D320" i="24"/>
  <c r="D304" i="24"/>
  <c r="D288" i="24"/>
  <c r="D272" i="24"/>
  <c r="D159" i="24"/>
  <c r="D143" i="24"/>
  <c r="D1870" i="24"/>
  <c r="D1838" i="24"/>
  <c r="D1822" i="24"/>
  <c r="D1806" i="24"/>
  <c r="D1790" i="24"/>
  <c r="D1774" i="24"/>
  <c r="D1758" i="24"/>
  <c r="D1742" i="24"/>
  <c r="D1710" i="24"/>
  <c r="D1694" i="24"/>
  <c r="D1678" i="24"/>
  <c r="D1662" i="24"/>
  <c r="D1646" i="24"/>
  <c r="D1630" i="24"/>
  <c r="D1614" i="24"/>
  <c r="D1598" i="24"/>
  <c r="D1582" i="24"/>
  <c r="D1566" i="24"/>
  <c r="D1470" i="24"/>
  <c r="F2280" i="26" s="1"/>
  <c r="D1454" i="24"/>
  <c r="D1438" i="24"/>
  <c r="D1390" i="24"/>
  <c r="D1374" i="24"/>
  <c r="D1358" i="24"/>
  <c r="D1342" i="24"/>
  <c r="D1326" i="24"/>
  <c r="D1310" i="24"/>
  <c r="D1294" i="24"/>
  <c r="D1278" i="24"/>
  <c r="D1246" i="24"/>
  <c r="D1214" i="24"/>
  <c r="D1198" i="24"/>
  <c r="D1182" i="24"/>
  <c r="D1166" i="24"/>
  <c r="D1150" i="24"/>
  <c r="D1134" i="24"/>
  <c r="D1118" i="24"/>
  <c r="D1086" i="24"/>
  <c r="D1070" i="24"/>
  <c r="D1054" i="24"/>
  <c r="D1038" i="24"/>
  <c r="D1006" i="24"/>
  <c r="D990" i="24"/>
  <c r="D974" i="24"/>
  <c r="D958" i="24"/>
  <c r="D942" i="24"/>
  <c r="D926" i="24"/>
  <c r="D910" i="24"/>
  <c r="D878" i="24"/>
  <c r="D862" i="24"/>
  <c r="D846" i="24"/>
  <c r="D830" i="24"/>
  <c r="D814" i="24"/>
  <c r="D798" i="24"/>
  <c r="D782" i="24"/>
  <c r="D734" i="24"/>
  <c r="D718" i="24"/>
  <c r="D702" i="24"/>
  <c r="D654" i="24"/>
  <c r="D622" i="24"/>
  <c r="D590" i="24"/>
  <c r="D574" i="24"/>
  <c r="D558" i="24"/>
  <c r="D542" i="24"/>
  <c r="D526" i="24"/>
  <c r="D510" i="24"/>
  <c r="D494" i="24"/>
  <c r="D478" i="24"/>
  <c r="D462" i="24"/>
  <c r="D446" i="24"/>
  <c r="D430" i="24"/>
  <c r="D414" i="24"/>
  <c r="D398" i="24"/>
  <c r="D382" i="24"/>
  <c r="D366" i="24"/>
  <c r="D350" i="24"/>
  <c r="D334" i="24"/>
  <c r="D318" i="24"/>
  <c r="D302" i="24"/>
  <c r="D270" i="24"/>
  <c r="D1869" i="24"/>
  <c r="D1837" i="24"/>
  <c r="D1821" i="24"/>
  <c r="D1805" i="24"/>
  <c r="D1789" i="24"/>
  <c r="D1773" i="24"/>
  <c r="D1757" i="24"/>
  <c r="D1741" i="24"/>
  <c r="D1725" i="24"/>
  <c r="D1709" i="24"/>
  <c r="D1693" i="24"/>
  <c r="D1661" i="24"/>
  <c r="D1645" i="24"/>
  <c r="D1629" i="24"/>
  <c r="D1613" i="24"/>
  <c r="D1597" i="24"/>
  <c r="D1581" i="24"/>
  <c r="D1565" i="24"/>
  <c r="D1469" i="24"/>
  <c r="D1437" i="24"/>
  <c r="D1421" i="24"/>
  <c r="D1405" i="24"/>
  <c r="D1389" i="24"/>
  <c r="D1373" i="24"/>
  <c r="D1341" i="24"/>
  <c r="D1325" i="24"/>
  <c r="D1309" i="24"/>
  <c r="D1293" i="24"/>
  <c r="D1277" i="24"/>
  <c r="D1261" i="24"/>
  <c r="D1245" i="24"/>
  <c r="D1229" i="24"/>
  <c r="D1213" i="24"/>
  <c r="D1197" i="24"/>
  <c r="D1181" i="24"/>
  <c r="D1165" i="24"/>
  <c r="D1149" i="24"/>
  <c r="D1133" i="24"/>
  <c r="D1117" i="24"/>
  <c r="D1101" i="24"/>
  <c r="D1085" i="24"/>
  <c r="D1069" i="24"/>
  <c r="D1053" i="24"/>
  <c r="D1037" i="24"/>
  <c r="D1021" i="24"/>
  <c r="D1005" i="24"/>
  <c r="D989" i="24"/>
  <c r="D973" i="24"/>
  <c r="D957" i="24"/>
  <c r="D941" i="24"/>
  <c r="D925" i="24"/>
  <c r="D909" i="24"/>
  <c r="D877" i="24"/>
  <c r="D861" i="24"/>
  <c r="D845" i="24"/>
  <c r="D829" i="24"/>
  <c r="D813" i="24"/>
  <c r="D797" i="24"/>
  <c r="D781" i="24"/>
  <c r="D733" i="24"/>
  <c r="D717" i="24"/>
  <c r="D701" i="24"/>
  <c r="D685" i="24"/>
  <c r="D653" i="24"/>
  <c r="D621" i="24"/>
  <c r="D605" i="24"/>
  <c r="D589" i="24"/>
  <c r="D573" i="24"/>
  <c r="D557" i="24"/>
  <c r="D541" i="24"/>
  <c r="D525" i="24"/>
  <c r="D509" i="24"/>
  <c r="D493" i="24"/>
  <c r="D477" i="24"/>
  <c r="D461" i="24"/>
  <c r="D445" i="24"/>
  <c r="D429" i="24"/>
  <c r="D413" i="24"/>
  <c r="D397" i="24"/>
  <c r="D381" i="24"/>
  <c r="D365" i="24"/>
  <c r="D349" i="24"/>
  <c r="D333" i="24"/>
  <c r="D317" i="24"/>
  <c r="D301" i="24"/>
  <c r="D269" i="24"/>
  <c r="D155" i="24"/>
  <c r="D233" i="24"/>
  <c r="D217" i="24"/>
  <c r="D201" i="24"/>
  <c r="D185" i="24"/>
  <c r="D248" i="24"/>
  <c r="D232" i="24"/>
  <c r="D216" i="24"/>
  <c r="D200" i="24"/>
  <c r="D184" i="24"/>
  <c r="D168" i="24"/>
  <c r="D152" i="24"/>
  <c r="D1831" i="24"/>
  <c r="D871" i="24"/>
  <c r="D1478" i="24"/>
  <c r="D502" i="24"/>
  <c r="D150" i="24"/>
  <c r="D1879" i="24"/>
  <c r="D1847" i="24"/>
  <c r="D1799" i="24"/>
  <c r="D1767" i="24"/>
  <c r="D1735" i="24"/>
  <c r="D1703" i="24"/>
  <c r="D1655" i="24"/>
  <c r="D1623" i="24"/>
  <c r="D1479" i="24"/>
  <c r="D1447" i="24"/>
  <c r="D1415" i="24"/>
  <c r="D1383" i="24"/>
  <c r="D1351" i="24"/>
  <c r="D1271" i="24"/>
  <c r="D1239" i="24"/>
  <c r="D1207" i="24"/>
  <c r="D1175" i="24"/>
  <c r="D1143" i="24"/>
  <c r="D1111" i="24"/>
  <c r="D1079" i="24"/>
  <c r="D1047" i="24"/>
  <c r="D1015" i="24"/>
  <c r="D983" i="24"/>
  <c r="D951" i="24"/>
  <c r="D919" i="24"/>
  <c r="D887" i="24"/>
  <c r="D839" i="24"/>
  <c r="D807" i="24"/>
  <c r="D743" i="24"/>
  <c r="D679" i="24"/>
  <c r="D647" i="24"/>
  <c r="D599" i="24"/>
  <c r="D535" i="24"/>
  <c r="D503" i="24"/>
  <c r="D471" i="24"/>
  <c r="D423" i="24"/>
  <c r="D375" i="24"/>
  <c r="D343" i="24"/>
  <c r="D327" i="24"/>
  <c r="D247" i="24"/>
  <c r="D215" i="24"/>
  <c r="D183" i="24"/>
  <c r="D151" i="24"/>
  <c r="D1862" i="24"/>
  <c r="D1830" i="24"/>
  <c r="D1782" i="24"/>
  <c r="D1718" i="24"/>
  <c r="D1686" i="24"/>
  <c r="D1638" i="24"/>
  <c r="D1606" i="24"/>
  <c r="D1446" i="24"/>
  <c r="D1382" i="24"/>
  <c r="D1350" i="24"/>
  <c r="D1318" i="24"/>
  <c r="D1286" i="24"/>
  <c r="D1222" i="24"/>
  <c r="D1174" i="24"/>
  <c r="D1142" i="24"/>
  <c r="D1110" i="24"/>
  <c r="D1078" i="24"/>
  <c r="D1046" i="24"/>
  <c r="D998" i="24"/>
  <c r="D966" i="24"/>
  <c r="D934" i="24"/>
  <c r="D902" i="24"/>
  <c r="D870" i="24"/>
  <c r="D822" i="24"/>
  <c r="D790" i="24"/>
  <c r="D742" i="24"/>
  <c r="D710" i="24"/>
  <c r="D678" i="24"/>
  <c r="D598" i="24"/>
  <c r="D534" i="24"/>
  <c r="D486" i="24"/>
  <c r="D438" i="24"/>
  <c r="D406" i="24"/>
  <c r="D374" i="24"/>
  <c r="D326" i="24"/>
  <c r="D294" i="24"/>
  <c r="D262" i="24"/>
  <c r="D230" i="24"/>
  <c r="D182" i="24"/>
  <c r="D1863" i="24"/>
  <c r="D1815" i="24"/>
  <c r="D1783" i="24"/>
  <c r="D1751" i="24"/>
  <c r="D1719" i="24"/>
  <c r="D1687" i="24"/>
  <c r="D1671" i="24"/>
  <c r="D1639" i="24"/>
  <c r="D1607" i="24"/>
  <c r="D1591" i="24"/>
  <c r="D1559" i="24"/>
  <c r="D1463" i="24"/>
  <c r="D1399" i="24"/>
  <c r="D1335" i="24"/>
  <c r="D1303" i="24"/>
  <c r="D1287" i="24"/>
  <c r="D1255" i="24"/>
  <c r="D1223" i="24"/>
  <c r="D1191" i="24"/>
  <c r="D1159" i="24"/>
  <c r="D1127" i="24"/>
  <c r="D1095" i="24"/>
  <c r="D1063" i="24"/>
  <c r="D1031" i="24"/>
  <c r="D999" i="24"/>
  <c r="D967" i="24"/>
  <c r="D903" i="24"/>
  <c r="D855" i="24"/>
  <c r="D823" i="24"/>
  <c r="D791" i="24"/>
  <c r="D695" i="24"/>
  <c r="D663" i="24"/>
  <c r="D631" i="24"/>
  <c r="D615" i="24"/>
  <c r="D583" i="24"/>
  <c r="D551" i="24"/>
  <c r="D519" i="24"/>
  <c r="D487" i="24"/>
  <c r="D455" i="24"/>
  <c r="D439" i="24"/>
  <c r="D407" i="24"/>
  <c r="D391" i="24"/>
  <c r="D359" i="24"/>
  <c r="D311" i="24"/>
  <c r="D295" i="24"/>
  <c r="D263" i="24"/>
  <c r="D231" i="24"/>
  <c r="D167" i="24"/>
  <c r="D1878" i="24"/>
  <c r="D1846" i="24"/>
  <c r="D1814" i="24"/>
  <c r="D1798" i="24"/>
  <c r="D1766" i="24"/>
  <c r="D1734" i="24"/>
  <c r="D1702" i="24"/>
  <c r="D1670" i="24"/>
  <c r="D1654" i="24"/>
  <c r="D1622" i="24"/>
  <c r="D1590" i="24"/>
  <c r="D1558" i="24"/>
  <c r="D1462" i="24"/>
  <c r="D1430" i="24"/>
  <c r="D1366" i="24"/>
  <c r="D1334" i="24"/>
  <c r="D1302" i="24"/>
  <c r="D1270" i="24"/>
  <c r="D1238" i="24"/>
  <c r="D1206" i="24"/>
  <c r="D1190" i="24"/>
  <c r="D1158" i="24"/>
  <c r="D1126" i="24"/>
  <c r="D1094" i="24"/>
  <c r="D1062" i="24"/>
  <c r="D1030" i="24"/>
  <c r="D1014" i="24"/>
  <c r="D982" i="24"/>
  <c r="D950" i="24"/>
  <c r="D918" i="24"/>
  <c r="D886" i="24"/>
  <c r="D854" i="24"/>
  <c r="D838" i="24"/>
  <c r="D726" i="24"/>
  <c r="D694" i="24"/>
  <c r="D662" i="24"/>
  <c r="D630" i="24"/>
  <c r="D582" i="24"/>
  <c r="D550" i="24"/>
  <c r="D518" i="24"/>
  <c r="D470" i="24"/>
  <c r="D454" i="24"/>
  <c r="D422" i="24"/>
  <c r="D390" i="24"/>
  <c r="D358" i="24"/>
  <c r="D342" i="24"/>
  <c r="D310" i="24"/>
  <c r="D246" i="24"/>
  <c r="D214" i="24"/>
  <c r="D198" i="24"/>
  <c r="D166" i="24"/>
  <c r="D1875" i="24"/>
  <c r="D1859" i="24"/>
  <c r="D1843" i="24"/>
  <c r="D1827" i="24"/>
  <c r="D1811" i="24"/>
  <c r="D1795" i="24"/>
  <c r="D1779" i="24"/>
  <c r="D1747" i="24"/>
  <c r="D1731" i="24"/>
  <c r="D1715" i="24"/>
  <c r="D1699" i="24"/>
  <c r="D1683" i="24"/>
  <c r="D1667" i="24"/>
  <c r="D1651" i="24"/>
  <c r="D1635" i="24"/>
  <c r="D1619" i="24"/>
  <c r="D1603" i="24"/>
  <c r="D1587" i="24"/>
  <c r="D1475" i="24"/>
  <c r="D1459" i="24"/>
  <c r="D1443" i="24"/>
  <c r="D1411" i="24"/>
  <c r="D1363" i="24"/>
  <c r="D1347" i="24"/>
  <c r="D1331" i="24"/>
  <c r="D1315" i="24"/>
  <c r="D1299" i="24"/>
  <c r="D1283" i="24"/>
  <c r="D1267" i="24"/>
  <c r="D1251" i="24"/>
  <c r="D1219" i="24"/>
  <c r="D1203" i="24"/>
  <c r="D1187" i="24"/>
  <c r="D1171" i="24"/>
  <c r="D1155" i="24"/>
  <c r="D1139" i="24"/>
  <c r="D1123" i="24"/>
  <c r="D1107" i="24"/>
  <c r="D1091" i="24"/>
  <c r="D1075" i="24"/>
  <c r="D1059" i="24"/>
  <c r="D1043" i="24"/>
  <c r="D1027" i="24"/>
  <c r="D1011" i="24"/>
  <c r="D995" i="24"/>
  <c r="D979" i="24"/>
  <c r="D947" i="24"/>
  <c r="D931" i="24"/>
  <c r="D915" i="24"/>
  <c r="D883" i="24"/>
  <c r="D867" i="24"/>
  <c r="D851" i="24"/>
  <c r="D835" i="24"/>
  <c r="D819" i="24"/>
  <c r="D803" i="24"/>
  <c r="D787" i="24"/>
  <c r="D771" i="24"/>
  <c r="D739" i="24"/>
  <c r="D691" i="24"/>
  <c r="D659" i="24"/>
  <c r="D643" i="24"/>
  <c r="D627" i="24"/>
  <c r="D611" i="24"/>
  <c r="D595" i="24"/>
  <c r="D547" i="24"/>
  <c r="D531" i="24"/>
  <c r="D515" i="24"/>
  <c r="D499" i="24"/>
  <c r="D483" i="24"/>
  <c r="D467" i="24"/>
  <c r="D451" i="24"/>
  <c r="D435" i="24"/>
  <c r="D419" i="24"/>
  <c r="D403" i="24"/>
  <c r="D387" i="24"/>
  <c r="D371" i="24"/>
  <c r="D355" i="24"/>
  <c r="D339" i="24"/>
  <c r="D323" i="24"/>
  <c r="D307" i="24"/>
  <c r="D291" i="24"/>
  <c r="D275" i="24"/>
  <c r="D259" i="24"/>
  <c r="D242" i="24"/>
  <c r="D226" i="24"/>
  <c r="D210" i="24"/>
  <c r="D194" i="24"/>
  <c r="D178" i="24"/>
  <c r="D162" i="24"/>
  <c r="D146" i="24"/>
  <c r="D130" i="24"/>
  <c r="D256" i="24"/>
  <c r="D240" i="24"/>
  <c r="D224" i="24"/>
  <c r="D208" i="24"/>
  <c r="D192" i="24"/>
  <c r="D95" i="24"/>
  <c r="D63" i="24"/>
  <c r="D31" i="24"/>
  <c r="D15" i="24"/>
  <c r="D238" i="24"/>
  <c r="D206" i="24"/>
  <c r="D190" i="24"/>
  <c r="D158" i="24"/>
  <c r="D142" i="24"/>
  <c r="D126" i="24"/>
  <c r="D110" i="24"/>
  <c r="D94" i="24"/>
  <c r="D62" i="24"/>
  <c r="D46" i="24"/>
  <c r="D30" i="24"/>
  <c r="D14" i="24"/>
  <c r="D253" i="24"/>
  <c r="D237" i="24"/>
  <c r="D205" i="24"/>
  <c r="D189" i="24"/>
  <c r="D157" i="24"/>
  <c r="D141" i="24"/>
  <c r="D125" i="24"/>
  <c r="D109" i="24"/>
  <c r="D93" i="24"/>
  <c r="D61" i="24"/>
  <c r="D45" i="24"/>
  <c r="D29" i="24"/>
  <c r="D13" i="24"/>
  <c r="D76" i="24"/>
  <c r="D44" i="24"/>
  <c r="D28" i="24"/>
  <c r="D91" i="24"/>
  <c r="D75" i="24"/>
  <c r="D59" i="24"/>
  <c r="D43" i="24"/>
  <c r="D27" i="24"/>
  <c r="D11" i="24"/>
  <c r="D154" i="24"/>
  <c r="D138" i="24"/>
  <c r="D90" i="24"/>
  <c r="D58" i="24"/>
  <c r="D42" i="24"/>
  <c r="D26" i="24"/>
  <c r="D10" i="24"/>
  <c r="D153" i="24"/>
  <c r="D137" i="24"/>
  <c r="D121" i="24"/>
  <c r="D89" i="24"/>
  <c r="D57" i="24"/>
  <c r="D41" i="24"/>
  <c r="D25" i="24"/>
  <c r="D9" i="24"/>
  <c r="D120" i="24"/>
  <c r="D88" i="24"/>
  <c r="D56" i="24"/>
  <c r="D40" i="24"/>
  <c r="D24" i="24"/>
  <c r="D8" i="24"/>
  <c r="D87" i="24"/>
  <c r="D39" i="24"/>
  <c r="D23" i="24"/>
  <c r="D7" i="24"/>
  <c r="D86" i="24"/>
  <c r="D54" i="24"/>
  <c r="D38" i="24"/>
  <c r="D22" i="24"/>
  <c r="D6" i="24"/>
  <c r="D245" i="24"/>
  <c r="D229" i="24"/>
  <c r="D213" i="24"/>
  <c r="D197" i="24"/>
  <c r="D181" i="24"/>
  <c r="D165" i="24"/>
  <c r="D149" i="24"/>
  <c r="D133" i="24"/>
  <c r="D101" i="24"/>
  <c r="D85" i="24"/>
  <c r="D53" i="24"/>
  <c r="D37" i="24"/>
  <c r="D21" i="24"/>
  <c r="D5" i="24"/>
  <c r="D1877" i="24"/>
  <c r="D1861" i="24"/>
  <c r="D1829" i="24"/>
  <c r="D1813" i="24"/>
  <c r="D1797" i="24"/>
  <c r="D1781" i="24"/>
  <c r="D1765" i="24"/>
  <c r="D1733" i="24"/>
  <c r="D1717" i="24"/>
  <c r="D1701" i="24"/>
  <c r="D1685" i="24"/>
  <c r="D1669" i="24"/>
  <c r="D1653" i="24"/>
  <c r="D1637" i="24"/>
  <c r="D1621" i="24"/>
  <c r="D1605" i="24"/>
  <c r="D1589" i="24"/>
  <c r="D1461" i="24"/>
  <c r="D1445" i="24"/>
  <c r="D1413" i="24"/>
  <c r="D1397" i="24"/>
  <c r="D1381" i="24"/>
  <c r="D1365" i="24"/>
  <c r="D1349" i="24"/>
  <c r="D1333" i="24"/>
  <c r="D1317" i="24"/>
  <c r="D1301" i="24"/>
  <c r="D1285" i="24"/>
  <c r="D1269" i="24"/>
  <c r="D1253" i="24"/>
  <c r="D1237" i="24"/>
  <c r="D1221" i="24"/>
  <c r="D1205" i="24"/>
  <c r="D1189" i="24"/>
  <c r="D1173" i="24"/>
  <c r="D1157" i="24"/>
  <c r="D1141" i="24"/>
  <c r="D1125" i="24"/>
  <c r="D1109" i="24"/>
  <c r="D1093" i="24"/>
  <c r="D1077" i="24"/>
  <c r="D1061" i="24"/>
  <c r="D1045" i="24"/>
  <c r="D1029" i="24"/>
  <c r="D1013" i="24"/>
  <c r="D981" i="24"/>
  <c r="D965" i="24"/>
  <c r="D949" i="24"/>
  <c r="D933" i="24"/>
  <c r="D917" i="24"/>
  <c r="D901" i="24"/>
  <c r="D885" i="24"/>
  <c r="D869" i="24"/>
  <c r="D853" i="24"/>
  <c r="D837" i="24"/>
  <c r="D821" i="24"/>
  <c r="D805" i="24"/>
  <c r="D789" i="24"/>
  <c r="D773" i="24"/>
  <c r="D741" i="24"/>
  <c r="D709" i="24"/>
  <c r="D693" i="24"/>
  <c r="D677" i="24"/>
  <c r="D661" i="24"/>
  <c r="D645" i="24"/>
  <c r="D629" i="24"/>
  <c r="D613" i="24"/>
  <c r="D597" i="24"/>
  <c r="D581" i="24"/>
  <c r="D549" i="24"/>
  <c r="D533" i="24"/>
  <c r="D517" i="24"/>
  <c r="D501" i="24"/>
  <c r="D485" i="24"/>
  <c r="D469" i="24"/>
  <c r="D453" i="24"/>
  <c r="D437" i="24"/>
  <c r="D421" i="24"/>
  <c r="D405" i="24"/>
  <c r="D389" i="24"/>
  <c r="D373" i="24"/>
  <c r="D357" i="24"/>
  <c r="D341" i="24"/>
  <c r="D325" i="24"/>
  <c r="D309" i="24"/>
  <c r="D293" i="24"/>
  <c r="D261" i="24"/>
  <c r="D1876" i="24"/>
  <c r="D1860" i="24"/>
  <c r="D1844" i="24"/>
  <c r="D1828" i="24"/>
  <c r="D1812" i="24"/>
  <c r="D1796" i="24"/>
  <c r="D1780" i="24"/>
  <c r="D1732" i="24"/>
  <c r="D1716" i="24"/>
  <c r="D1700" i="24"/>
  <c r="D1684" i="24"/>
  <c r="D1668" i="24"/>
  <c r="D1652" i="24"/>
  <c r="D1636" i="24"/>
  <c r="D1620" i="24"/>
  <c r="D1604" i="24"/>
  <c r="D1588" i="24"/>
  <c r="D1460" i="24"/>
  <c r="D1444" i="24"/>
  <c r="D1428" i="24"/>
  <c r="D1396" i="24"/>
  <c r="D1380" i="24"/>
  <c r="D1364" i="24"/>
  <c r="D1348" i="24"/>
  <c r="D1332" i="24"/>
  <c r="D1316" i="24"/>
  <c r="D1284" i="24"/>
  <c r="D1268" i="24"/>
  <c r="D1252" i="24"/>
  <c r="D1236" i="24"/>
  <c r="D1220" i="24"/>
  <c r="D1204" i="24"/>
  <c r="D1188" i="24"/>
  <c r="D1172" i="24"/>
  <c r="D1156" i="24"/>
  <c r="D1140" i="24"/>
  <c r="D1124" i="24"/>
  <c r="D1108" i="24"/>
  <c r="D1092" i="24"/>
  <c r="D1076" i="24"/>
  <c r="D1060" i="24"/>
  <c r="D1044" i="24"/>
  <c r="D1028" i="24"/>
  <c r="D1012" i="24"/>
  <c r="D996" i="24"/>
  <c r="D980" i="24"/>
  <c r="D948" i="24"/>
  <c r="D916" i="24"/>
  <c r="D900" i="24"/>
  <c r="D884" i="24"/>
  <c r="D868" i="24"/>
  <c r="D852" i="24"/>
  <c r="D820" i="24"/>
  <c r="D788" i="24"/>
  <c r="D772" i="24"/>
  <c r="D740" i="24"/>
  <c r="D724" i="24"/>
  <c r="D708" i="24"/>
  <c r="D692" i="24"/>
  <c r="D676" i="24"/>
  <c r="D660" i="24"/>
  <c r="D628" i="24"/>
  <c r="D612" i="24"/>
  <c r="D596" i="24"/>
  <c r="D580" i="24"/>
  <c r="D548" i="24"/>
  <c r="D532" i="24"/>
  <c r="D516" i="24"/>
  <c r="D500" i="24"/>
  <c r="D484" i="24"/>
  <c r="D468" i="24"/>
  <c r="D452" i="24"/>
  <c r="D436" i="24"/>
  <c r="D420" i="24"/>
  <c r="D404" i="24"/>
  <c r="D388" i="24"/>
  <c r="D372" i="24"/>
  <c r="D356" i="24"/>
  <c r="D340" i="24"/>
  <c r="D324" i="24"/>
  <c r="D308" i="24"/>
  <c r="D292" i="24"/>
  <c r="D260" i="24"/>
  <c r="D244" i="24"/>
  <c r="D228" i="24"/>
  <c r="D212" i="24"/>
  <c r="D196" i="24"/>
  <c r="D180" i="24"/>
  <c r="D164" i="24"/>
  <c r="D148" i="24"/>
  <c r="D132" i="24"/>
  <c r="D100" i="24"/>
  <c r="D84" i="24"/>
  <c r="D68" i="24"/>
  <c r="D52" i="24"/>
  <c r="D36" i="24"/>
  <c r="D20" i="24"/>
  <c r="D4" i="24"/>
  <c r="D243" i="24"/>
  <c r="D227" i="24"/>
  <c r="D211" i="24"/>
  <c r="D195" i="24"/>
  <c r="D179" i="24"/>
  <c r="D163" i="24"/>
  <c r="D147" i="24"/>
  <c r="D131" i="24"/>
  <c r="D99" i="24"/>
  <c r="D83" i="24"/>
  <c r="D51" i="24"/>
  <c r="D35" i="24"/>
  <c r="D19" i="24"/>
  <c r="D3" i="24"/>
  <c r="D82" i="24"/>
  <c r="D34" i="24"/>
  <c r="D18" i="24"/>
  <c r="D65" i="24"/>
  <c r="D33" i="24"/>
  <c r="D17" i="24"/>
  <c r="D160" i="24"/>
  <c r="D144" i="24"/>
  <c r="G320" i="36" s="1"/>
  <c r="D112" i="24"/>
  <c r="D64" i="24"/>
  <c r="D48" i="24"/>
  <c r="D32" i="24"/>
  <c r="D16" i="24"/>
  <c r="D749" i="24"/>
  <c r="D751" i="24"/>
  <c r="D753" i="24"/>
  <c r="D754" i="24"/>
  <c r="D761" i="24"/>
  <c r="D765" i="24"/>
  <c r="D766" i="24"/>
  <c r="D804" i="24"/>
  <c r="D808" i="24"/>
  <c r="D812" i="24"/>
  <c r="D817" i="24"/>
  <c r="D826" i="24"/>
  <c r="D836" i="24"/>
  <c r="D864" i="24"/>
  <c r="D872" i="24"/>
  <c r="D888" i="24"/>
  <c r="D890" i="24"/>
  <c r="D892" i="24"/>
  <c r="D893" i="24"/>
  <c r="D896" i="24"/>
  <c r="D898" i="24"/>
  <c r="D899" i="24"/>
  <c r="D927" i="24"/>
  <c r="D935" i="24"/>
  <c r="G319" i="36" l="1"/>
  <c r="K322" i="36"/>
  <c r="I322" i="36"/>
  <c r="F24" i="27"/>
  <c r="E321" i="36"/>
  <c r="E319" i="36"/>
  <c r="G322" i="36"/>
  <c r="E322" i="36"/>
  <c r="G321" i="36"/>
  <c r="E320" i="36"/>
  <c r="P320" i="36" s="1"/>
  <c r="F436" i="26" s="1"/>
  <c r="F421" i="26"/>
  <c r="E116" i="32" s="1"/>
  <c r="F428" i="26"/>
  <c r="F1869" i="26"/>
  <c r="F150" i="22" s="1"/>
  <c r="F1827" i="26"/>
  <c r="F108" i="22" s="1"/>
  <c r="G343" i="36"/>
  <c r="F174" i="26"/>
  <c r="E173" i="30" s="1"/>
  <c r="F1914" i="26"/>
  <c r="F200" i="22" s="1"/>
  <c r="E340" i="36"/>
  <c r="F1866" i="26"/>
  <c r="F147" i="22" s="1"/>
  <c r="F1826" i="26"/>
  <c r="F107" i="22" s="1"/>
  <c r="F176" i="26"/>
  <c r="E181" i="30" s="1"/>
  <c r="F1832" i="26"/>
  <c r="F113" i="22" s="1"/>
  <c r="F1889" i="26"/>
  <c r="F171" i="22" s="1"/>
  <c r="F1891" i="26"/>
  <c r="F173" i="22" s="1"/>
  <c r="F1890" i="26"/>
  <c r="F172" i="22" s="1"/>
  <c r="F433" i="26"/>
  <c r="F1894" i="26"/>
  <c r="F176" i="22" s="1"/>
  <c r="F430" i="26"/>
  <c r="F1825" i="26"/>
  <c r="F106" i="22" s="1"/>
  <c r="E343" i="36"/>
  <c r="F1864" i="26"/>
  <c r="F145" i="22" s="1"/>
  <c r="E338" i="36"/>
  <c r="F1867" i="26"/>
  <c r="F148" i="22" s="1"/>
  <c r="F1830" i="26"/>
  <c r="F111" i="22" s="1"/>
  <c r="F1833" i="26"/>
  <c r="F114" i="22" s="1"/>
  <c r="F1915" i="26"/>
  <c r="F201" i="22" s="1"/>
  <c r="F1916" i="26"/>
  <c r="F202" i="22" s="1"/>
  <c r="G238" i="36"/>
  <c r="F431" i="26"/>
  <c r="E22" i="32" s="1"/>
  <c r="F492" i="26"/>
  <c r="E168" i="32" s="1"/>
  <c r="F441" i="26"/>
  <c r="E51" i="30" s="1"/>
  <c r="F449" i="26"/>
  <c r="E128" i="32" s="1"/>
  <c r="F1829" i="26"/>
  <c r="F110" i="22" s="1"/>
  <c r="F1893" i="26"/>
  <c r="F175" i="22" s="1"/>
  <c r="F1913" i="26"/>
  <c r="F199" i="22" s="1"/>
  <c r="F1885" i="26"/>
  <c r="F167" i="22" s="1"/>
  <c r="F1865" i="26"/>
  <c r="F146" i="22" s="1"/>
  <c r="F1888" i="26"/>
  <c r="F170" i="22" s="1"/>
  <c r="F1886" i="26"/>
  <c r="F168" i="22" s="1"/>
  <c r="E344" i="36"/>
  <c r="F1868" i="26"/>
  <c r="F149" i="22" s="1"/>
  <c r="G339" i="36"/>
  <c r="F1828" i="26"/>
  <c r="F109" i="22" s="1"/>
  <c r="F432" i="26"/>
  <c r="F426" i="26"/>
  <c r="E19" i="32" s="1"/>
  <c r="F1823" i="26"/>
  <c r="F104" i="22" s="1"/>
  <c r="F161" i="26"/>
  <c r="E252" i="30" s="1"/>
  <c r="G344" i="36"/>
  <c r="G338" i="36"/>
  <c r="F1831" i="26"/>
  <c r="F112" i="22" s="1"/>
  <c r="F1887" i="26"/>
  <c r="F169" i="22" s="1"/>
  <c r="E339" i="36"/>
  <c r="F1911" i="26"/>
  <c r="F197" i="22" s="1"/>
  <c r="F1895" i="26"/>
  <c r="F177" i="22" s="1"/>
  <c r="G340" i="36"/>
  <c r="E342" i="36"/>
  <c r="E341" i="36"/>
  <c r="G341" i="36"/>
  <c r="G342" i="36"/>
  <c r="F427" i="26"/>
  <c r="E20" i="32" s="1"/>
  <c r="F1870" i="26"/>
  <c r="F151" i="22" s="1"/>
  <c r="F1892" i="26"/>
  <c r="F174" i="22" s="1"/>
  <c r="F434" i="26"/>
  <c r="F420" i="26"/>
  <c r="F1912" i="26"/>
  <c r="F198" i="22" s="1"/>
  <c r="F1822" i="26"/>
  <c r="F103" i="22" s="1"/>
  <c r="F1824" i="26"/>
  <c r="F105" i="22" s="1"/>
  <c r="F1667" i="26"/>
  <c r="F871" i="21" s="1"/>
  <c r="F1666" i="26"/>
  <c r="F870" i="21" s="1"/>
  <c r="F1750" i="26"/>
  <c r="F1752" i="26"/>
  <c r="F1751" i="26"/>
  <c r="F12" i="26"/>
  <c r="F729" i="26"/>
  <c r="E240" i="40" s="1"/>
  <c r="F638" i="26"/>
  <c r="E124" i="40" s="1"/>
  <c r="F484" i="26"/>
  <c r="E160" i="32" s="1"/>
  <c r="F873" i="26"/>
  <c r="E384" i="40" s="1"/>
  <c r="F804" i="26"/>
  <c r="E315" i="40" s="1"/>
  <c r="F312" i="26"/>
  <c r="E14" i="32" s="1"/>
  <c r="F199" i="26"/>
  <c r="F681" i="26"/>
  <c r="E192" i="40" s="1"/>
  <c r="F335" i="26"/>
  <c r="E49" i="32" s="1"/>
  <c r="F624" i="26"/>
  <c r="E110" i="40" s="1"/>
  <c r="F650" i="26"/>
  <c r="E159" i="40" s="1"/>
  <c r="F814" i="26"/>
  <c r="E325" i="40" s="1"/>
  <c r="F852" i="26"/>
  <c r="E363" i="40" s="1"/>
  <c r="F531" i="26"/>
  <c r="E40" i="40" s="1"/>
  <c r="F413" i="26"/>
  <c r="E113" i="32" s="1"/>
  <c r="F589" i="26"/>
  <c r="E98" i="40" s="1"/>
  <c r="F881" i="26"/>
  <c r="E392" i="40" s="1"/>
  <c r="F614" i="26"/>
  <c r="E146" i="40" s="1"/>
  <c r="F723" i="26"/>
  <c r="E234" i="40" s="1"/>
  <c r="F626" i="26"/>
  <c r="E112" i="40" s="1"/>
  <c r="F734" i="26"/>
  <c r="E245" i="40" s="1"/>
  <c r="F886" i="26"/>
  <c r="E397" i="40" s="1"/>
  <c r="F693" i="26"/>
  <c r="E204" i="40" s="1"/>
  <c r="F809" i="26"/>
  <c r="E320" i="40" s="1"/>
  <c r="F458" i="26"/>
  <c r="E137" i="32" s="1"/>
  <c r="F236" i="26"/>
  <c r="E301" i="30" s="1"/>
  <c r="F715" i="26"/>
  <c r="E226" i="40" s="1"/>
  <c r="F311" i="26"/>
  <c r="E13" i="32" s="1"/>
  <c r="F186" i="26"/>
  <c r="F520" i="26"/>
  <c r="E29" i="40" s="1"/>
  <c r="F380" i="26"/>
  <c r="E86" i="32" s="1"/>
  <c r="F663" i="26"/>
  <c r="E172" i="40" s="1"/>
  <c r="F761" i="26"/>
  <c r="E272" i="40" s="1"/>
  <c r="F154" i="26"/>
  <c r="F662" i="26"/>
  <c r="E171" i="40" s="1"/>
  <c r="F824" i="26"/>
  <c r="E335" i="40" s="1"/>
  <c r="F581" i="26"/>
  <c r="E90" i="40" s="1"/>
  <c r="F739" i="26"/>
  <c r="E250" i="40" s="1"/>
  <c r="F503" i="26"/>
  <c r="E12" i="40" s="1"/>
  <c r="F803" i="26"/>
  <c r="E314" i="40" s="1"/>
  <c r="F442" i="26"/>
  <c r="E122" i="32" s="1"/>
  <c r="F635" i="26"/>
  <c r="E121" i="40" s="1"/>
  <c r="F883" i="26"/>
  <c r="E394" i="40" s="1"/>
  <c r="F808" i="26"/>
  <c r="E319" i="40" s="1"/>
  <c r="F712" i="26"/>
  <c r="E223" i="40" s="1"/>
  <c r="F732" i="26"/>
  <c r="E243" i="40" s="1"/>
  <c r="F171" i="26"/>
  <c r="F647" i="26"/>
  <c r="E156" i="40" s="1"/>
  <c r="F68" i="26"/>
  <c r="F889" i="26"/>
  <c r="E400" i="40" s="1"/>
  <c r="F166" i="26"/>
  <c r="F322" i="26"/>
  <c r="E36" i="32" s="1"/>
  <c r="F408" i="26"/>
  <c r="E108" i="32" s="1"/>
  <c r="F544" i="26"/>
  <c r="E53" i="40" s="1"/>
  <c r="F795" i="26"/>
  <c r="E306" i="40" s="1"/>
  <c r="F326" i="26"/>
  <c r="E40" i="32" s="1"/>
  <c r="F461" i="26"/>
  <c r="E140" i="32" s="1"/>
  <c r="F859" i="26"/>
  <c r="E370" i="40" s="1"/>
  <c r="F610" i="26"/>
  <c r="E142" i="40" s="1"/>
  <c r="F464" i="26"/>
  <c r="E143" i="32" s="1"/>
  <c r="F558" i="26"/>
  <c r="E67" i="40" s="1"/>
  <c r="F841" i="26"/>
  <c r="E352" i="40" s="1"/>
  <c r="F566" i="26"/>
  <c r="E75" i="40" s="1"/>
  <c r="F507" i="26"/>
  <c r="E16" i="40" s="1"/>
  <c r="F821" i="26"/>
  <c r="E332" i="40" s="1"/>
  <c r="F373" i="26"/>
  <c r="E81" i="32" s="1"/>
  <c r="F725" i="26"/>
  <c r="E236" i="40" s="1"/>
  <c r="F389" i="26"/>
  <c r="E93" i="32" s="1"/>
  <c r="F157" i="26"/>
  <c r="F602" i="26"/>
  <c r="E134" i="40" s="1"/>
  <c r="F812" i="26"/>
  <c r="E323" i="40" s="1"/>
  <c r="F716" i="26"/>
  <c r="E227" i="40" s="1"/>
  <c r="F831" i="26"/>
  <c r="E342" i="40" s="1"/>
  <c r="F538" i="26"/>
  <c r="E47" i="40" s="1"/>
  <c r="F485" i="26"/>
  <c r="E161" i="32" s="1"/>
  <c r="F563" i="26"/>
  <c r="E72" i="40" s="1"/>
  <c r="F731" i="26"/>
  <c r="E242" i="40" s="1"/>
  <c r="F309" i="26"/>
  <c r="E11" i="32" s="1"/>
  <c r="F422" i="26"/>
  <c r="E117" i="32" s="1"/>
  <c r="F488" i="26"/>
  <c r="E164" i="32" s="1"/>
  <c r="F552" i="26"/>
  <c r="E61" i="40" s="1"/>
  <c r="F893" i="26"/>
  <c r="E404" i="40" s="1"/>
  <c r="F310" i="26"/>
  <c r="E12" i="32" s="1"/>
  <c r="F781" i="26"/>
  <c r="E292" i="40" s="1"/>
  <c r="F593" i="26"/>
  <c r="E102" i="40" s="1"/>
  <c r="F456" i="26"/>
  <c r="E135" i="32" s="1"/>
  <c r="F502" i="26"/>
  <c r="E11" i="40" s="1"/>
  <c r="F683" i="26"/>
  <c r="E194" i="40" s="1"/>
  <c r="F160" i="26"/>
  <c r="F858" i="26"/>
  <c r="E369" i="40" s="1"/>
  <c r="F529" i="26"/>
  <c r="E38" i="40" s="1"/>
  <c r="F740" i="26"/>
  <c r="E251" i="40" s="1"/>
  <c r="F630" i="26"/>
  <c r="E116" i="40" s="1"/>
  <c r="F219" i="26"/>
  <c r="E307" i="30" s="1"/>
  <c r="F692" i="26"/>
  <c r="E203" i="40" s="1"/>
  <c r="F169" i="26"/>
  <c r="F329" i="26"/>
  <c r="E43" i="32" s="1"/>
  <c r="F491" i="26"/>
  <c r="E167" i="32" s="1"/>
  <c r="F234" i="26"/>
  <c r="E299" i="30" s="1"/>
  <c r="F710" i="26"/>
  <c r="E221" i="40" s="1"/>
  <c r="F790" i="26"/>
  <c r="E301" i="40" s="1"/>
  <c r="F833" i="26"/>
  <c r="E344" i="40" s="1"/>
  <c r="F483" i="26"/>
  <c r="E159" i="32" s="1"/>
  <c r="F404" i="26"/>
  <c r="E104" i="32" s="1"/>
  <c r="F567" i="26"/>
  <c r="E76" i="40" s="1"/>
  <c r="F811" i="26"/>
  <c r="E322" i="40" s="1"/>
  <c r="F369" i="26"/>
  <c r="E77" i="32" s="1"/>
  <c r="F306" i="26"/>
  <c r="E8" i="32" s="1"/>
  <c r="F513" i="26"/>
  <c r="E22" i="40" s="1"/>
  <c r="F547" i="26"/>
  <c r="E56" i="40" s="1"/>
  <c r="F334" i="26"/>
  <c r="E48" i="32" s="1"/>
  <c r="F783" i="26"/>
  <c r="E294" i="40" s="1"/>
  <c r="F444" i="26"/>
  <c r="E124" i="32" s="1"/>
  <c r="F506" i="26"/>
  <c r="E15" i="40" s="1"/>
  <c r="F763" i="26"/>
  <c r="E274" i="40" s="1"/>
  <c r="F165" i="26"/>
  <c r="F700" i="26"/>
  <c r="E211" i="40" s="1"/>
  <c r="F532" i="26"/>
  <c r="E41" i="40" s="1"/>
  <c r="F742" i="26"/>
  <c r="E253" i="40" s="1"/>
  <c r="F189" i="26"/>
  <c r="F658" i="26"/>
  <c r="E167" i="40" s="1"/>
  <c r="F769" i="26"/>
  <c r="E280" i="40" s="1"/>
  <c r="F548" i="26"/>
  <c r="E57" i="40" s="1"/>
  <c r="F874" i="26"/>
  <c r="E385" i="40" s="1"/>
  <c r="F714" i="26"/>
  <c r="E225" i="40" s="1"/>
  <c r="F751" i="26"/>
  <c r="E262" i="40" s="1"/>
  <c r="F405" i="26"/>
  <c r="E105" i="32" s="1"/>
  <c r="F493" i="26"/>
  <c r="E169" i="32" s="1"/>
  <c r="F528" i="26"/>
  <c r="E37" i="40" s="1"/>
  <c r="F891" i="26"/>
  <c r="E402" i="40" s="1"/>
  <c r="F419" i="26"/>
  <c r="F367" i="26"/>
  <c r="E75" i="32" s="1"/>
  <c r="F512" i="26"/>
  <c r="E21" i="40" s="1"/>
  <c r="F779" i="26"/>
  <c r="E290" i="40" s="1"/>
  <c r="F705" i="26"/>
  <c r="E216" i="40" s="1"/>
  <c r="F313" i="26"/>
  <c r="E15" i="32" s="1"/>
  <c r="F613" i="26"/>
  <c r="E145" i="40" s="1"/>
  <c r="F685" i="26"/>
  <c r="E196" i="40" s="1"/>
  <c r="F780" i="26"/>
  <c r="E291" i="40" s="1"/>
  <c r="F604" i="26"/>
  <c r="E136" i="40" s="1"/>
  <c r="F744" i="26"/>
  <c r="E255" i="40" s="1"/>
  <c r="F659" i="26"/>
  <c r="E168" i="40" s="1"/>
  <c r="F754" i="26"/>
  <c r="E265" i="40" s="1"/>
  <c r="F557" i="26"/>
  <c r="E66" i="40" s="1"/>
  <c r="F402" i="26"/>
  <c r="E102" i="32" s="1"/>
  <c r="F200" i="26"/>
  <c r="F194" i="26"/>
  <c r="F67" i="26"/>
  <c r="F771" i="26"/>
  <c r="E282" i="40" s="1"/>
  <c r="F587" i="26"/>
  <c r="E96" i="40" s="1"/>
  <c r="F515" i="26"/>
  <c r="E24" i="40" s="1"/>
  <c r="F664" i="26"/>
  <c r="F666" i="26"/>
  <c r="F653" i="26"/>
  <c r="F328" i="26"/>
  <c r="E42" i="32" s="1"/>
  <c r="F753" i="26"/>
  <c r="E264" i="40" s="1"/>
  <c r="F489" i="26"/>
  <c r="E165" i="32" s="1"/>
  <c r="F308" i="26"/>
  <c r="E10" i="32" s="1"/>
  <c r="F733" i="26"/>
  <c r="E244" i="40" s="1"/>
  <c r="F173" i="26"/>
  <c r="E169" i="30" s="1"/>
  <c r="F760" i="26"/>
  <c r="E271" i="40" s="1"/>
  <c r="F398" i="26"/>
  <c r="E98" i="32" s="1"/>
  <c r="F409" i="26"/>
  <c r="E109" i="32" s="1"/>
  <c r="F616" i="26"/>
  <c r="E148" i="40" s="1"/>
  <c r="F607" i="26"/>
  <c r="E139" i="40" s="1"/>
  <c r="F701" i="26"/>
  <c r="E212" i="40" s="1"/>
  <c r="F588" i="26"/>
  <c r="E97" i="40" s="1"/>
  <c r="F765" i="26"/>
  <c r="E276" i="40" s="1"/>
  <c r="F191" i="26"/>
  <c r="F860" i="26"/>
  <c r="E371" i="40" s="1"/>
  <c r="F358" i="26"/>
  <c r="E69" i="32" s="1"/>
  <c r="F577" i="26"/>
  <c r="E86" i="40" s="1"/>
  <c r="F564" i="26"/>
  <c r="E73" i="40" s="1"/>
  <c r="F601" i="26"/>
  <c r="E133" i="40" s="1"/>
  <c r="F355" i="26"/>
  <c r="E66" i="32" s="1"/>
  <c r="F690" i="26"/>
  <c r="E201" i="40" s="1"/>
  <c r="F535" i="26"/>
  <c r="E44" i="40" s="1"/>
  <c r="F450" i="26"/>
  <c r="E129" i="32" s="1"/>
  <c r="F695" i="26"/>
  <c r="E206" i="40" s="1"/>
  <c r="F332" i="26"/>
  <c r="E46" i="32" s="1"/>
  <c r="F511" i="26"/>
  <c r="E20" i="40" s="1"/>
  <c r="F623" i="26"/>
  <c r="E109" i="40" s="1"/>
  <c r="F651" i="26"/>
  <c r="E160" i="40" s="1"/>
  <c r="F755" i="26"/>
  <c r="E266" i="40" s="1"/>
  <c r="F590" i="26"/>
  <c r="E99" i="40" s="1"/>
  <c r="F307" i="26"/>
  <c r="E9" i="32" s="1"/>
  <c r="F368" i="26"/>
  <c r="E76" i="32" s="1"/>
  <c r="F606" i="26"/>
  <c r="E138" i="40" s="1"/>
  <c r="F813" i="26"/>
  <c r="E324" i="40" s="1"/>
  <c r="F181" i="26"/>
  <c r="E281" i="30" s="1"/>
  <c r="F840" i="26"/>
  <c r="E351" i="40" s="1"/>
  <c r="F478" i="26"/>
  <c r="E154" i="32" s="1"/>
  <c r="F331" i="26"/>
  <c r="E45" i="32" s="1"/>
  <c r="F591" i="26"/>
  <c r="E100" i="40" s="1"/>
  <c r="F628" i="26"/>
  <c r="E114" i="40" s="1"/>
  <c r="F861" i="26"/>
  <c r="E372" i="40" s="1"/>
  <c r="F359" i="26"/>
  <c r="E70" i="32" s="1"/>
  <c r="F634" i="26"/>
  <c r="E120" i="40" s="1"/>
  <c r="F845" i="26"/>
  <c r="E356" i="40" s="1"/>
  <c r="F198" i="26"/>
  <c r="F702" i="26"/>
  <c r="E213" i="40" s="1"/>
  <c r="F333" i="26"/>
  <c r="E47" i="32" s="1"/>
  <c r="F625" i="26"/>
  <c r="E111" i="40" s="1"/>
  <c r="F600" i="26"/>
  <c r="E132" i="40" s="1"/>
  <c r="F897" i="26"/>
  <c r="E408" i="40" s="1"/>
  <c r="F752" i="26"/>
  <c r="E263" i="40" s="1"/>
  <c r="F412" i="26"/>
  <c r="E112" i="32" s="1"/>
  <c r="F694" i="26"/>
  <c r="E205" i="40" s="1"/>
  <c r="F537" i="26"/>
  <c r="E46" i="40" s="1"/>
  <c r="F387" i="26"/>
  <c r="E91" i="32" s="1"/>
  <c r="F386" i="26"/>
  <c r="E90" i="32" s="1"/>
  <c r="F870" i="26"/>
  <c r="E381" i="40" s="1"/>
  <c r="F530" i="26"/>
  <c r="E39" i="40" s="1"/>
  <c r="F757" i="26"/>
  <c r="E268" i="40" s="1"/>
  <c r="F372" i="26"/>
  <c r="E80" i="32" s="1"/>
  <c r="F410" i="26"/>
  <c r="E110" i="32" s="1"/>
  <c r="F579" i="26"/>
  <c r="E88" i="40" s="1"/>
  <c r="F682" i="26"/>
  <c r="E193" i="40" s="1"/>
  <c r="F637" i="26"/>
  <c r="E123" i="40" s="1"/>
  <c r="F703" i="26"/>
  <c r="E214" i="40" s="1"/>
  <c r="F656" i="26"/>
  <c r="E165" i="40" s="1"/>
  <c r="F798" i="26"/>
  <c r="E309" i="40" s="1"/>
  <c r="F155" i="26"/>
  <c r="F687" i="26"/>
  <c r="E198" i="40" s="1"/>
  <c r="F782" i="26"/>
  <c r="E293" i="40" s="1"/>
  <c r="F629" i="26"/>
  <c r="E115" i="40" s="1"/>
  <c r="F741" i="26"/>
  <c r="E252" i="40" s="1"/>
  <c r="F848" i="26"/>
  <c r="E359" i="40" s="1"/>
  <c r="F899" i="26"/>
  <c r="E410" i="40" s="1"/>
  <c r="F611" i="26"/>
  <c r="E143" i="40" s="1"/>
  <c r="F423" i="26"/>
  <c r="E118" i="32" s="1"/>
  <c r="F374" i="26"/>
  <c r="E82" i="32" s="1"/>
  <c r="F652" i="26"/>
  <c r="E161" i="40" s="1"/>
  <c r="F872" i="26"/>
  <c r="E383" i="40" s="1"/>
  <c r="F888" i="26"/>
  <c r="E399" i="40" s="1"/>
  <c r="F182" i="26"/>
  <c r="E285" i="30" s="1"/>
  <c r="F526" i="26"/>
  <c r="E35" i="40" s="1"/>
  <c r="F792" i="26"/>
  <c r="E303" i="40" s="1"/>
  <c r="F627" i="26"/>
  <c r="E113" i="40" s="1"/>
  <c r="F654" i="26"/>
  <c r="E163" i="40" s="1"/>
  <c r="F762" i="26"/>
  <c r="E273" i="40" s="1"/>
  <c r="F164" i="26"/>
  <c r="F789" i="26"/>
  <c r="E300" i="40" s="1"/>
  <c r="F863" i="26"/>
  <c r="E374" i="40" s="1"/>
  <c r="F546" i="26"/>
  <c r="E55" i="40" s="1"/>
  <c r="F878" i="26"/>
  <c r="E389" i="40" s="1"/>
  <c r="F655" i="26"/>
  <c r="E164" i="40" s="1"/>
  <c r="F707" i="26"/>
  <c r="E218" i="40" s="1"/>
  <c r="F646" i="26"/>
  <c r="E155" i="40" s="1"/>
  <c r="F862" i="26"/>
  <c r="E373" i="40" s="1"/>
  <c r="F479" i="26"/>
  <c r="E155" i="32" s="1"/>
  <c r="F158" i="26"/>
  <c r="E32" i="30" s="1"/>
  <c r="F823" i="26"/>
  <c r="E334" i="40" s="1"/>
  <c r="F772" i="26"/>
  <c r="E283" i="40" s="1"/>
  <c r="F743" i="26"/>
  <c r="E254" i="40" s="1"/>
  <c r="F586" i="26"/>
  <c r="E95" i="40" s="1"/>
  <c r="F477" i="26"/>
  <c r="E153" i="32" s="1"/>
  <c r="F648" i="26"/>
  <c r="E157" i="40" s="1"/>
  <c r="F235" i="26"/>
  <c r="E300" i="30" s="1"/>
  <c r="F697" i="26"/>
  <c r="E208" i="40" s="1"/>
  <c r="F892" i="26"/>
  <c r="E403" i="40" s="1"/>
  <c r="F810" i="26"/>
  <c r="E321" i="40" s="1"/>
  <c r="F556" i="26"/>
  <c r="E65" i="40" s="1"/>
  <c r="F842" i="26"/>
  <c r="E353" i="40" s="1"/>
  <c r="F490" i="26"/>
  <c r="E166" i="32" s="1"/>
  <c r="F869" i="26"/>
  <c r="E380" i="40" s="1"/>
  <c r="F175" i="26"/>
  <c r="E177" i="30" s="1"/>
  <c r="F785" i="26"/>
  <c r="E296" i="40" s="1"/>
  <c r="F522" i="26"/>
  <c r="E31" i="40" s="1"/>
  <c r="F800" i="26"/>
  <c r="E311" i="40" s="1"/>
  <c r="F516" i="26"/>
  <c r="E25" i="40" s="1"/>
  <c r="F462" i="26"/>
  <c r="E141" i="32" s="1"/>
  <c r="F156" i="26"/>
  <c r="F665" i="26"/>
  <c r="E174" i="40" s="1"/>
  <c r="F704" i="26"/>
  <c r="E215" i="40" s="1"/>
  <c r="F481" i="26"/>
  <c r="E157" i="32" s="1"/>
  <c r="F696" i="26"/>
  <c r="E207" i="40" s="1"/>
  <c r="F527" i="26"/>
  <c r="E36" i="40" s="1"/>
  <c r="F574" i="26"/>
  <c r="E83" i="40" s="1"/>
  <c r="F356" i="26"/>
  <c r="E67" i="32" s="1"/>
  <c r="F594" i="26"/>
  <c r="E103" i="40" s="1"/>
  <c r="F770" i="26"/>
  <c r="E281" i="40" s="1"/>
  <c r="F896" i="26"/>
  <c r="E407" i="40" s="1"/>
  <c r="F357" i="26"/>
  <c r="E68" i="32" s="1"/>
  <c r="F545" i="26"/>
  <c r="E54" i="40" s="1"/>
  <c r="F190" i="26"/>
  <c r="F660" i="26"/>
  <c r="E169" i="40" s="1"/>
  <c r="F735" i="26"/>
  <c r="E246" i="40" s="1"/>
  <c r="F168" i="26"/>
  <c r="F560" i="26"/>
  <c r="E69" i="40" s="1"/>
  <c r="F684" i="26"/>
  <c r="E195" i="40" s="1"/>
  <c r="F388" i="26"/>
  <c r="E92" i="32" s="1"/>
  <c r="F711" i="26"/>
  <c r="E222" i="40" s="1"/>
  <c r="F585" i="26"/>
  <c r="E94" i="40" s="1"/>
  <c r="F722" i="26"/>
  <c r="E233" i="40" s="1"/>
  <c r="F580" i="26"/>
  <c r="E89" i="40" s="1"/>
  <c r="F443" i="26"/>
  <c r="E123" i="32" s="1"/>
  <c r="F551" i="26"/>
  <c r="E60" i="40" s="1"/>
  <c r="F784" i="26"/>
  <c r="E295" i="40" s="1"/>
  <c r="F167" i="26"/>
  <c r="F830" i="26"/>
  <c r="E341" i="40" s="1"/>
  <c r="F549" i="26"/>
  <c r="E58" i="40" s="1"/>
  <c r="F573" i="26"/>
  <c r="E82" i="40" s="1"/>
  <c r="F640" i="26"/>
  <c r="E126" i="40" s="1"/>
  <c r="F674" i="26"/>
  <c r="E185" i="40" s="1"/>
  <c r="F774" i="26"/>
  <c r="E285" i="40" s="1"/>
  <c r="F818" i="26"/>
  <c r="E329" i="40" s="1"/>
  <c r="F559" i="26"/>
  <c r="E68" i="40" s="1"/>
  <c r="F691" i="26"/>
  <c r="E202" i="40" s="1"/>
  <c r="F553" i="26"/>
  <c r="E62" i="40" s="1"/>
  <c r="F192" i="26"/>
  <c r="F728" i="26"/>
  <c r="E239" i="40" s="1"/>
  <c r="F612" i="26"/>
  <c r="E144" i="40" s="1"/>
  <c r="F504" i="26"/>
  <c r="E13" i="40" s="1"/>
  <c r="F764" i="26"/>
  <c r="E275" i="40" s="1"/>
  <c r="F401" i="26"/>
  <c r="E101" i="32" s="1"/>
  <c r="F480" i="26"/>
  <c r="E156" i="32" s="1"/>
  <c r="F791" i="26"/>
  <c r="E302" i="40" s="1"/>
  <c r="F457" i="26"/>
  <c r="E136" i="32" s="1"/>
  <c r="F69" i="26"/>
  <c r="F639" i="26"/>
  <c r="E125" i="40" s="1"/>
  <c r="F802" i="26"/>
  <c r="E313" i="40" s="1"/>
  <c r="F170" i="26"/>
  <c r="F370" i="26"/>
  <c r="E78" i="32" s="1"/>
  <c r="F514" i="26"/>
  <c r="E23" i="40" s="1"/>
  <c r="F706" i="26"/>
  <c r="E217" i="40" s="1"/>
  <c r="F672" i="26"/>
  <c r="E183" i="40" s="1"/>
  <c r="F582" i="26"/>
  <c r="E91" i="40" s="1"/>
  <c r="F172" i="26"/>
  <c r="F188" i="26"/>
  <c r="F180" i="26"/>
  <c r="E277" i="30" s="1"/>
  <c r="F678" i="26"/>
  <c r="E189" i="40" s="1"/>
  <c r="F820" i="26"/>
  <c r="E331" i="40" s="1"/>
  <c r="F738" i="26"/>
  <c r="E249" i="40" s="1"/>
  <c r="F615" i="26"/>
  <c r="E147" i="40" s="1"/>
  <c r="F505" i="26"/>
  <c r="E14" i="40" s="1"/>
  <c r="F868" i="26"/>
  <c r="E379" i="40" s="1"/>
  <c r="F890" i="26"/>
  <c r="E401" i="40" s="1"/>
  <c r="F633" i="26"/>
  <c r="E119" i="40" s="1"/>
  <c r="F565" i="26"/>
  <c r="E74" i="40" s="1"/>
  <c r="F775" i="26"/>
  <c r="E286" i="40" s="1"/>
  <c r="G240" i="36"/>
  <c r="F844" i="26"/>
  <c r="E355" i="40" s="1"/>
  <c r="F375" i="26"/>
  <c r="E83" i="32" s="1"/>
  <c r="F871" i="26"/>
  <c r="E382" i="40" s="1"/>
  <c r="F323" i="26"/>
  <c r="E37" i="32" s="1"/>
  <c r="F724" i="26"/>
  <c r="E235" i="40" s="1"/>
  <c r="F720" i="26"/>
  <c r="E231" i="40" s="1"/>
  <c r="F463" i="26"/>
  <c r="E142" i="32" s="1"/>
  <c r="F517" i="26"/>
  <c r="E26" i="40" s="1"/>
  <c r="F745" i="26"/>
  <c r="E256" i="40" s="1"/>
  <c r="F817" i="26"/>
  <c r="E328" i="40" s="1"/>
  <c r="F786" i="26"/>
  <c r="E297" i="40" s="1"/>
  <c r="F159" i="26"/>
  <c r="E86" i="30" s="1"/>
  <c r="F187" i="26"/>
  <c r="F403" i="26"/>
  <c r="E103" i="32" s="1"/>
  <c r="F877" i="26"/>
  <c r="E388" i="40" s="1"/>
  <c r="F902" i="26"/>
  <c r="E413" i="40" s="1"/>
  <c r="F649" i="26"/>
  <c r="E158" i="40" s="1"/>
  <c r="F719" i="26"/>
  <c r="E230" i="40" s="1"/>
  <c r="F898" i="26"/>
  <c r="E409" i="40" s="1"/>
  <c r="F673" i="26"/>
  <c r="E184" i="40" s="1"/>
  <c r="F508" i="26"/>
  <c r="E17" i="40" s="1"/>
  <c r="F575" i="26"/>
  <c r="E84" i="40" s="1"/>
  <c r="F794" i="26"/>
  <c r="E305" i="40" s="1"/>
  <c r="F153" i="26"/>
  <c r="F476" i="26"/>
  <c r="E152" i="32" s="1"/>
  <c r="F807" i="26"/>
  <c r="E318" i="40" s="1"/>
  <c r="F617" i="26"/>
  <c r="E149" i="40" s="1"/>
  <c r="F686" i="26"/>
  <c r="E197" i="40" s="1"/>
  <c r="F713" i="26"/>
  <c r="E224" i="40" s="1"/>
  <c r="F371" i="26"/>
  <c r="E79" i="32" s="1"/>
  <c r="F776" i="26"/>
  <c r="E287" i="40" s="1"/>
  <c r="F880" i="26"/>
  <c r="E391" i="40" s="1"/>
  <c r="F455" i="26"/>
  <c r="E134" i="32" s="1"/>
  <c r="F183" i="26"/>
  <c r="E289" i="30" s="1"/>
  <c r="F603" i="26"/>
  <c r="E135" i="40" s="1"/>
  <c r="F201" i="26"/>
  <c r="F819" i="26"/>
  <c r="E330" i="40" s="1"/>
  <c r="F832" i="26"/>
  <c r="E343" i="40" s="1"/>
  <c r="F162" i="26"/>
  <c r="E111" i="30" s="1"/>
  <c r="F327" i="26"/>
  <c r="E41" i="32" s="1"/>
  <c r="F550" i="26"/>
  <c r="E59" i="40" s="1"/>
  <c r="F799" i="26"/>
  <c r="E310" i="40" s="1"/>
  <c r="F661" i="26"/>
  <c r="E170" i="40" s="1"/>
  <c r="F879" i="26"/>
  <c r="E390" i="40" s="1"/>
  <c r="F900" i="26"/>
  <c r="E411" i="40" s="1"/>
  <c r="F675" i="26"/>
  <c r="E186" i="40" s="1"/>
  <c r="F605" i="26"/>
  <c r="E137" i="40" s="1"/>
  <c r="F163" i="26"/>
  <c r="E136" i="30" s="1"/>
  <c r="F536" i="26"/>
  <c r="E45" i="40" s="1"/>
  <c r="F179" i="26"/>
  <c r="E273" i="30" s="1"/>
  <c r="F887" i="26"/>
  <c r="E398" i="40" s="1"/>
  <c r="F411" i="26"/>
  <c r="E111" i="32" s="1"/>
  <c r="F592" i="26"/>
  <c r="E101" i="40" s="1"/>
  <c r="F766" i="26"/>
  <c r="E277" i="40" s="1"/>
  <c r="F793" i="26"/>
  <c r="E304" i="40" s="1"/>
  <c r="F218" i="26"/>
  <c r="E306" i="30" s="1"/>
  <c r="F882" i="26"/>
  <c r="E393" i="40" s="1"/>
  <c r="F447" i="26"/>
  <c r="E126" i="32" s="1"/>
  <c r="F193" i="26"/>
  <c r="F839" i="26"/>
  <c r="E350" i="40" s="1"/>
  <c r="F576" i="26"/>
  <c r="E85" i="40" s="1"/>
  <c r="F901" i="26"/>
  <c r="E412" i="40" s="1"/>
  <c r="F445" i="26"/>
  <c r="E125" i="32" s="1"/>
  <c r="F850" i="26"/>
  <c r="E361" i="40" s="1"/>
  <c r="F657" i="26"/>
  <c r="E166" i="40" s="1"/>
  <c r="F756" i="26"/>
  <c r="E267" i="40" s="1"/>
  <c r="F220" i="26"/>
  <c r="E308" i="30" s="1"/>
  <c r="F446" i="26"/>
  <c r="F523" i="26"/>
  <c r="E32" i="40" s="1"/>
  <c r="F721" i="26"/>
  <c r="E232" i="40" s="1"/>
  <c r="F521" i="26"/>
  <c r="E30" i="40" s="1"/>
  <c r="F801" i="26"/>
  <c r="E312" i="40" s="1"/>
  <c r="F822" i="26"/>
  <c r="E333" i="40" s="1"/>
  <c r="F677" i="26"/>
  <c r="E188" i="40" s="1"/>
  <c r="F330" i="26"/>
  <c r="E44" i="32" s="1"/>
  <c r="F578" i="26"/>
  <c r="E87" i="40" s="1"/>
  <c r="F773" i="26"/>
  <c r="E284" i="40" s="1"/>
  <c r="F730" i="26"/>
  <c r="E241" i="40" s="1"/>
  <c r="F197" i="26"/>
  <c r="F636" i="26"/>
  <c r="E122" i="40" s="1"/>
  <c r="F849" i="26"/>
  <c r="E360" i="40" s="1"/>
  <c r="E239" i="36"/>
  <c r="G239" i="36"/>
  <c r="F1114" i="26"/>
  <c r="E622" i="40" s="1"/>
  <c r="I238" i="36"/>
  <c r="F1116" i="26"/>
  <c r="E624" i="40" s="1"/>
  <c r="F1118" i="26"/>
  <c r="E626" i="40" s="1"/>
  <c r="E238" i="36"/>
  <c r="F1117" i="26"/>
  <c r="E625" i="40" s="1"/>
  <c r="F1115" i="26"/>
  <c r="E623" i="40" s="1"/>
  <c r="F1119" i="26"/>
  <c r="E627" i="40" s="1"/>
  <c r="F1100" i="26"/>
  <c r="E608" i="40" s="1"/>
  <c r="F1108" i="26"/>
  <c r="E616" i="40" s="1"/>
  <c r="F1102" i="26"/>
  <c r="E610" i="40" s="1"/>
  <c r="F1110" i="26"/>
  <c r="E618" i="40" s="1"/>
  <c r="F1099" i="26"/>
  <c r="E607" i="40" s="1"/>
  <c r="F1107" i="26"/>
  <c r="E615" i="40" s="1"/>
  <c r="F1101" i="26"/>
  <c r="E609" i="40" s="1"/>
  <c r="F1109" i="26"/>
  <c r="E617" i="40" s="1"/>
  <c r="F1098" i="26"/>
  <c r="E606" i="40" s="1"/>
  <c r="F1106" i="26"/>
  <c r="E614" i="40" s="1"/>
  <c r="F1103" i="26"/>
  <c r="E611" i="40" s="1"/>
  <c r="F1111" i="26"/>
  <c r="E619" i="40" s="1"/>
  <c r="F1092" i="26"/>
  <c r="E600" i="40" s="1"/>
  <c r="F1094" i="26"/>
  <c r="E602" i="40" s="1"/>
  <c r="F1093" i="26"/>
  <c r="E601" i="40" s="1"/>
  <c r="F1095" i="26"/>
  <c r="E603" i="40" s="1"/>
  <c r="F1091" i="26"/>
  <c r="E599" i="40" s="1"/>
  <c r="F1090" i="26"/>
  <c r="E598" i="40" s="1"/>
  <c r="E240" i="36"/>
  <c r="I240" i="36"/>
  <c r="I239" i="36"/>
  <c r="B250" i="30"/>
  <c r="B229" i="30"/>
  <c r="B101" i="30"/>
  <c r="B126" i="30"/>
  <c r="P340" i="36" l="1"/>
  <c r="P319" i="36"/>
  <c r="F435" i="26" s="1"/>
  <c r="P322" i="36"/>
  <c r="F438" i="26" s="1"/>
  <c r="E31" i="32" s="1"/>
  <c r="P321" i="36"/>
  <c r="F437" i="26" s="1"/>
  <c r="E30" i="32" s="1"/>
  <c r="E29" i="32"/>
  <c r="E24" i="32"/>
  <c r="E25" i="32"/>
  <c r="E27" i="32"/>
  <c r="E21" i="32"/>
  <c r="E26" i="32"/>
  <c r="E23" i="32"/>
  <c r="P343" i="36"/>
  <c r="E291" i="30"/>
  <c r="E59" i="30"/>
  <c r="E22" i="30"/>
  <c r="E245" i="30"/>
  <c r="E207" i="30"/>
  <c r="E142" i="30"/>
  <c r="P344" i="36"/>
  <c r="E63" i="30"/>
  <c r="E92" i="30"/>
  <c r="E254" i="30"/>
  <c r="E195" i="30"/>
  <c r="E279" i="30"/>
  <c r="E233" i="30"/>
  <c r="E55" i="30"/>
  <c r="E199" i="30"/>
  <c r="E159" i="30"/>
  <c r="E72" i="30"/>
  <c r="E14" i="30"/>
  <c r="E175" i="30"/>
  <c r="E100" i="30"/>
  <c r="E26" i="30"/>
  <c r="E105" i="30"/>
  <c r="E132" i="30"/>
  <c r="E224" i="30"/>
  <c r="E121" i="30"/>
  <c r="E275" i="30"/>
  <c r="E228" i="30"/>
  <c r="E287" i="30"/>
  <c r="E241" i="30"/>
  <c r="P341" i="36"/>
  <c r="P339" i="36"/>
  <c r="E80" i="30"/>
  <c r="E262" i="30"/>
  <c r="E220" i="30"/>
  <c r="E84" i="30"/>
  <c r="E266" i="30"/>
  <c r="E68" i="30"/>
  <c r="E237" i="30"/>
  <c r="E96" i="30"/>
  <c r="E258" i="30"/>
  <c r="E138" i="30"/>
  <c r="E76" i="30"/>
  <c r="E117" i="30"/>
  <c r="E88" i="30"/>
  <c r="E113" i="30"/>
  <c r="E270" i="30"/>
  <c r="E155" i="30"/>
  <c r="E34" i="30"/>
  <c r="E134" i="30"/>
  <c r="E18" i="30"/>
  <c r="E130" i="30"/>
  <c r="E283" i="30"/>
  <c r="E171" i="30"/>
  <c r="E38" i="30"/>
  <c r="E150" i="30"/>
  <c r="E30" i="30"/>
  <c r="E191" i="30"/>
  <c r="E212" i="30"/>
  <c r="E163" i="30"/>
  <c r="E109" i="30"/>
  <c r="E203" i="30"/>
  <c r="E46" i="30"/>
  <c r="E183" i="30"/>
  <c r="E146" i="30"/>
  <c r="E121" i="32"/>
  <c r="E42" i="30"/>
  <c r="E167" i="30"/>
  <c r="E249" i="30"/>
  <c r="E179" i="30"/>
  <c r="E125" i="30"/>
  <c r="E216" i="30"/>
  <c r="E128" i="30"/>
  <c r="P338" i="36"/>
  <c r="P342" i="36"/>
  <c r="E256" i="30"/>
  <c r="F34" i="22"/>
  <c r="F35" i="22"/>
  <c r="F33" i="22"/>
  <c r="E162" i="30"/>
  <c r="E58" i="30"/>
  <c r="E75" i="30"/>
  <c r="E21" i="30"/>
  <c r="E178" i="30"/>
  <c r="E145" i="30"/>
  <c r="E95" i="30"/>
  <c r="E41" i="30"/>
  <c r="E120" i="30"/>
  <c r="E165" i="30"/>
  <c r="E157" i="30"/>
  <c r="E161" i="30"/>
  <c r="E153" i="30"/>
  <c r="E235" i="30"/>
  <c r="E231" i="30"/>
  <c r="E107" i="30"/>
  <c r="E103" i="30"/>
  <c r="E137" i="29"/>
  <c r="E127" i="29"/>
  <c r="E117" i="29"/>
  <c r="E107" i="29"/>
  <c r="E182" i="30"/>
  <c r="E149" i="30"/>
  <c r="E99" i="30"/>
  <c r="E45" i="30"/>
  <c r="E124" i="30"/>
  <c r="E90" i="30"/>
  <c r="E222" i="30"/>
  <c r="E94" i="30"/>
  <c r="E218" i="30"/>
  <c r="E239" i="30"/>
  <c r="E243" i="30"/>
  <c r="E115" i="30"/>
  <c r="E119" i="30"/>
  <c r="E129" i="30"/>
  <c r="E166" i="30"/>
  <c r="E62" i="30"/>
  <c r="E104" i="30"/>
  <c r="E25" i="30"/>
  <c r="E79" i="30"/>
  <c r="E247" i="30"/>
  <c r="E123" i="30"/>
  <c r="E116" i="30"/>
  <c r="E37" i="30"/>
  <c r="E174" i="30"/>
  <c r="E141" i="30"/>
  <c r="E91" i="30"/>
  <c r="E268" i="30"/>
  <c r="E148" i="30"/>
  <c r="E123" i="29"/>
  <c r="E113" i="29"/>
  <c r="E143" i="29"/>
  <c r="E133" i="29"/>
  <c r="E236" i="30"/>
  <c r="E257" i="30"/>
  <c r="E194" i="30"/>
  <c r="E215" i="30"/>
  <c r="E278" i="30"/>
  <c r="E44" i="30"/>
  <c r="E205" i="30"/>
  <c r="E248" i="30"/>
  <c r="E290" i="30"/>
  <c r="E269" i="30"/>
  <c r="E206" i="30"/>
  <c r="E227" i="30"/>
  <c r="E20" i="30"/>
  <c r="E24" i="30"/>
  <c r="E12" i="30"/>
  <c r="E16" i="30"/>
  <c r="E67" i="30"/>
  <c r="E50" i="30"/>
  <c r="E154" i="30"/>
  <c r="E13" i="30"/>
  <c r="E197" i="30"/>
  <c r="E40" i="30"/>
  <c r="E36" i="30"/>
  <c r="E201" i="30"/>
  <c r="E286" i="30"/>
  <c r="E223" i="30"/>
  <c r="E244" i="30"/>
  <c r="E202" i="30"/>
  <c r="E265" i="30"/>
  <c r="E274" i="30"/>
  <c r="E211" i="30"/>
  <c r="E190" i="30"/>
  <c r="E232" i="30"/>
  <c r="E253" i="30"/>
  <c r="E112" i="30"/>
  <c r="E33" i="30"/>
  <c r="E137" i="30"/>
  <c r="E87" i="30"/>
  <c r="E110" i="29"/>
  <c r="E140" i="29"/>
  <c r="E130" i="29"/>
  <c r="E120" i="29"/>
  <c r="E226" i="30"/>
  <c r="E98" i="30"/>
  <c r="E56" i="29"/>
  <c r="E58" i="29"/>
  <c r="E260" i="30"/>
  <c r="E264" i="30"/>
  <c r="E140" i="30"/>
  <c r="E144" i="30"/>
  <c r="E133" i="30"/>
  <c r="E170" i="30"/>
  <c r="E83" i="30"/>
  <c r="E108" i="30"/>
  <c r="E29" i="30"/>
  <c r="E162" i="40"/>
  <c r="E175" i="40"/>
  <c r="E173" i="40"/>
  <c r="E61" i="30"/>
  <c r="E57" i="30"/>
  <c r="E53" i="30"/>
  <c r="E49" i="30"/>
  <c r="E193" i="30"/>
  <c r="E28" i="30"/>
  <c r="E189" i="30"/>
  <c r="E210" i="30"/>
  <c r="E214" i="30"/>
  <c r="E82" i="30"/>
  <c r="E71" i="30"/>
  <c r="E54" i="30"/>
  <c r="E158" i="30"/>
  <c r="E17" i="30"/>
  <c r="E70" i="30"/>
  <c r="E66" i="30"/>
  <c r="E74" i="30"/>
  <c r="E78" i="30"/>
  <c r="E261" i="30"/>
  <c r="E198" i="30"/>
  <c r="E282" i="30"/>
  <c r="E219" i="30"/>
  <c r="E240" i="30"/>
  <c r="P239" i="36"/>
  <c r="P238" i="36"/>
  <c r="P240" i="36"/>
  <c r="M7" i="36"/>
  <c r="M8" i="36"/>
  <c r="M9" i="36"/>
  <c r="M10" i="36"/>
  <c r="M11" i="36"/>
  <c r="M12" i="36"/>
  <c r="M13" i="36"/>
  <c r="M14" i="36"/>
  <c r="M15" i="36"/>
  <c r="M16" i="36"/>
  <c r="M17" i="36"/>
  <c r="M18" i="36"/>
  <c r="M19" i="36"/>
  <c r="M20" i="36"/>
  <c r="M21" i="36"/>
  <c r="M22" i="36"/>
  <c r="M23" i="36"/>
  <c r="M24" i="36"/>
  <c r="M25" i="36"/>
  <c r="M26" i="36"/>
  <c r="M27" i="36"/>
  <c r="M28" i="36"/>
  <c r="M29" i="36"/>
  <c r="M30" i="36"/>
  <c r="M31" i="36"/>
  <c r="M32" i="36"/>
  <c r="M33" i="36"/>
  <c r="M34" i="36"/>
  <c r="M35" i="36"/>
  <c r="M36" i="36"/>
  <c r="M37" i="36"/>
  <c r="M38" i="36"/>
  <c r="M39" i="36"/>
  <c r="M40" i="36"/>
  <c r="M41" i="36"/>
  <c r="M42" i="36"/>
  <c r="M43" i="36"/>
  <c r="M44" i="36"/>
  <c r="M45" i="36"/>
  <c r="M46" i="36"/>
  <c r="M47" i="36"/>
  <c r="M48" i="36"/>
  <c r="M49" i="36"/>
  <c r="M50" i="36"/>
  <c r="M51" i="36"/>
  <c r="M52" i="36"/>
  <c r="M53" i="36"/>
  <c r="M54" i="36"/>
  <c r="M55" i="36"/>
  <c r="M56" i="36"/>
  <c r="M57" i="36"/>
  <c r="M58" i="36"/>
  <c r="M59" i="36"/>
  <c r="M60" i="36"/>
  <c r="M61" i="36"/>
  <c r="M62" i="36"/>
  <c r="M63" i="36"/>
  <c r="M64" i="36"/>
  <c r="M65" i="36"/>
  <c r="M66" i="36"/>
  <c r="M67" i="36"/>
  <c r="M68" i="36"/>
  <c r="M69" i="36"/>
  <c r="M70" i="36"/>
  <c r="M71" i="36"/>
  <c r="M72" i="36"/>
  <c r="M73" i="36"/>
  <c r="M74" i="36"/>
  <c r="M75" i="36"/>
  <c r="M76" i="36"/>
  <c r="M77" i="36"/>
  <c r="M78" i="36"/>
  <c r="M79" i="36"/>
  <c r="M80" i="36"/>
  <c r="M81" i="36"/>
  <c r="M82" i="36"/>
  <c r="M83" i="36"/>
  <c r="M84" i="36"/>
  <c r="M85" i="36"/>
  <c r="M86" i="36"/>
  <c r="M87" i="36"/>
  <c r="M88" i="36"/>
  <c r="M89" i="36"/>
  <c r="M90" i="36"/>
  <c r="M91" i="36"/>
  <c r="M92" i="36"/>
  <c r="M93" i="36"/>
  <c r="M94" i="36"/>
  <c r="M95" i="36"/>
  <c r="M96" i="36"/>
  <c r="M97" i="36"/>
  <c r="M98" i="36"/>
  <c r="M99" i="36"/>
  <c r="M100" i="36"/>
  <c r="M101" i="36"/>
  <c r="M102" i="36"/>
  <c r="M103" i="36"/>
  <c r="M104" i="36"/>
  <c r="M105" i="36"/>
  <c r="M106" i="36"/>
  <c r="M107" i="36"/>
  <c r="M108" i="36"/>
  <c r="M109" i="36"/>
  <c r="M110" i="36"/>
  <c r="M111" i="36"/>
  <c r="M112" i="36"/>
  <c r="M113" i="36"/>
  <c r="M114" i="36"/>
  <c r="M115" i="36"/>
  <c r="M116" i="36"/>
  <c r="M117" i="36"/>
  <c r="M118" i="36"/>
  <c r="M119" i="36"/>
  <c r="M120" i="36"/>
  <c r="M121" i="36"/>
  <c r="M122" i="36"/>
  <c r="M123" i="36"/>
  <c r="M124" i="36"/>
  <c r="M125" i="36"/>
  <c r="M126" i="36"/>
  <c r="M127" i="36"/>
  <c r="M128" i="36"/>
  <c r="M129" i="36"/>
  <c r="M130" i="36"/>
  <c r="M131" i="36"/>
  <c r="M132" i="36"/>
  <c r="M133" i="36"/>
  <c r="M134" i="36"/>
  <c r="M135" i="36"/>
  <c r="M136" i="36"/>
  <c r="M137" i="36"/>
  <c r="M138" i="36"/>
  <c r="M139" i="36"/>
  <c r="M140" i="36"/>
  <c r="M141" i="36"/>
  <c r="M142" i="36"/>
  <c r="M143" i="36"/>
  <c r="M144" i="36"/>
  <c r="M145" i="36"/>
  <c r="M146" i="36"/>
  <c r="M147" i="36"/>
  <c r="M148" i="36"/>
  <c r="M149" i="36"/>
  <c r="M150" i="36"/>
  <c r="M151" i="36"/>
  <c r="M152" i="36"/>
  <c r="M153" i="36"/>
  <c r="M154" i="36"/>
  <c r="M155" i="36"/>
  <c r="M156" i="36"/>
  <c r="M157" i="36"/>
  <c r="M158" i="36"/>
  <c r="M159" i="36"/>
  <c r="M160" i="36"/>
  <c r="M161" i="36"/>
  <c r="M162" i="36"/>
  <c r="M163" i="36"/>
  <c r="M164" i="36"/>
  <c r="M165" i="36"/>
  <c r="M166" i="36"/>
  <c r="M167" i="36"/>
  <c r="M168" i="36"/>
  <c r="M169" i="36"/>
  <c r="M170" i="36"/>
  <c r="M171" i="36"/>
  <c r="M172" i="36"/>
  <c r="M173" i="36"/>
  <c r="M174" i="36"/>
  <c r="M175" i="36"/>
  <c r="M176" i="36"/>
  <c r="M177" i="36"/>
  <c r="M178" i="36"/>
  <c r="M179" i="36"/>
  <c r="M180" i="36"/>
  <c r="M181" i="36"/>
  <c r="M182" i="36"/>
  <c r="M183" i="36"/>
  <c r="M184" i="36"/>
  <c r="M185" i="36"/>
  <c r="M186" i="36"/>
  <c r="M187" i="36"/>
  <c r="M188" i="36"/>
  <c r="M189" i="36"/>
  <c r="M190" i="36"/>
  <c r="M191" i="36"/>
  <c r="M192" i="36"/>
  <c r="M193" i="36"/>
  <c r="M194" i="36"/>
  <c r="M195" i="36"/>
  <c r="M196" i="36"/>
  <c r="M197" i="36"/>
  <c r="M198" i="36"/>
  <c r="M199" i="36"/>
  <c r="M200" i="36"/>
  <c r="M201" i="36"/>
  <c r="M202" i="36"/>
  <c r="M203" i="36"/>
  <c r="M204" i="36"/>
  <c r="M205" i="36"/>
  <c r="M206" i="36"/>
  <c r="M207" i="36"/>
  <c r="M208" i="36"/>
  <c r="M209" i="36"/>
  <c r="M210" i="36"/>
  <c r="M211" i="36"/>
  <c r="M212" i="36"/>
  <c r="M213" i="36"/>
  <c r="M214" i="36"/>
  <c r="M215" i="36"/>
  <c r="M216" i="36"/>
  <c r="M217" i="36"/>
  <c r="M218" i="36"/>
  <c r="M219" i="36"/>
  <c r="M220" i="36"/>
  <c r="M221" i="36"/>
  <c r="M222" i="36"/>
  <c r="M223" i="36"/>
  <c r="M224" i="36"/>
  <c r="M225" i="36"/>
  <c r="M226" i="36"/>
  <c r="M227" i="36"/>
  <c r="M228" i="36"/>
  <c r="M229" i="36"/>
  <c r="M230" i="36"/>
  <c r="M231" i="36"/>
  <c r="M232" i="36"/>
  <c r="M233" i="36"/>
  <c r="M234" i="36"/>
  <c r="M235" i="36"/>
  <c r="M236" i="36"/>
  <c r="M237" i="36"/>
  <c r="M241" i="36"/>
  <c r="M242" i="36"/>
  <c r="M243" i="36"/>
  <c r="M244" i="36"/>
  <c r="M245" i="36"/>
  <c r="M246" i="36"/>
  <c r="M247" i="36"/>
  <c r="M248" i="36"/>
  <c r="M249" i="36"/>
  <c r="M250" i="36"/>
  <c r="M251" i="36"/>
  <c r="M252" i="36"/>
  <c r="M253" i="36"/>
  <c r="M254" i="36"/>
  <c r="M255" i="36"/>
  <c r="M256" i="36"/>
  <c r="M257" i="36"/>
  <c r="M258" i="36"/>
  <c r="M259" i="36"/>
  <c r="M260" i="36"/>
  <c r="M261" i="36"/>
  <c r="M262" i="36"/>
  <c r="M263" i="36"/>
  <c r="M264" i="36"/>
  <c r="M265" i="36"/>
  <c r="M266" i="36"/>
  <c r="M267" i="36"/>
  <c r="M268" i="36"/>
  <c r="M269" i="36"/>
  <c r="M270" i="36"/>
  <c r="M271" i="36"/>
  <c r="M272" i="36"/>
  <c r="M273" i="36"/>
  <c r="M274" i="36"/>
  <c r="M275" i="36"/>
  <c r="M276" i="36"/>
  <c r="M277" i="36"/>
  <c r="M278" i="36"/>
  <c r="M279" i="36"/>
  <c r="M280" i="36"/>
  <c r="M281" i="36"/>
  <c r="M282" i="36"/>
  <c r="M283" i="36"/>
  <c r="M284" i="36"/>
  <c r="M285" i="36"/>
  <c r="M286" i="36"/>
  <c r="M287" i="36"/>
  <c r="M288" i="36"/>
  <c r="M289" i="36"/>
  <c r="M290" i="36"/>
  <c r="M291" i="36"/>
  <c r="M292" i="36"/>
  <c r="M293" i="36"/>
  <c r="M294" i="36"/>
  <c r="M295" i="36"/>
  <c r="M296" i="36"/>
  <c r="M297" i="36"/>
  <c r="M298" i="36"/>
  <c r="M299" i="36"/>
  <c r="M300" i="36"/>
  <c r="M301" i="36"/>
  <c r="M302" i="36"/>
  <c r="M303" i="36"/>
  <c r="M304" i="36"/>
  <c r="M305" i="36"/>
  <c r="M306" i="36"/>
  <c r="M307" i="36"/>
  <c r="M308" i="36"/>
  <c r="M309" i="36"/>
  <c r="M310" i="36"/>
  <c r="M311" i="36"/>
  <c r="M312" i="36"/>
  <c r="M313" i="36"/>
  <c r="M314" i="36"/>
  <c r="M315" i="36"/>
  <c r="M323" i="36"/>
  <c r="M324" i="36"/>
  <c r="M325" i="36"/>
  <c r="M326" i="36"/>
  <c r="M327" i="36"/>
  <c r="M328" i="36"/>
  <c r="M329" i="36"/>
  <c r="M330" i="36"/>
  <c r="M331" i="36"/>
  <c r="M332" i="36"/>
  <c r="M333" i="36"/>
  <c r="M334" i="36"/>
  <c r="M335" i="36"/>
  <c r="M345" i="36"/>
  <c r="M346" i="36"/>
  <c r="M347" i="36"/>
  <c r="M348" i="36"/>
  <c r="M349" i="36"/>
  <c r="M350" i="36"/>
  <c r="M351" i="36"/>
  <c r="M352" i="36"/>
  <c r="M353" i="36"/>
  <c r="M354" i="36"/>
  <c r="M355" i="36"/>
  <c r="M356" i="36"/>
  <c r="M357" i="36"/>
  <c r="M358" i="36"/>
  <c r="M359" i="36"/>
  <c r="M360" i="36"/>
  <c r="M361" i="36"/>
  <c r="M362" i="36"/>
  <c r="M363" i="36"/>
  <c r="M364" i="36"/>
  <c r="M365" i="36"/>
  <c r="M366" i="36"/>
  <c r="M367" i="36"/>
  <c r="M368" i="36"/>
  <c r="M369" i="36"/>
  <c r="M370" i="36"/>
  <c r="M371" i="36"/>
  <c r="M372" i="36"/>
  <c r="M373" i="36"/>
  <c r="M374" i="36"/>
  <c r="M375" i="36"/>
  <c r="M376" i="36"/>
  <c r="M377" i="36"/>
  <c r="M378" i="36"/>
  <c r="M379" i="36"/>
  <c r="M380" i="36"/>
  <c r="M381" i="36"/>
  <c r="M382" i="36"/>
  <c r="M383" i="36"/>
  <c r="M384" i="36"/>
  <c r="M385" i="36"/>
  <c r="M386" i="36"/>
  <c r="M387" i="36"/>
  <c r="M388" i="36"/>
  <c r="M389" i="36"/>
  <c r="M390" i="36"/>
  <c r="M391" i="36"/>
  <c r="M392" i="36"/>
  <c r="M393" i="36"/>
  <c r="M394" i="36"/>
  <c r="M395" i="36"/>
  <c r="M396" i="36"/>
  <c r="M397" i="36"/>
  <c r="M398" i="36"/>
  <c r="M399" i="36"/>
  <c r="M400" i="36"/>
  <c r="M401" i="36"/>
  <c r="M402" i="36"/>
  <c r="M403" i="36"/>
  <c r="M404" i="36"/>
  <c r="M405" i="36"/>
  <c r="M406" i="36"/>
  <c r="M407" i="36"/>
  <c r="M408" i="36"/>
  <c r="M409" i="36"/>
  <c r="M410" i="36"/>
  <c r="M411" i="36"/>
  <c r="M412" i="36"/>
  <c r="M413" i="36"/>
  <c r="M414" i="36"/>
  <c r="M415" i="36"/>
  <c r="M416" i="36"/>
  <c r="M417" i="36"/>
  <c r="M418" i="36"/>
  <c r="M419" i="36"/>
  <c r="M420" i="36"/>
  <c r="M421" i="36"/>
  <c r="M422" i="36"/>
  <c r="M423" i="36"/>
  <c r="M424" i="36"/>
  <c r="M425" i="36"/>
  <c r="M426" i="36"/>
  <c r="M427" i="36"/>
  <c r="M428" i="36"/>
  <c r="M429" i="36"/>
  <c r="M430" i="36"/>
  <c r="M431" i="36"/>
  <c r="M432" i="36"/>
  <c r="M433" i="36"/>
  <c r="M434" i="36"/>
  <c r="M435" i="36"/>
  <c r="M436" i="36"/>
  <c r="M437" i="36"/>
  <c r="M438" i="36"/>
  <c r="M439" i="36"/>
  <c r="M440" i="36"/>
  <c r="M441" i="36"/>
  <c r="M442" i="36"/>
  <c r="M443" i="36"/>
  <c r="M444" i="36"/>
  <c r="M445" i="36"/>
  <c r="M446" i="36"/>
  <c r="M447" i="36"/>
  <c r="M448" i="36"/>
  <c r="M449" i="36"/>
  <c r="M450" i="36"/>
  <c r="M451" i="36"/>
  <c r="M452" i="36"/>
  <c r="M453" i="36"/>
  <c r="M454" i="36"/>
  <c r="M455" i="36"/>
  <c r="M456" i="36"/>
  <c r="M457" i="36"/>
  <c r="M458" i="36"/>
  <c r="M459" i="36"/>
  <c r="M460" i="36"/>
  <c r="M461" i="36"/>
  <c r="M462" i="36"/>
  <c r="M463" i="36"/>
  <c r="M464" i="36"/>
  <c r="M465" i="36"/>
  <c r="M466" i="36"/>
  <c r="M467" i="36"/>
  <c r="M468" i="36"/>
  <c r="M469" i="36"/>
  <c r="M470" i="36"/>
  <c r="M471" i="36"/>
  <c r="M472" i="36"/>
  <c r="M473" i="36"/>
  <c r="M474" i="36"/>
  <c r="M475" i="36"/>
  <c r="M476" i="36"/>
  <c r="M477" i="36"/>
  <c r="M478" i="36"/>
  <c r="M479" i="36"/>
  <c r="M480" i="36"/>
  <c r="M481" i="36"/>
  <c r="M482" i="36"/>
  <c r="M483" i="36"/>
  <c r="M484" i="36"/>
  <c r="M485" i="36"/>
  <c r="M486" i="36"/>
  <c r="M487" i="36"/>
  <c r="M488" i="36"/>
  <c r="M489" i="36"/>
  <c r="M490" i="36"/>
  <c r="M491" i="36"/>
  <c r="M492" i="36"/>
  <c r="M493" i="36"/>
  <c r="M494" i="36"/>
  <c r="M495" i="36"/>
  <c r="M496" i="36"/>
  <c r="M497" i="36"/>
  <c r="M498" i="36"/>
  <c r="M499" i="36"/>
  <c r="M500" i="36"/>
  <c r="M501" i="36"/>
  <c r="M502" i="36"/>
  <c r="M503" i="36"/>
  <c r="M504" i="36"/>
  <c r="M505" i="36"/>
  <c r="M506" i="36"/>
  <c r="M507" i="36"/>
  <c r="M508" i="36"/>
  <c r="M509" i="36"/>
  <c r="M510" i="36"/>
  <c r="M511" i="36"/>
  <c r="M512" i="36"/>
  <c r="M513" i="36"/>
  <c r="M514" i="36"/>
  <c r="M515" i="36"/>
  <c r="M516" i="36"/>
  <c r="M517" i="36"/>
  <c r="M518" i="36"/>
  <c r="M519" i="36"/>
  <c r="M520" i="36"/>
  <c r="M521" i="36"/>
  <c r="M522" i="36"/>
  <c r="M523" i="36"/>
  <c r="M524" i="36"/>
  <c r="M525" i="36"/>
  <c r="M526" i="36"/>
  <c r="M527" i="36"/>
  <c r="M528" i="36"/>
  <c r="M529" i="36"/>
  <c r="M530" i="36"/>
  <c r="M531" i="36"/>
  <c r="M532" i="36"/>
  <c r="M533" i="36"/>
  <c r="M534" i="36"/>
  <c r="M535" i="36"/>
  <c r="M536" i="36"/>
  <c r="M537" i="36"/>
  <c r="M538" i="36"/>
  <c r="M539" i="36"/>
  <c r="M540" i="36"/>
  <c r="M541" i="36"/>
  <c r="M542" i="36"/>
  <c r="M543" i="36"/>
  <c r="M544" i="36"/>
  <c r="M545" i="36"/>
  <c r="M546" i="36"/>
  <c r="M547" i="36"/>
  <c r="M548" i="36"/>
  <c r="M549" i="36"/>
  <c r="M550" i="36"/>
  <c r="M551" i="36"/>
  <c r="M552" i="36"/>
  <c r="M553" i="36"/>
  <c r="M554" i="36"/>
  <c r="M555" i="36"/>
  <c r="M556" i="36"/>
  <c r="M557" i="36"/>
  <c r="M558" i="36"/>
  <c r="M559" i="36"/>
  <c r="M560" i="36"/>
  <c r="M561" i="36"/>
  <c r="M562" i="36"/>
  <c r="M563" i="36"/>
  <c r="M564" i="36"/>
  <c r="M565" i="36"/>
  <c r="M566" i="36"/>
  <c r="M567" i="36"/>
  <c r="M568" i="36"/>
  <c r="M569" i="36"/>
  <c r="M570" i="36"/>
  <c r="M571" i="36"/>
  <c r="M572" i="36"/>
  <c r="M573" i="36"/>
  <c r="M574" i="36"/>
  <c r="M575" i="36"/>
  <c r="M576" i="36"/>
  <c r="M577" i="36"/>
  <c r="M578" i="36"/>
  <c r="M579" i="36"/>
  <c r="M580" i="36"/>
  <c r="M581" i="36"/>
  <c r="M582" i="36"/>
  <c r="M583" i="36"/>
  <c r="M584" i="36"/>
  <c r="M585" i="36"/>
  <c r="M586" i="36"/>
  <c r="M587" i="36"/>
  <c r="M588" i="36"/>
  <c r="M589" i="36"/>
  <c r="M590" i="36"/>
  <c r="M591" i="36"/>
  <c r="M592" i="36"/>
  <c r="M593" i="36"/>
  <c r="M594" i="36"/>
  <c r="M595" i="36"/>
  <c r="M596" i="36"/>
  <c r="M597" i="36"/>
  <c r="M598" i="36"/>
  <c r="M599" i="36"/>
  <c r="M600" i="36"/>
  <c r="M601" i="36"/>
  <c r="M602" i="36"/>
  <c r="M603" i="36"/>
  <c r="M604" i="36"/>
  <c r="M605" i="36"/>
  <c r="M606" i="36"/>
  <c r="M607" i="36"/>
  <c r="M608" i="36"/>
  <c r="M609" i="36"/>
  <c r="M610" i="36"/>
  <c r="M611" i="36"/>
  <c r="M612" i="36"/>
  <c r="M613" i="36"/>
  <c r="M614" i="36"/>
  <c r="M615" i="36"/>
  <c r="M616" i="36"/>
  <c r="M617" i="36"/>
  <c r="M618" i="36"/>
  <c r="M619" i="36"/>
  <c r="M620" i="36"/>
  <c r="M621" i="36"/>
  <c r="M622" i="36"/>
  <c r="M623" i="36"/>
  <c r="M624" i="36"/>
  <c r="M625" i="36"/>
  <c r="M626" i="36"/>
  <c r="M627" i="36"/>
  <c r="M628" i="36"/>
  <c r="M629" i="36"/>
  <c r="M630" i="36"/>
  <c r="M631" i="36"/>
  <c r="M632" i="36"/>
  <c r="M633" i="36"/>
  <c r="M634" i="36"/>
  <c r="M635" i="36"/>
  <c r="M636" i="36"/>
  <c r="M637" i="36"/>
  <c r="M638" i="36"/>
  <c r="M639" i="36"/>
  <c r="M640" i="36"/>
  <c r="M641" i="36"/>
  <c r="M642" i="36"/>
  <c r="M643" i="36"/>
  <c r="M644" i="36"/>
  <c r="M645" i="36"/>
  <c r="M646" i="36"/>
  <c r="M647" i="36"/>
  <c r="M648" i="36"/>
  <c r="M649" i="36"/>
  <c r="M650" i="36"/>
  <c r="M651" i="36"/>
  <c r="M652" i="36"/>
  <c r="M653" i="36"/>
  <c r="M654" i="36"/>
  <c r="M655" i="36"/>
  <c r="M656" i="36"/>
  <c r="M6" i="36"/>
  <c r="K7" i="36"/>
  <c r="K8" i="36"/>
  <c r="K9" i="36"/>
  <c r="K10" i="36"/>
  <c r="K11" i="36"/>
  <c r="K12" i="36"/>
  <c r="K13" i="36"/>
  <c r="K14" i="36"/>
  <c r="K15" i="36"/>
  <c r="K16" i="36"/>
  <c r="K17" i="36"/>
  <c r="K18" i="36"/>
  <c r="K19" i="36"/>
  <c r="K20" i="36"/>
  <c r="K21" i="36"/>
  <c r="K22" i="36"/>
  <c r="K23" i="36"/>
  <c r="K24" i="36"/>
  <c r="K25" i="36"/>
  <c r="K26" i="36"/>
  <c r="K27" i="36"/>
  <c r="K28" i="36"/>
  <c r="K29" i="36"/>
  <c r="K30" i="36"/>
  <c r="K31" i="36"/>
  <c r="K32" i="36"/>
  <c r="K33" i="36"/>
  <c r="K34" i="36"/>
  <c r="K35" i="36"/>
  <c r="K36" i="36"/>
  <c r="K37" i="36"/>
  <c r="K38" i="36"/>
  <c r="K39" i="36"/>
  <c r="K40" i="36"/>
  <c r="K41" i="36"/>
  <c r="K42" i="36"/>
  <c r="K43" i="36"/>
  <c r="K44" i="36"/>
  <c r="K45" i="36"/>
  <c r="K46" i="36"/>
  <c r="K47" i="36"/>
  <c r="K48" i="36"/>
  <c r="K49" i="36"/>
  <c r="K50" i="36"/>
  <c r="K51" i="36"/>
  <c r="K52" i="36"/>
  <c r="K53" i="36"/>
  <c r="K54" i="36"/>
  <c r="K55" i="36"/>
  <c r="K56" i="36"/>
  <c r="K57" i="36"/>
  <c r="K58" i="36"/>
  <c r="K59" i="36"/>
  <c r="K60" i="36"/>
  <c r="K61" i="36"/>
  <c r="K62" i="36"/>
  <c r="K63" i="36"/>
  <c r="K64" i="36"/>
  <c r="K65" i="36"/>
  <c r="K66" i="36"/>
  <c r="K67" i="36"/>
  <c r="K68" i="36"/>
  <c r="K69" i="36"/>
  <c r="K70" i="36"/>
  <c r="K71" i="36"/>
  <c r="K72" i="36"/>
  <c r="K73" i="36"/>
  <c r="K74" i="36"/>
  <c r="K75" i="36"/>
  <c r="K76" i="36"/>
  <c r="K77" i="36"/>
  <c r="K78" i="36"/>
  <c r="K79" i="36"/>
  <c r="K80" i="36"/>
  <c r="K81" i="36"/>
  <c r="K82" i="36"/>
  <c r="K83" i="36"/>
  <c r="K84" i="36"/>
  <c r="K85" i="36"/>
  <c r="K86" i="36"/>
  <c r="K87" i="36"/>
  <c r="K88" i="36"/>
  <c r="K89" i="36"/>
  <c r="K90" i="36"/>
  <c r="K91" i="36"/>
  <c r="K92" i="36"/>
  <c r="K93" i="36"/>
  <c r="K94" i="36"/>
  <c r="K95" i="36"/>
  <c r="K96" i="36"/>
  <c r="K97" i="36"/>
  <c r="K98" i="36"/>
  <c r="K99" i="36"/>
  <c r="K100" i="36"/>
  <c r="K101" i="36"/>
  <c r="K102" i="36"/>
  <c r="K103" i="36"/>
  <c r="K104" i="36"/>
  <c r="K105" i="36"/>
  <c r="K106" i="36"/>
  <c r="K107" i="36"/>
  <c r="K108" i="36"/>
  <c r="K109" i="36"/>
  <c r="K110" i="36"/>
  <c r="K111" i="36"/>
  <c r="K112" i="36"/>
  <c r="K113" i="36"/>
  <c r="K114" i="36"/>
  <c r="K115" i="36"/>
  <c r="K116" i="36"/>
  <c r="K117" i="36"/>
  <c r="K118" i="36"/>
  <c r="K119" i="36"/>
  <c r="K120" i="36"/>
  <c r="K121" i="36"/>
  <c r="K122" i="36"/>
  <c r="K123" i="36"/>
  <c r="K124" i="36"/>
  <c r="K125" i="36"/>
  <c r="K126" i="36"/>
  <c r="K127" i="36"/>
  <c r="K128" i="36"/>
  <c r="K129" i="36"/>
  <c r="K130" i="36"/>
  <c r="K131" i="36"/>
  <c r="K132" i="36"/>
  <c r="K133" i="36"/>
  <c r="K134" i="36"/>
  <c r="K135" i="36"/>
  <c r="K136" i="36"/>
  <c r="K137" i="36"/>
  <c r="K138" i="36"/>
  <c r="K139" i="36"/>
  <c r="K140" i="36"/>
  <c r="K141" i="36"/>
  <c r="K142" i="36"/>
  <c r="K143" i="36"/>
  <c r="K144" i="36"/>
  <c r="K145" i="36"/>
  <c r="K146" i="36"/>
  <c r="K147" i="36"/>
  <c r="K148" i="36"/>
  <c r="K149" i="36"/>
  <c r="K150" i="36"/>
  <c r="K151" i="36"/>
  <c r="K152" i="36"/>
  <c r="K153" i="36"/>
  <c r="K154" i="36"/>
  <c r="K155" i="36"/>
  <c r="K156" i="36"/>
  <c r="K157" i="36"/>
  <c r="K158" i="36"/>
  <c r="K159" i="36"/>
  <c r="K160" i="36"/>
  <c r="K161" i="36"/>
  <c r="K162" i="36"/>
  <c r="K163" i="36"/>
  <c r="K164" i="36"/>
  <c r="K165" i="36"/>
  <c r="K166" i="36"/>
  <c r="K167" i="36"/>
  <c r="K168" i="36"/>
  <c r="K169" i="36"/>
  <c r="K170" i="36"/>
  <c r="K171" i="36"/>
  <c r="K172" i="36"/>
  <c r="K173" i="36"/>
  <c r="K174" i="36"/>
  <c r="K175" i="36"/>
  <c r="K176" i="36"/>
  <c r="K177" i="36"/>
  <c r="K178" i="36"/>
  <c r="K179" i="36"/>
  <c r="K180" i="36"/>
  <c r="K181" i="36"/>
  <c r="K182" i="36"/>
  <c r="K183" i="36"/>
  <c r="K184" i="36"/>
  <c r="K185" i="36"/>
  <c r="K186" i="36"/>
  <c r="K187" i="36"/>
  <c r="K188" i="36"/>
  <c r="K189" i="36"/>
  <c r="K190" i="36"/>
  <c r="K191" i="36"/>
  <c r="K192" i="36"/>
  <c r="K193" i="36"/>
  <c r="K194" i="36"/>
  <c r="K195" i="36"/>
  <c r="K196" i="36"/>
  <c r="K197" i="36"/>
  <c r="K198" i="36"/>
  <c r="K199" i="36"/>
  <c r="K200" i="36"/>
  <c r="K201" i="36"/>
  <c r="K202" i="36"/>
  <c r="K203" i="36"/>
  <c r="K204" i="36"/>
  <c r="K205" i="36"/>
  <c r="K206" i="36"/>
  <c r="K207" i="36"/>
  <c r="K208" i="36"/>
  <c r="K209" i="36"/>
  <c r="K210" i="36"/>
  <c r="K211" i="36"/>
  <c r="K212" i="36"/>
  <c r="K213" i="36"/>
  <c r="K214" i="36"/>
  <c r="K215" i="36"/>
  <c r="K216" i="36"/>
  <c r="K217" i="36"/>
  <c r="K218" i="36"/>
  <c r="K219" i="36"/>
  <c r="K220" i="36"/>
  <c r="K221" i="36"/>
  <c r="K222" i="36"/>
  <c r="K223" i="36"/>
  <c r="K224" i="36"/>
  <c r="K225" i="36"/>
  <c r="K226" i="36"/>
  <c r="K227" i="36"/>
  <c r="K228" i="36"/>
  <c r="K229" i="36"/>
  <c r="K230" i="36"/>
  <c r="K231" i="36"/>
  <c r="K232" i="36"/>
  <c r="K233" i="36"/>
  <c r="K234" i="36"/>
  <c r="K235" i="36"/>
  <c r="K236" i="36"/>
  <c r="K237" i="36"/>
  <c r="K241" i="36"/>
  <c r="K242" i="36"/>
  <c r="K243" i="36"/>
  <c r="K244" i="36"/>
  <c r="K245" i="36"/>
  <c r="K246" i="36"/>
  <c r="K247" i="36"/>
  <c r="K248" i="36"/>
  <c r="K249" i="36"/>
  <c r="K250" i="36"/>
  <c r="K251" i="36"/>
  <c r="K252" i="36"/>
  <c r="K253" i="36"/>
  <c r="K254" i="36"/>
  <c r="K255" i="36"/>
  <c r="K256" i="36"/>
  <c r="K257" i="36"/>
  <c r="K258" i="36"/>
  <c r="K259" i="36"/>
  <c r="K260" i="36"/>
  <c r="K261" i="36"/>
  <c r="K262" i="36"/>
  <c r="K263" i="36"/>
  <c r="K264" i="36"/>
  <c r="K265" i="36"/>
  <c r="K266" i="36"/>
  <c r="K267" i="36"/>
  <c r="K268" i="36"/>
  <c r="K269" i="36"/>
  <c r="K270" i="36"/>
  <c r="K271" i="36"/>
  <c r="K272" i="36"/>
  <c r="K273" i="36"/>
  <c r="K274" i="36"/>
  <c r="K275" i="36"/>
  <c r="K276" i="36"/>
  <c r="K277" i="36"/>
  <c r="K278" i="36"/>
  <c r="K279" i="36"/>
  <c r="K280" i="36"/>
  <c r="K281" i="36"/>
  <c r="K282" i="36"/>
  <c r="K283" i="36"/>
  <c r="K284" i="36"/>
  <c r="K285" i="36"/>
  <c r="K286" i="36"/>
  <c r="K287" i="36"/>
  <c r="K288" i="36"/>
  <c r="K289" i="36"/>
  <c r="K290" i="36"/>
  <c r="K291" i="36"/>
  <c r="K292" i="36"/>
  <c r="K293" i="36"/>
  <c r="K294" i="36"/>
  <c r="K295" i="36"/>
  <c r="K296" i="36"/>
  <c r="K297" i="36"/>
  <c r="K298" i="36"/>
  <c r="K299" i="36"/>
  <c r="K300" i="36"/>
  <c r="K301" i="36"/>
  <c r="K302" i="36"/>
  <c r="K303" i="36"/>
  <c r="K304" i="36"/>
  <c r="K305" i="36"/>
  <c r="K306" i="36"/>
  <c r="K307" i="36"/>
  <c r="K308" i="36"/>
  <c r="K309" i="36"/>
  <c r="K310" i="36"/>
  <c r="K311" i="36"/>
  <c r="K312" i="36"/>
  <c r="K313" i="36"/>
  <c r="K314" i="36"/>
  <c r="K315" i="36"/>
  <c r="K323" i="36"/>
  <c r="K324" i="36"/>
  <c r="K325" i="36"/>
  <c r="K326" i="36"/>
  <c r="K327" i="36"/>
  <c r="K328" i="36"/>
  <c r="K329" i="36"/>
  <c r="K330" i="36"/>
  <c r="K331" i="36"/>
  <c r="K332" i="36"/>
  <c r="K333" i="36"/>
  <c r="K334" i="36"/>
  <c r="K335" i="36"/>
  <c r="K345" i="36"/>
  <c r="K346" i="36"/>
  <c r="K347" i="36"/>
  <c r="K348" i="36"/>
  <c r="K349" i="36"/>
  <c r="K350" i="36"/>
  <c r="K351" i="36"/>
  <c r="K352" i="36"/>
  <c r="K353" i="36"/>
  <c r="K354" i="36"/>
  <c r="K355" i="36"/>
  <c r="K356" i="36"/>
  <c r="K357" i="36"/>
  <c r="K358" i="36"/>
  <c r="K359" i="36"/>
  <c r="K360" i="36"/>
  <c r="K361" i="36"/>
  <c r="K362" i="36"/>
  <c r="K363" i="36"/>
  <c r="K364" i="36"/>
  <c r="K365" i="36"/>
  <c r="K366" i="36"/>
  <c r="K367" i="36"/>
  <c r="K368" i="36"/>
  <c r="K369" i="36"/>
  <c r="K370" i="36"/>
  <c r="K371" i="36"/>
  <c r="K372" i="36"/>
  <c r="K373" i="36"/>
  <c r="K374" i="36"/>
  <c r="K375" i="36"/>
  <c r="K376" i="36"/>
  <c r="K377" i="36"/>
  <c r="K378" i="36"/>
  <c r="K379" i="36"/>
  <c r="K380" i="36"/>
  <c r="K381" i="36"/>
  <c r="K382" i="36"/>
  <c r="K383" i="36"/>
  <c r="K384" i="36"/>
  <c r="K385" i="36"/>
  <c r="K386" i="36"/>
  <c r="K387" i="36"/>
  <c r="K388" i="36"/>
  <c r="K389" i="36"/>
  <c r="K390" i="36"/>
  <c r="K391" i="36"/>
  <c r="K392" i="36"/>
  <c r="K393" i="36"/>
  <c r="K394" i="36"/>
  <c r="K395" i="36"/>
  <c r="K396" i="36"/>
  <c r="K397" i="36"/>
  <c r="K398" i="36"/>
  <c r="K399" i="36"/>
  <c r="K400" i="36"/>
  <c r="K401" i="36"/>
  <c r="K402" i="36"/>
  <c r="K403" i="36"/>
  <c r="K404" i="36"/>
  <c r="K405" i="36"/>
  <c r="K406" i="36"/>
  <c r="K407" i="36"/>
  <c r="K408" i="36"/>
  <c r="K409" i="36"/>
  <c r="K410" i="36"/>
  <c r="K411" i="36"/>
  <c r="K412" i="36"/>
  <c r="K413" i="36"/>
  <c r="K414" i="36"/>
  <c r="K415" i="36"/>
  <c r="K416" i="36"/>
  <c r="K417" i="36"/>
  <c r="K418" i="36"/>
  <c r="K419" i="36"/>
  <c r="K420" i="36"/>
  <c r="K421" i="36"/>
  <c r="K422" i="36"/>
  <c r="K423" i="36"/>
  <c r="K424" i="36"/>
  <c r="K425" i="36"/>
  <c r="K426" i="36"/>
  <c r="K427" i="36"/>
  <c r="K428" i="36"/>
  <c r="K429" i="36"/>
  <c r="K430" i="36"/>
  <c r="K431" i="36"/>
  <c r="K432" i="36"/>
  <c r="K433" i="36"/>
  <c r="K434" i="36"/>
  <c r="K435" i="36"/>
  <c r="K436" i="36"/>
  <c r="K437" i="36"/>
  <c r="K438" i="36"/>
  <c r="K439" i="36"/>
  <c r="K440" i="36"/>
  <c r="K441" i="36"/>
  <c r="K442" i="36"/>
  <c r="K443" i="36"/>
  <c r="K444" i="36"/>
  <c r="K445" i="36"/>
  <c r="K446" i="36"/>
  <c r="K447" i="36"/>
  <c r="K448" i="36"/>
  <c r="K449" i="36"/>
  <c r="K450" i="36"/>
  <c r="K451" i="36"/>
  <c r="K452" i="36"/>
  <c r="K453" i="36"/>
  <c r="K454" i="36"/>
  <c r="K455" i="36"/>
  <c r="K456" i="36"/>
  <c r="K457" i="36"/>
  <c r="K458" i="36"/>
  <c r="K470" i="36"/>
  <c r="K471" i="36"/>
  <c r="K472" i="36"/>
  <c r="K484" i="36"/>
  <c r="K485" i="36"/>
  <c r="K486" i="36"/>
  <c r="K497" i="36"/>
  <c r="K498" i="36"/>
  <c r="K499" i="36"/>
  <c r="K510" i="36"/>
  <c r="K511" i="36"/>
  <c r="K512" i="36"/>
  <c r="K523" i="36"/>
  <c r="K524" i="36"/>
  <c r="K525" i="36"/>
  <c r="K529" i="36"/>
  <c r="K530" i="36"/>
  <c r="K531" i="36"/>
  <c r="K536" i="36"/>
  <c r="K537" i="36"/>
  <c r="K538" i="36"/>
  <c r="K543" i="36"/>
  <c r="K544" i="36"/>
  <c r="K545" i="36"/>
  <c r="K550" i="36"/>
  <c r="K551" i="36"/>
  <c r="K552" i="36"/>
  <c r="K553" i="36"/>
  <c r="K554" i="36"/>
  <c r="K555" i="36"/>
  <c r="K556" i="36"/>
  <c r="K557" i="36"/>
  <c r="K558" i="36"/>
  <c r="K559" i="36"/>
  <c r="K560" i="36"/>
  <c r="K561" i="36"/>
  <c r="K562" i="36"/>
  <c r="K563" i="36"/>
  <c r="K564" i="36"/>
  <c r="K565" i="36"/>
  <c r="K566" i="36"/>
  <c r="K567" i="36"/>
  <c r="K568" i="36"/>
  <c r="K569" i="36"/>
  <c r="K570" i="36"/>
  <c r="K571" i="36"/>
  <c r="K572" i="36"/>
  <c r="K573" i="36"/>
  <c r="K574" i="36"/>
  <c r="K575" i="36"/>
  <c r="K576" i="36"/>
  <c r="K577" i="36"/>
  <c r="K578" i="36"/>
  <c r="K579" i="36"/>
  <c r="K580" i="36"/>
  <c r="K581" i="36"/>
  <c r="K582" i="36"/>
  <c r="K583" i="36"/>
  <c r="K584" i="36"/>
  <c r="K585" i="36"/>
  <c r="K586" i="36"/>
  <c r="K587" i="36"/>
  <c r="K588" i="36"/>
  <c r="K589" i="36"/>
  <c r="K590" i="36"/>
  <c r="K591" i="36"/>
  <c r="K592" i="36"/>
  <c r="K593" i="36"/>
  <c r="K594" i="36"/>
  <c r="K595" i="36"/>
  <c r="K596" i="36"/>
  <c r="K597" i="36"/>
  <c r="K598" i="36"/>
  <c r="K599" i="36"/>
  <c r="K600" i="36"/>
  <c r="K601" i="36"/>
  <c r="K602" i="36"/>
  <c r="K603" i="36"/>
  <c r="K604" i="36"/>
  <c r="K605" i="36"/>
  <c r="K606" i="36"/>
  <c r="K607" i="36"/>
  <c r="K608" i="36"/>
  <c r="K609" i="36"/>
  <c r="K610" i="36"/>
  <c r="K611" i="36"/>
  <c r="K612" i="36"/>
  <c r="K613" i="36"/>
  <c r="K614" i="36"/>
  <c r="K615" i="36"/>
  <c r="K616" i="36"/>
  <c r="K617" i="36"/>
  <c r="K618" i="36"/>
  <c r="K619" i="36"/>
  <c r="K620" i="36"/>
  <c r="K621" i="36"/>
  <c r="K622" i="36"/>
  <c r="K623" i="36"/>
  <c r="K624" i="36"/>
  <c r="K625" i="36"/>
  <c r="K626" i="36"/>
  <c r="K627" i="36"/>
  <c r="K628" i="36"/>
  <c r="K629" i="36"/>
  <c r="K630" i="36"/>
  <c r="K631" i="36"/>
  <c r="K632" i="36"/>
  <c r="K633" i="36"/>
  <c r="K634" i="36"/>
  <c r="K635" i="36"/>
  <c r="K636" i="36"/>
  <c r="K637" i="36"/>
  <c r="K638" i="36"/>
  <c r="K639" i="36"/>
  <c r="K640" i="36"/>
  <c r="K641" i="36"/>
  <c r="K642" i="36"/>
  <c r="K643" i="36"/>
  <c r="K644" i="36"/>
  <c r="K645" i="36"/>
  <c r="K646" i="36"/>
  <c r="K647" i="36"/>
  <c r="K648" i="36"/>
  <c r="K649" i="36"/>
  <c r="K650" i="36"/>
  <c r="K651" i="36"/>
  <c r="K652" i="36"/>
  <c r="K653" i="36"/>
  <c r="K654" i="36"/>
  <c r="K655" i="36"/>
  <c r="K656" i="36"/>
  <c r="K6" i="36"/>
  <c r="I7" i="36"/>
  <c r="I8" i="36"/>
  <c r="I9" i="36"/>
  <c r="I10" i="36"/>
  <c r="I11" i="36"/>
  <c r="I12" i="36"/>
  <c r="I13" i="36"/>
  <c r="I14" i="36"/>
  <c r="I15" i="36"/>
  <c r="I16" i="36"/>
  <c r="I17" i="36"/>
  <c r="I18" i="36"/>
  <c r="I19" i="36"/>
  <c r="I20" i="36"/>
  <c r="I21" i="36"/>
  <c r="I22" i="36"/>
  <c r="I23" i="36"/>
  <c r="I24" i="36"/>
  <c r="I25" i="36"/>
  <c r="I26" i="36"/>
  <c r="I27" i="36"/>
  <c r="I28" i="36"/>
  <c r="I29" i="36"/>
  <c r="I30" i="36"/>
  <c r="I31" i="36"/>
  <c r="I32" i="36"/>
  <c r="I33" i="36"/>
  <c r="I34" i="36"/>
  <c r="I35" i="36"/>
  <c r="I36" i="36"/>
  <c r="I37" i="36"/>
  <c r="I38" i="36"/>
  <c r="I39" i="36"/>
  <c r="I40" i="36"/>
  <c r="I41" i="36"/>
  <c r="I42" i="36"/>
  <c r="I43" i="36"/>
  <c r="I44" i="36"/>
  <c r="I45" i="36"/>
  <c r="I46" i="36"/>
  <c r="I47" i="36"/>
  <c r="I48" i="36"/>
  <c r="I49" i="36"/>
  <c r="I50" i="36"/>
  <c r="I51" i="36"/>
  <c r="I52" i="36"/>
  <c r="I53" i="36"/>
  <c r="I54" i="36"/>
  <c r="I55" i="36"/>
  <c r="I56" i="36"/>
  <c r="I57" i="36"/>
  <c r="I58" i="36"/>
  <c r="I59" i="36"/>
  <c r="I60" i="36"/>
  <c r="I61" i="36"/>
  <c r="I62" i="36"/>
  <c r="I63" i="36"/>
  <c r="I64" i="36"/>
  <c r="I65" i="36"/>
  <c r="I66" i="36"/>
  <c r="I67" i="36"/>
  <c r="I68" i="36"/>
  <c r="I69" i="36"/>
  <c r="I70" i="36"/>
  <c r="I71" i="36"/>
  <c r="I72" i="36"/>
  <c r="I73" i="36"/>
  <c r="I74" i="36"/>
  <c r="I75" i="36"/>
  <c r="I76" i="36"/>
  <c r="I77" i="36"/>
  <c r="I78" i="36"/>
  <c r="I79" i="36"/>
  <c r="I80" i="36"/>
  <c r="I81" i="36"/>
  <c r="I82" i="36"/>
  <c r="I83" i="36"/>
  <c r="I84" i="36"/>
  <c r="I85" i="36"/>
  <c r="I86" i="36"/>
  <c r="I87" i="36"/>
  <c r="I88" i="36"/>
  <c r="I89" i="36"/>
  <c r="I90" i="36"/>
  <c r="I91" i="36"/>
  <c r="I92" i="36"/>
  <c r="I93" i="36"/>
  <c r="I94" i="36"/>
  <c r="I95" i="36"/>
  <c r="I96" i="36"/>
  <c r="I97" i="36"/>
  <c r="I98" i="36"/>
  <c r="I99" i="36"/>
  <c r="I100" i="36"/>
  <c r="I101" i="36"/>
  <c r="I102" i="36"/>
  <c r="I103" i="36"/>
  <c r="I104" i="36"/>
  <c r="I105" i="36"/>
  <c r="I106" i="36"/>
  <c r="I107" i="36"/>
  <c r="I108" i="36"/>
  <c r="I109" i="36"/>
  <c r="I110" i="36"/>
  <c r="I111" i="36"/>
  <c r="I112" i="36"/>
  <c r="I113" i="36"/>
  <c r="I114" i="36"/>
  <c r="I115" i="36"/>
  <c r="I116" i="36"/>
  <c r="I117" i="36"/>
  <c r="I118" i="36"/>
  <c r="I119" i="36"/>
  <c r="I120" i="36"/>
  <c r="I121" i="36"/>
  <c r="I122" i="36"/>
  <c r="I123" i="36"/>
  <c r="I124" i="36"/>
  <c r="I125" i="36"/>
  <c r="I126" i="36"/>
  <c r="I127" i="36"/>
  <c r="I128" i="36"/>
  <c r="I129" i="36"/>
  <c r="I130" i="36"/>
  <c r="I131" i="36"/>
  <c r="I132" i="36"/>
  <c r="I133" i="36"/>
  <c r="I134" i="36"/>
  <c r="I135" i="36"/>
  <c r="I136" i="36"/>
  <c r="I137" i="36"/>
  <c r="I138" i="36"/>
  <c r="I139" i="36"/>
  <c r="I140" i="36"/>
  <c r="I141" i="36"/>
  <c r="I142" i="36"/>
  <c r="I143" i="36"/>
  <c r="I144" i="36"/>
  <c r="I145" i="36"/>
  <c r="I146" i="36"/>
  <c r="I147" i="36"/>
  <c r="I148" i="36"/>
  <c r="I149" i="36"/>
  <c r="I150" i="36"/>
  <c r="I151" i="36"/>
  <c r="I152" i="36"/>
  <c r="I153" i="36"/>
  <c r="I154" i="36"/>
  <c r="I155" i="36"/>
  <c r="I156" i="36"/>
  <c r="I157" i="36"/>
  <c r="I158" i="36"/>
  <c r="I159" i="36"/>
  <c r="I160" i="36"/>
  <c r="I161" i="36"/>
  <c r="I162" i="36"/>
  <c r="I163" i="36"/>
  <c r="I164" i="36"/>
  <c r="I165" i="36"/>
  <c r="I166" i="36"/>
  <c r="I167" i="36"/>
  <c r="I168" i="36"/>
  <c r="I169" i="36"/>
  <c r="I170" i="36"/>
  <c r="I171" i="36"/>
  <c r="I172" i="36"/>
  <c r="I173" i="36"/>
  <c r="I174" i="36"/>
  <c r="I175" i="36"/>
  <c r="I176" i="36"/>
  <c r="I177" i="36"/>
  <c r="I178" i="36"/>
  <c r="I179" i="36"/>
  <c r="I180" i="36"/>
  <c r="I181" i="36"/>
  <c r="I182" i="36"/>
  <c r="I183" i="36"/>
  <c r="I184" i="36"/>
  <c r="I185" i="36"/>
  <c r="I186" i="36"/>
  <c r="I187" i="36"/>
  <c r="I188" i="36"/>
  <c r="I189" i="36"/>
  <c r="I190" i="36"/>
  <c r="I191" i="36"/>
  <c r="I192" i="36"/>
  <c r="I193" i="36"/>
  <c r="I194" i="36"/>
  <c r="I195" i="36"/>
  <c r="I196" i="36"/>
  <c r="I197" i="36"/>
  <c r="I266" i="36"/>
  <c r="I267" i="36"/>
  <c r="I268" i="36"/>
  <c r="I270" i="36"/>
  <c r="I271" i="36"/>
  <c r="I272" i="36"/>
  <c r="I273" i="36"/>
  <c r="I274" i="36"/>
  <c r="I275" i="36"/>
  <c r="I276" i="36"/>
  <c r="I277" i="36"/>
  <c r="I278" i="36"/>
  <c r="I279" i="36"/>
  <c r="I280" i="36"/>
  <c r="I281" i="36"/>
  <c r="I282" i="36"/>
  <c r="I283" i="36"/>
  <c r="I284" i="36"/>
  <c r="I285" i="36"/>
  <c r="I286" i="36"/>
  <c r="I287" i="36"/>
  <c r="I288" i="36"/>
  <c r="I289" i="36"/>
  <c r="I290" i="36"/>
  <c r="I291" i="36"/>
  <c r="I292" i="36"/>
  <c r="I293" i="36"/>
  <c r="I294" i="36"/>
  <c r="I295" i="36"/>
  <c r="I296" i="36"/>
  <c r="I297" i="36"/>
  <c r="I298" i="36"/>
  <c r="I299" i="36"/>
  <c r="I300" i="36"/>
  <c r="I301" i="36"/>
  <c r="I302" i="36"/>
  <c r="I303" i="36"/>
  <c r="I304" i="36"/>
  <c r="I305" i="36"/>
  <c r="I306" i="36"/>
  <c r="I307" i="36"/>
  <c r="I308" i="36"/>
  <c r="I309" i="36"/>
  <c r="I310" i="36"/>
  <c r="I311" i="36"/>
  <c r="I312" i="36"/>
  <c r="I313" i="36"/>
  <c r="I314" i="36"/>
  <c r="I315" i="36"/>
  <c r="I323" i="36"/>
  <c r="I324" i="36"/>
  <c r="I325" i="36"/>
  <c r="I326" i="36"/>
  <c r="I327" i="36"/>
  <c r="I328" i="36"/>
  <c r="I329" i="36"/>
  <c r="I330" i="36"/>
  <c r="I331" i="36"/>
  <c r="I332" i="36"/>
  <c r="I333" i="36"/>
  <c r="I334" i="36"/>
  <c r="I335" i="36"/>
  <c r="I345" i="36"/>
  <c r="I346" i="36"/>
  <c r="I347" i="36"/>
  <c r="I348" i="36"/>
  <c r="I349" i="36"/>
  <c r="I350" i="36"/>
  <c r="I351" i="36"/>
  <c r="I352" i="36"/>
  <c r="I353" i="36"/>
  <c r="I354" i="36"/>
  <c r="I355" i="36"/>
  <c r="I356" i="36"/>
  <c r="I357" i="36"/>
  <c r="I358" i="36"/>
  <c r="I359" i="36"/>
  <c r="I360" i="36"/>
  <c r="I361" i="36"/>
  <c r="I362" i="36"/>
  <c r="I363" i="36"/>
  <c r="I364" i="36"/>
  <c r="I365" i="36"/>
  <c r="I366" i="36"/>
  <c r="I367" i="36"/>
  <c r="I368" i="36"/>
  <c r="I369" i="36"/>
  <c r="I370" i="36"/>
  <c r="I371" i="36"/>
  <c r="I372" i="36"/>
  <c r="I373" i="36"/>
  <c r="I374" i="36"/>
  <c r="I375" i="36"/>
  <c r="I376" i="36"/>
  <c r="I377" i="36"/>
  <c r="I378" i="36"/>
  <c r="I379" i="36"/>
  <c r="I380" i="36"/>
  <c r="I381" i="36"/>
  <c r="I382" i="36"/>
  <c r="I383" i="36"/>
  <c r="I384" i="36"/>
  <c r="I385" i="36"/>
  <c r="I389" i="36"/>
  <c r="I390" i="36"/>
  <c r="I391" i="36"/>
  <c r="I403" i="36"/>
  <c r="I404" i="36"/>
  <c r="I405" i="36"/>
  <c r="I417" i="36"/>
  <c r="I418" i="36"/>
  <c r="I419" i="36"/>
  <c r="I430" i="36"/>
  <c r="I431" i="36"/>
  <c r="I432" i="36"/>
  <c r="I443" i="36"/>
  <c r="I444" i="36"/>
  <c r="I445" i="36"/>
  <c r="I456" i="36"/>
  <c r="I457" i="36"/>
  <c r="I458" i="36"/>
  <c r="I470" i="36"/>
  <c r="I471" i="36"/>
  <c r="I472" i="36"/>
  <c r="I484" i="36"/>
  <c r="I485" i="36"/>
  <c r="I486" i="36"/>
  <c r="I497" i="36"/>
  <c r="I498" i="36"/>
  <c r="I499" i="36"/>
  <c r="I510" i="36"/>
  <c r="I511" i="36"/>
  <c r="I512" i="36"/>
  <c r="I523" i="36"/>
  <c r="I524" i="36"/>
  <c r="I525" i="36"/>
  <c r="I529" i="36"/>
  <c r="I530" i="36"/>
  <c r="I531" i="36"/>
  <c r="I536" i="36"/>
  <c r="I537" i="36"/>
  <c r="I538" i="36"/>
  <c r="I543" i="36"/>
  <c r="I544" i="36"/>
  <c r="I545" i="36"/>
  <c r="I550" i="36"/>
  <c r="I551" i="36"/>
  <c r="I552" i="36"/>
  <c r="I560" i="36"/>
  <c r="I561" i="36"/>
  <c r="I562" i="36"/>
  <c r="I569" i="36"/>
  <c r="I570" i="36"/>
  <c r="I571" i="36"/>
  <c r="I578" i="36"/>
  <c r="I579" i="36"/>
  <c r="I580" i="36"/>
  <c r="I592" i="36"/>
  <c r="I593" i="36"/>
  <c r="I594" i="36"/>
  <c r="I605" i="36"/>
  <c r="I606" i="36"/>
  <c r="I607" i="36"/>
  <c r="I618" i="36"/>
  <c r="I619" i="36"/>
  <c r="I620" i="36"/>
  <c r="I625" i="36"/>
  <c r="I626" i="36"/>
  <c r="I627" i="36"/>
  <c r="I631" i="36"/>
  <c r="I632" i="36"/>
  <c r="I633" i="36"/>
  <c r="I634" i="36"/>
  <c r="I635" i="36"/>
  <c r="I636" i="36"/>
  <c r="I637" i="36"/>
  <c r="I638" i="36"/>
  <c r="I639" i="36"/>
  <c r="I640" i="36"/>
  <c r="I641" i="36"/>
  <c r="I642" i="36"/>
  <c r="I643" i="36"/>
  <c r="I644" i="36"/>
  <c r="I645" i="36"/>
  <c r="I646" i="36"/>
  <c r="I647" i="36"/>
  <c r="I648" i="36"/>
  <c r="I649" i="36"/>
  <c r="I650" i="36"/>
  <c r="I651" i="36"/>
  <c r="I652" i="36"/>
  <c r="I653" i="36"/>
  <c r="I654" i="36"/>
  <c r="I655" i="36"/>
  <c r="I656" i="36"/>
  <c r="I6" i="36"/>
  <c r="G180" i="36"/>
  <c r="G181" i="36"/>
  <c r="G182" i="36"/>
  <c r="G195" i="36"/>
  <c r="G196" i="36"/>
  <c r="G197" i="36"/>
  <c r="G266" i="36"/>
  <c r="G267" i="36"/>
  <c r="G268" i="36"/>
  <c r="G287" i="36"/>
  <c r="G288" i="36"/>
  <c r="G289" i="36"/>
  <c r="G323" i="36"/>
  <c r="G324" i="36"/>
  <c r="G325" i="36"/>
  <c r="G335" i="36"/>
  <c r="G345" i="36"/>
  <c r="G346" i="36"/>
  <c r="G350" i="36"/>
  <c r="G351" i="36"/>
  <c r="G352" i="36"/>
  <c r="G357" i="36"/>
  <c r="G358" i="36"/>
  <c r="G361" i="36"/>
  <c r="G362" i="36"/>
  <c r="G363" i="36"/>
  <c r="G364" i="36"/>
  <c r="G370" i="36"/>
  <c r="G371" i="36"/>
  <c r="G372" i="36"/>
  <c r="G376" i="36"/>
  <c r="G377" i="36"/>
  <c r="G378" i="36"/>
  <c r="G383" i="36"/>
  <c r="G384" i="36"/>
  <c r="G385" i="36"/>
  <c r="G389" i="36"/>
  <c r="G390" i="36"/>
  <c r="G391" i="36"/>
  <c r="G403" i="36"/>
  <c r="G404" i="36"/>
  <c r="G405" i="36"/>
  <c r="G417" i="36"/>
  <c r="G418" i="36"/>
  <c r="G419" i="36"/>
  <c r="G430" i="36"/>
  <c r="G431" i="36"/>
  <c r="G432" i="36"/>
  <c r="G443" i="36"/>
  <c r="G444" i="36"/>
  <c r="G445" i="36"/>
  <c r="G456" i="36"/>
  <c r="G457" i="36"/>
  <c r="G458" i="36"/>
  <c r="G470" i="36"/>
  <c r="G471" i="36"/>
  <c r="G472" i="36"/>
  <c r="G484" i="36"/>
  <c r="G485" i="36"/>
  <c r="G486" i="36"/>
  <c r="G497" i="36"/>
  <c r="G498" i="36"/>
  <c r="G499" i="36"/>
  <c r="G510" i="36"/>
  <c r="G511" i="36"/>
  <c r="G512" i="36"/>
  <c r="G523" i="36"/>
  <c r="G524" i="36"/>
  <c r="G525" i="36"/>
  <c r="G529" i="36"/>
  <c r="G530" i="36"/>
  <c r="G531" i="36"/>
  <c r="G536" i="36"/>
  <c r="G537" i="36"/>
  <c r="G538" i="36"/>
  <c r="G543" i="36"/>
  <c r="G544" i="36"/>
  <c r="G545" i="36"/>
  <c r="G550" i="36"/>
  <c r="G551" i="36"/>
  <c r="G552" i="36"/>
  <c r="G560" i="36"/>
  <c r="G561" i="36"/>
  <c r="G562" i="36"/>
  <c r="G569" i="36"/>
  <c r="G570" i="36"/>
  <c r="G571" i="36"/>
  <c r="G578" i="36"/>
  <c r="G579" i="36"/>
  <c r="G580" i="36"/>
  <c r="G592" i="36"/>
  <c r="G593" i="36"/>
  <c r="G594" i="36"/>
  <c r="G605" i="36"/>
  <c r="G606" i="36"/>
  <c r="G607" i="36"/>
  <c r="G618" i="36"/>
  <c r="G619" i="36"/>
  <c r="G620" i="36"/>
  <c r="G625" i="36"/>
  <c r="G626" i="36"/>
  <c r="G627" i="36"/>
  <c r="G631" i="36"/>
  <c r="G632" i="36"/>
  <c r="G635" i="36"/>
  <c r="G636" i="36"/>
  <c r="G637" i="36"/>
  <c r="G638" i="36"/>
  <c r="G647" i="36"/>
  <c r="G648" i="36"/>
  <c r="G649" i="36"/>
  <c r="G650" i="36"/>
  <c r="G651" i="36"/>
  <c r="G652" i="36"/>
  <c r="G653" i="36"/>
  <c r="G654" i="36"/>
  <c r="G655" i="36"/>
  <c r="G656" i="36"/>
  <c r="E180" i="36"/>
  <c r="E181" i="36"/>
  <c r="E182" i="36"/>
  <c r="E195" i="36"/>
  <c r="E196" i="36"/>
  <c r="E197" i="36"/>
  <c r="E266" i="36"/>
  <c r="E267" i="36"/>
  <c r="E268" i="36"/>
  <c r="E270" i="36"/>
  <c r="E271" i="36"/>
  <c r="E272" i="36"/>
  <c r="E273" i="36"/>
  <c r="E274" i="36"/>
  <c r="E275" i="36"/>
  <c r="E276" i="36"/>
  <c r="E277" i="36"/>
  <c r="E278" i="36"/>
  <c r="E279" i="36"/>
  <c r="E280" i="36"/>
  <c r="E281" i="36"/>
  <c r="E287" i="36"/>
  <c r="E288" i="36"/>
  <c r="E289" i="36"/>
  <c r="E323" i="36"/>
  <c r="E324" i="36"/>
  <c r="E325" i="36"/>
  <c r="E335" i="36"/>
  <c r="E345" i="36"/>
  <c r="E346" i="36"/>
  <c r="E350" i="36"/>
  <c r="E351" i="36"/>
  <c r="E352" i="36"/>
  <c r="E357" i="36"/>
  <c r="E358" i="36"/>
  <c r="E361" i="36"/>
  <c r="E362" i="36"/>
  <c r="E363" i="36"/>
  <c r="E364" i="36"/>
  <c r="E370" i="36"/>
  <c r="E371" i="36"/>
  <c r="E372" i="36"/>
  <c r="E376" i="36"/>
  <c r="E377" i="36"/>
  <c r="E378" i="36"/>
  <c r="E383" i="36"/>
  <c r="E384" i="36"/>
  <c r="E385" i="36"/>
  <c r="E389" i="36"/>
  <c r="E390" i="36"/>
  <c r="E391" i="36"/>
  <c r="E403" i="36"/>
  <c r="E404" i="36"/>
  <c r="E405" i="36"/>
  <c r="E417" i="36"/>
  <c r="E418" i="36"/>
  <c r="E419" i="36"/>
  <c r="E430" i="36"/>
  <c r="E431" i="36"/>
  <c r="E432" i="36"/>
  <c r="E443" i="36"/>
  <c r="E444" i="36"/>
  <c r="E445" i="36"/>
  <c r="E456" i="36"/>
  <c r="E457" i="36"/>
  <c r="E458" i="36"/>
  <c r="E470" i="36"/>
  <c r="E471" i="36"/>
  <c r="E472" i="36"/>
  <c r="E484" i="36"/>
  <c r="E485" i="36"/>
  <c r="E486" i="36"/>
  <c r="E497" i="36"/>
  <c r="E498" i="36"/>
  <c r="E499" i="36"/>
  <c r="E510" i="36"/>
  <c r="E511" i="36"/>
  <c r="E512" i="36"/>
  <c r="E523" i="36"/>
  <c r="E524" i="36"/>
  <c r="E525" i="36"/>
  <c r="E529" i="36"/>
  <c r="E530" i="36"/>
  <c r="E531" i="36"/>
  <c r="E536" i="36"/>
  <c r="E537" i="36"/>
  <c r="E538" i="36"/>
  <c r="E543" i="36"/>
  <c r="E544" i="36"/>
  <c r="E545" i="36"/>
  <c r="E550" i="36"/>
  <c r="E551" i="36"/>
  <c r="E552" i="36"/>
  <c r="E560" i="36"/>
  <c r="E561" i="36"/>
  <c r="E562" i="36"/>
  <c r="E569" i="36"/>
  <c r="E570" i="36"/>
  <c r="E571" i="36"/>
  <c r="E578" i="36"/>
  <c r="E579" i="36"/>
  <c r="E580" i="36"/>
  <c r="E592" i="36"/>
  <c r="E593" i="36"/>
  <c r="E594" i="36"/>
  <c r="E605" i="36"/>
  <c r="E606" i="36"/>
  <c r="E607" i="36"/>
  <c r="E618" i="36"/>
  <c r="E619" i="36"/>
  <c r="E620" i="36"/>
  <c r="E625" i="36"/>
  <c r="E626" i="36"/>
  <c r="E627" i="36"/>
  <c r="E631" i="36"/>
  <c r="E632" i="36"/>
  <c r="E635" i="36"/>
  <c r="E636" i="36"/>
  <c r="E637" i="36"/>
  <c r="E638" i="36"/>
  <c r="E647" i="36"/>
  <c r="E648" i="36"/>
  <c r="E649" i="36"/>
  <c r="E650" i="36"/>
  <c r="E651" i="36"/>
  <c r="E652" i="36"/>
  <c r="E653" i="36"/>
  <c r="E654" i="36"/>
  <c r="E655" i="36"/>
  <c r="E656" i="36"/>
  <c r="E28" i="32" l="1"/>
  <c r="F118" i="26"/>
  <c r="E176" i="30" s="1"/>
  <c r="F117" i="26"/>
  <c r="E172" i="30" s="1"/>
  <c r="F119" i="26"/>
  <c r="E180" i="30" s="1"/>
  <c r="Q1761" i="24"/>
  <c r="Q1762" i="24"/>
  <c r="Q1763" i="24"/>
  <c r="Q1764" i="24"/>
  <c r="A914" i="26"/>
  <c r="Q3" i="24"/>
  <c r="Q4" i="24"/>
  <c r="Q5" i="24"/>
  <c r="Q6" i="24"/>
  <c r="Q7" i="24"/>
  <c r="Q8" i="24"/>
  <c r="Q9" i="24"/>
  <c r="Q10" i="24"/>
  <c r="Q11" i="24"/>
  <c r="Q13" i="24"/>
  <c r="Q14" i="24"/>
  <c r="Q15" i="24"/>
  <c r="Q16" i="24"/>
  <c r="Q17" i="24"/>
  <c r="Q18" i="24"/>
  <c r="Q19" i="24"/>
  <c r="Q20" i="24"/>
  <c r="Q21" i="24"/>
  <c r="Q22" i="24"/>
  <c r="Q23" i="24"/>
  <c r="Q24" i="24"/>
  <c r="Q25" i="24"/>
  <c r="Q26" i="24"/>
  <c r="Q27" i="24"/>
  <c r="Q28" i="24"/>
  <c r="Q29" i="24"/>
  <c r="Q30" i="24"/>
  <c r="Q31" i="24"/>
  <c r="Q32" i="24"/>
  <c r="Q33" i="24"/>
  <c r="Q34" i="24"/>
  <c r="Q35" i="24"/>
  <c r="Q36" i="24"/>
  <c r="Q37" i="24"/>
  <c r="Q38" i="24"/>
  <c r="Q39" i="24"/>
  <c r="Q40" i="24"/>
  <c r="Q41" i="24"/>
  <c r="Q42" i="24"/>
  <c r="Q43" i="24"/>
  <c r="Q44" i="24"/>
  <c r="Q45" i="24"/>
  <c r="Q46" i="24"/>
  <c r="Q48" i="24"/>
  <c r="Q51" i="24"/>
  <c r="Q52" i="24"/>
  <c r="Q53" i="24"/>
  <c r="Q54" i="24"/>
  <c r="Q56" i="24"/>
  <c r="Q57" i="24"/>
  <c r="Q58" i="24"/>
  <c r="Q59" i="24"/>
  <c r="Q61" i="24"/>
  <c r="Q62" i="24"/>
  <c r="Q63" i="24"/>
  <c r="Q64" i="24"/>
  <c r="Q65" i="24"/>
  <c r="Q68" i="24"/>
  <c r="Q75" i="24"/>
  <c r="Q76" i="24"/>
  <c r="Q82" i="24"/>
  <c r="Q83" i="24"/>
  <c r="Q84" i="24"/>
  <c r="Q85" i="24"/>
  <c r="Q86" i="24"/>
  <c r="Q87" i="24"/>
  <c r="Q88" i="24"/>
  <c r="Q89" i="24"/>
  <c r="Q90" i="24"/>
  <c r="Q91" i="24"/>
  <c r="Q93" i="24"/>
  <c r="Q94" i="24"/>
  <c r="Q95" i="24"/>
  <c r="Q99" i="24"/>
  <c r="Q100" i="24"/>
  <c r="Q101" i="24"/>
  <c r="Q109" i="24"/>
  <c r="Q110" i="24"/>
  <c r="Q112" i="24"/>
  <c r="Q116" i="24"/>
  <c r="Q117" i="24"/>
  <c r="Q118" i="24"/>
  <c r="Q120" i="24"/>
  <c r="Q121" i="24"/>
  <c r="Q125" i="24"/>
  <c r="Q126" i="24"/>
  <c r="Q130" i="24"/>
  <c r="Q131" i="24"/>
  <c r="Q132" i="24"/>
  <c r="Q133" i="24"/>
  <c r="Q137" i="24"/>
  <c r="Q138" i="24"/>
  <c r="Q140" i="24"/>
  <c r="Q141" i="24"/>
  <c r="Q142" i="24"/>
  <c r="Q143" i="24"/>
  <c r="Q144" i="24"/>
  <c r="Q145" i="24"/>
  <c r="Q146" i="24"/>
  <c r="Q147" i="24"/>
  <c r="Q148" i="24"/>
  <c r="Q149" i="24"/>
  <c r="Q150" i="24"/>
  <c r="Q151" i="24"/>
  <c r="Q152" i="24"/>
  <c r="Q153" i="24"/>
  <c r="Q154" i="24"/>
  <c r="Q155" i="24"/>
  <c r="Q156" i="24"/>
  <c r="Q157" i="24"/>
  <c r="Q158" i="24"/>
  <c r="Q159" i="24"/>
  <c r="Q160" i="24"/>
  <c r="Q161" i="24"/>
  <c r="Q162" i="24"/>
  <c r="Q163" i="24"/>
  <c r="Q164" i="24"/>
  <c r="Q165" i="24"/>
  <c r="Q166" i="24"/>
  <c r="Q167" i="24"/>
  <c r="Q168" i="24"/>
  <c r="Q172" i="24"/>
  <c r="Q177" i="24"/>
  <c r="Q178" i="24"/>
  <c r="Q179" i="24"/>
  <c r="Q180" i="24"/>
  <c r="Q181" i="24"/>
  <c r="Q182" i="24"/>
  <c r="Q183" i="24"/>
  <c r="Q184" i="24"/>
  <c r="Q185" i="24"/>
  <c r="Q187" i="24"/>
  <c r="Q188" i="24"/>
  <c r="Q189" i="24"/>
  <c r="Q190" i="24"/>
  <c r="Q191" i="24"/>
  <c r="Q192" i="24"/>
  <c r="Q193" i="24"/>
  <c r="Q194" i="24"/>
  <c r="Q195" i="24"/>
  <c r="Q196" i="24"/>
  <c r="Q197" i="24"/>
  <c r="Q198" i="24"/>
  <c r="Q200" i="24"/>
  <c r="Q201" i="24"/>
  <c r="Q203" i="24"/>
  <c r="Q204" i="24"/>
  <c r="Q205" i="24"/>
  <c r="Q206" i="24"/>
  <c r="Q207" i="24"/>
  <c r="Q208" i="24"/>
  <c r="Q209" i="24"/>
  <c r="Q210" i="24"/>
  <c r="Q211" i="24"/>
  <c r="Q212" i="24"/>
  <c r="Q213" i="24"/>
  <c r="Q214" i="24"/>
  <c r="Q215" i="24"/>
  <c r="Q216" i="24"/>
  <c r="Q217" i="24"/>
  <c r="Q218" i="24"/>
  <c r="Q219" i="24"/>
  <c r="Q220" i="24"/>
  <c r="Q223" i="24"/>
  <c r="Q224" i="24"/>
  <c r="Q225" i="24"/>
  <c r="Q226" i="24"/>
  <c r="Q227" i="24"/>
  <c r="Q228" i="24"/>
  <c r="Q229" i="24"/>
  <c r="Q230" i="24"/>
  <c r="Q231" i="24"/>
  <c r="Q232" i="24"/>
  <c r="Q233" i="24"/>
  <c r="Q234" i="24"/>
  <c r="Q235" i="24"/>
  <c r="Q236" i="24"/>
  <c r="Q237" i="24"/>
  <c r="Q238" i="24"/>
  <c r="Q239" i="24"/>
  <c r="Q240" i="24"/>
  <c r="Q241" i="24"/>
  <c r="Q242" i="24"/>
  <c r="Q243" i="24"/>
  <c r="Q244" i="24"/>
  <c r="Q245" i="24"/>
  <c r="Q246" i="24"/>
  <c r="Q247" i="24"/>
  <c r="Q248" i="24"/>
  <c r="Q250" i="24"/>
  <c r="Q251" i="24"/>
  <c r="Q253" i="24"/>
  <c r="Q255" i="24"/>
  <c r="Q256" i="24"/>
  <c r="Q257" i="24"/>
  <c r="Q258" i="24"/>
  <c r="Q259" i="24"/>
  <c r="Q260" i="24"/>
  <c r="Q261" i="24"/>
  <c r="Q262" i="24"/>
  <c r="Q263" i="24"/>
  <c r="Q264" i="24"/>
  <c r="Q265" i="24"/>
  <c r="Q266" i="24"/>
  <c r="Q267" i="24"/>
  <c r="Q268" i="24"/>
  <c r="Q269" i="24"/>
  <c r="Q270" i="24"/>
  <c r="Q271" i="24"/>
  <c r="Q272" i="24"/>
  <c r="Q273" i="24"/>
  <c r="Q274" i="24"/>
  <c r="Q275" i="24"/>
  <c r="Q288" i="24"/>
  <c r="Q289" i="24"/>
  <c r="Q290" i="24"/>
  <c r="Q291" i="24"/>
  <c r="Q292" i="24"/>
  <c r="Q293" i="24"/>
  <c r="Q294" i="24"/>
  <c r="Q295" i="24"/>
  <c r="Q296" i="24"/>
  <c r="Q297" i="24"/>
  <c r="Q298" i="24"/>
  <c r="Q299" i="24"/>
  <c r="Q300" i="24"/>
  <c r="Q301" i="24"/>
  <c r="Q302" i="24"/>
  <c r="Q303" i="24"/>
  <c r="Q304" i="24"/>
  <c r="Q305" i="24"/>
  <c r="Q306" i="24"/>
  <c r="Q307" i="24"/>
  <c r="Q308" i="24"/>
  <c r="Q309" i="24"/>
  <c r="Q310" i="24"/>
  <c r="Q311" i="24"/>
  <c r="Q312" i="24"/>
  <c r="Q313" i="24"/>
  <c r="Q314" i="24"/>
  <c r="Q315" i="24"/>
  <c r="Q316" i="24"/>
  <c r="Q317" i="24"/>
  <c r="Q318" i="24"/>
  <c r="Q319" i="24"/>
  <c r="Q320" i="24"/>
  <c r="Q321" i="24"/>
  <c r="Q322" i="24"/>
  <c r="Q323" i="24"/>
  <c r="Q324" i="24"/>
  <c r="Q325" i="24"/>
  <c r="Q326" i="24"/>
  <c r="Q327" i="24"/>
  <c r="Q328" i="24"/>
  <c r="Q329" i="24"/>
  <c r="Q330" i="24"/>
  <c r="Q331" i="24"/>
  <c r="Q332" i="24"/>
  <c r="Q333" i="24"/>
  <c r="Q334" i="24"/>
  <c r="Q335" i="24"/>
  <c r="Q336" i="24"/>
  <c r="Q337" i="24"/>
  <c r="Q338" i="24"/>
  <c r="Q339" i="24"/>
  <c r="Q340" i="24"/>
  <c r="Q341" i="24"/>
  <c r="Q342" i="24"/>
  <c r="Q343" i="24"/>
  <c r="Q344" i="24"/>
  <c r="Q345" i="24"/>
  <c r="Q346" i="24"/>
  <c r="Q347" i="24"/>
  <c r="Q348" i="24"/>
  <c r="Q349" i="24"/>
  <c r="Q350" i="24"/>
  <c r="Q351" i="24"/>
  <c r="Q352" i="24"/>
  <c r="Q353" i="24"/>
  <c r="Q354" i="24"/>
  <c r="Q355" i="24"/>
  <c r="Q356" i="24"/>
  <c r="Q357" i="24"/>
  <c r="Q358" i="24"/>
  <c r="Q359" i="24"/>
  <c r="Q360" i="24"/>
  <c r="Q361" i="24"/>
  <c r="Q362" i="24"/>
  <c r="Q363" i="24"/>
  <c r="Q364" i="24"/>
  <c r="Q365" i="24"/>
  <c r="Q366" i="24"/>
  <c r="Q367" i="24"/>
  <c r="Q368" i="24"/>
  <c r="Q369" i="24"/>
  <c r="Q370" i="24"/>
  <c r="Q371" i="24"/>
  <c r="Q372" i="24"/>
  <c r="Q373" i="24"/>
  <c r="Q374" i="24"/>
  <c r="Q375" i="24"/>
  <c r="Q376" i="24"/>
  <c r="Q377" i="24"/>
  <c r="Q378" i="24"/>
  <c r="Q379" i="24"/>
  <c r="Q380" i="24"/>
  <c r="Q381" i="24"/>
  <c r="Q382" i="24"/>
  <c r="Q383" i="24"/>
  <c r="Q384" i="24"/>
  <c r="Q385" i="24"/>
  <c r="Q386" i="24"/>
  <c r="Q387" i="24"/>
  <c r="Q388" i="24"/>
  <c r="Q389" i="24"/>
  <c r="Q390" i="24"/>
  <c r="Q391" i="24"/>
  <c r="Q392" i="24"/>
  <c r="Q393" i="24"/>
  <c r="Q394" i="24"/>
  <c r="Q395" i="24"/>
  <c r="Q396" i="24"/>
  <c r="Q397" i="24"/>
  <c r="Q398" i="24"/>
  <c r="Q399" i="24"/>
  <c r="Q400" i="24"/>
  <c r="Q401" i="24"/>
  <c r="Q402" i="24"/>
  <c r="Q403" i="24"/>
  <c r="Q404" i="24"/>
  <c r="Q405" i="24"/>
  <c r="Q406" i="24"/>
  <c r="Q407" i="24"/>
  <c r="Q408" i="24"/>
  <c r="Q409" i="24"/>
  <c r="Q410" i="24"/>
  <c r="Q411" i="24"/>
  <c r="Q412" i="24"/>
  <c r="Q413" i="24"/>
  <c r="Q414" i="24"/>
  <c r="Q415" i="24"/>
  <c r="Q416" i="24"/>
  <c r="Q417" i="24"/>
  <c r="Q418" i="24"/>
  <c r="Q419" i="24"/>
  <c r="Q420" i="24"/>
  <c r="Q421" i="24"/>
  <c r="Q422" i="24"/>
  <c r="Q423" i="24"/>
  <c r="Q424" i="24"/>
  <c r="Q425" i="24"/>
  <c r="Q426" i="24"/>
  <c r="Q427" i="24"/>
  <c r="Q428" i="24"/>
  <c r="Q429" i="24"/>
  <c r="Q430" i="24"/>
  <c r="Q431" i="24"/>
  <c r="Q432" i="24"/>
  <c r="Q433" i="24"/>
  <c r="Q434" i="24"/>
  <c r="Q435" i="24"/>
  <c r="Q436" i="24"/>
  <c r="Q437" i="24"/>
  <c r="Q438" i="24"/>
  <c r="Q439" i="24"/>
  <c r="Q440" i="24"/>
  <c r="Q441" i="24"/>
  <c r="Q442" i="24"/>
  <c r="Q443" i="24"/>
  <c r="Q444" i="24"/>
  <c r="Q445" i="24"/>
  <c r="Q446" i="24"/>
  <c r="Q447" i="24"/>
  <c r="Q448" i="24"/>
  <c r="Q449" i="24"/>
  <c r="Q450" i="24"/>
  <c r="Q451" i="24"/>
  <c r="Q452" i="24"/>
  <c r="Q453" i="24"/>
  <c r="Q454" i="24"/>
  <c r="Q455" i="24"/>
  <c r="Q456" i="24"/>
  <c r="Q457" i="24"/>
  <c r="Q458" i="24"/>
  <c r="Q459" i="24"/>
  <c r="Q460" i="24"/>
  <c r="Q461" i="24"/>
  <c r="Q462" i="24"/>
  <c r="Q463" i="24"/>
  <c r="Q464" i="24"/>
  <c r="Q465" i="24"/>
  <c r="Q466" i="24"/>
  <c r="Q467" i="24"/>
  <c r="Q468" i="24"/>
  <c r="Q469" i="24"/>
  <c r="Q470" i="24"/>
  <c r="Q471" i="24"/>
  <c r="Q472" i="24"/>
  <c r="Q473" i="24"/>
  <c r="Q474" i="24"/>
  <c r="Q475" i="24"/>
  <c r="Q476" i="24"/>
  <c r="Q477" i="24"/>
  <c r="Q478" i="24"/>
  <c r="Q479" i="24"/>
  <c r="Q480" i="24"/>
  <c r="Q481" i="24"/>
  <c r="Q482" i="24"/>
  <c r="Q483" i="24"/>
  <c r="Q484" i="24"/>
  <c r="Q485" i="24"/>
  <c r="Q486" i="24"/>
  <c r="Q487" i="24"/>
  <c r="Q488" i="24"/>
  <c r="Q489" i="24"/>
  <c r="Q490" i="24"/>
  <c r="Q491" i="24"/>
  <c r="Q492" i="24"/>
  <c r="Q493" i="24"/>
  <c r="Q494" i="24"/>
  <c r="Q495" i="24"/>
  <c r="Q496" i="24"/>
  <c r="Q497" i="24"/>
  <c r="Q498" i="24"/>
  <c r="Q499" i="24"/>
  <c r="Q500" i="24"/>
  <c r="Q501" i="24"/>
  <c r="Q502" i="24"/>
  <c r="Q503" i="24"/>
  <c r="Q504" i="24"/>
  <c r="Q505" i="24"/>
  <c r="Q506" i="24"/>
  <c r="Q507" i="24"/>
  <c r="Q508" i="24"/>
  <c r="Q509" i="24"/>
  <c r="Q510" i="24"/>
  <c r="Q511" i="24"/>
  <c r="Q512" i="24"/>
  <c r="Q513" i="24"/>
  <c r="Q514" i="24"/>
  <c r="Q515" i="24"/>
  <c r="Q516" i="24"/>
  <c r="Q517" i="24"/>
  <c r="Q518" i="24"/>
  <c r="Q519" i="24"/>
  <c r="Q520" i="24"/>
  <c r="Q521" i="24"/>
  <c r="Q522" i="24"/>
  <c r="Q523" i="24"/>
  <c r="Q524" i="24"/>
  <c r="Q525" i="24"/>
  <c r="Q526" i="24"/>
  <c r="Q527" i="24"/>
  <c r="Q528" i="24"/>
  <c r="Q529" i="24"/>
  <c r="Q530" i="24"/>
  <c r="Q531" i="24"/>
  <c r="Q532" i="24"/>
  <c r="Q533" i="24"/>
  <c r="Q534" i="24"/>
  <c r="Q535" i="24"/>
  <c r="Q536" i="24"/>
  <c r="Q537" i="24"/>
  <c r="Q538" i="24"/>
  <c r="Q539" i="24"/>
  <c r="Q540" i="24"/>
  <c r="Q541" i="24"/>
  <c r="Q542" i="24"/>
  <c r="Q543" i="24"/>
  <c r="Q544" i="24"/>
  <c r="Q545" i="24"/>
  <c r="Q546" i="24"/>
  <c r="Q547" i="24"/>
  <c r="Q548" i="24"/>
  <c r="Q549" i="24"/>
  <c r="Q550" i="24"/>
  <c r="Q551" i="24"/>
  <c r="Q552" i="24"/>
  <c r="Q553" i="24"/>
  <c r="Q554" i="24"/>
  <c r="Q555" i="24"/>
  <c r="Q556" i="24"/>
  <c r="Q557" i="24"/>
  <c r="Q558" i="24"/>
  <c r="Q559" i="24"/>
  <c r="Q560" i="24"/>
  <c r="Q561" i="24"/>
  <c r="Q571" i="24"/>
  <c r="Q572" i="24"/>
  <c r="Q573" i="24"/>
  <c r="Q574" i="24"/>
  <c r="Q575" i="24"/>
  <c r="Q576" i="24"/>
  <c r="Q580" i="24"/>
  <c r="Q581" i="24"/>
  <c r="Q582" i="24"/>
  <c r="Q583" i="24"/>
  <c r="Q584" i="24"/>
  <c r="Q585" i="24"/>
  <c r="Q586" i="24"/>
  <c r="Q587" i="24"/>
  <c r="Q588" i="24"/>
  <c r="Q589" i="24"/>
  <c r="Q590" i="24"/>
  <c r="Q591" i="24"/>
  <c r="Q592" i="24"/>
  <c r="Q593" i="24"/>
  <c r="Q594" i="24"/>
  <c r="Q595" i="24"/>
  <c r="Q596" i="24"/>
  <c r="Q597" i="24"/>
  <c r="Q598" i="24"/>
  <c r="Q599" i="24"/>
  <c r="Q600" i="24"/>
  <c r="Q601" i="24"/>
  <c r="Q602" i="24"/>
  <c r="Q603" i="24"/>
  <c r="Q604" i="24"/>
  <c r="Q605" i="24"/>
  <c r="Q609" i="24"/>
  <c r="Q610" i="24"/>
  <c r="Q611" i="24"/>
  <c r="Q612" i="24"/>
  <c r="Q613" i="24"/>
  <c r="Q615" i="24"/>
  <c r="Q616" i="24"/>
  <c r="Q617" i="24"/>
  <c r="Q618" i="24"/>
  <c r="Q619" i="24"/>
  <c r="Q620" i="24"/>
  <c r="Q621" i="24"/>
  <c r="Q622" i="24"/>
  <c r="Q623" i="24"/>
  <c r="Q624" i="24"/>
  <c r="Q625" i="24"/>
  <c r="Q626" i="24"/>
  <c r="Q627" i="24"/>
  <c r="Q628" i="24"/>
  <c r="Q629" i="24"/>
  <c r="Q630" i="24"/>
  <c r="Q631" i="24"/>
  <c r="Q632" i="24"/>
  <c r="Q633" i="24"/>
  <c r="Q634" i="24"/>
  <c r="Q635" i="24"/>
  <c r="Q639" i="24"/>
  <c r="Q641" i="24"/>
  <c r="Q643" i="24"/>
  <c r="Q645" i="24"/>
  <c r="Q647" i="24"/>
  <c r="Q648" i="24"/>
  <c r="Q649" i="24"/>
  <c r="Q651" i="24"/>
  <c r="Q652" i="24"/>
  <c r="Q653" i="24"/>
  <c r="Q654" i="24"/>
  <c r="Q655" i="24"/>
  <c r="Q656" i="24"/>
  <c r="Q657" i="24"/>
  <c r="Q658" i="24"/>
  <c r="Q659" i="24"/>
  <c r="Q660" i="24"/>
  <c r="Q661" i="24"/>
  <c r="Q662" i="24"/>
  <c r="Q663" i="24"/>
  <c r="Q664" i="24"/>
  <c r="Q665" i="24"/>
  <c r="Q666" i="24"/>
  <c r="Q671" i="24"/>
  <c r="Q672" i="24"/>
  <c r="Q673" i="24"/>
  <c r="Q676" i="24"/>
  <c r="Q677" i="24"/>
  <c r="Q678" i="24"/>
  <c r="Q679" i="24"/>
  <c r="Q682" i="24"/>
  <c r="Q683" i="24"/>
  <c r="Q685" i="24"/>
  <c r="Q689" i="24"/>
  <c r="Q691" i="24"/>
  <c r="Q692" i="24"/>
  <c r="Q693" i="24"/>
  <c r="Q694" i="24"/>
  <c r="Q695" i="24"/>
  <c r="Q696" i="24"/>
  <c r="Q697" i="24"/>
  <c r="Q698" i="24"/>
  <c r="Q699" i="24"/>
  <c r="Q700" i="24"/>
  <c r="Q701" i="24"/>
  <c r="Q702" i="24"/>
  <c r="Q703" i="24"/>
  <c r="Q708" i="24"/>
  <c r="Q709" i="24"/>
  <c r="Q710" i="24"/>
  <c r="Q716" i="24"/>
  <c r="Q717" i="24"/>
  <c r="Q718" i="24"/>
  <c r="Q719" i="24"/>
  <c r="Q720" i="24"/>
  <c r="Q722" i="24"/>
  <c r="Q724" i="24"/>
  <c r="Q726" i="24"/>
  <c r="Q728" i="24"/>
  <c r="Q729" i="24"/>
  <c r="Q730" i="24"/>
  <c r="Q731" i="24"/>
  <c r="Q732" i="24"/>
  <c r="Q733" i="24"/>
  <c r="Q734" i="24"/>
  <c r="Q735" i="24"/>
  <c r="Q736" i="24"/>
  <c r="Q737" i="24"/>
  <c r="Q738" i="24"/>
  <c r="Q739" i="24"/>
  <c r="Q740" i="24"/>
  <c r="Q741" i="24"/>
  <c r="Q742" i="24"/>
  <c r="Q743" i="24"/>
  <c r="Q744" i="24"/>
  <c r="Q745" i="24"/>
  <c r="Q746" i="24"/>
  <c r="Q747" i="24"/>
  <c r="Q748" i="24"/>
  <c r="Q749" i="24"/>
  <c r="Q750" i="24"/>
  <c r="D750" i="24"/>
  <c r="Q751" i="24"/>
  <c r="Q752" i="24"/>
  <c r="D752" i="24"/>
  <c r="Q753" i="24"/>
  <c r="Q754" i="24"/>
  <c r="Q755" i="24"/>
  <c r="D755" i="24"/>
  <c r="Q756" i="24"/>
  <c r="D756" i="24"/>
  <c r="Q757" i="24"/>
  <c r="D757" i="24"/>
  <c r="Q758" i="24"/>
  <c r="D758" i="24"/>
  <c r="Q759" i="24"/>
  <c r="D759" i="24"/>
  <c r="Q760" i="24"/>
  <c r="D760" i="24"/>
  <c r="Q761" i="24"/>
  <c r="Q762" i="24"/>
  <c r="D762" i="24"/>
  <c r="Q763" i="24"/>
  <c r="D763" i="24"/>
  <c r="Q764" i="24"/>
  <c r="D764" i="24"/>
  <c r="Q765" i="24"/>
  <c r="Q766" i="24"/>
  <c r="Q767" i="24"/>
  <c r="Q768" i="24"/>
  <c r="Q769" i="24"/>
  <c r="Q770" i="24"/>
  <c r="Q771" i="24"/>
  <c r="Q772" i="24"/>
  <c r="Q773" i="24"/>
  <c r="Q774" i="24"/>
  <c r="D774" i="24"/>
  <c r="Q775" i="24"/>
  <c r="D775" i="24"/>
  <c r="Q776" i="24"/>
  <c r="D776" i="24"/>
  <c r="Q777" i="24"/>
  <c r="Q778" i="24"/>
  <c r="Q779" i="24"/>
  <c r="Q780" i="24"/>
  <c r="Q781" i="24"/>
  <c r="Q782" i="24"/>
  <c r="Q783" i="24"/>
  <c r="Q784" i="24"/>
  <c r="Q785" i="24"/>
  <c r="Q786" i="24"/>
  <c r="Q787" i="24"/>
  <c r="Q788" i="24"/>
  <c r="Q789" i="24"/>
  <c r="Q790" i="24"/>
  <c r="Q791" i="24"/>
  <c r="Q792" i="24"/>
  <c r="Q793" i="24"/>
  <c r="Q794" i="24"/>
  <c r="Q795" i="24"/>
  <c r="Q796" i="24"/>
  <c r="Q797" i="24"/>
  <c r="Q798" i="24"/>
  <c r="Q799" i="24"/>
  <c r="Q800" i="24"/>
  <c r="Q801" i="24"/>
  <c r="Q802" i="24"/>
  <c r="D802" i="24"/>
  <c r="Q803" i="24"/>
  <c r="Q804" i="24"/>
  <c r="Q805" i="24"/>
  <c r="Q806" i="24"/>
  <c r="D806" i="24"/>
  <c r="Q807" i="24"/>
  <c r="Q808" i="24"/>
  <c r="Q809" i="24"/>
  <c r="Q810" i="24"/>
  <c r="D810" i="24"/>
  <c r="Q811" i="24"/>
  <c r="Q812" i="24"/>
  <c r="Q813" i="24"/>
  <c r="Q814" i="24"/>
  <c r="Q815" i="24"/>
  <c r="Q816" i="24"/>
  <c r="D816" i="24"/>
  <c r="Q817" i="24"/>
  <c r="Q818" i="24"/>
  <c r="Q819" i="24"/>
  <c r="Q820" i="24"/>
  <c r="Q821" i="24"/>
  <c r="Q822" i="24"/>
  <c r="Q823" i="24"/>
  <c r="Q824" i="24"/>
  <c r="Q825" i="24"/>
  <c r="Q826" i="24"/>
  <c r="Q827" i="24"/>
  <c r="Q828" i="24"/>
  <c r="Q829" i="24"/>
  <c r="Q830" i="24"/>
  <c r="Q831" i="24"/>
  <c r="Q832" i="24"/>
  <c r="Q833" i="24"/>
  <c r="Q834" i="24"/>
  <c r="Q835" i="24"/>
  <c r="Q836" i="24"/>
  <c r="Q837" i="24"/>
  <c r="Q838" i="24"/>
  <c r="Q839" i="24"/>
  <c r="Q840" i="24"/>
  <c r="Q841" i="24"/>
  <c r="Q842" i="24"/>
  <c r="Q843" i="24"/>
  <c r="Q844" i="24"/>
  <c r="Q845" i="24"/>
  <c r="Q846" i="24"/>
  <c r="Q847" i="24"/>
  <c r="Q848" i="24"/>
  <c r="Q849" i="24"/>
  <c r="Q850" i="24"/>
  <c r="Q851" i="24"/>
  <c r="Q852" i="24"/>
  <c r="Q853" i="24"/>
  <c r="Q854" i="24"/>
  <c r="Q855" i="24"/>
  <c r="Q856" i="24"/>
  <c r="Q857" i="24"/>
  <c r="Q858" i="24"/>
  <c r="Q859" i="24"/>
  <c r="Q860" i="24"/>
  <c r="Q861" i="24"/>
  <c r="Q862" i="24"/>
  <c r="Q863" i="24"/>
  <c r="Q864" i="24"/>
  <c r="Q865" i="24"/>
  <c r="Q866" i="24"/>
  <c r="Q867" i="24"/>
  <c r="Q868" i="24"/>
  <c r="Q869" i="24"/>
  <c r="Q870" i="24"/>
  <c r="Q871" i="24"/>
  <c r="Q872" i="24"/>
  <c r="Q873" i="24"/>
  <c r="Q874" i="24"/>
  <c r="Q875" i="24"/>
  <c r="Q876" i="24"/>
  <c r="Q877" i="24"/>
  <c r="Q878" i="24"/>
  <c r="Q879" i="24"/>
  <c r="Q880" i="24"/>
  <c r="Q881" i="24"/>
  <c r="Q882" i="24"/>
  <c r="Q883" i="24"/>
  <c r="Q884" i="24"/>
  <c r="Q885" i="24"/>
  <c r="Q886" i="24"/>
  <c r="Q887" i="24"/>
  <c r="Q888" i="24"/>
  <c r="Q889" i="24"/>
  <c r="D889" i="24"/>
  <c r="Q890" i="24"/>
  <c r="Q891" i="24"/>
  <c r="D891" i="24"/>
  <c r="Q892" i="24"/>
  <c r="Q893" i="24"/>
  <c r="Q894" i="24"/>
  <c r="D894" i="24"/>
  <c r="Q895" i="24"/>
  <c r="D895" i="24"/>
  <c r="Q896" i="24"/>
  <c r="Q897" i="24"/>
  <c r="D897" i="24"/>
  <c r="Q898" i="24"/>
  <c r="Q899" i="24"/>
  <c r="Q900" i="24"/>
  <c r="Q901" i="24"/>
  <c r="Q902" i="24"/>
  <c r="Q903" i="24"/>
  <c r="Q904" i="24"/>
  <c r="Q905" i="24"/>
  <c r="Q906" i="24"/>
  <c r="Q907" i="24"/>
  <c r="Q908" i="24"/>
  <c r="Q909" i="24"/>
  <c r="Q910" i="24"/>
  <c r="Q911" i="24"/>
  <c r="Q912" i="24"/>
  <c r="Q913" i="24"/>
  <c r="Q914" i="24"/>
  <c r="Q915" i="24"/>
  <c r="Q916" i="24"/>
  <c r="Q917" i="24"/>
  <c r="Q918" i="24"/>
  <c r="Q919" i="24"/>
  <c r="Q920" i="24"/>
  <c r="Q921" i="24"/>
  <c r="Q922" i="24"/>
  <c r="Q923" i="24"/>
  <c r="Q924" i="24"/>
  <c r="D924" i="24"/>
  <c r="Q925" i="24"/>
  <c r="Q926" i="24"/>
  <c r="Q927" i="24"/>
  <c r="Q928" i="24"/>
  <c r="Q929" i="24"/>
  <c r="Q930" i="24"/>
  <c r="Q931" i="24"/>
  <c r="Q932" i="24"/>
  <c r="D932" i="24"/>
  <c r="Q933" i="24"/>
  <c r="Q934" i="24"/>
  <c r="Q935" i="24"/>
  <c r="Q936" i="24"/>
  <c r="Q937" i="24"/>
  <c r="Q938" i="24"/>
  <c r="Q939" i="24"/>
  <c r="Q940" i="24"/>
  <c r="Q941" i="24"/>
  <c r="Q942" i="24"/>
  <c r="Q943" i="24"/>
  <c r="Q944" i="24"/>
  <c r="Q945" i="24"/>
  <c r="Q946" i="24"/>
  <c r="Q947" i="24"/>
  <c r="Q948" i="24"/>
  <c r="Q949" i="24"/>
  <c r="Q950" i="24"/>
  <c r="Q951" i="24"/>
  <c r="Q952" i="24"/>
  <c r="Q953" i="24"/>
  <c r="Q954" i="24"/>
  <c r="Q955" i="24"/>
  <c r="Q956" i="24"/>
  <c r="Q957" i="24"/>
  <c r="Q958" i="24"/>
  <c r="Q959" i="24"/>
  <c r="Q960" i="24"/>
  <c r="Q961" i="24"/>
  <c r="Q965" i="24"/>
  <c r="Q966" i="24"/>
  <c r="Q967" i="24"/>
  <c r="Q968" i="24"/>
  <c r="Q969" i="24"/>
  <c r="Q970" i="24"/>
  <c r="Q971" i="24"/>
  <c r="Q972" i="24"/>
  <c r="Q973" i="24"/>
  <c r="Q974" i="24"/>
  <c r="Q975" i="24"/>
  <c r="Q976" i="24"/>
  <c r="Q977" i="24"/>
  <c r="Q978" i="24"/>
  <c r="Q979" i="24"/>
  <c r="Q980" i="24"/>
  <c r="Q981" i="24"/>
  <c r="Q982" i="24"/>
  <c r="Q983" i="24"/>
  <c r="Q984" i="24"/>
  <c r="Q985" i="24"/>
  <c r="Q986" i="24"/>
  <c r="Q987" i="24"/>
  <c r="Q988" i="24"/>
  <c r="Q989" i="24"/>
  <c r="Q990" i="24"/>
  <c r="Q991" i="24"/>
  <c r="Q992" i="24"/>
  <c r="Q993" i="24"/>
  <c r="Q995" i="24"/>
  <c r="Q996" i="24"/>
  <c r="Q998" i="24"/>
  <c r="Q999" i="24"/>
  <c r="Q1000" i="24"/>
  <c r="Q1001" i="24"/>
  <c r="Q1002" i="24"/>
  <c r="Q1003" i="24"/>
  <c r="Q1004" i="24"/>
  <c r="Q1005" i="24"/>
  <c r="Q1006" i="24"/>
  <c r="Q1007" i="24"/>
  <c r="Q1008" i="24"/>
  <c r="Q1009" i="24"/>
  <c r="Q1010" i="24"/>
  <c r="Q1011" i="24"/>
  <c r="Q1012" i="24"/>
  <c r="Q1013" i="24"/>
  <c r="Q1014" i="24"/>
  <c r="Q1015" i="24"/>
  <c r="Q1016" i="24"/>
  <c r="Q1017" i="24"/>
  <c r="Q1018" i="24"/>
  <c r="Q1019" i="24"/>
  <c r="Q1020" i="24"/>
  <c r="Q1021" i="24"/>
  <c r="Q1023" i="24"/>
  <c r="Q1024" i="24"/>
  <c r="Q1025" i="24"/>
  <c r="Q1026" i="24"/>
  <c r="Q1027" i="24"/>
  <c r="Q1028" i="24"/>
  <c r="Q1029" i="24"/>
  <c r="Q1030" i="24"/>
  <c r="Q1031" i="24"/>
  <c r="Q1032" i="24"/>
  <c r="Q1033" i="24"/>
  <c r="Q1034" i="24"/>
  <c r="Q1035" i="24"/>
  <c r="Q1036" i="24"/>
  <c r="Q1037" i="24"/>
  <c r="Q1038" i="24"/>
  <c r="Q1039" i="24"/>
  <c r="Q1040" i="24"/>
  <c r="Q1041" i="24"/>
  <c r="Q1042" i="24"/>
  <c r="Q1043" i="24"/>
  <c r="Q1044" i="24"/>
  <c r="Q1045" i="24"/>
  <c r="Q1046" i="24"/>
  <c r="Q1047" i="24"/>
  <c r="Q1048" i="24"/>
  <c r="Q1049" i="24"/>
  <c r="Q1050" i="24"/>
  <c r="Q1051" i="24"/>
  <c r="Q1052" i="24"/>
  <c r="Q1053" i="24"/>
  <c r="Q1054" i="24"/>
  <c r="Q1055" i="24"/>
  <c r="Q1056" i="24"/>
  <c r="Q1057" i="24"/>
  <c r="Q1058" i="24"/>
  <c r="Q1059" i="24"/>
  <c r="Q1060" i="24"/>
  <c r="Q1061" i="24"/>
  <c r="Q1062" i="24"/>
  <c r="Q1063" i="24"/>
  <c r="Q1064" i="24"/>
  <c r="Q1065" i="24"/>
  <c r="Q1066" i="24"/>
  <c r="Q1067" i="24"/>
  <c r="Q1068" i="24"/>
  <c r="Q1069" i="24"/>
  <c r="Q1070" i="24"/>
  <c r="Q1071" i="24"/>
  <c r="Q1072" i="24"/>
  <c r="Q1073" i="24"/>
  <c r="Q1074" i="24"/>
  <c r="Q1075" i="24"/>
  <c r="Q1076" i="24"/>
  <c r="Q1077" i="24"/>
  <c r="Q1078" i="24"/>
  <c r="Q1079" i="24"/>
  <c r="Q1080" i="24"/>
  <c r="Q1081" i="24"/>
  <c r="Q1082" i="24"/>
  <c r="Q1083" i="24"/>
  <c r="Q1084" i="24"/>
  <c r="Q1085" i="24"/>
  <c r="Q1086" i="24"/>
  <c r="Q1087" i="24"/>
  <c r="Q1088" i="24"/>
  <c r="Q1089" i="24"/>
  <c r="Q1090" i="24"/>
  <c r="Q1091" i="24"/>
  <c r="Q1092" i="24"/>
  <c r="Q1093" i="24"/>
  <c r="Q1094" i="24"/>
  <c r="Q1095" i="24"/>
  <c r="Q1096" i="24"/>
  <c r="Q1097" i="24"/>
  <c r="Q1098" i="24"/>
  <c r="Q1099" i="24"/>
  <c r="Q1100" i="24"/>
  <c r="Q1101" i="24"/>
  <c r="Q1103" i="24"/>
  <c r="Q1104" i="24"/>
  <c r="Q1105" i="24"/>
  <c r="Q1106" i="24"/>
  <c r="Q1107" i="24"/>
  <c r="Q1108" i="24"/>
  <c r="Q1109" i="24"/>
  <c r="Q1110" i="24"/>
  <c r="Q1111" i="24"/>
  <c r="Q1112" i="24"/>
  <c r="Q1113" i="24"/>
  <c r="Q1114" i="24"/>
  <c r="Q1115" i="24"/>
  <c r="Q1116" i="24"/>
  <c r="Q1117" i="24"/>
  <c r="Q1118" i="24"/>
  <c r="Q1119" i="24"/>
  <c r="Q1120" i="24"/>
  <c r="Q1121" i="24"/>
  <c r="Q1122" i="24"/>
  <c r="Q1123" i="24"/>
  <c r="Q1124" i="24"/>
  <c r="Q1125" i="24"/>
  <c r="Q1126" i="24"/>
  <c r="Q1127" i="24"/>
  <c r="Q1128" i="24"/>
  <c r="Q1129" i="24"/>
  <c r="Q1130" i="24"/>
  <c r="Q1131" i="24"/>
  <c r="Q1132" i="24"/>
  <c r="Q1133" i="24"/>
  <c r="Q1134" i="24"/>
  <c r="Q1135" i="24"/>
  <c r="Q1136" i="24"/>
  <c r="Q1137" i="24"/>
  <c r="Q1138" i="24"/>
  <c r="Q1139" i="24"/>
  <c r="Q1140" i="24"/>
  <c r="Q1141" i="24"/>
  <c r="Q1142" i="24"/>
  <c r="Q1143" i="24"/>
  <c r="Q1144" i="24"/>
  <c r="Q1145" i="24"/>
  <c r="Q1146" i="24"/>
  <c r="Q1147" i="24"/>
  <c r="Q1148" i="24"/>
  <c r="Q1149" i="24"/>
  <c r="Q1150" i="24"/>
  <c r="Q1151" i="24"/>
  <c r="Q1152" i="24"/>
  <c r="Q1153" i="24"/>
  <c r="Q1154" i="24"/>
  <c r="Q1155" i="24"/>
  <c r="Q1156" i="24"/>
  <c r="Q1157" i="24"/>
  <c r="Q1158" i="24"/>
  <c r="Q1159" i="24"/>
  <c r="Q1160" i="24"/>
  <c r="Q1161" i="24"/>
  <c r="Q1162" i="24"/>
  <c r="Q1163" i="24"/>
  <c r="Q1164" i="24"/>
  <c r="Q1165" i="24"/>
  <c r="Q1166" i="24"/>
  <c r="Q1167" i="24"/>
  <c r="Q1168" i="24"/>
  <c r="Q1169" i="24"/>
  <c r="Q1170" i="24"/>
  <c r="Q1171" i="24"/>
  <c r="Q1172" i="24"/>
  <c r="Q1173" i="24"/>
  <c r="Q1174" i="24"/>
  <c r="Q1175" i="24"/>
  <c r="Q1176" i="24"/>
  <c r="Q1177" i="24"/>
  <c r="Q1178" i="24"/>
  <c r="Q1179" i="24"/>
  <c r="Q1180" i="24"/>
  <c r="Q1181" i="24"/>
  <c r="Q1182" i="24"/>
  <c r="Q1183" i="24"/>
  <c r="Q1184" i="24"/>
  <c r="Q1185" i="24"/>
  <c r="Q1186" i="24"/>
  <c r="Q1187" i="24"/>
  <c r="Q1188" i="24"/>
  <c r="Q1189" i="24"/>
  <c r="Q1190" i="24"/>
  <c r="Q1191" i="24"/>
  <c r="Q1192" i="24"/>
  <c r="Q1193" i="24"/>
  <c r="Q1194" i="24"/>
  <c r="Q1195" i="24"/>
  <c r="Q1196" i="24"/>
  <c r="Q1197" i="24"/>
  <c r="Q1198" i="24"/>
  <c r="Q1199" i="24"/>
  <c r="Q1200" i="24"/>
  <c r="Q1201" i="24"/>
  <c r="Q1202" i="24"/>
  <c r="Q1203" i="24"/>
  <c r="Q1204" i="24"/>
  <c r="Q1205" i="24"/>
  <c r="Q1206" i="24"/>
  <c r="Q1207" i="24"/>
  <c r="Q1208" i="24"/>
  <c r="Q1209" i="24"/>
  <c r="Q1210" i="24"/>
  <c r="Q1211" i="24"/>
  <c r="Q1212" i="24"/>
  <c r="Q1213" i="24"/>
  <c r="Q1214" i="24"/>
  <c r="Q1215" i="24"/>
  <c r="Q1216" i="24"/>
  <c r="Q1217" i="24"/>
  <c r="Q1218" i="24"/>
  <c r="Q1219" i="24"/>
  <c r="Q1220" i="24"/>
  <c r="Q1221" i="24"/>
  <c r="Q1222" i="24"/>
  <c r="Q1223" i="24"/>
  <c r="Q1224" i="24"/>
  <c r="Q1225" i="24"/>
  <c r="Q1226" i="24"/>
  <c r="Q1227" i="24"/>
  <c r="Q1228" i="24"/>
  <c r="Q1229" i="24"/>
  <c r="Q1230" i="24"/>
  <c r="Q1231" i="24"/>
  <c r="Q1232" i="24"/>
  <c r="Q1233" i="24"/>
  <c r="Q1234" i="24"/>
  <c r="Q1235" i="24"/>
  <c r="Q1236" i="24"/>
  <c r="Q1237" i="24"/>
  <c r="Q1238" i="24"/>
  <c r="Q1239" i="24"/>
  <c r="Q1240" i="24"/>
  <c r="Q1241" i="24"/>
  <c r="Q1242" i="24"/>
  <c r="Q1243" i="24"/>
  <c r="Q1244" i="24"/>
  <c r="Q1245" i="24"/>
  <c r="Q1246" i="24"/>
  <c r="Q1247" i="24"/>
  <c r="Q1248" i="24"/>
  <c r="Q1249" i="24"/>
  <c r="Q1250" i="24"/>
  <c r="Q1251" i="24"/>
  <c r="Q1252" i="24"/>
  <c r="Q1253" i="24"/>
  <c r="Q1254" i="24"/>
  <c r="Q1255" i="24"/>
  <c r="Q1256" i="24"/>
  <c r="Q1257" i="24"/>
  <c r="Q1258" i="24"/>
  <c r="Q1259" i="24"/>
  <c r="Q1260" i="24"/>
  <c r="Q1261" i="24"/>
  <c r="Q1262" i="24"/>
  <c r="Q1263" i="24"/>
  <c r="Q1264" i="24"/>
  <c r="Q1265" i="24"/>
  <c r="Q1266" i="24"/>
  <c r="Q1267" i="24"/>
  <c r="Q1268" i="24"/>
  <c r="Q1269" i="24"/>
  <c r="Q1270" i="24"/>
  <c r="Q1271" i="24"/>
  <c r="Q1272" i="24"/>
  <c r="Q1273" i="24"/>
  <c r="Q1274" i="24"/>
  <c r="Q1275" i="24"/>
  <c r="Q1276" i="24"/>
  <c r="Q1277" i="24"/>
  <c r="Q1278" i="24"/>
  <c r="Q1279" i="24"/>
  <c r="Q1280" i="24"/>
  <c r="Q1281" i="24"/>
  <c r="Q1282" i="24"/>
  <c r="Q1283" i="24"/>
  <c r="Q1284" i="24"/>
  <c r="Q1285" i="24"/>
  <c r="Q1286" i="24"/>
  <c r="Q1287" i="24"/>
  <c r="Q1288" i="24"/>
  <c r="Q1289" i="24"/>
  <c r="Q1290" i="24"/>
  <c r="Q1291" i="24"/>
  <c r="Q1292" i="24"/>
  <c r="Q1293" i="24"/>
  <c r="Q1294" i="24"/>
  <c r="Q1295" i="24"/>
  <c r="Q1296" i="24"/>
  <c r="Q1297" i="24"/>
  <c r="Q1298" i="24"/>
  <c r="Q1299" i="24"/>
  <c r="Q1300" i="24"/>
  <c r="Q1301" i="24"/>
  <c r="Q1302" i="24"/>
  <c r="Q1303" i="24"/>
  <c r="Q1304" i="24"/>
  <c r="Q1305" i="24"/>
  <c r="Q1306" i="24"/>
  <c r="Q1307" i="24"/>
  <c r="Q1308" i="24"/>
  <c r="Q1309" i="24"/>
  <c r="Q1310" i="24"/>
  <c r="Q1311" i="24"/>
  <c r="Q1312" i="24"/>
  <c r="Q1313" i="24"/>
  <c r="Q1314" i="24"/>
  <c r="Q1315" i="24"/>
  <c r="Q1316" i="24"/>
  <c r="Q1317" i="24"/>
  <c r="Q1318" i="24"/>
  <c r="Q1319" i="24"/>
  <c r="Q1320" i="24"/>
  <c r="Q1321" i="24"/>
  <c r="Q1322" i="24"/>
  <c r="Q1323" i="24"/>
  <c r="Q1324" i="24"/>
  <c r="Q1325" i="24"/>
  <c r="Q1326" i="24"/>
  <c r="Q1327" i="24"/>
  <c r="Q1328" i="24"/>
  <c r="Q1329" i="24"/>
  <c r="Q1330" i="24"/>
  <c r="Q1331" i="24"/>
  <c r="Q1332" i="24"/>
  <c r="Q1333" i="24"/>
  <c r="Q1334" i="24"/>
  <c r="Q1335" i="24"/>
  <c r="Q1336" i="24"/>
  <c r="Q1337" i="24"/>
  <c r="Q1338" i="24"/>
  <c r="Q1339" i="24"/>
  <c r="Q1340" i="24"/>
  <c r="Q1341" i="24"/>
  <c r="Q1342" i="24"/>
  <c r="Q1343" i="24"/>
  <c r="Q1344" i="24"/>
  <c r="Q1345" i="24"/>
  <c r="Q1346" i="24"/>
  <c r="Q1347" i="24"/>
  <c r="Q1348" i="24"/>
  <c r="Q1349" i="24"/>
  <c r="Q1350" i="24"/>
  <c r="Q1351" i="24"/>
  <c r="Q1352" i="24"/>
  <c r="Q1353" i="24"/>
  <c r="Q1354" i="24"/>
  <c r="Q1355" i="24"/>
  <c r="Q1356" i="24"/>
  <c r="Q1357" i="24"/>
  <c r="Q1358" i="24"/>
  <c r="Q1359" i="24"/>
  <c r="Q1360" i="24"/>
  <c r="Q1361" i="24"/>
  <c r="Q1362" i="24"/>
  <c r="Q1363" i="24"/>
  <c r="Q1364" i="24"/>
  <c r="Q1365" i="24"/>
  <c r="Q1366" i="24"/>
  <c r="Q1367" i="24"/>
  <c r="Q1368" i="24"/>
  <c r="Q1369" i="24"/>
  <c r="Q1370" i="24"/>
  <c r="Q1371" i="24"/>
  <c r="Q1372" i="24"/>
  <c r="Q1373" i="24"/>
  <c r="Q1374" i="24"/>
  <c r="Q1375" i="24"/>
  <c r="Q1376" i="24"/>
  <c r="Q1377" i="24"/>
  <c r="Q1378" i="24"/>
  <c r="Q1379" i="24"/>
  <c r="Q1380" i="24"/>
  <c r="Q1381" i="24"/>
  <c r="Q1382" i="24"/>
  <c r="Q1383" i="24"/>
  <c r="Q1384" i="24"/>
  <c r="Q1385" i="24"/>
  <c r="Q1386" i="24"/>
  <c r="Q1387" i="24"/>
  <c r="Q1388" i="24"/>
  <c r="Q1389" i="24"/>
  <c r="Q1390" i="24"/>
  <c r="Q1392" i="24"/>
  <c r="Q1394" i="24"/>
  <c r="Q1396" i="24"/>
  <c r="Q1397" i="24"/>
  <c r="Q1399" i="24"/>
  <c r="Q1400" i="24"/>
  <c r="Q1401" i="24"/>
  <c r="Q1402" i="24"/>
  <c r="Q1403" i="24"/>
  <c r="Q1405" i="24"/>
  <c r="Q1407" i="24"/>
  <c r="Q1408" i="24"/>
  <c r="Q1409" i="24"/>
  <c r="Q1411" i="24"/>
  <c r="Q1413" i="24"/>
  <c r="Q1415" i="24"/>
  <c r="Q1417" i="24"/>
  <c r="Q1419" i="24"/>
  <c r="Q1421" i="24"/>
  <c r="Q1423" i="24"/>
  <c r="Q1425" i="24"/>
  <c r="Q1426" i="24"/>
  <c r="Q1428" i="24"/>
  <c r="Q1430" i="24"/>
  <c r="Q1432" i="24"/>
  <c r="Q1434" i="24"/>
  <c r="Q1436" i="24"/>
  <c r="Q1437" i="24"/>
  <c r="Q1438" i="24"/>
  <c r="Q1439" i="24"/>
  <c r="Q1440" i="24"/>
  <c r="Q1441" i="24"/>
  <c r="Q1442" i="24"/>
  <c r="Q1443" i="24"/>
  <c r="Q1444" i="24"/>
  <c r="Q1445" i="24"/>
  <c r="Q1446" i="24"/>
  <c r="Q1447" i="24"/>
  <c r="Q1448" i="24"/>
  <c r="Q1450" i="24"/>
  <c r="Q1452" i="24"/>
  <c r="Q1454" i="24"/>
  <c r="Q1456" i="24"/>
  <c r="Q1457" i="24"/>
  <c r="Q1458" i="24"/>
  <c r="Q1459" i="24"/>
  <c r="Q1460" i="24"/>
  <c r="Q1461" i="24"/>
  <c r="Q1462" i="24"/>
  <c r="Q1463" i="24"/>
  <c r="Q1464" i="24"/>
  <c r="Q1465" i="24"/>
  <c r="Q1466" i="24"/>
  <c r="Q1467" i="24"/>
  <c r="Q1468" i="24"/>
  <c r="Q1469" i="24"/>
  <c r="Q1470" i="24"/>
  <c r="Q1471" i="24"/>
  <c r="Q1472" i="24"/>
  <c r="Q1473" i="24"/>
  <c r="Q1474" i="24"/>
  <c r="Q1475" i="24"/>
  <c r="Q1477" i="24"/>
  <c r="Q1478" i="24"/>
  <c r="Q1479" i="24"/>
  <c r="Q1480" i="24"/>
  <c r="Q1481" i="24"/>
  <c r="Q1483" i="24"/>
  <c r="Q1558" i="24"/>
  <c r="Q1559" i="24"/>
  <c r="Q1560" i="24"/>
  <c r="Q1561" i="24"/>
  <c r="Q1562" i="24"/>
  <c r="Q1563" i="24"/>
  <c r="Q1564" i="24"/>
  <c r="Q1565" i="24"/>
  <c r="Q1566" i="24"/>
  <c r="Q1567" i="24"/>
  <c r="Q1577" i="24"/>
  <c r="Q1578" i="24"/>
  <c r="Q1579" i="24"/>
  <c r="Q1580" i="24"/>
  <c r="Q1581" i="24"/>
  <c r="Q1582" i="24"/>
  <c r="Q1583" i="24"/>
  <c r="Q1584" i="24"/>
  <c r="Q1585" i="24"/>
  <c r="Q1586" i="24"/>
  <c r="Q1587" i="24"/>
  <c r="Q1588" i="24"/>
  <c r="Q1589" i="24"/>
  <c r="Q1590" i="24"/>
  <c r="Q1591" i="24"/>
  <c r="Q1592" i="24"/>
  <c r="Q1593" i="24"/>
  <c r="Q1594" i="24"/>
  <c r="Q1595" i="24"/>
  <c r="Q1596" i="24"/>
  <c r="Q1597" i="24"/>
  <c r="Q1598" i="24"/>
  <c r="Q1599" i="24"/>
  <c r="Q1600" i="24"/>
  <c r="Q1601" i="24"/>
  <c r="Q1602" i="24"/>
  <c r="Q1603" i="24"/>
  <c r="Q1604" i="24"/>
  <c r="Q1605" i="24"/>
  <c r="Q1606" i="24"/>
  <c r="Q1607" i="24"/>
  <c r="Q1608" i="24"/>
  <c r="Q1609" i="24"/>
  <c r="Q1610" i="24"/>
  <c r="Q1611" i="24"/>
  <c r="Q1612" i="24"/>
  <c r="Q1613" i="24"/>
  <c r="Q1614" i="24"/>
  <c r="Q1615" i="24"/>
  <c r="Q1616" i="24"/>
  <c r="Q1617" i="24"/>
  <c r="Q1618" i="24"/>
  <c r="Q1619" i="24"/>
  <c r="Q1620" i="24"/>
  <c r="Q1621" i="24"/>
  <c r="Q1622" i="24"/>
  <c r="Q1623" i="24"/>
  <c r="Q1624" i="24"/>
  <c r="Q1625" i="24"/>
  <c r="Q1626" i="24"/>
  <c r="Q1627" i="24"/>
  <c r="Q1628" i="24"/>
  <c r="Q1629" i="24"/>
  <c r="Q1630" i="24"/>
  <c r="Q1631" i="24"/>
  <c r="Q1632" i="24"/>
  <c r="Q1633" i="24"/>
  <c r="Q1634" i="24"/>
  <c r="Q1635" i="24"/>
  <c r="Q1636" i="24"/>
  <c r="Q1637" i="24"/>
  <c r="Q1638" i="24"/>
  <c r="Q1639" i="24"/>
  <c r="Q1640" i="24"/>
  <c r="Q1641" i="24"/>
  <c r="Q1642" i="24"/>
  <c r="Q1643" i="24"/>
  <c r="Q1644" i="24"/>
  <c r="Q1645" i="24"/>
  <c r="Q1646" i="24"/>
  <c r="Q1647" i="24"/>
  <c r="Q1648" i="24"/>
  <c r="Q1649" i="24"/>
  <c r="Q1650" i="24"/>
  <c r="Q1651" i="24"/>
  <c r="Q1652" i="24"/>
  <c r="Q1653" i="24"/>
  <c r="Q1654" i="24"/>
  <c r="Q1655" i="24"/>
  <c r="Q1656" i="24"/>
  <c r="Q1657" i="24"/>
  <c r="Q1658" i="24"/>
  <c r="Q1659" i="24"/>
  <c r="Q1660" i="24"/>
  <c r="Q1661" i="24"/>
  <c r="Q1662" i="24"/>
  <c r="Q1663" i="24"/>
  <c r="Q1664" i="24"/>
  <c r="Q1665" i="24"/>
  <c r="Q1666" i="24"/>
  <c r="Q1667" i="24"/>
  <c r="Q1668" i="24"/>
  <c r="Q1669" i="24"/>
  <c r="Q1670" i="24"/>
  <c r="Q1671" i="24"/>
  <c r="Q1672" i="24"/>
  <c r="Q1673" i="24"/>
  <c r="Q1674" i="24"/>
  <c r="Q1675" i="24"/>
  <c r="Q1676" i="24"/>
  <c r="Q1677" i="24"/>
  <c r="Q1678" i="24"/>
  <c r="Q1679" i="24"/>
  <c r="Q1680" i="24"/>
  <c r="Q1681" i="24"/>
  <c r="Q1682" i="24"/>
  <c r="Q1683" i="24"/>
  <c r="Q1684" i="24"/>
  <c r="Q1685" i="24"/>
  <c r="Q1686" i="24"/>
  <c r="Q1687" i="24"/>
  <c r="Q1688" i="24"/>
  <c r="Q1689" i="24"/>
  <c r="Q1690" i="24"/>
  <c r="Q1691" i="24"/>
  <c r="Q1692" i="24"/>
  <c r="Q1693" i="24"/>
  <c r="Q1694" i="24"/>
  <c r="Q1695" i="24"/>
  <c r="Q1696" i="24"/>
  <c r="Q1697" i="24"/>
  <c r="Q1698" i="24"/>
  <c r="Q1699" i="24"/>
  <c r="Q1700" i="24"/>
  <c r="Q1701" i="24"/>
  <c r="Q1702" i="24"/>
  <c r="Q1703" i="24"/>
  <c r="Q1704" i="24"/>
  <c r="Q1705" i="24"/>
  <c r="Q1706" i="24"/>
  <c r="Q1707" i="24"/>
  <c r="Q1708" i="24"/>
  <c r="Q1709" i="24"/>
  <c r="Q1710" i="24"/>
  <c r="Q1711" i="24"/>
  <c r="Q1712" i="24"/>
  <c r="Q1713" i="24"/>
  <c r="Q1714" i="24"/>
  <c r="Q1715" i="24"/>
  <c r="Q1716" i="24"/>
  <c r="Q1717" i="24"/>
  <c r="Q1718" i="24"/>
  <c r="Q1719" i="24"/>
  <c r="Q1720" i="24"/>
  <c r="Q1721" i="24"/>
  <c r="Q1722" i="24"/>
  <c r="Q1723" i="24"/>
  <c r="Q1724" i="24"/>
  <c r="Q1725" i="24"/>
  <c r="Q1726" i="24"/>
  <c r="Q1727" i="24"/>
  <c r="Q1728" i="24"/>
  <c r="Q1729" i="24"/>
  <c r="Q1730" i="24"/>
  <c r="Q1731" i="24"/>
  <c r="Q1732" i="24"/>
  <c r="Q1733" i="24"/>
  <c r="Q1734" i="24"/>
  <c r="Q1735" i="24"/>
  <c r="Q1736" i="24"/>
  <c r="Q1737" i="24"/>
  <c r="Q1738" i="24"/>
  <c r="Q1739" i="24"/>
  <c r="Q1740" i="24"/>
  <c r="Q1741" i="24"/>
  <c r="Q1742" i="24"/>
  <c r="Q1743" i="24"/>
  <c r="Q1744" i="24"/>
  <c r="Q1746" i="24"/>
  <c r="Q1747" i="24"/>
  <c r="Q1749" i="24"/>
  <c r="Q1750" i="24"/>
  <c r="Q1751" i="24"/>
  <c r="Q1752" i="24"/>
  <c r="Q1753" i="24"/>
  <c r="Q1754" i="24"/>
  <c r="Q1755" i="24"/>
  <c r="Q1756" i="24"/>
  <c r="Q1757" i="24"/>
  <c r="Q1758" i="24"/>
  <c r="Q1759" i="24"/>
  <c r="Q1760" i="24"/>
  <c r="Q1765" i="24"/>
  <c r="Q1766" i="24"/>
  <c r="Q1767" i="24"/>
  <c r="Q1768" i="24"/>
  <c r="Q1769" i="24"/>
  <c r="Q1770" i="24"/>
  <c r="Q1771" i="24"/>
  <c r="Q1772" i="24"/>
  <c r="Q1773" i="24"/>
  <c r="Q1774" i="24"/>
  <c r="Q1775" i="24"/>
  <c r="Q1776" i="24"/>
  <c r="Q1777" i="24"/>
  <c r="Q1778" i="24"/>
  <c r="Q1779" i="24"/>
  <c r="Q1780" i="24"/>
  <c r="Q1781" i="24"/>
  <c r="Q1782" i="24"/>
  <c r="Q1783" i="24"/>
  <c r="Q1784" i="24"/>
  <c r="Q1785" i="24"/>
  <c r="Q1786" i="24"/>
  <c r="Q1787" i="24"/>
  <c r="Q1788" i="24"/>
  <c r="Q1789" i="24"/>
  <c r="Q1790" i="24"/>
  <c r="Q1791" i="24"/>
  <c r="Q1792" i="24"/>
  <c r="Q1793" i="24"/>
  <c r="Q1794" i="24"/>
  <c r="Q1795" i="24"/>
  <c r="Q1796" i="24"/>
  <c r="Q1797" i="24"/>
  <c r="Q1798" i="24"/>
  <c r="Q1799" i="24"/>
  <c r="Q1800" i="24"/>
  <c r="Q1801" i="24"/>
  <c r="Q1802" i="24"/>
  <c r="Q1803" i="24"/>
  <c r="Q1804" i="24"/>
  <c r="Q1805" i="24"/>
  <c r="Q1806" i="24"/>
  <c r="Q1807" i="24"/>
  <c r="Q1808" i="24"/>
  <c r="Q1809" i="24"/>
  <c r="Q1810" i="24"/>
  <c r="Q1811" i="24"/>
  <c r="Q1812" i="24"/>
  <c r="Q1813" i="24"/>
  <c r="Q1814" i="24"/>
  <c r="Q1815" i="24"/>
  <c r="Q1816" i="24"/>
  <c r="Q1817" i="24"/>
  <c r="Q1818" i="24"/>
  <c r="Q1819" i="24"/>
  <c r="Q1820" i="24"/>
  <c r="Q1821" i="24"/>
  <c r="Q1822" i="24"/>
  <c r="Q1823" i="24"/>
  <c r="Q1824" i="24"/>
  <c r="Q1825" i="24"/>
  <c r="Q1826" i="24"/>
  <c r="Q1827" i="24"/>
  <c r="Q1828" i="24"/>
  <c r="Q1829" i="24"/>
  <c r="Q1830" i="24"/>
  <c r="Q1831" i="24"/>
  <c r="Q1832" i="24"/>
  <c r="Q1833" i="24"/>
  <c r="Q1834" i="24"/>
  <c r="Q1835" i="24"/>
  <c r="Q1836" i="24"/>
  <c r="Q1837" i="24"/>
  <c r="Q1838" i="24"/>
  <c r="Q1839" i="24"/>
  <c r="Q1840" i="24"/>
  <c r="Q1841" i="24"/>
  <c r="Q1842" i="24"/>
  <c r="Q1843" i="24"/>
  <c r="Q1844" i="24"/>
  <c r="Q1846" i="24"/>
  <c r="Q1847" i="24"/>
  <c r="Q1848" i="24"/>
  <c r="Q1849" i="24"/>
  <c r="Q1850" i="24"/>
  <c r="Q1851" i="24"/>
  <c r="Q1852" i="24"/>
  <c r="Q1853" i="24"/>
  <c r="Q1854" i="24"/>
  <c r="Q1855" i="24"/>
  <c r="Q1856" i="24"/>
  <c r="Q1857" i="24"/>
  <c r="Q1858" i="24"/>
  <c r="Q1859" i="24"/>
  <c r="Q1860" i="24"/>
  <c r="Q1861" i="24"/>
  <c r="Q1862" i="24"/>
  <c r="Q1863" i="24"/>
  <c r="Q1864" i="24"/>
  <c r="Q1865" i="24"/>
  <c r="Q1866" i="24"/>
  <c r="Q1867" i="24"/>
  <c r="Q1868" i="24"/>
  <c r="Q1869" i="24"/>
  <c r="Q1870" i="24"/>
  <c r="Q1871" i="24"/>
  <c r="Q1872" i="24"/>
  <c r="Q1873" i="24"/>
  <c r="Q1874" i="24"/>
  <c r="Q1875" i="24"/>
  <c r="Q1876" i="24"/>
  <c r="Q1877" i="24"/>
  <c r="Q1878" i="24"/>
  <c r="Q1879" i="24"/>
  <c r="Q1880" i="24"/>
  <c r="Q1881" i="24"/>
  <c r="Q1882" i="24"/>
  <c r="Q1883" i="24"/>
  <c r="Q1884" i="24"/>
  <c r="Q1885" i="24"/>
  <c r="Q1886" i="24"/>
  <c r="Q1887" i="24"/>
  <c r="Q1888" i="24"/>
  <c r="Q1889" i="24"/>
  <c r="Q1890" i="24"/>
  <c r="Q1891" i="24"/>
  <c r="Q1892" i="24"/>
  <c r="Q1893" i="24"/>
  <c r="Q1894" i="24"/>
  <c r="Q1895" i="24"/>
  <c r="Q1896" i="24"/>
  <c r="Q1897" i="24"/>
  <c r="Q1898" i="24"/>
  <c r="Q1899" i="24"/>
  <c r="Q1900" i="24"/>
  <c r="Q1901" i="24"/>
  <c r="Q1902" i="24"/>
  <c r="Q1903" i="24"/>
  <c r="Q1904" i="24"/>
  <c r="Q1905" i="24"/>
  <c r="Q1906" i="24"/>
  <c r="Q1907" i="24"/>
  <c r="Q1908" i="24"/>
  <c r="Q1909" i="24"/>
  <c r="Q1910" i="24"/>
  <c r="Q1911" i="24"/>
  <c r="Q1912" i="24"/>
  <c r="Q1913" i="24"/>
  <c r="Q1914" i="24"/>
  <c r="Q1915" i="24"/>
  <c r="Q1916" i="24"/>
  <c r="Q1917" i="24"/>
  <c r="Q1918" i="24"/>
  <c r="Q1919" i="24"/>
  <c r="Q1920" i="24"/>
  <c r="Q1921" i="24"/>
  <c r="Q1922" i="24"/>
  <c r="Q1923" i="24"/>
  <c r="Q1924" i="24"/>
  <c r="Q1925" i="24"/>
  <c r="Q1926" i="24"/>
  <c r="Q1927" i="24"/>
  <c r="Q1928" i="24"/>
  <c r="Q1929" i="24"/>
  <c r="Q1930" i="24"/>
  <c r="Q1931" i="24"/>
  <c r="Q1932" i="24"/>
  <c r="Q1933" i="24"/>
  <c r="Q1934" i="24"/>
  <c r="Q1935" i="24"/>
  <c r="Q1936" i="24"/>
  <c r="Q1937" i="24"/>
  <c r="Q1938" i="24"/>
  <c r="Q1939" i="24"/>
  <c r="Q1940" i="24"/>
  <c r="Q1941" i="24"/>
  <c r="Q1942" i="24"/>
  <c r="Q1943" i="24"/>
  <c r="Q1944" i="24"/>
  <c r="Q1945" i="24"/>
  <c r="Q1946" i="24"/>
  <c r="Q1947" i="24"/>
  <c r="Q1948" i="24"/>
  <c r="Q1949" i="24"/>
  <c r="Q1950" i="24"/>
  <c r="Q1951" i="24"/>
  <c r="Q1952" i="24"/>
  <c r="Q1953" i="24"/>
  <c r="Q1954" i="24"/>
  <c r="Q1955" i="24"/>
  <c r="Q1956" i="24"/>
  <c r="Q1957" i="24"/>
  <c r="Q1958" i="24"/>
  <c r="Q1959" i="24"/>
  <c r="Q1960" i="24"/>
  <c r="Q1961" i="24"/>
  <c r="Q1962" i="24"/>
  <c r="Q1963" i="24"/>
  <c r="Q1964" i="24"/>
  <c r="Q1965" i="24"/>
  <c r="Q1966" i="24"/>
  <c r="Q1967" i="24"/>
  <c r="Q1968" i="24"/>
  <c r="Q1969" i="24"/>
  <c r="Q1970" i="24"/>
  <c r="Q1971" i="24"/>
  <c r="Q1972" i="24"/>
  <c r="Q1973" i="24"/>
  <c r="Q1974" i="24"/>
  <c r="Q1975" i="24"/>
  <c r="Q1976" i="24"/>
  <c r="Q1977" i="24"/>
  <c r="Q1978" i="24"/>
  <c r="Q1979" i="24"/>
  <c r="Q1980" i="24"/>
  <c r="Q1981" i="24"/>
  <c r="Q1982" i="24"/>
  <c r="Q1983" i="24"/>
  <c r="Q1984" i="24"/>
  <c r="Q1985" i="24"/>
  <c r="Q1986" i="24"/>
  <c r="Q1987" i="24"/>
  <c r="Q1988" i="24"/>
  <c r="Q1989" i="24"/>
  <c r="Q1990" i="24"/>
  <c r="Q1991" i="24"/>
  <c r="Q1992" i="24"/>
  <c r="Q1993" i="24"/>
  <c r="Q1994" i="24"/>
  <c r="Q1995" i="24"/>
  <c r="Q1996" i="24"/>
  <c r="Q1997" i="24"/>
  <c r="Q1998" i="24"/>
  <c r="Q1999" i="24"/>
  <c r="Q2000" i="24"/>
  <c r="Q2001" i="24"/>
  <c r="Q2002" i="24"/>
  <c r="Q2003" i="24"/>
  <c r="Q2004" i="24"/>
  <c r="Q2005" i="24"/>
  <c r="Q2006" i="24"/>
  <c r="Q2007" i="24"/>
  <c r="Q2008" i="24"/>
  <c r="Q2009" i="24"/>
  <c r="Q2010" i="24"/>
  <c r="Q2011" i="24"/>
  <c r="Q2012" i="24"/>
  <c r="Q2013" i="24"/>
  <c r="Q2014" i="24"/>
  <c r="Q2015" i="24"/>
  <c r="Q2016" i="24"/>
  <c r="Q2017" i="24"/>
  <c r="Q2018" i="24"/>
  <c r="Q2019" i="24"/>
  <c r="Q2020" i="24"/>
  <c r="Q2021" i="24"/>
  <c r="Q2022" i="24"/>
  <c r="Q2023" i="24"/>
  <c r="Q2024" i="24"/>
  <c r="Q2025" i="24"/>
  <c r="Q2026" i="24"/>
  <c r="Q2027" i="24"/>
  <c r="Q2028" i="24"/>
  <c r="Q2029" i="24"/>
  <c r="Q2030" i="24"/>
  <c r="Q2031" i="24"/>
  <c r="Q2032" i="24"/>
  <c r="Q2033" i="24"/>
  <c r="Q2034" i="24"/>
  <c r="Q2035" i="24"/>
  <c r="Q2036" i="24"/>
  <c r="Q2037" i="24"/>
  <c r="Q2038" i="24"/>
  <c r="Q2039" i="24"/>
  <c r="Q2040" i="24"/>
  <c r="Q2041" i="24"/>
  <c r="Q2042" i="24"/>
  <c r="Q2043" i="24"/>
  <c r="Q2044" i="24"/>
  <c r="Q2045" i="24"/>
  <c r="Q2046" i="24"/>
  <c r="Q2047" i="24"/>
  <c r="Q2048" i="24"/>
  <c r="Q2049" i="24"/>
  <c r="Q2050" i="24"/>
  <c r="Q2051" i="24"/>
  <c r="Q2052" i="24"/>
  <c r="Q2053" i="24"/>
  <c r="Q2054" i="24"/>
  <c r="Q2055" i="24"/>
  <c r="Q2056" i="24"/>
  <c r="Q2057" i="24"/>
  <c r="Q2058" i="24"/>
  <c r="Q2059" i="24"/>
  <c r="Q2060" i="24"/>
  <c r="Q2061" i="24"/>
  <c r="Q2062" i="24"/>
  <c r="Q2063" i="24"/>
  <c r="Q2064" i="24"/>
  <c r="Q2065" i="24"/>
  <c r="Q2066" i="24"/>
  <c r="Q2067" i="24"/>
  <c r="Q2068" i="24"/>
  <c r="Q2069" i="24"/>
  <c r="Q2070" i="24"/>
  <c r="Q2071" i="24"/>
  <c r="Q2072" i="24"/>
  <c r="Q2073" i="24"/>
  <c r="Q2074" i="24"/>
  <c r="Q2075" i="24"/>
  <c r="Q2076" i="24"/>
  <c r="Q2077" i="24"/>
  <c r="Q2078" i="24"/>
  <c r="Q2079" i="24"/>
  <c r="Q2080" i="24"/>
  <c r="Q2081" i="24"/>
  <c r="Q2082" i="24"/>
  <c r="Q2083" i="24"/>
  <c r="Q2084" i="24"/>
  <c r="Q2085" i="24"/>
  <c r="Q2086" i="24"/>
  <c r="Q2087" i="24"/>
  <c r="Q2088" i="24"/>
  <c r="Q2089" i="24"/>
  <c r="Q2090" i="24"/>
  <c r="Q2091" i="24"/>
  <c r="Q2092" i="24"/>
  <c r="Q2093" i="24"/>
  <c r="Q2094" i="24"/>
  <c r="Q2095" i="24"/>
  <c r="Q2096" i="24"/>
  <c r="Q2097" i="24"/>
  <c r="Q2098" i="24"/>
  <c r="Q2099" i="24"/>
  <c r="Q2100" i="24"/>
  <c r="Q2101" i="24"/>
  <c r="Q2102" i="24"/>
  <c r="Q2103" i="24"/>
  <c r="Q2104" i="24"/>
  <c r="Q2105" i="24"/>
  <c r="Q2106" i="24"/>
  <c r="Q2107" i="24"/>
  <c r="Q2108" i="24"/>
  <c r="Q2109" i="24"/>
  <c r="Q2110" i="24"/>
  <c r="Q2111" i="24"/>
  <c r="Q2112" i="24"/>
  <c r="Q2113" i="24"/>
  <c r="Q2114" i="24"/>
  <c r="Q2115" i="24"/>
  <c r="Q2116" i="24"/>
  <c r="Q2117" i="24"/>
  <c r="Q2118" i="24"/>
  <c r="Q2119" i="24"/>
  <c r="Q2120" i="24"/>
  <c r="Q2121" i="24"/>
  <c r="Q2122" i="24"/>
  <c r="Q2123" i="24"/>
  <c r="Q2124" i="24"/>
  <c r="Q2125" i="24"/>
  <c r="Q2126" i="24"/>
  <c r="Q2127" i="24"/>
  <c r="Q2128" i="24"/>
  <c r="Q2129" i="24"/>
  <c r="Q2130" i="24"/>
  <c r="Q2131" i="24"/>
  <c r="Q2132" i="24"/>
  <c r="Q2133" i="24"/>
  <c r="Q2134" i="24"/>
  <c r="Q2135" i="24"/>
  <c r="Q2136" i="24"/>
  <c r="Q2137" i="24"/>
  <c r="Q2138" i="24"/>
  <c r="Q2139" i="24"/>
  <c r="Q2140" i="24"/>
  <c r="Q2141" i="24"/>
  <c r="Q2142" i="24"/>
  <c r="Q2143" i="24"/>
  <c r="Q2144" i="24"/>
  <c r="Q2145" i="24"/>
  <c r="Q2146" i="24"/>
  <c r="Q2147" i="24"/>
  <c r="Q2148" i="24"/>
  <c r="Q2149" i="24"/>
  <c r="Q2150" i="24"/>
  <c r="Q2151" i="24"/>
  <c r="Q2152" i="24"/>
  <c r="Q2153" i="24"/>
  <c r="Q2154" i="24"/>
  <c r="Q2155" i="24"/>
  <c r="Q2156" i="24"/>
  <c r="Q2157" i="24"/>
  <c r="Q2158" i="24"/>
  <c r="Q2159" i="24"/>
  <c r="Q2160" i="24"/>
  <c r="Q2161" i="24"/>
  <c r="Q2162" i="24"/>
  <c r="Q2163" i="24"/>
  <c r="Q2164" i="24"/>
  <c r="Q2165" i="24"/>
  <c r="Q2166" i="24"/>
  <c r="Q2167" i="24"/>
  <c r="Q2168" i="24"/>
  <c r="Q2169" i="24"/>
  <c r="Q2170" i="24"/>
  <c r="Q2171" i="24"/>
  <c r="Q2172" i="24"/>
  <c r="Q2173" i="24"/>
  <c r="Q2174" i="24"/>
  <c r="Q2175" i="24"/>
  <c r="Q2176" i="24"/>
  <c r="Q2177" i="24"/>
  <c r="Q2178" i="24"/>
  <c r="Q2179" i="24"/>
  <c r="Q2180" i="24"/>
  <c r="Q2181" i="24"/>
  <c r="Q2182" i="24"/>
  <c r="Q2183" i="24"/>
  <c r="Q2184" i="24"/>
  <c r="Q2185" i="24"/>
  <c r="Q2186" i="24"/>
  <c r="Q2187" i="24"/>
  <c r="Q2188" i="24"/>
  <c r="Q2189" i="24"/>
  <c r="Q2190" i="24"/>
  <c r="Q2191" i="24"/>
  <c r="Q2192" i="24"/>
  <c r="Q2193" i="24"/>
  <c r="Q2194" i="24"/>
  <c r="Q2195" i="24"/>
  <c r="Q2196" i="24"/>
  <c r="Q2197" i="24"/>
  <c r="Q2198" i="24"/>
  <c r="Q2199" i="24"/>
  <c r="Q2200" i="24"/>
  <c r="Q2201" i="24"/>
  <c r="Q2202" i="24"/>
  <c r="Q2203" i="24"/>
  <c r="Q2204" i="24"/>
  <c r="Q2205" i="24"/>
  <c r="Q2206" i="24"/>
  <c r="Q2207" i="24"/>
  <c r="Q2208" i="24"/>
  <c r="Q2209" i="24"/>
  <c r="Q2210" i="24"/>
  <c r="Q2211" i="24"/>
  <c r="Q2212" i="24"/>
  <c r="Q2213" i="24"/>
  <c r="Q2214" i="24"/>
  <c r="Q2215" i="24"/>
  <c r="Q2216" i="24"/>
  <c r="Q2217" i="24"/>
  <c r="Q2218" i="24"/>
  <c r="Q2219" i="24"/>
  <c r="Q2220" i="24"/>
  <c r="Q2221" i="24"/>
  <c r="Q2222" i="24"/>
  <c r="Q2223" i="24"/>
  <c r="Q2224" i="24"/>
  <c r="Q2225" i="24"/>
  <c r="Q2226" i="24"/>
  <c r="Q2227" i="24"/>
  <c r="Q2228" i="24"/>
  <c r="Q2229" i="24"/>
  <c r="Q2230" i="24"/>
  <c r="Q2231" i="24"/>
  <c r="Q2232" i="24"/>
  <c r="Q2233" i="24"/>
  <c r="Q2234" i="24"/>
  <c r="Q2235" i="24"/>
  <c r="Q2236" i="24"/>
  <c r="Q2237" i="24"/>
  <c r="Q2238" i="24"/>
  <c r="Q2239" i="24"/>
  <c r="Q2240" i="24"/>
  <c r="Q2241" i="24"/>
  <c r="Q2242" i="24"/>
  <c r="Q2243" i="24"/>
  <c r="Q2244" i="24"/>
  <c r="Q2245" i="24"/>
  <c r="Q2246" i="24"/>
  <c r="Q2247" i="24"/>
  <c r="Q2248" i="24"/>
  <c r="Q2249" i="24"/>
  <c r="Q2250" i="24"/>
  <c r="Q2251" i="24"/>
  <c r="Q2252" i="24"/>
  <c r="Q2253" i="24"/>
  <c r="Q2254" i="24"/>
  <c r="Q2255" i="24"/>
  <c r="Q2256" i="24"/>
  <c r="Q2257" i="24"/>
  <c r="Q2258" i="24"/>
  <c r="Q2259" i="24"/>
  <c r="Q2260" i="24"/>
  <c r="Q2261" i="24"/>
  <c r="Q2262" i="24"/>
  <c r="Q2263" i="24"/>
  <c r="Q2264" i="24"/>
  <c r="Q2265" i="24"/>
  <c r="Q2266" i="24"/>
  <c r="Q2267" i="24"/>
  <c r="Q2268" i="24"/>
  <c r="Q2269" i="24"/>
  <c r="Q2270" i="24"/>
  <c r="Q2271" i="24"/>
  <c r="Q2272" i="24"/>
  <c r="Q2273" i="24"/>
  <c r="Q2274" i="24"/>
  <c r="Q2275" i="24"/>
  <c r="Q2276" i="24"/>
  <c r="Q2277" i="24"/>
  <c r="Q2278" i="24"/>
  <c r="Q2279" i="24"/>
  <c r="Q2280" i="24"/>
  <c r="Q2281" i="24"/>
  <c r="Q2282" i="24"/>
  <c r="Q2283" i="24"/>
  <c r="Q2284" i="24"/>
  <c r="Q2285" i="24"/>
  <c r="Q2286" i="24"/>
  <c r="Q2287" i="24"/>
  <c r="Q2288" i="24"/>
  <c r="Q2289" i="24"/>
  <c r="Q2290" i="24"/>
  <c r="Q2291" i="24"/>
  <c r="Q2292" i="24"/>
  <c r="Q2293" i="24"/>
  <c r="Q2294" i="24"/>
  <c r="Q2295" i="24"/>
  <c r="Q2296" i="24"/>
  <c r="Q2297" i="24"/>
  <c r="Q2298" i="24"/>
  <c r="Q2299" i="24"/>
  <c r="Q2300" i="24"/>
  <c r="Q2301" i="24"/>
  <c r="Q2302" i="24"/>
  <c r="Q2303" i="24"/>
  <c r="Q2304" i="24"/>
  <c r="Q2305" i="24"/>
  <c r="Q2306" i="24"/>
  <c r="Q2307" i="24"/>
  <c r="Q2308" i="24"/>
  <c r="Q2309" i="24"/>
  <c r="Q2310" i="24"/>
  <c r="Q2311" i="24"/>
  <c r="Q2312" i="24"/>
  <c r="Q2313" i="24"/>
  <c r="Q2314" i="24"/>
  <c r="Q2315" i="24"/>
  <c r="Q2316" i="24"/>
  <c r="Q2317" i="24"/>
  <c r="Q2318" i="24"/>
  <c r="Q2319" i="24"/>
  <c r="Q2320" i="24"/>
  <c r="Q2321" i="24"/>
  <c r="Q2322" i="24"/>
  <c r="Q2323" i="24"/>
  <c r="Q2324" i="24"/>
  <c r="Q2325" i="24"/>
  <c r="Q2326" i="24"/>
  <c r="Q2327" i="24"/>
  <c r="Q2328" i="24"/>
  <c r="Q2329" i="24"/>
  <c r="Q2330" i="24"/>
  <c r="Q2331" i="24"/>
  <c r="Q2332" i="24"/>
  <c r="Q2333" i="24"/>
  <c r="Q2334" i="24"/>
  <c r="Q2335" i="24"/>
  <c r="Q2336" i="24"/>
  <c r="Q2337" i="24"/>
  <c r="Q2338" i="24"/>
  <c r="Q2339" i="24"/>
  <c r="Q2340" i="24"/>
  <c r="Q2341" i="24"/>
  <c r="Q2342" i="24"/>
  <c r="Q2343" i="24"/>
  <c r="Q2344" i="24"/>
  <c r="Q2345" i="24"/>
  <c r="Q2346" i="24"/>
  <c r="Q2347" i="24"/>
  <c r="Q2348" i="24"/>
  <c r="Q2349" i="24"/>
  <c r="Q2350" i="24"/>
  <c r="Q2351" i="24"/>
  <c r="Q2352" i="24"/>
  <c r="Q2353" i="24"/>
  <c r="Q2354" i="24"/>
  <c r="Q2355" i="24"/>
  <c r="Q2356" i="24"/>
  <c r="Q2357" i="24"/>
  <c r="Q2358" i="24"/>
  <c r="Q2359" i="24"/>
  <c r="Q2360" i="24"/>
  <c r="Q2361" i="24"/>
  <c r="Q2362" i="24"/>
  <c r="Q2363" i="24"/>
  <c r="Q2364" i="24"/>
  <c r="Q2365" i="24"/>
  <c r="Q2366" i="24"/>
  <c r="Q2367" i="24"/>
  <c r="Q2368" i="24"/>
  <c r="Q2369" i="24"/>
  <c r="Q2370" i="24"/>
  <c r="Q2371" i="24"/>
  <c r="Q2372" i="24"/>
  <c r="Q2373" i="24"/>
  <c r="Q2374" i="24"/>
  <c r="Q2375" i="24"/>
  <c r="Q2376" i="24"/>
  <c r="Q2377" i="24"/>
  <c r="Q2378" i="24"/>
  <c r="Q2379" i="24"/>
  <c r="Q2380" i="24"/>
  <c r="Q2381" i="24"/>
  <c r="Q2382" i="24"/>
  <c r="Q2383" i="24"/>
  <c r="Q2384" i="24"/>
  <c r="Q2385" i="24"/>
  <c r="Q2386" i="24"/>
  <c r="Q2387" i="24"/>
  <c r="Q2388" i="24"/>
  <c r="Q2389" i="24"/>
  <c r="Q2390" i="24"/>
  <c r="Q2391" i="24"/>
  <c r="Q2392" i="24"/>
  <c r="Q2393" i="24"/>
  <c r="Q2394" i="24"/>
  <c r="Q2395" i="24"/>
  <c r="Q2396" i="24"/>
  <c r="Q2397" i="24"/>
  <c r="Q2398" i="24"/>
  <c r="Q2399" i="24"/>
  <c r="Q2400" i="24"/>
  <c r="Q2401" i="24"/>
  <c r="Q2402" i="24"/>
  <c r="Q2403" i="24"/>
  <c r="Q2404" i="24"/>
  <c r="Q2405" i="24"/>
  <c r="Q2406" i="24"/>
  <c r="Q2407" i="24"/>
  <c r="Q2408" i="24"/>
  <c r="Q2409" i="24"/>
  <c r="Q2410" i="24"/>
  <c r="Q2411" i="24"/>
  <c r="Q2412" i="24"/>
  <c r="Q2413" i="24"/>
  <c r="Q2414" i="24"/>
  <c r="Q2415" i="24"/>
  <c r="Q2416" i="24"/>
  <c r="Q2417" i="24"/>
  <c r="Q2418" i="24"/>
  <c r="Q2419" i="24"/>
  <c r="Q2420" i="24"/>
  <c r="Q2421" i="24"/>
  <c r="Q2422" i="24"/>
  <c r="Q2423" i="24"/>
  <c r="Q2424" i="24"/>
  <c r="Q2425" i="24"/>
  <c r="Q2426" i="24"/>
  <c r="Q2427" i="24"/>
  <c r="Q2428" i="24"/>
  <c r="Q2429" i="24"/>
  <c r="Q2430" i="24"/>
  <c r="Q2431" i="24"/>
  <c r="Q2432" i="24"/>
  <c r="Q2433" i="24"/>
  <c r="Q2434" i="24"/>
  <c r="Q2435" i="24"/>
  <c r="Q2436" i="24"/>
  <c r="Q2437" i="24"/>
  <c r="Q2438" i="24"/>
  <c r="Q2439" i="24"/>
  <c r="Q2440" i="24"/>
  <c r="Q2441" i="24"/>
  <c r="Q2442" i="24"/>
  <c r="Q2443" i="24"/>
  <c r="Q2444" i="24"/>
  <c r="Q2445" i="24"/>
  <c r="Q2446" i="24"/>
  <c r="Q2447" i="24"/>
  <c r="Q2448" i="24"/>
  <c r="Q2449" i="24"/>
  <c r="Q2450" i="24"/>
  <c r="Q2451" i="24"/>
  <c r="Q2452" i="24"/>
  <c r="Q2453" i="24"/>
  <c r="Q2454" i="24"/>
  <c r="Q2455" i="24"/>
  <c r="Q2456" i="24"/>
  <c r="Q2457" i="24"/>
  <c r="Q2458" i="24"/>
  <c r="Q2459" i="24"/>
  <c r="Q2460" i="24"/>
  <c r="Q2461" i="24"/>
  <c r="Q2462" i="24"/>
  <c r="Q2463" i="24"/>
  <c r="Q2464" i="24"/>
  <c r="Q2465" i="24"/>
  <c r="Q2466" i="24"/>
  <c r="Q2467" i="24"/>
  <c r="Q2468" i="24"/>
  <c r="Q2469" i="24"/>
  <c r="Q2470" i="24"/>
  <c r="Q2471" i="24"/>
  <c r="Q2472" i="24"/>
  <c r="Q2473" i="24"/>
  <c r="Q2474" i="24"/>
  <c r="Q2475" i="24"/>
  <c r="Q2476" i="24"/>
  <c r="Q2477" i="24"/>
  <c r="Q2478" i="24"/>
  <c r="Q2479" i="24"/>
  <c r="Q2480" i="24"/>
  <c r="Q2481" i="24"/>
  <c r="Q2482" i="24"/>
  <c r="Q2483" i="24"/>
  <c r="Q2484" i="24"/>
  <c r="Q2485" i="24"/>
  <c r="Q2486" i="24"/>
  <c r="Q2487" i="24"/>
  <c r="Q2488" i="24"/>
  <c r="Q2489" i="24"/>
  <c r="Q2490" i="24"/>
  <c r="Q2491" i="24"/>
  <c r="Q2492" i="24"/>
  <c r="Q2493" i="24"/>
  <c r="Q2494" i="24"/>
  <c r="Q2495" i="24"/>
  <c r="Q2496" i="24"/>
  <c r="Q2497" i="24"/>
  <c r="Q2498" i="24"/>
  <c r="Q2499" i="24"/>
  <c r="Q2500" i="24"/>
  <c r="Q2501" i="24"/>
  <c r="Q2502" i="24"/>
  <c r="Q2503" i="24"/>
  <c r="Q2504" i="24"/>
  <c r="B34" i="40"/>
  <c r="B19" i="40"/>
  <c r="A525" i="26"/>
  <c r="D47" i="24" l="1"/>
  <c r="Q47" i="24"/>
  <c r="D1538" i="24"/>
  <c r="Q1538" i="24"/>
  <c r="D1518" i="24"/>
  <c r="Q1518" i="24"/>
  <c r="D1498" i="24"/>
  <c r="Q1498" i="24"/>
  <c r="D1414" i="24"/>
  <c r="Q1414" i="24"/>
  <c r="D1576" i="24"/>
  <c r="Q1576" i="24"/>
  <c r="D1544" i="24"/>
  <c r="Q1544" i="24"/>
  <c r="D1528" i="24"/>
  <c r="Q1528" i="24"/>
  <c r="D1512" i="24"/>
  <c r="Q1512" i="24"/>
  <c r="D1496" i="24"/>
  <c r="Q1496" i="24"/>
  <c r="D1416" i="24"/>
  <c r="Q1416" i="24"/>
  <c r="D1531" i="24"/>
  <c r="Q1531" i="24"/>
  <c r="D1519" i="24"/>
  <c r="Q1519" i="24"/>
  <c r="D1515" i="24"/>
  <c r="Q1515" i="24"/>
  <c r="D1503" i="24"/>
  <c r="Q1503" i="24"/>
  <c r="D1491" i="24"/>
  <c r="Q1491" i="24"/>
  <c r="D1451" i="24"/>
  <c r="Q1451" i="24"/>
  <c r="D1431" i="24"/>
  <c r="Q1431" i="24"/>
  <c r="D1395" i="24"/>
  <c r="Q1395" i="24"/>
  <c r="D727" i="24"/>
  <c r="Q727" i="24"/>
  <c r="D715" i="24"/>
  <c r="Q715" i="24"/>
  <c r="D707" i="24"/>
  <c r="Q707" i="24"/>
  <c r="D607" i="24"/>
  <c r="Q607" i="24"/>
  <c r="D563" i="24"/>
  <c r="Q563" i="24"/>
  <c r="D199" i="24"/>
  <c r="Q199" i="24"/>
  <c r="D127" i="24"/>
  <c r="Q127" i="24"/>
  <c r="D123" i="24"/>
  <c r="Q123" i="24"/>
  <c r="D119" i="24"/>
  <c r="Q119" i="24"/>
  <c r="D115" i="24"/>
  <c r="Q115" i="24"/>
  <c r="D111" i="24"/>
  <c r="Q111" i="24"/>
  <c r="D107" i="24"/>
  <c r="Q107" i="24"/>
  <c r="D103" i="24"/>
  <c r="Q103" i="24"/>
  <c r="D71" i="24"/>
  <c r="Q71" i="24"/>
  <c r="D67" i="24"/>
  <c r="Q67" i="24"/>
  <c r="D1542" i="24"/>
  <c r="Q1542" i="24"/>
  <c r="D1510" i="24"/>
  <c r="Q1510" i="24"/>
  <c r="D1022" i="24"/>
  <c r="Q1022" i="24"/>
  <c r="D994" i="24"/>
  <c r="Q994" i="24"/>
  <c r="D962" i="24"/>
  <c r="Q962" i="24"/>
  <c r="D714" i="24"/>
  <c r="Q714" i="24"/>
  <c r="D706" i="24"/>
  <c r="Q706" i="24"/>
  <c r="D690" i="24"/>
  <c r="Q690" i="24"/>
  <c r="D686" i="24"/>
  <c r="Q686" i="24"/>
  <c r="D674" i="24"/>
  <c r="Q674" i="24"/>
  <c r="D670" i="24"/>
  <c r="Q670" i="24"/>
  <c r="D650" i="24"/>
  <c r="Q650" i="24"/>
  <c r="D646" i="24"/>
  <c r="Q646" i="24"/>
  <c r="D642" i="24"/>
  <c r="Q642" i="24"/>
  <c r="D638" i="24"/>
  <c r="Q638" i="24"/>
  <c r="D614" i="24"/>
  <c r="Q614" i="24"/>
  <c r="D606" i="24"/>
  <c r="Q606" i="24"/>
  <c r="D578" i="24"/>
  <c r="Q578" i="24"/>
  <c r="D570" i="24"/>
  <c r="Q570" i="24"/>
  <c r="D566" i="24"/>
  <c r="Q566" i="24"/>
  <c r="D562" i="24"/>
  <c r="Q562" i="24"/>
  <c r="D286" i="24"/>
  <c r="Q286" i="24"/>
  <c r="D282" i="24"/>
  <c r="Q282" i="24"/>
  <c r="D278" i="24"/>
  <c r="Q278" i="24"/>
  <c r="D254" i="24"/>
  <c r="Q254" i="24"/>
  <c r="D222" i="24"/>
  <c r="Q222" i="24"/>
  <c r="D202" i="24"/>
  <c r="Q202" i="24"/>
  <c r="D186" i="24"/>
  <c r="Q186" i="24"/>
  <c r="D174" i="24"/>
  <c r="Q174" i="24"/>
  <c r="D170" i="24"/>
  <c r="Q170" i="24"/>
  <c r="D134" i="24"/>
  <c r="Q134" i="24"/>
  <c r="D122" i="24"/>
  <c r="Q122" i="24"/>
  <c r="D114" i="24"/>
  <c r="Q114" i="24"/>
  <c r="D106" i="24"/>
  <c r="Q106" i="24"/>
  <c r="D102" i="24"/>
  <c r="Q102" i="24"/>
  <c r="D98" i="24"/>
  <c r="Q98" i="24"/>
  <c r="D78" i="24"/>
  <c r="Q78" i="24"/>
  <c r="D74" i="24"/>
  <c r="Q74" i="24"/>
  <c r="D70" i="24"/>
  <c r="Q70" i="24"/>
  <c r="D66" i="24"/>
  <c r="Q66" i="24"/>
  <c r="D50" i="24"/>
  <c r="Q50" i="24"/>
  <c r="D1406" i="24"/>
  <c r="Q1406" i="24"/>
  <c r="D1502" i="24"/>
  <c r="Q1502" i="24"/>
  <c r="D2" i="24"/>
  <c r="Q2" i="24"/>
  <c r="D1102" i="24"/>
  <c r="Q1102" i="24"/>
  <c r="D1574" i="24"/>
  <c r="Q1574" i="24"/>
  <c r="D1546" i="24"/>
  <c r="Q1546" i="24"/>
  <c r="D1514" i="24"/>
  <c r="Q1514" i="24"/>
  <c r="D1418" i="24"/>
  <c r="Q1418" i="24"/>
  <c r="D1573" i="24"/>
  <c r="Q1573" i="24"/>
  <c r="D1557" i="24"/>
  <c r="Q1557" i="24"/>
  <c r="D1549" i="24"/>
  <c r="Q1549" i="24"/>
  <c r="D1541" i="24"/>
  <c r="Q1541" i="24"/>
  <c r="D1533" i="24"/>
  <c r="Q1533" i="24"/>
  <c r="D1525" i="24"/>
  <c r="Q1525" i="24"/>
  <c r="D1517" i="24"/>
  <c r="Q1517" i="24"/>
  <c r="D1509" i="24"/>
  <c r="Q1509" i="24"/>
  <c r="D1501" i="24"/>
  <c r="Q1501" i="24"/>
  <c r="D1497" i="24"/>
  <c r="Q1497" i="24"/>
  <c r="D1489" i="24"/>
  <c r="Q1489" i="24"/>
  <c r="D1449" i="24"/>
  <c r="Q1449" i="24"/>
  <c r="D1429" i="24"/>
  <c r="Q1429" i="24"/>
  <c r="D1393" i="24"/>
  <c r="Q1393" i="24"/>
  <c r="D725" i="24"/>
  <c r="Q725" i="24"/>
  <c r="D705" i="24"/>
  <c r="Q705" i="24"/>
  <c r="D669" i="24"/>
  <c r="Q669" i="24"/>
  <c r="D637" i="24"/>
  <c r="Q637" i="24"/>
  <c r="D565" i="24"/>
  <c r="Q565" i="24"/>
  <c r="D281" i="24"/>
  <c r="Q281" i="24"/>
  <c r="D277" i="24"/>
  <c r="Q277" i="24"/>
  <c r="D249" i="24"/>
  <c r="Q249" i="24"/>
  <c r="D81" i="24"/>
  <c r="Q81" i="24"/>
  <c r="D77" i="24"/>
  <c r="Q77" i="24"/>
  <c r="D69" i="24"/>
  <c r="Q69" i="24"/>
  <c r="D1530" i="24"/>
  <c r="Q1530" i="24"/>
  <c r="D1490" i="24"/>
  <c r="Q1490" i="24"/>
  <c r="D1398" i="24"/>
  <c r="Q1398" i="24"/>
  <c r="D1845" i="24"/>
  <c r="Q1845" i="24"/>
  <c r="D1745" i="24"/>
  <c r="Q1745" i="24"/>
  <c r="D1569" i="24"/>
  <c r="Q1569" i="24"/>
  <c r="D1553" i="24"/>
  <c r="Q1553" i="24"/>
  <c r="D1545" i="24"/>
  <c r="Q1545" i="24"/>
  <c r="D1537" i="24"/>
  <c r="Q1537" i="24"/>
  <c r="D1529" i="24"/>
  <c r="Q1529" i="24"/>
  <c r="D1521" i="24"/>
  <c r="Q1521" i="24"/>
  <c r="D1513" i="24"/>
  <c r="Q1513" i="24"/>
  <c r="D1505" i="24"/>
  <c r="Q1505" i="24"/>
  <c r="D1493" i="24"/>
  <c r="Q1493" i="24"/>
  <c r="D1485" i="24"/>
  <c r="Q1485" i="24"/>
  <c r="D1453" i="24"/>
  <c r="Q1453" i="24"/>
  <c r="D1433" i="24"/>
  <c r="Q1433" i="24"/>
  <c r="D997" i="24"/>
  <c r="Q997" i="24"/>
  <c r="D721" i="24"/>
  <c r="Q721" i="24"/>
  <c r="D713" i="24"/>
  <c r="Q713" i="24"/>
  <c r="D577" i="24"/>
  <c r="Q577" i="24"/>
  <c r="D569" i="24"/>
  <c r="Q569" i="24"/>
  <c r="D285" i="24"/>
  <c r="Q285" i="24"/>
  <c r="D221" i="24"/>
  <c r="Q221" i="24"/>
  <c r="D169" i="24"/>
  <c r="Q169" i="24"/>
  <c r="D129" i="24"/>
  <c r="Q129" i="24"/>
  <c r="D49" i="24"/>
  <c r="Q49" i="24"/>
  <c r="D1554" i="24"/>
  <c r="Q1554" i="24"/>
  <c r="D1526" i="24"/>
  <c r="Q1526" i="24"/>
  <c r="D1486" i="24"/>
  <c r="Q1486" i="24"/>
  <c r="D681" i="24"/>
  <c r="Q681" i="24"/>
  <c r="D173" i="24"/>
  <c r="Q173" i="24"/>
  <c r="D113" i="24"/>
  <c r="Q113" i="24"/>
  <c r="D105" i="24"/>
  <c r="Q105" i="24"/>
  <c r="D97" i="24"/>
  <c r="Q97" i="24"/>
  <c r="D73" i="24"/>
  <c r="Q73" i="24"/>
  <c r="D1748" i="24"/>
  <c r="Q1748" i="24"/>
  <c r="D1548" i="24"/>
  <c r="Q1548" i="24"/>
  <c r="D1524" i="24"/>
  <c r="Q1524" i="24"/>
  <c r="D1508" i="24"/>
  <c r="Q1508" i="24"/>
  <c r="D1492" i="24"/>
  <c r="Q1492" i="24"/>
  <c r="D1420" i="24"/>
  <c r="Q1420" i="24"/>
  <c r="D1404" i="24"/>
  <c r="Q1404" i="24"/>
  <c r="D712" i="24"/>
  <c r="Q712" i="24"/>
  <c r="D704" i="24"/>
  <c r="Q704" i="24"/>
  <c r="D688" i="24"/>
  <c r="Q688" i="24"/>
  <c r="D684" i="24"/>
  <c r="Q684" i="24"/>
  <c r="D680" i="24"/>
  <c r="Q680" i="24"/>
  <c r="D668" i="24"/>
  <c r="Q668" i="24"/>
  <c r="D644" i="24"/>
  <c r="Q644" i="24"/>
  <c r="D640" i="24"/>
  <c r="Q640" i="24"/>
  <c r="D636" i="24"/>
  <c r="Q636" i="24"/>
  <c r="D608" i="24"/>
  <c r="Q608" i="24"/>
  <c r="D568" i="24"/>
  <c r="Q568" i="24"/>
  <c r="D564" i="24"/>
  <c r="Q564" i="24"/>
  <c r="D284" i="24"/>
  <c r="Q284" i="24"/>
  <c r="D280" i="24"/>
  <c r="Q280" i="24"/>
  <c r="D276" i="24"/>
  <c r="Q276" i="24"/>
  <c r="D252" i="24"/>
  <c r="Q252" i="24"/>
  <c r="D108" i="24"/>
  <c r="Q108" i="24"/>
  <c r="D104" i="24"/>
  <c r="Q104" i="24"/>
  <c r="D96" i="24"/>
  <c r="Q96" i="24"/>
  <c r="D72" i="24"/>
  <c r="Q72" i="24"/>
  <c r="D12" i="24"/>
  <c r="Q12" i="24"/>
  <c r="D176" i="24"/>
  <c r="Q176" i="24"/>
  <c r="D128" i="24"/>
  <c r="Q128" i="24"/>
  <c r="D124" i="24"/>
  <c r="Q124" i="24"/>
  <c r="D92" i="24"/>
  <c r="Q92" i="24"/>
  <c r="D60" i="24"/>
  <c r="Q60" i="24"/>
  <c r="D1482" i="24"/>
  <c r="Q1482" i="24"/>
  <c r="D136" i="24"/>
  <c r="Q136" i="24"/>
  <c r="D80" i="24"/>
  <c r="Q80" i="24"/>
  <c r="D1534" i="24"/>
  <c r="Q1534" i="24"/>
  <c r="D1506" i="24"/>
  <c r="Q1506" i="24"/>
  <c r="D1410" i="24"/>
  <c r="Q1410" i="24"/>
  <c r="D1568" i="24"/>
  <c r="Q1568" i="24"/>
  <c r="D1552" i="24"/>
  <c r="Q1552" i="24"/>
  <c r="D1536" i="24"/>
  <c r="Q1536" i="24"/>
  <c r="D1520" i="24"/>
  <c r="Q1520" i="24"/>
  <c r="D1504" i="24"/>
  <c r="Q1504" i="24"/>
  <c r="D1488" i="24"/>
  <c r="Q1488" i="24"/>
  <c r="D1476" i="24"/>
  <c r="Q1476" i="24"/>
  <c r="D1424" i="24"/>
  <c r="Q1424" i="24"/>
  <c r="D1412" i="24"/>
  <c r="Q1412" i="24"/>
  <c r="D964" i="24"/>
  <c r="Q964" i="24"/>
  <c r="D1575" i="24"/>
  <c r="Q1575" i="24"/>
  <c r="D1551" i="24"/>
  <c r="Q1551" i="24"/>
  <c r="D1543" i="24"/>
  <c r="Q1543" i="24"/>
  <c r="D1535" i="24"/>
  <c r="Q1535" i="24"/>
  <c r="D1523" i="24"/>
  <c r="Q1523" i="24"/>
  <c r="D1507" i="24"/>
  <c r="Q1507" i="24"/>
  <c r="D1495" i="24"/>
  <c r="Q1495" i="24"/>
  <c r="D1455" i="24"/>
  <c r="Q1455" i="24"/>
  <c r="D1427" i="24"/>
  <c r="Q1427" i="24"/>
  <c r="D1391" i="24"/>
  <c r="Q1391" i="24"/>
  <c r="D667" i="24"/>
  <c r="Q667" i="24"/>
  <c r="D139" i="24"/>
  <c r="Q139" i="24"/>
  <c r="D135" i="24"/>
  <c r="Q135" i="24"/>
  <c r="D79" i="24"/>
  <c r="Q79" i="24"/>
  <c r="D1570" i="24"/>
  <c r="Q1570" i="24"/>
  <c r="D1550" i="24"/>
  <c r="Q1550" i="24"/>
  <c r="D1522" i="24"/>
  <c r="Q1522" i="24"/>
  <c r="D1494" i="24"/>
  <c r="Q1494" i="24"/>
  <c r="D1422" i="24"/>
  <c r="Q1422" i="24"/>
  <c r="D1572" i="24"/>
  <c r="Q1572" i="24"/>
  <c r="D1556" i="24"/>
  <c r="Q1556" i="24"/>
  <c r="D1540" i="24"/>
  <c r="Q1540" i="24"/>
  <c r="D1532" i="24"/>
  <c r="Q1532" i="24"/>
  <c r="D1516" i="24"/>
  <c r="Q1516" i="24"/>
  <c r="D1500" i="24"/>
  <c r="Q1500" i="24"/>
  <c r="D1484" i="24"/>
  <c r="Q1484" i="24"/>
  <c r="D1571" i="24"/>
  <c r="Q1571" i="24"/>
  <c r="D1555" i="24"/>
  <c r="Q1555" i="24"/>
  <c r="D1547" i="24"/>
  <c r="Q1547" i="24"/>
  <c r="D1539" i="24"/>
  <c r="Q1539" i="24"/>
  <c r="D1527" i="24"/>
  <c r="Q1527" i="24"/>
  <c r="D1511" i="24"/>
  <c r="Q1511" i="24"/>
  <c r="D1499" i="24"/>
  <c r="Q1499" i="24"/>
  <c r="D1487" i="24"/>
  <c r="Q1487" i="24"/>
  <c r="D1435" i="24"/>
  <c r="Q1435" i="24"/>
  <c r="D963" i="24"/>
  <c r="Q963" i="24"/>
  <c r="D723" i="24"/>
  <c r="Q723" i="24"/>
  <c r="D711" i="24"/>
  <c r="Q711" i="24"/>
  <c r="D687" i="24"/>
  <c r="Q687" i="24"/>
  <c r="D675" i="24"/>
  <c r="Q675" i="24"/>
  <c r="D579" i="24"/>
  <c r="Q579" i="24"/>
  <c r="D567" i="24"/>
  <c r="Q567" i="24"/>
  <c r="D287" i="24"/>
  <c r="Q287" i="24"/>
  <c r="D283" i="24"/>
  <c r="Q283" i="24"/>
  <c r="D279" i="24"/>
  <c r="Q279" i="24"/>
  <c r="D175" i="24"/>
  <c r="Q175" i="24"/>
  <c r="D171" i="24"/>
  <c r="Q171" i="24"/>
  <c r="D55" i="24"/>
  <c r="Q55" i="24"/>
  <c r="D2006" i="24"/>
  <c r="D2502" i="24"/>
  <c r="D2498" i="24"/>
  <c r="D2494" i="24"/>
  <c r="D2490" i="24"/>
  <c r="D2486" i="24"/>
  <c r="D2482" i="24"/>
  <c r="D2478" i="24"/>
  <c r="D2474" i="24"/>
  <c r="D2470" i="24"/>
  <c r="D2466" i="24"/>
  <c r="D2462" i="24"/>
  <c r="D2458" i="24"/>
  <c r="D2454" i="24"/>
  <c r="D2450" i="24"/>
  <c r="D2446" i="24"/>
  <c r="D2442" i="24"/>
  <c r="D2438" i="24"/>
  <c r="D2434" i="24"/>
  <c r="D2430" i="24"/>
  <c r="D2426" i="24"/>
  <c r="D2422" i="24"/>
  <c r="D2418" i="24"/>
  <c r="D2414" i="24"/>
  <c r="D2410" i="24"/>
  <c r="D2406" i="24"/>
  <c r="D2402" i="24"/>
  <c r="D2398" i="24"/>
  <c r="D2394" i="24"/>
  <c r="D2390" i="24"/>
  <c r="D2386" i="24"/>
  <c r="D2382" i="24"/>
  <c r="D2378" i="24"/>
  <c r="D2374" i="24"/>
  <c r="D2370" i="24"/>
  <c r="D2366" i="24"/>
  <c r="D2362" i="24"/>
  <c r="D2358" i="24"/>
  <c r="D2354" i="24"/>
  <c r="D2350" i="24"/>
  <c r="D2346" i="24"/>
  <c r="D2342" i="24"/>
  <c r="D2338" i="24"/>
  <c r="D2334" i="24"/>
  <c r="D2330" i="24"/>
  <c r="D2326" i="24"/>
  <c r="D2322" i="24"/>
  <c r="D2318" i="24"/>
  <c r="D2314" i="24"/>
  <c r="D2310" i="24"/>
  <c r="D2306" i="24"/>
  <c r="D2302" i="24"/>
  <c r="D2298" i="24"/>
  <c r="D2294" i="24"/>
  <c r="D2290" i="24"/>
  <c r="D2286" i="24"/>
  <c r="D2282" i="24"/>
  <c r="D2278" i="24"/>
  <c r="D2274" i="24"/>
  <c r="D2270" i="24"/>
  <c r="D2266" i="24"/>
  <c r="D2262" i="24"/>
  <c r="D2258" i="24"/>
  <c r="D2254" i="24"/>
  <c r="D2250" i="24"/>
  <c r="D2246" i="24"/>
  <c r="D2242" i="24"/>
  <c r="D2238" i="24"/>
  <c r="D2234" i="24"/>
  <c r="D2230" i="24"/>
  <c r="D2226" i="24"/>
  <c r="D2222" i="24"/>
  <c r="D2218" i="24"/>
  <c r="D2214" i="24"/>
  <c r="D2210" i="24"/>
  <c r="D2206" i="24"/>
  <c r="D2202" i="24"/>
  <c r="D2198" i="24"/>
  <c r="D2194" i="24"/>
  <c r="D2190" i="24"/>
  <c r="D2186" i="24"/>
  <c r="D2182" i="24"/>
  <c r="D2178" i="24"/>
  <c r="D2174" i="24"/>
  <c r="D2170" i="24"/>
  <c r="D2166" i="24"/>
  <c r="D2162" i="24"/>
  <c r="D2158" i="24"/>
  <c r="D2154" i="24"/>
  <c r="D2150" i="24"/>
  <c r="D2146" i="24"/>
  <c r="D2142" i="24"/>
  <c r="D2138" i="24"/>
  <c r="D2134" i="24"/>
  <c r="D2130" i="24"/>
  <c r="D2126" i="24"/>
  <c r="D2122" i="24"/>
  <c r="D2118" i="24"/>
  <c r="D2114" i="24"/>
  <c r="D2110" i="24"/>
  <c r="D2106" i="24"/>
  <c r="D2102" i="24"/>
  <c r="D2098" i="24"/>
  <c r="D2094" i="24"/>
  <c r="D2090" i="24"/>
  <c r="D2086" i="24"/>
  <c r="D2082" i="24"/>
  <c r="D2078" i="24"/>
  <c r="D2074" i="24"/>
  <c r="D2070" i="24"/>
  <c r="D2066" i="24"/>
  <c r="D2062" i="24"/>
  <c r="D2058" i="24"/>
  <c r="D2054" i="24"/>
  <c r="D2050" i="24"/>
  <c r="D2046" i="24"/>
  <c r="D2042" i="24"/>
  <c r="D2038" i="24"/>
  <c r="D2034" i="24"/>
  <c r="D2030" i="24"/>
  <c r="D2026" i="24"/>
  <c r="D2022" i="24"/>
  <c r="D2018" i="24"/>
  <c r="D2014" i="24"/>
  <c r="D2010" i="24"/>
  <c r="D2002" i="24"/>
  <c r="D1998" i="24"/>
  <c r="D1994" i="24"/>
  <c r="D1990" i="24"/>
  <c r="D1986" i="24"/>
  <c r="D1982" i="24"/>
  <c r="D1978" i="24"/>
  <c r="D1974" i="24"/>
  <c r="D1970" i="24"/>
  <c r="D1966" i="24"/>
  <c r="D1962" i="24"/>
  <c r="D1958" i="24"/>
  <c r="D1954" i="24"/>
  <c r="D1950" i="24"/>
  <c r="D1946" i="24"/>
  <c r="D1942" i="24"/>
  <c r="D1938" i="24"/>
  <c r="D1934" i="24"/>
  <c r="D1930" i="24"/>
  <c r="D1926" i="24"/>
  <c r="D1922" i="24"/>
  <c r="D1918" i="24"/>
  <c r="D1914" i="24"/>
  <c r="D1910" i="24"/>
  <c r="D1906" i="24"/>
  <c r="D1902" i="24"/>
  <c r="D1898" i="24"/>
  <c r="D1894" i="24"/>
  <c r="D1890" i="24"/>
  <c r="D1886" i="24"/>
  <c r="D1882" i="24"/>
  <c r="D1854" i="24"/>
  <c r="D2497" i="24"/>
  <c r="D2489" i="24"/>
  <c r="D2481" i="24"/>
  <c r="D2473" i="24"/>
  <c r="D2465" i="24"/>
  <c r="D2457" i="24"/>
  <c r="D2449" i="24"/>
  <c r="D2441" i="24"/>
  <c r="D2433" i="24"/>
  <c r="D2425" i="24"/>
  <c r="D2417" i="24"/>
  <c r="D2409" i="24"/>
  <c r="D2401" i="24"/>
  <c r="D2393" i="24"/>
  <c r="D2385" i="24"/>
  <c r="D2377" i="24"/>
  <c r="D2369" i="24"/>
  <c r="D2361" i="24"/>
  <c r="D2353" i="24"/>
  <c r="D2345" i="24"/>
  <c r="D2337" i="24"/>
  <c r="D2329" i="24"/>
  <c r="D2321" i="24"/>
  <c r="D2317" i="24"/>
  <c r="D2309" i="24"/>
  <c r="D2301" i="24"/>
  <c r="D2293" i="24"/>
  <c r="D2285" i="24"/>
  <c r="D2277" i="24"/>
  <c r="D2269" i="24"/>
  <c r="D2261" i="24"/>
  <c r="D2253" i="24"/>
  <c r="D2245" i="24"/>
  <c r="D2237" i="24"/>
  <c r="D2229" i="24"/>
  <c r="D2221" i="24"/>
  <c r="D2213" i="24"/>
  <c r="D2205" i="24"/>
  <c r="D2197" i="24"/>
  <c r="D2189" i="24"/>
  <c r="D2181" i="24"/>
  <c r="D2173" i="24"/>
  <c r="D2165" i="24"/>
  <c r="D2157" i="24"/>
  <c r="D2149" i="24"/>
  <c r="D2141" i="24"/>
  <c r="D2133" i="24"/>
  <c r="D2125" i="24"/>
  <c r="D2117" i="24"/>
  <c r="D2109" i="24"/>
  <c r="D2101" i="24"/>
  <c r="D2093" i="24"/>
  <c r="D2085" i="24"/>
  <c r="D2077" i="24"/>
  <c r="D2073" i="24"/>
  <c r="D2065" i="24"/>
  <c r="D2057" i="24"/>
  <c r="D2049" i="24"/>
  <c r="D2041" i="24"/>
  <c r="D2033" i="24"/>
  <c r="D2025" i="24"/>
  <c r="D2017" i="24"/>
  <c r="D2005" i="24"/>
  <c r="D1997" i="24"/>
  <c r="D1993" i="24"/>
  <c r="D1985" i="24"/>
  <c r="D1977" i="24"/>
  <c r="D1969" i="24"/>
  <c r="D1961" i="24"/>
  <c r="D1953" i="24"/>
  <c r="D1945" i="24"/>
  <c r="D1937" i="24"/>
  <c r="D1929" i="24"/>
  <c r="D1921" i="24"/>
  <c r="D1913" i="24"/>
  <c r="D1905" i="24"/>
  <c r="D1897" i="24"/>
  <c r="F1757" i="26"/>
  <c r="F40" i="22" s="1"/>
  <c r="D1853" i="24"/>
  <c r="D2501" i="24"/>
  <c r="D2493" i="24"/>
  <c r="D2485" i="24"/>
  <c r="D2477" i="24"/>
  <c r="D2469" i="24"/>
  <c r="D2461" i="24"/>
  <c r="D2453" i="24"/>
  <c r="D2445" i="24"/>
  <c r="D2437" i="24"/>
  <c r="D2429" i="24"/>
  <c r="D2421" i="24"/>
  <c r="D2413" i="24"/>
  <c r="D2405" i="24"/>
  <c r="D2397" i="24"/>
  <c r="D2389" i="24"/>
  <c r="D2381" i="24"/>
  <c r="D2373" i="24"/>
  <c r="D2365" i="24"/>
  <c r="D2357" i="24"/>
  <c r="D2349" i="24"/>
  <c r="D2341" i="24"/>
  <c r="D2333" i="24"/>
  <c r="D2325" i="24"/>
  <c r="D2313" i="24"/>
  <c r="D2305" i="24"/>
  <c r="D2297" i="24"/>
  <c r="D2289" i="24"/>
  <c r="D2281" i="24"/>
  <c r="D2273" i="24"/>
  <c r="D2265" i="24"/>
  <c r="D2257" i="24"/>
  <c r="D2249" i="24"/>
  <c r="D2241" i="24"/>
  <c r="D2233" i="24"/>
  <c r="D2225" i="24"/>
  <c r="D2217" i="24"/>
  <c r="D2209" i="24"/>
  <c r="D2201" i="24"/>
  <c r="D2193" i="24"/>
  <c r="D2185" i="24"/>
  <c r="D2177" i="24"/>
  <c r="D2169" i="24"/>
  <c r="D2161" i="24"/>
  <c r="D2153" i="24"/>
  <c r="D2145" i="24"/>
  <c r="D2137" i="24"/>
  <c r="D2129" i="24"/>
  <c r="D2121" i="24"/>
  <c r="D2113" i="24"/>
  <c r="D2105" i="24"/>
  <c r="D2097" i="24"/>
  <c r="D2089" i="24"/>
  <c r="D2081" i="24"/>
  <c r="D2069" i="24"/>
  <c r="D2061" i="24"/>
  <c r="D2053" i="24"/>
  <c r="D2045" i="24"/>
  <c r="D2037" i="24"/>
  <c r="D2029" i="24"/>
  <c r="D2021" i="24"/>
  <c r="D2013" i="24"/>
  <c r="D2009" i="24"/>
  <c r="D2001" i="24"/>
  <c r="D1989" i="24"/>
  <c r="D1981" i="24"/>
  <c r="D1973" i="24"/>
  <c r="D1965" i="24"/>
  <c r="D1957" i="24"/>
  <c r="D1949" i="24"/>
  <c r="D1941" i="24"/>
  <c r="D1933" i="24"/>
  <c r="D1925" i="24"/>
  <c r="D1917" i="24"/>
  <c r="D1909" i="24"/>
  <c r="D1901" i="24"/>
  <c r="D1893" i="24"/>
  <c r="D1889" i="24"/>
  <c r="D1881" i="24"/>
  <c r="D1357" i="24"/>
  <c r="D1940" i="24"/>
  <c r="D1282" i="24"/>
  <c r="D1262" i="24"/>
  <c r="D1254" i="24"/>
  <c r="D118" i="24"/>
  <c r="D1764" i="24"/>
  <c r="D177" i="24"/>
  <c r="D117" i="24"/>
  <c r="D1763" i="24"/>
  <c r="D2504" i="24"/>
  <c r="D2500" i="24"/>
  <c r="D2496" i="24"/>
  <c r="D2492" i="24"/>
  <c r="D2488" i="24"/>
  <c r="D2484" i="24"/>
  <c r="D2480" i="24"/>
  <c r="D2476" i="24"/>
  <c r="D2472" i="24"/>
  <c r="D2468" i="24"/>
  <c r="D2464" i="24"/>
  <c r="D2460" i="24"/>
  <c r="D2456" i="24"/>
  <c r="D2452" i="24"/>
  <c r="D2448" i="24"/>
  <c r="D2444" i="24"/>
  <c r="D2440" i="24"/>
  <c r="D2436" i="24"/>
  <c r="D2432" i="24"/>
  <c r="D2428" i="24"/>
  <c r="D2424" i="24"/>
  <c r="D2420" i="24"/>
  <c r="D2416" i="24"/>
  <c r="D2412" i="24"/>
  <c r="D2408" i="24"/>
  <c r="D2404" i="24"/>
  <c r="D2400" i="24"/>
  <c r="D2396" i="24"/>
  <c r="D2392" i="24"/>
  <c r="D2388" i="24"/>
  <c r="D2384" i="24"/>
  <c r="D2380" i="24"/>
  <c r="D2376" i="24"/>
  <c r="D2372" i="24"/>
  <c r="D2368" i="24"/>
  <c r="D2364" i="24"/>
  <c r="D2360" i="24"/>
  <c r="D2356" i="24"/>
  <c r="D2352" i="24"/>
  <c r="D2348" i="24"/>
  <c r="D2344" i="24"/>
  <c r="D2340" i="24"/>
  <c r="D2336" i="24"/>
  <c r="D2332" i="24"/>
  <c r="D2328" i="24"/>
  <c r="D2324" i="24"/>
  <c r="D2320" i="24"/>
  <c r="D2316" i="24"/>
  <c r="D2312" i="24"/>
  <c r="D2308" i="24"/>
  <c r="D2304" i="24"/>
  <c r="D2300" i="24"/>
  <c r="D2296" i="24"/>
  <c r="D2292" i="24"/>
  <c r="D2288" i="24"/>
  <c r="D2284" i="24"/>
  <c r="D2280" i="24"/>
  <c r="D2276" i="24"/>
  <c r="D2272" i="24"/>
  <c r="D2268" i="24"/>
  <c r="D2264" i="24"/>
  <c r="D2260" i="24"/>
  <c r="D2256" i="24"/>
  <c r="D2252" i="24"/>
  <c r="D2248" i="24"/>
  <c r="D2244" i="24"/>
  <c r="D2240" i="24"/>
  <c r="D2236" i="24"/>
  <c r="D2232" i="24"/>
  <c r="D2228" i="24"/>
  <c r="D2224" i="24"/>
  <c r="D2220" i="24"/>
  <c r="D2216" i="24"/>
  <c r="D2212" i="24"/>
  <c r="D2208" i="24"/>
  <c r="D2204" i="24"/>
  <c r="D2200" i="24"/>
  <c r="D2196" i="24"/>
  <c r="D2192" i="24"/>
  <c r="D2188" i="24"/>
  <c r="D2184" i="24"/>
  <c r="D2180" i="24"/>
  <c r="D2176" i="24"/>
  <c r="D2172" i="24"/>
  <c r="D2168" i="24"/>
  <c r="D2164" i="24"/>
  <c r="D2160" i="24"/>
  <c r="D2156" i="24"/>
  <c r="D2152" i="24"/>
  <c r="D2148" i="24"/>
  <c r="D2144" i="24"/>
  <c r="D2140" i="24"/>
  <c r="D2136" i="24"/>
  <c r="D2132" i="24"/>
  <c r="D2128" i="24"/>
  <c r="D2124" i="24"/>
  <c r="D2120" i="24"/>
  <c r="D2116" i="24"/>
  <c r="D2112" i="24"/>
  <c r="D2108" i="24"/>
  <c r="D2104" i="24"/>
  <c r="D2100" i="24"/>
  <c r="D2096" i="24"/>
  <c r="D2092" i="24"/>
  <c r="D2088" i="24"/>
  <c r="D2084" i="24"/>
  <c r="D2080" i="24"/>
  <c r="D2076" i="24"/>
  <c r="D2072" i="24"/>
  <c r="D2068" i="24"/>
  <c r="D2064" i="24"/>
  <c r="D2060" i="24"/>
  <c r="D2056" i="24"/>
  <c r="D2052" i="24"/>
  <c r="D2048" i="24"/>
  <c r="D2044" i="24"/>
  <c r="D2040" i="24"/>
  <c r="D2036" i="24"/>
  <c r="D2032" i="24"/>
  <c r="D2028" i="24"/>
  <c r="D2024" i="24"/>
  <c r="D2020" i="24"/>
  <c r="D2016" i="24"/>
  <c r="D2012" i="24"/>
  <c r="D2008" i="24"/>
  <c r="D2004" i="24"/>
  <c r="D2000" i="24"/>
  <c r="D1996" i="24"/>
  <c r="D1992" i="24"/>
  <c r="D1988" i="24"/>
  <c r="D1984" i="24"/>
  <c r="D1980" i="24"/>
  <c r="D1976" i="24"/>
  <c r="D1972" i="24"/>
  <c r="D1968" i="24"/>
  <c r="D1964" i="24"/>
  <c r="D1960" i="24"/>
  <c r="D1956" i="24"/>
  <c r="D1952" i="24"/>
  <c r="D1948" i="24"/>
  <c r="D1944" i="24"/>
  <c r="D1936" i="24"/>
  <c r="D1932" i="24"/>
  <c r="D1928" i="24"/>
  <c r="D1924" i="24"/>
  <c r="D1920" i="24"/>
  <c r="D1916" i="24"/>
  <c r="D1912" i="24"/>
  <c r="D1908" i="24"/>
  <c r="D1904" i="24"/>
  <c r="D1900" i="24"/>
  <c r="D1896" i="24"/>
  <c r="D1892" i="24"/>
  <c r="D1888" i="24"/>
  <c r="F1756" i="26"/>
  <c r="F39" i="22" s="1"/>
  <c r="D1880" i="24"/>
  <c r="D1856" i="24"/>
  <c r="D1852" i="24"/>
  <c r="D1300" i="24"/>
  <c r="D116" i="24"/>
  <c r="D1762" i="24"/>
  <c r="D2503" i="24"/>
  <c r="D2495" i="24"/>
  <c r="D2487" i="24"/>
  <c r="D2479" i="24"/>
  <c r="D2471" i="24"/>
  <c r="D2463" i="24"/>
  <c r="D2455" i="24"/>
  <c r="D2447" i="24"/>
  <c r="D2439" i="24"/>
  <c r="D2431" i="24"/>
  <c r="D2423" i="24"/>
  <c r="D2415" i="24"/>
  <c r="D2407" i="24"/>
  <c r="D2399" i="24"/>
  <c r="D2395" i="24"/>
  <c r="D2387" i="24"/>
  <c r="D2379" i="24"/>
  <c r="D2371" i="24"/>
  <c r="D2363" i="24"/>
  <c r="D2355" i="24"/>
  <c r="D2347" i="24"/>
  <c r="D2339" i="24"/>
  <c r="D2331" i="24"/>
  <c r="D2323" i="24"/>
  <c r="D2315" i="24"/>
  <c r="D2307" i="24"/>
  <c r="D2299" i="24"/>
  <c r="D2291" i="24"/>
  <c r="D2283" i="24"/>
  <c r="D2275" i="24"/>
  <c r="D2267" i="24"/>
  <c r="D2259" i="24"/>
  <c r="D2251" i="24"/>
  <c r="D2243" i="24"/>
  <c r="D2239" i="24"/>
  <c r="D2231" i="24"/>
  <c r="D2223" i="24"/>
  <c r="D2215" i="24"/>
  <c r="D2207" i="24"/>
  <c r="D2199" i="24"/>
  <c r="D2191" i="24"/>
  <c r="D2183" i="24"/>
  <c r="D2175" i="24"/>
  <c r="D2167" i="24"/>
  <c r="D2159" i="24"/>
  <c r="D2155" i="24"/>
  <c r="D2147" i="24"/>
  <c r="D2139" i="24"/>
  <c r="D2131" i="24"/>
  <c r="D2123" i="24"/>
  <c r="D2115" i="24"/>
  <c r="D2107" i="24"/>
  <c r="D2099" i="24"/>
  <c r="D2091" i="24"/>
  <c r="D2083" i="24"/>
  <c r="D2075" i="24"/>
  <c r="D2067" i="24"/>
  <c r="D2059" i="24"/>
  <c r="D2051" i="24"/>
  <c r="D2043" i="24"/>
  <c r="D2035" i="24"/>
  <c r="D2031" i="24"/>
  <c r="D2023" i="24"/>
  <c r="D2015" i="24"/>
  <c r="D2007" i="24"/>
  <c r="D1999" i="24"/>
  <c r="D1991" i="24"/>
  <c r="D1983" i="24"/>
  <c r="D1975" i="24"/>
  <c r="D1967" i="24"/>
  <c r="D1963" i="24"/>
  <c r="D1955" i="24"/>
  <c r="D1947" i="24"/>
  <c r="D1939" i="24"/>
  <c r="D1931" i="24"/>
  <c r="D1923" i="24"/>
  <c r="D1915" i="24"/>
  <c r="D1907" i="24"/>
  <c r="D1899" i="24"/>
  <c r="D1891" i="24"/>
  <c r="F1755" i="26"/>
  <c r="F38" i="22" s="1"/>
  <c r="D1379" i="24"/>
  <c r="D1339" i="24"/>
  <c r="D1235" i="24"/>
  <c r="D1227" i="24"/>
  <c r="D2499" i="24"/>
  <c r="D2491" i="24"/>
  <c r="D2483" i="24"/>
  <c r="D2475" i="24"/>
  <c r="D2467" i="24"/>
  <c r="D2459" i="24"/>
  <c r="D2451" i="24"/>
  <c r="D2443" i="24"/>
  <c r="D2435" i="24"/>
  <c r="D2427" i="24"/>
  <c r="D2419" i="24"/>
  <c r="D2411" i="24"/>
  <c r="D2403" i="24"/>
  <c r="D2391" i="24"/>
  <c r="D2383" i="24"/>
  <c r="D2375" i="24"/>
  <c r="D2367" i="24"/>
  <c r="D2359" i="24"/>
  <c r="D2351" i="24"/>
  <c r="D2343" i="24"/>
  <c r="D2335" i="24"/>
  <c r="D2327" i="24"/>
  <c r="D2319" i="24"/>
  <c r="D2311" i="24"/>
  <c r="D2303" i="24"/>
  <c r="D2295" i="24"/>
  <c r="D2287" i="24"/>
  <c r="D2279" i="24"/>
  <c r="D2271" i="24"/>
  <c r="D2263" i="24"/>
  <c r="D2255" i="24"/>
  <c r="D2247" i="24"/>
  <c r="D2235" i="24"/>
  <c r="D2227" i="24"/>
  <c r="D2219" i="24"/>
  <c r="D2211" i="24"/>
  <c r="D2203" i="24"/>
  <c r="D2195" i="24"/>
  <c r="D2187" i="24"/>
  <c r="D2179" i="24"/>
  <c r="D2171" i="24"/>
  <c r="D2163" i="24"/>
  <c r="D2151" i="24"/>
  <c r="D2143" i="24"/>
  <c r="D2135" i="24"/>
  <c r="D2127" i="24"/>
  <c r="D2119" i="24"/>
  <c r="D2111" i="24"/>
  <c r="D2103" i="24"/>
  <c r="D2095" i="24"/>
  <c r="D2087" i="24"/>
  <c r="D2079" i="24"/>
  <c r="D2071" i="24"/>
  <c r="D2063" i="24"/>
  <c r="D2055" i="24"/>
  <c r="D2047" i="24"/>
  <c r="D2039" i="24"/>
  <c r="D2027" i="24"/>
  <c r="D2019" i="24"/>
  <c r="D2011" i="24"/>
  <c r="D2003" i="24"/>
  <c r="D1995" i="24"/>
  <c r="D1987" i="24"/>
  <c r="D1979" i="24"/>
  <c r="D1971" i="24"/>
  <c r="D1959" i="24"/>
  <c r="D1951" i="24"/>
  <c r="D1943" i="24"/>
  <c r="D1935" i="24"/>
  <c r="D1927" i="24"/>
  <c r="D1919" i="24"/>
  <c r="D1911" i="24"/>
  <c r="D1903" i="24"/>
  <c r="D1895" i="24"/>
  <c r="D1887" i="24"/>
  <c r="D1855" i="24"/>
  <c r="D1367" i="24"/>
  <c r="D1319" i="24"/>
  <c r="D1243" i="24"/>
  <c r="N1761" i="24"/>
  <c r="O1761" i="24"/>
  <c r="F909" i="26"/>
  <c r="E420" i="40" s="1"/>
  <c r="P1761" i="24"/>
  <c r="R1761" i="24"/>
  <c r="S1761" i="24"/>
  <c r="T1761" i="24"/>
  <c r="U1761" i="24"/>
  <c r="R2" i="24" l="1"/>
  <c r="F285" i="26"/>
  <c r="E43" i="41" s="1"/>
  <c r="F266" i="26"/>
  <c r="E34" i="41" s="1"/>
  <c r="F298" i="26"/>
  <c r="E56" i="41" s="1"/>
  <c r="F293" i="26"/>
  <c r="E47" i="41" s="1"/>
  <c r="F287" i="26"/>
  <c r="E46" i="41" s="1"/>
  <c r="F294" i="26"/>
  <c r="E53" i="41" s="1"/>
  <c r="F297" i="26"/>
  <c r="E55" i="41" s="1"/>
  <c r="F291" i="26"/>
  <c r="E44" i="41" s="1"/>
  <c r="F288" i="26"/>
  <c r="E52" i="41" s="1"/>
  <c r="F292" i="26"/>
  <c r="E50" i="41" s="1"/>
  <c r="F245" i="26"/>
  <c r="E14" i="41" s="1"/>
  <c r="F269" i="26"/>
  <c r="E32" i="41" s="1"/>
  <c r="F270" i="26"/>
  <c r="E35" i="41" s="1"/>
  <c r="F265" i="26"/>
  <c r="E31" i="41" s="1"/>
  <c r="F286" i="26"/>
  <c r="E49" i="41" s="1"/>
  <c r="F223" i="26"/>
  <c r="E313" i="30" s="1"/>
  <c r="F242" i="26"/>
  <c r="F342" i="26"/>
  <c r="E53" i="32" s="1"/>
  <c r="F351" i="26"/>
  <c r="E62" i="32" s="1"/>
  <c r="F224" i="26"/>
  <c r="E314" i="30" s="1"/>
  <c r="F348" i="26"/>
  <c r="E59" i="32" s="1"/>
  <c r="F454" i="26"/>
  <c r="E133" i="32" s="1"/>
  <c r="F400" i="26"/>
  <c r="E100" i="32" s="1"/>
  <c r="F381" i="26"/>
  <c r="E87" i="32" s="1"/>
  <c r="F225" i="26"/>
  <c r="E315" i="30" s="1"/>
  <c r="F344" i="26"/>
  <c r="E55" i="32" s="1"/>
  <c r="F227" i="26"/>
  <c r="E317" i="30" s="1"/>
  <c r="F343" i="26"/>
  <c r="E54" i="32" s="1"/>
  <c r="F346" i="26"/>
  <c r="E57" i="32" s="1"/>
  <c r="F453" i="26"/>
  <c r="E132" i="32" s="1"/>
  <c r="F341" i="26"/>
  <c r="E52" i="32" s="1"/>
  <c r="F226" i="26"/>
  <c r="E316" i="30" s="1"/>
  <c r="F448" i="26"/>
  <c r="E127" i="32" s="1"/>
  <c r="F473" i="26"/>
  <c r="F471" i="26"/>
  <c r="E147" i="32" s="1"/>
  <c r="F350" i="26"/>
  <c r="E61" i="32" s="1"/>
  <c r="F472" i="26"/>
  <c r="E148" i="32" s="1"/>
  <c r="F399" i="26"/>
  <c r="E99" i="32" s="1"/>
  <c r="F482" i="26"/>
  <c r="E158" i="32" s="1"/>
  <c r="F352" i="26"/>
  <c r="E63" i="32" s="1"/>
  <c r="F345" i="26"/>
  <c r="E56" i="32" s="1"/>
  <c r="F246" i="26"/>
  <c r="E17" i="41" s="1"/>
  <c r="F349" i="26"/>
  <c r="E60" i="32" s="1"/>
  <c r="F470" i="26"/>
  <c r="E146" i="32" s="1"/>
  <c r="F347" i="26"/>
  <c r="E58" i="32" s="1"/>
  <c r="E286" i="36"/>
  <c r="E285" i="36"/>
  <c r="E283" i="36"/>
  <c r="E284" i="36"/>
  <c r="P1762" i="24"/>
  <c r="N1762" i="24"/>
  <c r="O1762" i="24"/>
  <c r="R1762" i="24"/>
  <c r="S1762" i="24"/>
  <c r="T1762" i="24"/>
  <c r="F910" i="26"/>
  <c r="E421" i="40" s="1"/>
  <c r="U1762" i="24"/>
  <c r="T1764" i="24"/>
  <c r="O1764" i="24"/>
  <c r="P1764" i="24"/>
  <c r="R1764" i="24"/>
  <c r="S1764" i="24"/>
  <c r="U1764" i="24"/>
  <c r="N1764" i="24"/>
  <c r="F912" i="26"/>
  <c r="E423" i="40" s="1"/>
  <c r="R1763" i="24"/>
  <c r="N1763" i="24"/>
  <c r="O1763" i="24"/>
  <c r="P1763" i="24"/>
  <c r="S1763" i="24"/>
  <c r="T1763" i="24"/>
  <c r="U1763" i="24"/>
  <c r="F911" i="26"/>
  <c r="E422" i="40" s="1"/>
  <c r="E13" i="41" l="1"/>
  <c r="E16" i="41"/>
  <c r="A510" i="26"/>
  <c r="D1" i="24" l="1"/>
  <c r="B44" i="29" l="1"/>
  <c r="B46" i="23"/>
  <c r="B20" i="23"/>
  <c r="B26" i="23"/>
  <c r="B17" i="23"/>
  <c r="B872" i="21"/>
  <c r="B235" i="34"/>
  <c r="B904" i="21"/>
  <c r="B811" i="21"/>
  <c r="B812" i="21"/>
  <c r="B795" i="21"/>
  <c r="B112" i="34"/>
  <c r="B113" i="34"/>
  <c r="B116" i="34"/>
  <c r="B131" i="34" s="1"/>
  <c r="C116" i="34"/>
  <c r="D116" i="34" s="1"/>
  <c r="B102" i="34"/>
  <c r="E5" i="40"/>
  <c r="D5" i="40"/>
  <c r="C5" i="40"/>
  <c r="A645" i="26"/>
  <c r="A642" i="26"/>
  <c r="A632" i="26"/>
  <c r="A622" i="26"/>
  <c r="A619" i="26"/>
  <c r="A609" i="26"/>
  <c r="A599" i="26"/>
  <c r="A596" i="26"/>
  <c r="A584" i="26"/>
  <c r="A572" i="26"/>
  <c r="A569" i="26"/>
  <c r="A562" i="26"/>
  <c r="A555" i="26"/>
  <c r="A543" i="26"/>
  <c r="A540" i="26"/>
  <c r="A534" i="26"/>
  <c r="A519" i="26"/>
  <c r="A501" i="26"/>
  <c r="A498" i="26"/>
  <c r="B565" i="40"/>
  <c r="B549" i="40"/>
  <c r="B547" i="40"/>
  <c r="B540" i="40"/>
  <c r="B534" i="40"/>
  <c r="B532" i="40"/>
  <c r="B524" i="40"/>
  <c r="B517" i="40"/>
  <c r="B509" i="40"/>
  <c r="B501" i="40"/>
  <c r="B499" i="40"/>
  <c r="B490" i="40"/>
  <c r="B482" i="40"/>
  <c r="B474" i="40"/>
  <c r="B466" i="40"/>
  <c r="B458" i="40"/>
  <c r="B450" i="40"/>
  <c r="B442" i="40"/>
  <c r="B434" i="40"/>
  <c r="B432" i="40"/>
  <c r="B417" i="40"/>
  <c r="B406" i="40"/>
  <c r="B396" i="40"/>
  <c r="B387" i="40"/>
  <c r="B378" i="40"/>
  <c r="B368" i="40"/>
  <c r="B358" i="40"/>
  <c r="B349" i="40"/>
  <c r="B340" i="40"/>
  <c r="B338" i="40"/>
  <c r="B327" i="40"/>
  <c r="B317" i="40"/>
  <c r="B308" i="40"/>
  <c r="B299" i="40"/>
  <c r="B289" i="40"/>
  <c r="B279" i="40"/>
  <c r="B270" i="40"/>
  <c r="B261" i="40"/>
  <c r="B259" i="40"/>
  <c r="B248" i="40"/>
  <c r="B238" i="40"/>
  <c r="B229" i="40"/>
  <c r="B220" i="40"/>
  <c r="B210" i="40"/>
  <c r="B200" i="40"/>
  <c r="B191" i="40"/>
  <c r="B182" i="40"/>
  <c r="B180" i="40"/>
  <c r="B178" i="40"/>
  <c r="B154" i="40"/>
  <c r="B152" i="40"/>
  <c r="B118" i="40"/>
  <c r="B108" i="40"/>
  <c r="B106" i="40"/>
  <c r="B141" i="40"/>
  <c r="B131" i="40"/>
  <c r="B129" i="40"/>
  <c r="B93" i="40"/>
  <c r="B81" i="40"/>
  <c r="B79" i="40"/>
  <c r="B71" i="40"/>
  <c r="B64" i="40"/>
  <c r="B52" i="40"/>
  <c r="B50" i="40"/>
  <c r="B43" i="40"/>
  <c r="B28" i="40"/>
  <c r="B10" i="40"/>
  <c r="B8" i="40"/>
  <c r="B6" i="40"/>
  <c r="D3" i="40"/>
  <c r="B4" i="40"/>
  <c r="B5" i="40"/>
  <c r="B3" i="40"/>
  <c r="B151" i="32"/>
  <c r="B145" i="32"/>
  <c r="B131" i="32"/>
  <c r="B139" i="32"/>
  <c r="B120" i="32"/>
  <c r="B115" i="32"/>
  <c r="B107" i="32"/>
  <c r="B89" i="32"/>
  <c r="B85" i="32"/>
  <c r="B74" i="32"/>
  <c r="B72" i="32"/>
  <c r="A487" i="26"/>
  <c r="A475" i="26"/>
  <c r="A469" i="26"/>
  <c r="A466" i="26"/>
  <c r="B4" i="39"/>
  <c r="D3" i="39"/>
  <c r="B3" i="39"/>
  <c r="A452" i="26"/>
  <c r="A440" i="26"/>
  <c r="A407" i="26"/>
  <c r="A418" i="26"/>
  <c r="A460" i="26"/>
  <c r="A415" i="26"/>
  <c r="A397" i="26"/>
  <c r="A394" i="26"/>
  <c r="E1264" i="26"/>
  <c r="E1263" i="26"/>
  <c r="A392" i="26"/>
  <c r="E1262" i="26"/>
  <c r="E1261" i="26"/>
  <c r="E1260" i="26"/>
  <c r="E1278" i="26" s="1"/>
  <c r="E1282" i="26" s="1"/>
  <c r="A337" i="26"/>
  <c r="E1259" i="26"/>
  <c r="E1277" i="26" s="1"/>
  <c r="E1281" i="26" s="1"/>
  <c r="E1258" i="26"/>
  <c r="E1273" i="26" s="1"/>
  <c r="A318" i="26"/>
  <c r="A316" i="26"/>
  <c r="A383" i="26"/>
  <c r="A377" i="26"/>
  <c r="A362" i="26"/>
  <c r="A301" i="26"/>
  <c r="B88" i="29"/>
  <c r="B66" i="29"/>
  <c r="A1013" i="26"/>
  <c r="A1006" i="26"/>
  <c r="A998" i="26"/>
  <c r="A990" i="26"/>
  <c r="A987" i="26"/>
  <c r="B27" i="29"/>
  <c r="B418" i="22"/>
  <c r="B703" i="21"/>
  <c r="E353" i="36"/>
  <c r="E354" i="36"/>
  <c r="E355" i="36"/>
  <c r="E356" i="36"/>
  <c r="E349" i="36"/>
  <c r="E15" i="42" s="1"/>
  <c r="E332" i="36"/>
  <c r="E333" i="36"/>
  <c r="E334" i="36"/>
  <c r="E326" i="36"/>
  <c r="E379" i="36"/>
  <c r="E373" i="36"/>
  <c r="E327" i="36"/>
  <c r="E380" i="36"/>
  <c r="E374" i="36"/>
  <c r="E328" i="36"/>
  <c r="E329" i="36"/>
  <c r="E381" i="36"/>
  <c r="E375" i="36"/>
  <c r="E330" i="36"/>
  <c r="E382" i="36"/>
  <c r="E331" i="36"/>
  <c r="I388" i="36"/>
  <c r="I269" i="36"/>
  <c r="G353" i="36"/>
  <c r="G354" i="36"/>
  <c r="G355" i="36"/>
  <c r="G356" i="36"/>
  <c r="G347" i="36"/>
  <c r="E10" i="42" s="1"/>
  <c r="G348" i="36"/>
  <c r="E13" i="42" s="1"/>
  <c r="G349" i="36"/>
  <c r="E16" i="42" s="1"/>
  <c r="G329" i="36"/>
  <c r="G330" i="36"/>
  <c r="G382" i="36"/>
  <c r="G331" i="36"/>
  <c r="F2213" i="26"/>
  <c r="F478" i="22" s="1"/>
  <c r="P986" i="24"/>
  <c r="G634" i="36"/>
  <c r="G633" i="36"/>
  <c r="P190" i="24"/>
  <c r="F2285" i="26"/>
  <c r="F28" i="27" s="1"/>
  <c r="P203" i="24"/>
  <c r="P221" i="24"/>
  <c r="P222" i="24"/>
  <c r="G639" i="36"/>
  <c r="G640" i="36"/>
  <c r="G641" i="36"/>
  <c r="G642" i="36"/>
  <c r="G643" i="36"/>
  <c r="G644" i="36"/>
  <c r="G645" i="36"/>
  <c r="P238" i="24"/>
  <c r="P249" i="24"/>
  <c r="P254" i="24"/>
  <c r="P1227" i="24"/>
  <c r="P1235" i="24"/>
  <c r="P1243" i="24"/>
  <c r="P1254" i="24"/>
  <c r="E621" i="36"/>
  <c r="E623" i="36"/>
  <c r="P1262" i="24"/>
  <c r="E622" i="36"/>
  <c r="E624" i="36"/>
  <c r="P1282" i="24"/>
  <c r="P1300" i="24"/>
  <c r="P1319" i="24"/>
  <c r="P1339" i="24"/>
  <c r="P1357" i="24"/>
  <c r="P1367" i="24"/>
  <c r="P1379" i="24"/>
  <c r="G621" i="36"/>
  <c r="G623" i="36"/>
  <c r="G622" i="36"/>
  <c r="E302" i="36"/>
  <c r="E303" i="36"/>
  <c r="E304" i="36"/>
  <c r="E305" i="36"/>
  <c r="E306" i="36"/>
  <c r="E307" i="36"/>
  <c r="E308" i="36"/>
  <c r="E309" i="36"/>
  <c r="E310" i="36"/>
  <c r="E311" i="36"/>
  <c r="E312" i="36"/>
  <c r="E261" i="36"/>
  <c r="E263" i="36"/>
  <c r="E313" i="36"/>
  <c r="E314" i="36"/>
  <c r="E262" i="36"/>
  <c r="E264" i="36"/>
  <c r="E315" i="36"/>
  <c r="G307" i="36"/>
  <c r="G308" i="36"/>
  <c r="G309" i="36"/>
  <c r="G310" i="36"/>
  <c r="P1022" i="24"/>
  <c r="P1745" i="24"/>
  <c r="P1748" i="24"/>
  <c r="P1569" i="24"/>
  <c r="P1570" i="24"/>
  <c r="P1571" i="24"/>
  <c r="P1568" i="24"/>
  <c r="P1881" i="24"/>
  <c r="P1882" i="24"/>
  <c r="P1883" i="24"/>
  <c r="P1884" i="24"/>
  <c r="P1885" i="24"/>
  <c r="P1886" i="24"/>
  <c r="P1887" i="24"/>
  <c r="P1888" i="24"/>
  <c r="P1889" i="24"/>
  <c r="P1890" i="24"/>
  <c r="P1891" i="24"/>
  <c r="P1892" i="24"/>
  <c r="P1893" i="24"/>
  <c r="P1894" i="24"/>
  <c r="P1895" i="24"/>
  <c r="P1896" i="24"/>
  <c r="P1897" i="24"/>
  <c r="P1898" i="24"/>
  <c r="P1899" i="24"/>
  <c r="P1900" i="24"/>
  <c r="P1901" i="24"/>
  <c r="P1902" i="24"/>
  <c r="P1903" i="24"/>
  <c r="P1904" i="24"/>
  <c r="P1905" i="24"/>
  <c r="P1906" i="24"/>
  <c r="P1907" i="24"/>
  <c r="P1908" i="24"/>
  <c r="P1909" i="24"/>
  <c r="P1910" i="24"/>
  <c r="P1911" i="24"/>
  <c r="P1912" i="24"/>
  <c r="P1913" i="24"/>
  <c r="P1914" i="24"/>
  <c r="P1915" i="24"/>
  <c r="P1916" i="24"/>
  <c r="P1917" i="24"/>
  <c r="P1918" i="24"/>
  <c r="E265" i="36"/>
  <c r="P657" i="24"/>
  <c r="P662" i="24"/>
  <c r="P666" i="24"/>
  <c r="E236" i="36"/>
  <c r="P202" i="24"/>
  <c r="P199" i="24"/>
  <c r="P900" i="24"/>
  <c r="P901" i="24"/>
  <c r="P902" i="24"/>
  <c r="P1488" i="24"/>
  <c r="P779" i="24"/>
  <c r="P1489" i="24"/>
  <c r="P1490" i="24"/>
  <c r="E365" i="36"/>
  <c r="G365" i="36"/>
  <c r="E366" i="36"/>
  <c r="G366" i="36"/>
  <c r="P1497" i="24"/>
  <c r="P1498" i="24"/>
  <c r="P1499" i="24"/>
  <c r="E367" i="36"/>
  <c r="G367" i="36"/>
  <c r="E368" i="36"/>
  <c r="P1504" i="24"/>
  <c r="G368" i="36"/>
  <c r="P1506" i="24"/>
  <c r="P1507" i="24"/>
  <c r="E369" i="36"/>
  <c r="G369" i="36"/>
  <c r="E359" i="36"/>
  <c r="E360" i="36"/>
  <c r="P799" i="24"/>
  <c r="G359" i="36"/>
  <c r="G360" i="36"/>
  <c r="P918" i="24"/>
  <c r="P1517" i="24"/>
  <c r="P1518" i="24"/>
  <c r="P1519" i="24"/>
  <c r="P1520" i="24"/>
  <c r="P962" i="24"/>
  <c r="P1522" i="24"/>
  <c r="P1523" i="24"/>
  <c r="P1524" i="24"/>
  <c r="P1525" i="24"/>
  <c r="P1526" i="24"/>
  <c r="P1527" i="24"/>
  <c r="P1528" i="24"/>
  <c r="P1529" i="24"/>
  <c r="P1530" i="24"/>
  <c r="P963" i="24"/>
  <c r="P964" i="24"/>
  <c r="P1537" i="24"/>
  <c r="P1538" i="24"/>
  <c r="P1539" i="24"/>
  <c r="P1540" i="24"/>
  <c r="P1541" i="24"/>
  <c r="P1542" i="24"/>
  <c r="P1543" i="24"/>
  <c r="P1544" i="24"/>
  <c r="P1545" i="24"/>
  <c r="P1546" i="24"/>
  <c r="P1547" i="24"/>
  <c r="P1548" i="24"/>
  <c r="P708" i="24"/>
  <c r="P709" i="24"/>
  <c r="P1552" i="24"/>
  <c r="P1553" i="24"/>
  <c r="P1554" i="24"/>
  <c r="P1555" i="24"/>
  <c r="P710" i="24"/>
  <c r="P671" i="24"/>
  <c r="P672" i="24"/>
  <c r="P673" i="24"/>
  <c r="P649" i="24"/>
  <c r="P653" i="24"/>
  <c r="P658" i="24"/>
  <c r="P678" i="24"/>
  <c r="P679" i="24"/>
  <c r="P655" i="24"/>
  <c r="P639" i="24"/>
  <c r="P643" i="24"/>
  <c r="P641" i="24"/>
  <c r="P645" i="24"/>
  <c r="P647" i="24"/>
  <c r="P559" i="24"/>
  <c r="P560" i="24"/>
  <c r="P561" i="24"/>
  <c r="P585" i="24"/>
  <c r="P587" i="24"/>
  <c r="P588" i="24"/>
  <c r="P593" i="24"/>
  <c r="P610" i="24"/>
  <c r="P611" i="24"/>
  <c r="P612" i="24"/>
  <c r="P613" i="24"/>
  <c r="P594" i="24"/>
  <c r="P609" i="24"/>
  <c r="P620" i="24"/>
  <c r="P621" i="24"/>
  <c r="P581" i="24"/>
  <c r="P586" i="24"/>
  <c r="P583" i="24"/>
  <c r="P873" i="24"/>
  <c r="P627" i="24"/>
  <c r="P58" i="24"/>
  <c r="P64" i="24"/>
  <c r="P65" i="24"/>
  <c r="P125" i="24"/>
  <c r="P83" i="24"/>
  <c r="P84" i="24"/>
  <c r="P85" i="24"/>
  <c r="P502" i="24"/>
  <c r="P501" i="24"/>
  <c r="P500" i="24"/>
  <c r="P499" i="24"/>
  <c r="P290" i="24"/>
  <c r="P298" i="24"/>
  <c r="P306" i="24"/>
  <c r="P294" i="24"/>
  <c r="P302" i="24"/>
  <c r="P310" i="24"/>
  <c r="P291" i="24"/>
  <c r="P299" i="24"/>
  <c r="P307" i="24"/>
  <c r="P295" i="24"/>
  <c r="P303" i="24"/>
  <c r="P311" i="24"/>
  <c r="P292" i="24"/>
  <c r="P300" i="24"/>
  <c r="P308" i="24"/>
  <c r="P296" i="24"/>
  <c r="P304" i="24"/>
  <c r="P312" i="24"/>
  <c r="P293" i="24"/>
  <c r="P301" i="24"/>
  <c r="P309" i="24"/>
  <c r="P297" i="24"/>
  <c r="P305" i="24"/>
  <c r="P313" i="24"/>
  <c r="P435" i="24"/>
  <c r="P433" i="24"/>
  <c r="P314" i="24"/>
  <c r="P315" i="24"/>
  <c r="P316" i="24"/>
  <c r="P317" i="24"/>
  <c r="P318" i="24"/>
  <c r="P319" i="24"/>
  <c r="P320" i="24"/>
  <c r="P321" i="24"/>
  <c r="P322" i="24"/>
  <c r="P323" i="24"/>
  <c r="P349" i="24"/>
  <c r="P350" i="24"/>
  <c r="P351" i="24"/>
  <c r="P352" i="24"/>
  <c r="P353" i="24"/>
  <c r="P354" i="24"/>
  <c r="P355" i="24"/>
  <c r="P356" i="24"/>
  <c r="P357" i="24"/>
  <c r="P358" i="24"/>
  <c r="P324" i="24"/>
  <c r="P325" i="24"/>
  <c r="P326" i="24"/>
  <c r="P327" i="24"/>
  <c r="P424" i="24"/>
  <c r="P425" i="24"/>
  <c r="P426" i="24"/>
  <c r="P427" i="24"/>
  <c r="P328" i="24"/>
  <c r="P329" i="24"/>
  <c r="P330" i="24"/>
  <c r="P331" i="24"/>
  <c r="P332" i="24"/>
  <c r="P334" i="24"/>
  <c r="P335" i="24"/>
  <c r="P336" i="24"/>
  <c r="P337" i="24"/>
  <c r="P338" i="24"/>
  <c r="P364" i="24"/>
  <c r="P365" i="24"/>
  <c r="P366" i="24"/>
  <c r="P367" i="24"/>
  <c r="P368" i="24"/>
  <c r="P339" i="24"/>
  <c r="P340" i="24"/>
  <c r="P341" i="24"/>
  <c r="P342" i="24"/>
  <c r="P343" i="24"/>
  <c r="P369" i="24"/>
  <c r="P370" i="24"/>
  <c r="P371" i="24"/>
  <c r="P372" i="24"/>
  <c r="P373" i="24"/>
  <c r="P344" i="24"/>
  <c r="P345" i="24"/>
  <c r="P346" i="24"/>
  <c r="P347" i="24"/>
  <c r="P348" i="24"/>
  <c r="P374" i="24"/>
  <c r="P375" i="24"/>
  <c r="P376" i="24"/>
  <c r="P377" i="24"/>
  <c r="P378" i="24"/>
  <c r="P399" i="24"/>
  <c r="P400" i="24"/>
  <c r="P401" i="24"/>
  <c r="P402" i="24"/>
  <c r="P403" i="24"/>
  <c r="P359" i="24"/>
  <c r="P360" i="24"/>
  <c r="P361" i="24"/>
  <c r="P362" i="24"/>
  <c r="P363" i="24"/>
  <c r="P404" i="24"/>
  <c r="P405" i="24"/>
  <c r="P406" i="24"/>
  <c r="P407" i="24"/>
  <c r="P408" i="24"/>
  <c r="P379" i="24"/>
  <c r="P380" i="24"/>
  <c r="P381" i="24"/>
  <c r="P382" i="24"/>
  <c r="P383" i="24"/>
  <c r="P409" i="24"/>
  <c r="P410" i="24"/>
  <c r="P411" i="24"/>
  <c r="P412" i="24"/>
  <c r="P413" i="24"/>
  <c r="P384" i="24"/>
  <c r="P385" i="24"/>
  <c r="P386" i="24"/>
  <c r="P387" i="24"/>
  <c r="P388" i="24"/>
  <c r="P414" i="24"/>
  <c r="P415" i="24"/>
  <c r="P416" i="24"/>
  <c r="P417" i="24"/>
  <c r="P418" i="24"/>
  <c r="P389" i="24"/>
  <c r="P390" i="24"/>
  <c r="P391" i="24"/>
  <c r="P392" i="24"/>
  <c r="P393" i="24"/>
  <c r="P419" i="24"/>
  <c r="P420" i="24"/>
  <c r="P421" i="24"/>
  <c r="P422" i="24"/>
  <c r="P423" i="24"/>
  <c r="P394" i="24"/>
  <c r="P395" i="24"/>
  <c r="P396" i="24"/>
  <c r="P397" i="24"/>
  <c r="P398" i="24"/>
  <c r="P333" i="24"/>
  <c r="P94" i="24"/>
  <c r="P95" i="24"/>
  <c r="P86" i="24"/>
  <c r="P87" i="24"/>
  <c r="P88" i="24"/>
  <c r="P91" i="24"/>
  <c r="P90" i="24"/>
  <c r="P89" i="24"/>
  <c r="P429" i="24"/>
  <c r="P251" i="24"/>
  <c r="P258" i="24"/>
  <c r="P257" i="24"/>
  <c r="P68" i="24"/>
  <c r="P253" i="24"/>
  <c r="P161" i="24"/>
  <c r="P162" i="24"/>
  <c r="P163" i="24"/>
  <c r="P164" i="24"/>
  <c r="P165" i="24"/>
  <c r="P166" i="24"/>
  <c r="P167" i="24"/>
  <c r="P168" i="24"/>
  <c r="P155" i="24"/>
  <c r="P156" i="24"/>
  <c r="P157" i="24"/>
  <c r="P158" i="24"/>
  <c r="P150" i="24"/>
  <c r="P151" i="24"/>
  <c r="P152" i="24"/>
  <c r="P153" i="24"/>
  <c r="P154" i="24"/>
  <c r="P160" i="24"/>
  <c r="P159" i="24"/>
  <c r="P140" i="24"/>
  <c r="P141" i="24"/>
  <c r="P142" i="24"/>
  <c r="P143" i="24"/>
  <c r="P144" i="24"/>
  <c r="P145" i="24"/>
  <c r="P146" i="24"/>
  <c r="P147" i="24"/>
  <c r="P148" i="24"/>
  <c r="P149" i="24"/>
  <c r="P93" i="24"/>
  <c r="P82" i="24"/>
  <c r="P14" i="24"/>
  <c r="P800" i="24"/>
  <c r="P801" i="24"/>
  <c r="P919" i="24"/>
  <c r="P920" i="24"/>
  <c r="P768" i="24"/>
  <c r="P818" i="24"/>
  <c r="P823" i="24"/>
  <c r="P833" i="24"/>
  <c r="P840" i="24"/>
  <c r="P846" i="24"/>
  <c r="P854" i="24"/>
  <c r="P921" i="24"/>
  <c r="P925" i="24"/>
  <c r="P933" i="24"/>
  <c r="P939" i="24"/>
  <c r="P944" i="24"/>
  <c r="P951" i="24"/>
  <c r="P802" i="24"/>
  <c r="P806" i="24"/>
  <c r="P804" i="24"/>
  <c r="P808" i="24"/>
  <c r="P812" i="24"/>
  <c r="P817" i="24"/>
  <c r="P815" i="24"/>
  <c r="P810" i="24"/>
  <c r="P816" i="24"/>
  <c r="P803" i="24"/>
  <c r="P807" i="24"/>
  <c r="P811" i="24"/>
  <c r="P814" i="24"/>
  <c r="P753" i="24"/>
  <c r="P754" i="24"/>
  <c r="P761" i="24"/>
  <c r="P892" i="24"/>
  <c r="P893" i="24"/>
  <c r="P896" i="24"/>
  <c r="P756" i="24"/>
  <c r="P755" i="24"/>
  <c r="P762" i="24"/>
  <c r="P757" i="24"/>
  <c r="P758" i="24"/>
  <c r="P763" i="24"/>
  <c r="P894" i="24"/>
  <c r="P895" i="24"/>
  <c r="P897" i="24"/>
  <c r="P760" i="24"/>
  <c r="P759" i="24"/>
  <c r="P764" i="24"/>
  <c r="P765" i="24"/>
  <c r="P766" i="24"/>
  <c r="P898" i="24"/>
  <c r="P899" i="24"/>
  <c r="P903" i="24"/>
  <c r="P905" i="24"/>
  <c r="P907" i="24"/>
  <c r="P780" i="24"/>
  <c r="P782" i="24"/>
  <c r="P784" i="24"/>
  <c r="P786" i="24"/>
  <c r="P788" i="24"/>
  <c r="P790" i="24"/>
  <c r="P792" i="24"/>
  <c r="P777" i="24"/>
  <c r="P778" i="24"/>
  <c r="P774" i="24"/>
  <c r="P775" i="24"/>
  <c r="P776" i="24"/>
  <c r="P743" i="24"/>
  <c r="P745" i="24"/>
  <c r="P882" i="24"/>
  <c r="P884" i="24"/>
  <c r="P886" i="24"/>
  <c r="P794" i="24"/>
  <c r="P796" i="24"/>
  <c r="P798" i="24"/>
  <c r="P913" i="24"/>
  <c r="P915" i="24"/>
  <c r="P917" i="24"/>
  <c r="P741" i="24"/>
  <c r="P747" i="24"/>
  <c r="P880" i="24"/>
  <c r="P749" i="24"/>
  <c r="P751" i="24"/>
  <c r="P888" i="24"/>
  <c r="P890" i="24"/>
  <c r="P750" i="24"/>
  <c r="P752" i="24"/>
  <c r="P889" i="24"/>
  <c r="P891" i="24"/>
  <c r="P860" i="24"/>
  <c r="P862" i="24"/>
  <c r="P865" i="24"/>
  <c r="P868" i="24"/>
  <c r="P870" i="24"/>
  <c r="P874" i="24"/>
  <c r="P876" i="24"/>
  <c r="P878" i="24"/>
  <c r="P864" i="24"/>
  <c r="P872" i="24"/>
  <c r="P770" i="24"/>
  <c r="P820" i="24"/>
  <c r="P830" i="24"/>
  <c r="P844" i="24"/>
  <c r="P852" i="24"/>
  <c r="P771" i="24"/>
  <c r="P821" i="24"/>
  <c r="P831" i="24"/>
  <c r="P845" i="24"/>
  <c r="P923" i="24"/>
  <c r="P931" i="24"/>
  <c r="P943" i="24"/>
  <c r="P949" i="24"/>
  <c r="P822" i="24"/>
  <c r="P832" i="24"/>
  <c r="P924" i="24"/>
  <c r="P932" i="24"/>
  <c r="P826" i="24"/>
  <c r="P836" i="24"/>
  <c r="P927" i="24"/>
  <c r="P935" i="24"/>
  <c r="P48" i="24"/>
  <c r="P137" i="24"/>
  <c r="P1038" i="24"/>
  <c r="P1401" i="24"/>
  <c r="P1048" i="24"/>
  <c r="P1066" i="24"/>
  <c r="P1039" i="24"/>
  <c r="P1402" i="24"/>
  <c r="P1049" i="24"/>
  <c r="P1067" i="24"/>
  <c r="P1052" i="24"/>
  <c r="P1055" i="24"/>
  <c r="P1275" i="24"/>
  <c r="P1333" i="24"/>
  <c r="P3" i="24"/>
  <c r="P46" i="24"/>
  <c r="P51" i="24"/>
  <c r="P52" i="24"/>
  <c r="P53" i="24"/>
  <c r="P54" i="24"/>
  <c r="P63" i="24"/>
  <c r="P62" i="24"/>
  <c r="E630" i="36"/>
  <c r="P172" i="24"/>
  <c r="P120" i="24"/>
  <c r="P1400" i="24"/>
  <c r="P1408" i="24"/>
  <c r="P1457" i="24"/>
  <c r="P1399" i="24"/>
  <c r="P1407" i="24"/>
  <c r="P1456" i="24"/>
  <c r="P1229" i="24"/>
  <c r="P1238" i="24"/>
  <c r="P1256" i="24"/>
  <c r="P1272" i="24"/>
  <c r="P1292" i="24"/>
  <c r="P1311" i="24"/>
  <c r="P1330" i="24"/>
  <c r="P1350" i="24"/>
  <c r="P1359" i="24"/>
  <c r="P1373" i="24"/>
  <c r="P1381" i="24"/>
  <c r="P1249" i="24"/>
  <c r="P1274" i="24"/>
  <c r="P1294" i="24"/>
  <c r="P1313" i="24"/>
  <c r="P1332" i="24"/>
  <c r="P1352" i="24"/>
  <c r="P1219" i="24"/>
  <c r="P1231" i="24"/>
  <c r="P1239" i="24"/>
  <c r="P1250" i="24"/>
  <c r="P1258" i="24"/>
  <c r="P1278" i="24"/>
  <c r="P1296" i="24"/>
  <c r="P1315" i="24"/>
  <c r="P1335" i="24"/>
  <c r="P1353" i="24"/>
  <c r="P1363" i="24"/>
  <c r="P1375" i="24"/>
  <c r="P1223" i="24"/>
  <c r="P1247" i="24"/>
  <c r="P1268" i="24"/>
  <c r="P1288" i="24"/>
  <c r="P1306" i="24"/>
  <c r="P1325" i="24"/>
  <c r="P1345" i="24"/>
  <c r="P1226" i="24"/>
  <c r="P1234" i="24"/>
  <c r="P1242" i="24"/>
  <c r="P1253" i="24"/>
  <c r="P1261" i="24"/>
  <c r="P1281" i="24"/>
  <c r="P1299" i="24"/>
  <c r="P1318" i="24"/>
  <c r="P1338" i="24"/>
  <c r="P1356" i="24"/>
  <c r="P1366" i="24"/>
  <c r="P1378" i="24"/>
  <c r="P1221" i="24"/>
  <c r="P1245" i="24"/>
  <c r="P1265" i="24"/>
  <c r="P1285" i="24"/>
  <c r="P1303" i="24"/>
  <c r="P1322" i="24"/>
  <c r="P1342" i="24"/>
  <c r="P1369" i="24"/>
  <c r="P15" i="24"/>
  <c r="P19" i="24"/>
  <c r="P16" i="24"/>
  <c r="P17" i="24"/>
  <c r="P6" i="24"/>
  <c r="P5" i="24"/>
  <c r="P8" i="24"/>
  <c r="P9" i="24"/>
  <c r="P18" i="24"/>
  <c r="P20" i="24"/>
  <c r="P21" i="24"/>
  <c r="P22" i="24"/>
  <c r="P23" i="24"/>
  <c r="P24" i="24"/>
  <c r="P25" i="24"/>
  <c r="P33" i="24"/>
  <c r="P34" i="24"/>
  <c r="P35" i="24"/>
  <c r="P36" i="24"/>
  <c r="P37" i="24"/>
  <c r="P38" i="24"/>
  <c r="P39" i="24"/>
  <c r="P40" i="24"/>
  <c r="P41" i="24"/>
  <c r="P42" i="24"/>
  <c r="P43" i="24"/>
  <c r="P44" i="24"/>
  <c r="P45" i="24"/>
  <c r="P4" i="24"/>
  <c r="P57" i="24"/>
  <c r="P7" i="24"/>
  <c r="P11" i="24"/>
  <c r="P10" i="24"/>
  <c r="P59" i="24"/>
  <c r="P61" i="24"/>
  <c r="P56" i="24"/>
  <c r="P109" i="24"/>
  <c r="P133" i="24"/>
  <c r="P100" i="24"/>
  <c r="P101" i="24"/>
  <c r="P99" i="24"/>
  <c r="P131" i="24"/>
  <c r="P132" i="24"/>
  <c r="P26" i="24"/>
  <c r="P27" i="24"/>
  <c r="P28" i="24"/>
  <c r="P29" i="24"/>
  <c r="P30" i="24"/>
  <c r="P31" i="24"/>
  <c r="P32" i="24"/>
  <c r="P112" i="24"/>
  <c r="P126" i="24"/>
  <c r="P110" i="24"/>
  <c r="P138" i="24"/>
  <c r="G646" i="36"/>
  <c r="P1857" i="24"/>
  <c r="P1852" i="24"/>
  <c r="P1853" i="24"/>
  <c r="P1854" i="24"/>
  <c r="P1855" i="24"/>
  <c r="P1856" i="24"/>
  <c r="P1919" i="24"/>
  <c r="P1920" i="24"/>
  <c r="P1921" i="24"/>
  <c r="P1922" i="24"/>
  <c r="P1923" i="24"/>
  <c r="P1924" i="24"/>
  <c r="P1925" i="24"/>
  <c r="P1926" i="24"/>
  <c r="P1927" i="24"/>
  <c r="P1928" i="24"/>
  <c r="P1929" i="24"/>
  <c r="P1930" i="24"/>
  <c r="P1931" i="24"/>
  <c r="P1932" i="24"/>
  <c r="P1933" i="24"/>
  <c r="P1934" i="24"/>
  <c r="P1935" i="24"/>
  <c r="P1936" i="24"/>
  <c r="P1937" i="24"/>
  <c r="P1938" i="24"/>
  <c r="P1939" i="24"/>
  <c r="P1940" i="24"/>
  <c r="P1941" i="24"/>
  <c r="P1942" i="24"/>
  <c r="P1943" i="24"/>
  <c r="P1944" i="24"/>
  <c r="P1945" i="24"/>
  <c r="P1946" i="24"/>
  <c r="P1947" i="24"/>
  <c r="P1948" i="24"/>
  <c r="P1949" i="24"/>
  <c r="P1950" i="24"/>
  <c r="P1951" i="24"/>
  <c r="P1952" i="24"/>
  <c r="P1953" i="24"/>
  <c r="P1954" i="24"/>
  <c r="P1955" i="24"/>
  <c r="P1956" i="24"/>
  <c r="P1957" i="24"/>
  <c r="P1958" i="24"/>
  <c r="P1959" i="24"/>
  <c r="P1960" i="24"/>
  <c r="P1961" i="24"/>
  <c r="P1962" i="24"/>
  <c r="P1963" i="24"/>
  <c r="P1964" i="24"/>
  <c r="P1965" i="24"/>
  <c r="P1966" i="24"/>
  <c r="P1967" i="24"/>
  <c r="P1968" i="24"/>
  <c r="P1969" i="24"/>
  <c r="P1970" i="24"/>
  <c r="P1971" i="24"/>
  <c r="P1972" i="24"/>
  <c r="P1973" i="24"/>
  <c r="P1974" i="24"/>
  <c r="P1975" i="24"/>
  <c r="P1976" i="24"/>
  <c r="P1977" i="24"/>
  <c r="P1978" i="24"/>
  <c r="P1979" i="24"/>
  <c r="P1980" i="24"/>
  <c r="P1981" i="24"/>
  <c r="P1982" i="24"/>
  <c r="P1983" i="24"/>
  <c r="P1984" i="24"/>
  <c r="P1985" i="24"/>
  <c r="P1986" i="24"/>
  <c r="P1987" i="24"/>
  <c r="P1988" i="24"/>
  <c r="P1989" i="24"/>
  <c r="P1990" i="24"/>
  <c r="P1991" i="24"/>
  <c r="P1992" i="24"/>
  <c r="P1993" i="24"/>
  <c r="P1994" i="24"/>
  <c r="P1995" i="24"/>
  <c r="P1996" i="24"/>
  <c r="P1997" i="24"/>
  <c r="P1998" i="24"/>
  <c r="P1999" i="24"/>
  <c r="P2000" i="24"/>
  <c r="P2001" i="24"/>
  <c r="P2002" i="24"/>
  <c r="P2003" i="24"/>
  <c r="P2004" i="24"/>
  <c r="P2005" i="24"/>
  <c r="P2006" i="24"/>
  <c r="P2007" i="24"/>
  <c r="P2008" i="24"/>
  <c r="P2009" i="24"/>
  <c r="P2010" i="24"/>
  <c r="P2011" i="24"/>
  <c r="P2012" i="24"/>
  <c r="P2013" i="24"/>
  <c r="P2014" i="24"/>
  <c r="P2015" i="24"/>
  <c r="P2016" i="24"/>
  <c r="P2017" i="24"/>
  <c r="P2018" i="24"/>
  <c r="P2019" i="24"/>
  <c r="P2020" i="24"/>
  <c r="P2021" i="24"/>
  <c r="P2022" i="24"/>
  <c r="P2023" i="24"/>
  <c r="P2024" i="24"/>
  <c r="P2025" i="24"/>
  <c r="P2026" i="24"/>
  <c r="P2027" i="24"/>
  <c r="P2028" i="24"/>
  <c r="P2029" i="24"/>
  <c r="P2030" i="24"/>
  <c r="P2031" i="24"/>
  <c r="P2032" i="24"/>
  <c r="P2033" i="24"/>
  <c r="P2034" i="24"/>
  <c r="P2035" i="24"/>
  <c r="P2036" i="24"/>
  <c r="P2037" i="24"/>
  <c r="P2038" i="24"/>
  <c r="P2039" i="24"/>
  <c r="P2040" i="24"/>
  <c r="P2041" i="24"/>
  <c r="P2042" i="24"/>
  <c r="P2043" i="24"/>
  <c r="P2044" i="24"/>
  <c r="P2045" i="24"/>
  <c r="P2046" i="24"/>
  <c r="P2047" i="24"/>
  <c r="P2048" i="24"/>
  <c r="P2049" i="24"/>
  <c r="P2050" i="24"/>
  <c r="P2051" i="24"/>
  <c r="P2052" i="24"/>
  <c r="P2053" i="24"/>
  <c r="P2054" i="24"/>
  <c r="P2055" i="24"/>
  <c r="P2056" i="24"/>
  <c r="P2057" i="24"/>
  <c r="P2058" i="24"/>
  <c r="P2059" i="24"/>
  <c r="P2060" i="24"/>
  <c r="P2061" i="24"/>
  <c r="P2062" i="24"/>
  <c r="P2063" i="24"/>
  <c r="P2064" i="24"/>
  <c r="P2065" i="24"/>
  <c r="P2066" i="24"/>
  <c r="P2067" i="24"/>
  <c r="P2068" i="24"/>
  <c r="P2069" i="24"/>
  <c r="P2070" i="24"/>
  <c r="P2071" i="24"/>
  <c r="P2072" i="24"/>
  <c r="P2073" i="24"/>
  <c r="P2074" i="24"/>
  <c r="P2075" i="24"/>
  <c r="P2076" i="24"/>
  <c r="P2077" i="24"/>
  <c r="P2078" i="24"/>
  <c r="P2079" i="24"/>
  <c r="P2080" i="24"/>
  <c r="P2081" i="24"/>
  <c r="P2082" i="24"/>
  <c r="P2083" i="24"/>
  <c r="P2084" i="24"/>
  <c r="P2085" i="24"/>
  <c r="P2086" i="24"/>
  <c r="P2087" i="24"/>
  <c r="P2088" i="24"/>
  <c r="P2089" i="24"/>
  <c r="P2090" i="24"/>
  <c r="P2091" i="24"/>
  <c r="P2092" i="24"/>
  <c r="P2093" i="24"/>
  <c r="P2094" i="24"/>
  <c r="P2095" i="24"/>
  <c r="P2096" i="24"/>
  <c r="P2097" i="24"/>
  <c r="P2098" i="24"/>
  <c r="P2099" i="24"/>
  <c r="P2100" i="24"/>
  <c r="P2101" i="24"/>
  <c r="P2102" i="24"/>
  <c r="P2103" i="24"/>
  <c r="P2104" i="24"/>
  <c r="P2105" i="24"/>
  <c r="P2106" i="24"/>
  <c r="P2107" i="24"/>
  <c r="P2108" i="24"/>
  <c r="P2109" i="24"/>
  <c r="P2110" i="24"/>
  <c r="P2111" i="24"/>
  <c r="P2112" i="24"/>
  <c r="P2113" i="24"/>
  <c r="P2114" i="24"/>
  <c r="P2115" i="24"/>
  <c r="P2116" i="24"/>
  <c r="P2117" i="24"/>
  <c r="P2118" i="24"/>
  <c r="P2119" i="24"/>
  <c r="P2120" i="24"/>
  <c r="P2121" i="24"/>
  <c r="P2122" i="24"/>
  <c r="P2123" i="24"/>
  <c r="P2124" i="24"/>
  <c r="P2125" i="24"/>
  <c r="P2126" i="24"/>
  <c r="P2127" i="24"/>
  <c r="P2128" i="24"/>
  <c r="P2129" i="24"/>
  <c r="P2130" i="24"/>
  <c r="P2131" i="24"/>
  <c r="P2132" i="24"/>
  <c r="P2133" i="24"/>
  <c r="P2134" i="24"/>
  <c r="P2135" i="24"/>
  <c r="P2136" i="24"/>
  <c r="P2137" i="24"/>
  <c r="P2138" i="24"/>
  <c r="P2139" i="24"/>
  <c r="P2140" i="24"/>
  <c r="P2141" i="24"/>
  <c r="P2142" i="24"/>
  <c r="P2143" i="24"/>
  <c r="P2144" i="24"/>
  <c r="P2145" i="24"/>
  <c r="P2146" i="24"/>
  <c r="P2147" i="24"/>
  <c r="P2148" i="24"/>
  <c r="P2149" i="24"/>
  <c r="P2150" i="24"/>
  <c r="P2151" i="24"/>
  <c r="P2152" i="24"/>
  <c r="P2153" i="24"/>
  <c r="P2154" i="24"/>
  <c r="P2155" i="24"/>
  <c r="P2156" i="24"/>
  <c r="P2157" i="24"/>
  <c r="P2158" i="24"/>
  <c r="P2159" i="24"/>
  <c r="P2160" i="24"/>
  <c r="P2161" i="24"/>
  <c r="P2162" i="24"/>
  <c r="P2163" i="24"/>
  <c r="P2164" i="24"/>
  <c r="P2165" i="24"/>
  <c r="P2166" i="24"/>
  <c r="P2167" i="24"/>
  <c r="P2168" i="24"/>
  <c r="P2169" i="24"/>
  <c r="P2170" i="24"/>
  <c r="P2171" i="24"/>
  <c r="P2172" i="24"/>
  <c r="P2173" i="24"/>
  <c r="P2174" i="24"/>
  <c r="P2175" i="24"/>
  <c r="P2176" i="24"/>
  <c r="P2177" i="24"/>
  <c r="P2178" i="24"/>
  <c r="P2179" i="24"/>
  <c r="P2180" i="24"/>
  <c r="P2181" i="24"/>
  <c r="P2182" i="24"/>
  <c r="P2183" i="24"/>
  <c r="P2184" i="24"/>
  <c r="P2185" i="24"/>
  <c r="P2186" i="24"/>
  <c r="P2187" i="24"/>
  <c r="P2188" i="24"/>
  <c r="P2189" i="24"/>
  <c r="P2190" i="24"/>
  <c r="P2191" i="24"/>
  <c r="P2192" i="24"/>
  <c r="P2193" i="24"/>
  <c r="P2194" i="24"/>
  <c r="P2195" i="24"/>
  <c r="P2196" i="24"/>
  <c r="P2197" i="24"/>
  <c r="P2198" i="24"/>
  <c r="P2199" i="24"/>
  <c r="P2200" i="24"/>
  <c r="P2201" i="24"/>
  <c r="P2202" i="24"/>
  <c r="P2203" i="24"/>
  <c r="P2204" i="24"/>
  <c r="P2205" i="24"/>
  <c r="P2206" i="24"/>
  <c r="P2207" i="24"/>
  <c r="P2208" i="24"/>
  <c r="P2209" i="24"/>
  <c r="P2210" i="24"/>
  <c r="P2211" i="24"/>
  <c r="P2212" i="24"/>
  <c r="P2213" i="24"/>
  <c r="P2214" i="24"/>
  <c r="P2215" i="24"/>
  <c r="P2216" i="24"/>
  <c r="P2217" i="24"/>
  <c r="P2218" i="24"/>
  <c r="P2219" i="24"/>
  <c r="P2220" i="24"/>
  <c r="P2221" i="24"/>
  <c r="P2222" i="24"/>
  <c r="P2223" i="24"/>
  <c r="P2224" i="24"/>
  <c r="P2225" i="24"/>
  <c r="P2226" i="24"/>
  <c r="P2227" i="24"/>
  <c r="P2228" i="24"/>
  <c r="P2229" i="24"/>
  <c r="P2230" i="24"/>
  <c r="P2231" i="24"/>
  <c r="P2232" i="24"/>
  <c r="P2233" i="24"/>
  <c r="P2234" i="24"/>
  <c r="P2235" i="24"/>
  <c r="P2236" i="24"/>
  <c r="P2237" i="24"/>
  <c r="P2238" i="24"/>
  <c r="P2239" i="24"/>
  <c r="P2240" i="24"/>
  <c r="P2241" i="24"/>
  <c r="P2242" i="24"/>
  <c r="P2243" i="24"/>
  <c r="P2244" i="24"/>
  <c r="P2245" i="24"/>
  <c r="P2246" i="24"/>
  <c r="P2247" i="24"/>
  <c r="P2248" i="24"/>
  <c r="P2249" i="24"/>
  <c r="P2250" i="24"/>
  <c r="P2251" i="24"/>
  <c r="P2252" i="24"/>
  <c r="P2253" i="24"/>
  <c r="P2254" i="24"/>
  <c r="P2255" i="24"/>
  <c r="P2256" i="24"/>
  <c r="P2257" i="24"/>
  <c r="P2258" i="24"/>
  <c r="P2259" i="24"/>
  <c r="P2260" i="24"/>
  <c r="P2261" i="24"/>
  <c r="P2262" i="24"/>
  <c r="P2263" i="24"/>
  <c r="P2264" i="24"/>
  <c r="P2265" i="24"/>
  <c r="P2266" i="24"/>
  <c r="P2267" i="24"/>
  <c r="P2268" i="24"/>
  <c r="P2269" i="24"/>
  <c r="P2270" i="24"/>
  <c r="P2271" i="24"/>
  <c r="P2272" i="24"/>
  <c r="P2273" i="24"/>
  <c r="P2274" i="24"/>
  <c r="P2275" i="24"/>
  <c r="P2276" i="24"/>
  <c r="P2277" i="24"/>
  <c r="P2278" i="24"/>
  <c r="P2279" i="24"/>
  <c r="P2280" i="24"/>
  <c r="P2281" i="24"/>
  <c r="P2282" i="24"/>
  <c r="P2283" i="24"/>
  <c r="P2284" i="24"/>
  <c r="P2285" i="24"/>
  <c r="P2286" i="24"/>
  <c r="P2287" i="24"/>
  <c r="P2288" i="24"/>
  <c r="P2289" i="24"/>
  <c r="P2290" i="24"/>
  <c r="P2291" i="24"/>
  <c r="P2292" i="24"/>
  <c r="P2293" i="24"/>
  <c r="P2294" i="24"/>
  <c r="P2295" i="24"/>
  <c r="P2296" i="24"/>
  <c r="P2297" i="24"/>
  <c r="P2298" i="24"/>
  <c r="P2299" i="24"/>
  <c r="P2300" i="24"/>
  <c r="P2301" i="24"/>
  <c r="P2302" i="24"/>
  <c r="P2303" i="24"/>
  <c r="P2304" i="24"/>
  <c r="P2305" i="24"/>
  <c r="P2306" i="24"/>
  <c r="P2307" i="24"/>
  <c r="P2308" i="24"/>
  <c r="P2309" i="24"/>
  <c r="P2310" i="24"/>
  <c r="P2311" i="24"/>
  <c r="P2312" i="24"/>
  <c r="P2313" i="24"/>
  <c r="P2314" i="24"/>
  <c r="P2315" i="24"/>
  <c r="P2316" i="24"/>
  <c r="P2317" i="24"/>
  <c r="P2318" i="24"/>
  <c r="P2319" i="24"/>
  <c r="P2320" i="24"/>
  <c r="P2321" i="24"/>
  <c r="P2322" i="24"/>
  <c r="P2323" i="24"/>
  <c r="P2324" i="24"/>
  <c r="P2325" i="24"/>
  <c r="P2326" i="24"/>
  <c r="P2327" i="24"/>
  <c r="P2328" i="24"/>
  <c r="P2329" i="24"/>
  <c r="P2330" i="24"/>
  <c r="P2331" i="24"/>
  <c r="P2332" i="24"/>
  <c r="P2333" i="24"/>
  <c r="P2334" i="24"/>
  <c r="P2335" i="24"/>
  <c r="P2336" i="24"/>
  <c r="P2337" i="24"/>
  <c r="P2338" i="24"/>
  <c r="P2339" i="24"/>
  <c r="P2340" i="24"/>
  <c r="P2341" i="24"/>
  <c r="P2342" i="24"/>
  <c r="P2343" i="24"/>
  <c r="P2344" i="24"/>
  <c r="P2345" i="24"/>
  <c r="P2346" i="24"/>
  <c r="P2347" i="24"/>
  <c r="P2348" i="24"/>
  <c r="P2349" i="24"/>
  <c r="P2350" i="24"/>
  <c r="P2351" i="24"/>
  <c r="P2352" i="24"/>
  <c r="P2353" i="24"/>
  <c r="P2354" i="24"/>
  <c r="P2355" i="24"/>
  <c r="P2356" i="24"/>
  <c r="P2357" i="24"/>
  <c r="P2358" i="24"/>
  <c r="P2359" i="24"/>
  <c r="P2360" i="24"/>
  <c r="P2361" i="24"/>
  <c r="P2362" i="24"/>
  <c r="P2363" i="24"/>
  <c r="P2364" i="24"/>
  <c r="P2365" i="24"/>
  <c r="P2366" i="24"/>
  <c r="P2367" i="24"/>
  <c r="P2368" i="24"/>
  <c r="P2369" i="24"/>
  <c r="P2370" i="24"/>
  <c r="P2371" i="24"/>
  <c r="P2372" i="24"/>
  <c r="P2373" i="24"/>
  <c r="P2374" i="24"/>
  <c r="P2375" i="24"/>
  <c r="P2376" i="24"/>
  <c r="P2377" i="24"/>
  <c r="P2378" i="24"/>
  <c r="P2379" i="24"/>
  <c r="P2380" i="24"/>
  <c r="P2381" i="24"/>
  <c r="P2382" i="24"/>
  <c r="P2383" i="24"/>
  <c r="P2384" i="24"/>
  <c r="P2385" i="24"/>
  <c r="P2386" i="24"/>
  <c r="P2387" i="24"/>
  <c r="P2388" i="24"/>
  <c r="P2389" i="24"/>
  <c r="P2390" i="24"/>
  <c r="P2391" i="24"/>
  <c r="P2392" i="24"/>
  <c r="P2393" i="24"/>
  <c r="P2394" i="24"/>
  <c r="P2395" i="24"/>
  <c r="P2396" i="24"/>
  <c r="P2397" i="24"/>
  <c r="P2398" i="24"/>
  <c r="P2399" i="24"/>
  <c r="P2400" i="24"/>
  <c r="P2401" i="24"/>
  <c r="P2402" i="24"/>
  <c r="P2403" i="24"/>
  <c r="P2404" i="24"/>
  <c r="P2405" i="24"/>
  <c r="P2406" i="24"/>
  <c r="P2407" i="24"/>
  <c r="P2408" i="24"/>
  <c r="P2409" i="24"/>
  <c r="P2410" i="24"/>
  <c r="P2411" i="24"/>
  <c r="P2412" i="24"/>
  <c r="P2413" i="24"/>
  <c r="P2414" i="24"/>
  <c r="P2415" i="24"/>
  <c r="P2416" i="24"/>
  <c r="P2417" i="24"/>
  <c r="P2418" i="24"/>
  <c r="P2419" i="24"/>
  <c r="P2420" i="24"/>
  <c r="P2421" i="24"/>
  <c r="P2422" i="24"/>
  <c r="P2423" i="24"/>
  <c r="P2424" i="24"/>
  <c r="P2425" i="24"/>
  <c r="P2426" i="24"/>
  <c r="P2427" i="24"/>
  <c r="P2428" i="24"/>
  <c r="P2429" i="24"/>
  <c r="P2430" i="24"/>
  <c r="P2431" i="24"/>
  <c r="P2432" i="24"/>
  <c r="P2433" i="24"/>
  <c r="P2434" i="24"/>
  <c r="P2435" i="24"/>
  <c r="P2436" i="24"/>
  <c r="P2437" i="24"/>
  <c r="P2438" i="24"/>
  <c r="P2439" i="24"/>
  <c r="P2440" i="24"/>
  <c r="P2441" i="24"/>
  <c r="P2442" i="24"/>
  <c r="P2443" i="24"/>
  <c r="P2444" i="24"/>
  <c r="P2445" i="24"/>
  <c r="P2446" i="24"/>
  <c r="P2447" i="24"/>
  <c r="P2448" i="24"/>
  <c r="P2449" i="24"/>
  <c r="P2450" i="24"/>
  <c r="P2451" i="24"/>
  <c r="P2452" i="24"/>
  <c r="P2453" i="24"/>
  <c r="P2454" i="24"/>
  <c r="P2455" i="24"/>
  <c r="P2456" i="24"/>
  <c r="P2457" i="24"/>
  <c r="P2458" i="24"/>
  <c r="P2459" i="24"/>
  <c r="P2460" i="24"/>
  <c r="P2461" i="24"/>
  <c r="P2462" i="24"/>
  <c r="P2463" i="24"/>
  <c r="P2464" i="24"/>
  <c r="P2465" i="24"/>
  <c r="P2466" i="24"/>
  <c r="P2467" i="24"/>
  <c r="P2468" i="24"/>
  <c r="P2469" i="24"/>
  <c r="P2470" i="24"/>
  <c r="P2471" i="24"/>
  <c r="P2472" i="24"/>
  <c r="P2473" i="24"/>
  <c r="P2474" i="24"/>
  <c r="P2475" i="24"/>
  <c r="P2476" i="24"/>
  <c r="P2477" i="24"/>
  <c r="P2478" i="24"/>
  <c r="P2479" i="24"/>
  <c r="P2480" i="24"/>
  <c r="P2481" i="24"/>
  <c r="P2482" i="24"/>
  <c r="P2483" i="24"/>
  <c r="P2484" i="24"/>
  <c r="P2485" i="24"/>
  <c r="P2486" i="24"/>
  <c r="P2487" i="24"/>
  <c r="P2488" i="24"/>
  <c r="P2489" i="24"/>
  <c r="P2490" i="24"/>
  <c r="P2491" i="24"/>
  <c r="P2492" i="24"/>
  <c r="P2493" i="24"/>
  <c r="P2494" i="24"/>
  <c r="P2495" i="24"/>
  <c r="P2496" i="24"/>
  <c r="P2497" i="24"/>
  <c r="P2498" i="24"/>
  <c r="P2499" i="24"/>
  <c r="P2500" i="24"/>
  <c r="P2501" i="24"/>
  <c r="P2502" i="24"/>
  <c r="P2503" i="24"/>
  <c r="P2504" i="24"/>
  <c r="B3" i="26"/>
  <c r="B2" i="26"/>
  <c r="A1" i="26"/>
  <c r="B20" i="38"/>
  <c r="B14" i="38"/>
  <c r="B8" i="38"/>
  <c r="B6" i="38"/>
  <c r="B3" i="38"/>
  <c r="A2339" i="26"/>
  <c r="A2332" i="26"/>
  <c r="A2325" i="26"/>
  <c r="B2323" i="26"/>
  <c r="E5" i="38"/>
  <c r="D5" i="38"/>
  <c r="C5" i="38"/>
  <c r="B5" i="38"/>
  <c r="B4" i="38"/>
  <c r="D3" i="38"/>
  <c r="A1054" i="26"/>
  <c r="A1038" i="26"/>
  <c r="A1035" i="26"/>
  <c r="A1029" i="26"/>
  <c r="A1023" i="26"/>
  <c r="A1020" i="26"/>
  <c r="A979" i="26"/>
  <c r="A971" i="26"/>
  <c r="A963" i="26"/>
  <c r="A955" i="26"/>
  <c r="A947" i="26"/>
  <c r="A939" i="26"/>
  <c r="A931" i="26"/>
  <c r="A923" i="26"/>
  <c r="A920" i="26"/>
  <c r="A908" i="26"/>
  <c r="A905" i="26"/>
  <c r="A895" i="26"/>
  <c r="A885" i="26"/>
  <c r="A876" i="26"/>
  <c r="A867" i="26"/>
  <c r="A857" i="26"/>
  <c r="A847" i="26"/>
  <c r="A838" i="26"/>
  <c r="A829" i="26"/>
  <c r="A826" i="26"/>
  <c r="A816" i="26"/>
  <c r="A806" i="26"/>
  <c r="A797" i="26"/>
  <c r="A788" i="26"/>
  <c r="A778" i="26"/>
  <c r="A768" i="26"/>
  <c r="A759" i="26"/>
  <c r="A750" i="26"/>
  <c r="A747" i="26"/>
  <c r="A737" i="26"/>
  <c r="A727" i="26"/>
  <c r="A718" i="26"/>
  <c r="A709" i="26"/>
  <c r="A699" i="26"/>
  <c r="A689" i="26"/>
  <c r="A680" i="26"/>
  <c r="A671" i="26"/>
  <c r="A668" i="26"/>
  <c r="A354" i="26"/>
  <c r="A340" i="26"/>
  <c r="A325" i="26"/>
  <c r="A321" i="26"/>
  <c r="A364" i="26"/>
  <c r="A303" i="26"/>
  <c r="A232" i="26"/>
  <c r="A229" i="26"/>
  <c r="A222" i="26"/>
  <c r="A217" i="26"/>
  <c r="A214" i="26"/>
  <c r="A204" i="26"/>
  <c r="A196" i="26"/>
  <c r="A185" i="26"/>
  <c r="A178" i="26"/>
  <c r="A152" i="26"/>
  <c r="A149" i="26"/>
  <c r="A122" i="26"/>
  <c r="A76" i="26"/>
  <c r="A73" i="26"/>
  <c r="A71" i="26"/>
  <c r="A66" i="26"/>
  <c r="A60" i="26"/>
  <c r="A57" i="26"/>
  <c r="A43" i="26"/>
  <c r="A40" i="26"/>
  <c r="A38" i="26"/>
  <c r="A27" i="26"/>
  <c r="A11" i="26"/>
  <c r="A8" i="26"/>
  <c r="A6" i="26"/>
  <c r="B163" i="32"/>
  <c r="B97" i="32"/>
  <c r="B95" i="32"/>
  <c r="B65" i="32"/>
  <c r="B51" i="32"/>
  <c r="B39" i="32"/>
  <c r="B35" i="32"/>
  <c r="B33" i="32"/>
  <c r="B6" i="32"/>
  <c r="B312" i="30"/>
  <c r="B305" i="30"/>
  <c r="B310" i="30"/>
  <c r="B303" i="30"/>
  <c r="B297" i="30"/>
  <c r="B295" i="30"/>
  <c r="B293" i="30"/>
  <c r="B271" i="30"/>
  <c r="B208" i="30"/>
  <c r="B187" i="30"/>
  <c r="B185" i="30"/>
  <c r="B151" i="30"/>
  <c r="B64" i="30"/>
  <c r="B47" i="30"/>
  <c r="B10" i="30"/>
  <c r="B8" i="30"/>
  <c r="B6" i="30"/>
  <c r="B134" i="29"/>
  <c r="B124" i="29"/>
  <c r="B104" i="29"/>
  <c r="B114" i="29"/>
  <c r="B102" i="29"/>
  <c r="B100" i="29"/>
  <c r="B77" i="29"/>
  <c r="B55" i="29"/>
  <c r="B10" i="29"/>
  <c r="B8" i="29"/>
  <c r="B6" i="29"/>
  <c r="B3" i="29"/>
  <c r="B56" i="27"/>
  <c r="B55" i="27"/>
  <c r="B7" i="23"/>
  <c r="B6" i="23"/>
  <c r="F5" i="23"/>
  <c r="E5" i="23"/>
  <c r="D5" i="23"/>
  <c r="C5" i="23"/>
  <c r="B5" i="23"/>
  <c r="B3" i="23"/>
  <c r="B47" i="27"/>
  <c r="B42" i="27"/>
  <c r="B35" i="27"/>
  <c r="B34" i="27"/>
  <c r="B26" i="27"/>
  <c r="B7" i="27"/>
  <c r="B6" i="27"/>
  <c r="F5" i="27"/>
  <c r="E5" i="27"/>
  <c r="D5" i="27"/>
  <c r="C5" i="27"/>
  <c r="B5" i="27"/>
  <c r="B3" i="27"/>
  <c r="B507" i="22"/>
  <c r="B488" i="22"/>
  <c r="B487" i="22"/>
  <c r="B515" i="22"/>
  <c r="B508" i="22"/>
  <c r="B497" i="22"/>
  <c r="B489" i="22"/>
  <c r="B480" i="22"/>
  <c r="B473" i="22"/>
  <c r="B459" i="22"/>
  <c r="B443" i="22"/>
  <c r="B424" i="22"/>
  <c r="B423" i="22"/>
  <c r="B412" i="22"/>
  <c r="B396" i="22"/>
  <c r="B385" i="22"/>
  <c r="B384" i="22"/>
  <c r="B363" i="22"/>
  <c r="B344" i="22"/>
  <c r="B336" i="22"/>
  <c r="B335" i="22"/>
  <c r="B322" i="22"/>
  <c r="B310" i="22"/>
  <c r="B309" i="22"/>
  <c r="B307" i="22"/>
  <c r="B302" i="22"/>
  <c r="B296" i="22"/>
  <c r="B292" i="22"/>
  <c r="B285" i="22"/>
  <c r="B279" i="22"/>
  <c r="B278" i="22"/>
  <c r="B269" i="22"/>
  <c r="B261" i="22"/>
  <c r="B254" i="22"/>
  <c r="B241" i="22"/>
  <c r="B233" i="22"/>
  <c r="B225" i="22"/>
  <c r="B215" i="22"/>
  <c r="B205" i="22"/>
  <c r="B180" i="22"/>
  <c r="B161" i="22"/>
  <c r="B160" i="22"/>
  <c r="B153" i="22"/>
  <c r="B152" i="22"/>
  <c r="B130" i="22"/>
  <c r="B129" i="22"/>
  <c r="B116" i="22"/>
  <c r="B115" i="22"/>
  <c r="B100" i="22"/>
  <c r="B95" i="22"/>
  <c r="B94" i="22"/>
  <c r="B85" i="22"/>
  <c r="B75" i="22"/>
  <c r="B74" i="22"/>
  <c r="B66" i="22"/>
  <c r="B59" i="22"/>
  <c r="B50" i="22"/>
  <c r="B41" i="22"/>
  <c r="B19" i="22"/>
  <c r="B7" i="22"/>
  <c r="B6" i="22"/>
  <c r="F5" i="22"/>
  <c r="E5" i="22"/>
  <c r="D5" i="22"/>
  <c r="C5" i="22"/>
  <c r="B5" i="22"/>
  <c r="B3" i="22"/>
  <c r="B913" i="21"/>
  <c r="B897" i="21"/>
  <c r="B896" i="21"/>
  <c r="B884" i="21"/>
  <c r="B880" i="21"/>
  <c r="B841" i="21"/>
  <c r="B825" i="21"/>
  <c r="B785" i="21"/>
  <c r="B291" i="21"/>
  <c r="B269" i="21"/>
  <c r="B247" i="21"/>
  <c r="B225" i="21"/>
  <c r="B755" i="21"/>
  <c r="B729" i="21"/>
  <c r="B657" i="21"/>
  <c r="B615" i="21"/>
  <c r="B573" i="21"/>
  <c r="B516" i="21"/>
  <c r="B464" i="21"/>
  <c r="B412" i="21"/>
  <c r="B360" i="21"/>
  <c r="B308" i="21"/>
  <c r="B179" i="21"/>
  <c r="B133" i="21"/>
  <c r="B91" i="21"/>
  <c r="B49" i="21"/>
  <c r="B7" i="21"/>
  <c r="B6" i="21"/>
  <c r="F5" i="21"/>
  <c r="E5" i="21"/>
  <c r="D5" i="21"/>
  <c r="C5" i="21"/>
  <c r="B5" i="21"/>
  <c r="B3" i="21"/>
  <c r="B6" i="5"/>
  <c r="L5" i="5"/>
  <c r="K5" i="5"/>
  <c r="J5" i="5"/>
  <c r="I5" i="5"/>
  <c r="G5" i="5"/>
  <c r="E5" i="5"/>
  <c r="D5" i="5"/>
  <c r="C5" i="5"/>
  <c r="B5" i="5"/>
  <c r="B3" i="5"/>
  <c r="B229" i="34"/>
  <c r="B224" i="34"/>
  <c r="B207" i="34"/>
  <c r="B203" i="34"/>
  <c r="B202" i="34"/>
  <c r="B192" i="34"/>
  <c r="B186" i="34"/>
  <c r="B174" i="34"/>
  <c r="B167" i="34"/>
  <c r="B157" i="34"/>
  <c r="B152" i="34"/>
  <c r="B143" i="34"/>
  <c r="B142" i="34"/>
  <c r="B128" i="34"/>
  <c r="B123" i="34"/>
  <c r="B88" i="34"/>
  <c r="B77" i="34"/>
  <c r="B60" i="34"/>
  <c r="B37" i="34"/>
  <c r="B26" i="34"/>
  <c r="B6" i="34"/>
  <c r="K5" i="34"/>
  <c r="J5" i="34"/>
  <c r="I5" i="34"/>
  <c r="G5" i="34"/>
  <c r="E5" i="34"/>
  <c r="D5" i="34"/>
  <c r="C5" i="34"/>
  <c r="B5" i="34"/>
  <c r="B3" i="34"/>
  <c r="E5" i="32"/>
  <c r="D5" i="32"/>
  <c r="C5" i="32"/>
  <c r="B5" i="32"/>
  <c r="B3" i="32"/>
  <c r="E5" i="30"/>
  <c r="D5" i="30"/>
  <c r="C5" i="30"/>
  <c r="B5" i="30"/>
  <c r="E5" i="29"/>
  <c r="D5" i="29"/>
  <c r="C5" i="29"/>
  <c r="B5" i="29"/>
  <c r="B4" i="23"/>
  <c r="B4" i="34"/>
  <c r="D3" i="34"/>
  <c r="C159" i="34"/>
  <c r="C141" i="34"/>
  <c r="D141" i="34" s="1"/>
  <c r="B141" i="34"/>
  <c r="C137" i="34"/>
  <c r="D137" i="34" s="1"/>
  <c r="B137" i="34"/>
  <c r="C133" i="34"/>
  <c r="D133" i="34" s="1"/>
  <c r="B133" i="34"/>
  <c r="C122" i="34"/>
  <c r="D122" i="34" s="1"/>
  <c r="B122" i="34"/>
  <c r="B166" i="34"/>
  <c r="C121" i="34"/>
  <c r="D121" i="34" s="1"/>
  <c r="B121" i="34"/>
  <c r="B165" i="34"/>
  <c r="C120" i="34"/>
  <c r="D120" i="34" s="1"/>
  <c r="B120" i="34"/>
  <c r="B164" i="34" s="1"/>
  <c r="C119" i="34"/>
  <c r="D119" i="34" s="1"/>
  <c r="C163" i="34"/>
  <c r="D163" i="34" s="1"/>
  <c r="B119" i="34"/>
  <c r="B163" i="34"/>
  <c r="C118" i="34"/>
  <c r="D118" i="34" s="1"/>
  <c r="B118" i="34"/>
  <c r="B140" i="34" s="1"/>
  <c r="C117" i="34"/>
  <c r="D117" i="34" s="1"/>
  <c r="C161" i="34"/>
  <c r="D161" i="34" s="1"/>
  <c r="B117" i="34"/>
  <c r="B135" i="34" s="1"/>
  <c r="B161" i="34"/>
  <c r="B4" i="32"/>
  <c r="D3" i="32"/>
  <c r="B4" i="30"/>
  <c r="D3" i="30"/>
  <c r="D3" i="29"/>
  <c r="B4" i="29"/>
  <c r="B139" i="34"/>
  <c r="C139" i="34"/>
  <c r="D139" i="34" s="1"/>
  <c r="C135" i="34"/>
  <c r="D135" i="34" s="1"/>
  <c r="B136" i="34"/>
  <c r="B162" i="34"/>
  <c r="D3" i="5"/>
  <c r="E3" i="21"/>
  <c r="E3" i="22"/>
  <c r="E3" i="27"/>
  <c r="E3" i="23"/>
  <c r="B4" i="5"/>
  <c r="B4" i="21"/>
  <c r="B4" i="22"/>
  <c r="B4" i="27"/>
  <c r="C165" i="34" l="1"/>
  <c r="D165" i="34" s="1"/>
  <c r="B160" i="34"/>
  <c r="C136" i="34"/>
  <c r="D136" i="34" s="1"/>
  <c r="C164" i="34"/>
  <c r="D164" i="34" s="1"/>
  <c r="C162" i="34"/>
  <c r="D162" i="34" s="1"/>
  <c r="C160" i="34"/>
  <c r="D160" i="34" s="1"/>
  <c r="B132" i="34"/>
  <c r="C132" i="34"/>
  <c r="D132" i="34" s="1"/>
  <c r="C131" i="34"/>
  <c r="D131" i="34" s="1"/>
  <c r="C166" i="34"/>
  <c r="D166" i="34" s="1"/>
  <c r="C140" i="34"/>
  <c r="D140" i="34" s="1"/>
  <c r="E14" i="42"/>
  <c r="P130" i="24"/>
  <c r="F2252" i="26"/>
  <c r="F944" i="21" s="1"/>
  <c r="E260" i="36"/>
  <c r="E231" i="36"/>
  <c r="E225" i="36"/>
  <c r="E254" i="36"/>
  <c r="G169" i="36"/>
  <c r="G177" i="36"/>
  <c r="G189" i="36"/>
  <c r="G192" i="36"/>
  <c r="G183" i="36"/>
  <c r="G186" i="36"/>
  <c r="G211" i="36"/>
  <c r="G201" i="36"/>
  <c r="G207" i="36"/>
  <c r="G214" i="36"/>
  <c r="G235" i="36"/>
  <c r="G217" i="36"/>
  <c r="E194" i="36"/>
  <c r="E192" i="36"/>
  <c r="E193" i="36"/>
  <c r="E169" i="36"/>
  <c r="E170" i="36"/>
  <c r="E171" i="36"/>
  <c r="E223" i="36"/>
  <c r="E224" i="36"/>
  <c r="E252" i="36"/>
  <c r="E253" i="36"/>
  <c r="P570" i="24"/>
  <c r="E69" i="36"/>
  <c r="E71" i="36"/>
  <c r="E70" i="36"/>
  <c r="E72" i="36"/>
  <c r="G398" i="36"/>
  <c r="G559" i="36"/>
  <c r="G412" i="36"/>
  <c r="G465" i="36"/>
  <c r="G587" i="36"/>
  <c r="G479" i="36"/>
  <c r="I212" i="36"/>
  <c r="I228" i="36"/>
  <c r="I247" i="36"/>
  <c r="I263" i="36"/>
  <c r="I213" i="36"/>
  <c r="I229" i="36"/>
  <c r="I248" i="36"/>
  <c r="I264" i="36"/>
  <c r="I198" i="36"/>
  <c r="I214" i="36"/>
  <c r="I230" i="36"/>
  <c r="I249" i="36"/>
  <c r="I265" i="36"/>
  <c r="I201" i="36"/>
  <c r="I217" i="36"/>
  <c r="I233" i="36"/>
  <c r="I252" i="36"/>
  <c r="I202" i="36"/>
  <c r="I218" i="36"/>
  <c r="I234" i="36"/>
  <c r="I253" i="36"/>
  <c r="I204" i="36"/>
  <c r="I225" i="36"/>
  <c r="I254" i="36"/>
  <c r="I205" i="36"/>
  <c r="I226" i="36"/>
  <c r="I255" i="36"/>
  <c r="I206" i="36"/>
  <c r="I227" i="36"/>
  <c r="I256" i="36"/>
  <c r="I207" i="36"/>
  <c r="I231" i="36"/>
  <c r="I257" i="36"/>
  <c r="I208" i="36"/>
  <c r="I232" i="36"/>
  <c r="I258" i="36"/>
  <c r="I209" i="36"/>
  <c r="I235" i="36"/>
  <c r="I259" i="36"/>
  <c r="I210" i="36"/>
  <c r="I236" i="36"/>
  <c r="I260" i="36"/>
  <c r="I211" i="36"/>
  <c r="I237" i="36"/>
  <c r="I261" i="36"/>
  <c r="I215" i="36"/>
  <c r="I241" i="36"/>
  <c r="I262" i="36"/>
  <c r="I220" i="36"/>
  <c r="I216" i="36"/>
  <c r="I242" i="36"/>
  <c r="I219" i="36"/>
  <c r="I243" i="36"/>
  <c r="I244" i="36"/>
  <c r="I221" i="36"/>
  <c r="I245" i="36"/>
  <c r="I223" i="36"/>
  <c r="I199" i="36"/>
  <c r="I222" i="36"/>
  <c r="I246" i="36"/>
  <c r="I200" i="36"/>
  <c r="I250" i="36"/>
  <c r="I203" i="36"/>
  <c r="I224" i="36"/>
  <c r="I251" i="36"/>
  <c r="K527" i="36"/>
  <c r="K528" i="36"/>
  <c r="K532" i="36"/>
  <c r="K548" i="36"/>
  <c r="K533" i="36"/>
  <c r="K549" i="36"/>
  <c r="K526" i="36"/>
  <c r="K546" i="36"/>
  <c r="K547" i="36"/>
  <c r="K541" i="36"/>
  <c r="K534" i="36"/>
  <c r="K535" i="36"/>
  <c r="K539" i="36"/>
  <c r="K540" i="36"/>
  <c r="K542" i="36"/>
  <c r="E347" i="36"/>
  <c r="E388" i="36"/>
  <c r="E387" i="36"/>
  <c r="E257" i="36"/>
  <c r="E228" i="36"/>
  <c r="E222" i="36"/>
  <c r="E251" i="36"/>
  <c r="G163" i="36"/>
  <c r="G148" i="36"/>
  <c r="G133" i="36"/>
  <c r="G168" i="36"/>
  <c r="G153" i="36"/>
  <c r="G123" i="36"/>
  <c r="G128" i="36"/>
  <c r="G176" i="36"/>
  <c r="G158" i="36"/>
  <c r="G138" i="36"/>
  <c r="G118" i="36"/>
  <c r="G143" i="36"/>
  <c r="P721" i="24"/>
  <c r="G51" i="36"/>
  <c r="G69" i="36"/>
  <c r="G24" i="36"/>
  <c r="G105" i="36"/>
  <c r="G78" i="36"/>
  <c r="G33" i="36"/>
  <c r="G60" i="36"/>
  <c r="G15" i="36"/>
  <c r="G42" i="36"/>
  <c r="G87" i="36"/>
  <c r="G6" i="36"/>
  <c r="G96" i="36"/>
  <c r="G200" i="36"/>
  <c r="G210" i="36"/>
  <c r="G234" i="36"/>
  <c r="G206" i="36"/>
  <c r="E162" i="36"/>
  <c r="E163" i="36"/>
  <c r="E161" i="36"/>
  <c r="E93" i="36"/>
  <c r="E94" i="36"/>
  <c r="E95" i="36"/>
  <c r="E166" i="36"/>
  <c r="E167" i="36"/>
  <c r="E104" i="36"/>
  <c r="E168" i="36"/>
  <c r="E102" i="36"/>
  <c r="E103" i="36"/>
  <c r="E220" i="36"/>
  <c r="E221" i="36"/>
  <c r="E249" i="36"/>
  <c r="E250" i="36"/>
  <c r="P569" i="24"/>
  <c r="E42" i="36"/>
  <c r="E43" i="36"/>
  <c r="E44" i="36"/>
  <c r="E45" i="36"/>
  <c r="G397" i="36"/>
  <c r="G478" i="36"/>
  <c r="G558" i="36"/>
  <c r="G411" i="36"/>
  <c r="G586" i="36"/>
  <c r="G464" i="36"/>
  <c r="K495" i="36"/>
  <c r="K496" i="36"/>
  <c r="K513" i="36"/>
  <c r="K500" i="36"/>
  <c r="K516" i="36"/>
  <c r="K501" i="36"/>
  <c r="K517" i="36"/>
  <c r="K487" i="36"/>
  <c r="K507" i="36"/>
  <c r="K488" i="36"/>
  <c r="K508" i="36"/>
  <c r="K521" i="36"/>
  <c r="K489" i="36"/>
  <c r="K509" i="36"/>
  <c r="K490" i="36"/>
  <c r="K491" i="36"/>
  <c r="K492" i="36"/>
  <c r="K493" i="36"/>
  <c r="K514" i="36"/>
  <c r="K494" i="36"/>
  <c r="K515" i="36"/>
  <c r="K518" i="36"/>
  <c r="K519" i="36"/>
  <c r="K502" i="36"/>
  <c r="K520" i="36"/>
  <c r="K503" i="36"/>
  <c r="K522" i="36"/>
  <c r="K505" i="36"/>
  <c r="K504" i="36"/>
  <c r="K506" i="36"/>
  <c r="P837" i="24"/>
  <c r="E386" i="36"/>
  <c r="E258" i="36"/>
  <c r="E259" i="36"/>
  <c r="E229" i="36"/>
  <c r="E230" i="36"/>
  <c r="G147" i="36"/>
  <c r="G132" i="36"/>
  <c r="G117" i="36"/>
  <c r="G152" i="36"/>
  <c r="G137" i="36"/>
  <c r="G127" i="36"/>
  <c r="G175" i="36"/>
  <c r="G142" i="36"/>
  <c r="G157" i="36"/>
  <c r="G162" i="36"/>
  <c r="G122" i="36"/>
  <c r="G167" i="36"/>
  <c r="G250" i="36"/>
  <c r="G264" i="36"/>
  <c r="G253" i="36"/>
  <c r="G256" i="36"/>
  <c r="G259" i="36"/>
  <c r="G205" i="36"/>
  <c r="G209" i="36"/>
  <c r="G233" i="36"/>
  <c r="G199" i="36"/>
  <c r="P650" i="24"/>
  <c r="E89" i="36"/>
  <c r="E87" i="36"/>
  <c r="E159" i="36"/>
  <c r="E88" i="36"/>
  <c r="E160" i="36"/>
  <c r="E90" i="36"/>
  <c r="E98" i="36"/>
  <c r="E99" i="36"/>
  <c r="E165" i="36"/>
  <c r="E96" i="36"/>
  <c r="E97" i="36"/>
  <c r="E100" i="36"/>
  <c r="E101" i="36"/>
  <c r="E164" i="36"/>
  <c r="E244" i="36"/>
  <c r="E243" i="36"/>
  <c r="E212" i="36"/>
  <c r="P568" i="24"/>
  <c r="E18" i="36"/>
  <c r="E15" i="36"/>
  <c r="E16" i="36"/>
  <c r="E17" i="36"/>
  <c r="G624" i="36"/>
  <c r="G630" i="36"/>
  <c r="G505" i="36"/>
  <c r="G451" i="36"/>
  <c r="G600" i="36"/>
  <c r="G492" i="36"/>
  <c r="G438" i="36"/>
  <c r="G568" i="36"/>
  <c r="G577" i="36"/>
  <c r="G518" i="36"/>
  <c r="G425" i="36"/>
  <c r="G613" i="36"/>
  <c r="E535" i="36"/>
  <c r="E542" i="36"/>
  <c r="E528" i="36"/>
  <c r="E549" i="36"/>
  <c r="E639" i="36"/>
  <c r="P639" i="36" s="1"/>
  <c r="E640" i="36"/>
  <c r="P640" i="36" s="1"/>
  <c r="E641" i="36"/>
  <c r="P641" i="36" s="1"/>
  <c r="E643" i="36"/>
  <c r="P643" i="36" s="1"/>
  <c r="E642" i="36"/>
  <c r="P642" i="36" s="1"/>
  <c r="E644" i="36"/>
  <c r="P644" i="36" s="1"/>
  <c r="E645" i="36"/>
  <c r="P645" i="36" s="1"/>
  <c r="E646" i="36"/>
  <c r="I398" i="36"/>
  <c r="I462" i="36"/>
  <c r="I494" i="36"/>
  <c r="I399" i="36"/>
  <c r="I463" i="36"/>
  <c r="I495" i="36"/>
  <c r="I400" i="36"/>
  <c r="I464" i="36"/>
  <c r="I496" i="36"/>
  <c r="I467" i="36"/>
  <c r="I563" i="36"/>
  <c r="I595" i="36"/>
  <c r="I420" i="36"/>
  <c r="I468" i="36"/>
  <c r="I532" i="36"/>
  <c r="I564" i="36"/>
  <c r="I596" i="36"/>
  <c r="I395" i="36"/>
  <c r="I602" i="36"/>
  <c r="I597" i="36"/>
  <c r="I600" i="36"/>
  <c r="I396" i="36"/>
  <c r="I603" i="36"/>
  <c r="I397" i="36"/>
  <c r="I459" i="36"/>
  <c r="I565" i="36"/>
  <c r="I604" i="36"/>
  <c r="I393" i="36"/>
  <c r="I401" i="36"/>
  <c r="I421" i="36"/>
  <c r="I460" i="36"/>
  <c r="I566" i="36"/>
  <c r="I402" i="36"/>
  <c r="I422" i="36"/>
  <c r="I461" i="36"/>
  <c r="I567" i="36"/>
  <c r="I429" i="36"/>
  <c r="I423" i="36"/>
  <c r="I465" i="36"/>
  <c r="I487" i="36"/>
  <c r="I568" i="36"/>
  <c r="I424" i="36"/>
  <c r="I466" i="36"/>
  <c r="I488" i="36"/>
  <c r="I493" i="36"/>
  <c r="I425" i="36"/>
  <c r="I469" i="36"/>
  <c r="I489" i="36"/>
  <c r="I426" i="36"/>
  <c r="I490" i="36"/>
  <c r="I427" i="36"/>
  <c r="I491" i="36"/>
  <c r="I533" i="36"/>
  <c r="I535" i="36"/>
  <c r="I428" i="36"/>
  <c r="I492" i="36"/>
  <c r="I534" i="36"/>
  <c r="I598" i="36"/>
  <c r="I392" i="36"/>
  <c r="I599" i="36"/>
  <c r="I601" i="36"/>
  <c r="I394" i="36"/>
  <c r="K463" i="36"/>
  <c r="K479" i="36"/>
  <c r="K464" i="36"/>
  <c r="K480" i="36"/>
  <c r="K465" i="36"/>
  <c r="K481" i="36"/>
  <c r="K467" i="36"/>
  <c r="K483" i="36"/>
  <c r="K468" i="36"/>
  <c r="K469" i="36"/>
  <c r="K461" i="36"/>
  <c r="K478" i="36"/>
  <c r="K462" i="36"/>
  <c r="K466" i="36"/>
  <c r="K473" i="36"/>
  <c r="K474" i="36"/>
  <c r="K475" i="36"/>
  <c r="K476" i="36"/>
  <c r="K477" i="36"/>
  <c r="K482" i="36"/>
  <c r="K459" i="36"/>
  <c r="K460" i="36"/>
  <c r="P952" i="24"/>
  <c r="E226" i="36"/>
  <c r="E227" i="36"/>
  <c r="E255" i="36"/>
  <c r="E256" i="36"/>
  <c r="G115" i="36"/>
  <c r="G165" i="36"/>
  <c r="G120" i="36"/>
  <c r="G145" i="36"/>
  <c r="G160" i="36"/>
  <c r="G125" i="36"/>
  <c r="G150" i="36"/>
  <c r="G173" i="36"/>
  <c r="G155" i="36"/>
  <c r="G130" i="36"/>
  <c r="G135" i="36"/>
  <c r="G140" i="36"/>
  <c r="G246" i="36"/>
  <c r="G262" i="36"/>
  <c r="G248" i="36"/>
  <c r="G242" i="36"/>
  <c r="G244" i="36"/>
  <c r="G232" i="36"/>
  <c r="G208" i="36"/>
  <c r="G198" i="36"/>
  <c r="G204" i="36"/>
  <c r="E234" i="36"/>
  <c r="E232" i="36"/>
  <c r="E233" i="36"/>
  <c r="E235" i="36"/>
  <c r="E282" i="36"/>
  <c r="E269" i="36"/>
  <c r="E202" i="36"/>
  <c r="E241" i="36"/>
  <c r="E242" i="36"/>
  <c r="P567" i="24"/>
  <c r="E78" i="36"/>
  <c r="E79" i="36"/>
  <c r="E80" i="36"/>
  <c r="E81" i="36"/>
  <c r="G554" i="36"/>
  <c r="G393" i="36"/>
  <c r="G527" i="36"/>
  <c r="G582" i="36"/>
  <c r="G460" i="36"/>
  <c r="G474" i="36"/>
  <c r="G407" i="36"/>
  <c r="G589" i="36"/>
  <c r="G414" i="36"/>
  <c r="G400" i="36"/>
  <c r="G481" i="36"/>
  <c r="G467" i="36"/>
  <c r="G450" i="36"/>
  <c r="G599" i="36"/>
  <c r="G424" i="36"/>
  <c r="G491" i="36"/>
  <c r="G437" i="36"/>
  <c r="G567" i="36"/>
  <c r="G612" i="36"/>
  <c r="G517" i="36"/>
  <c r="G576" i="36"/>
  <c r="G504" i="36"/>
  <c r="E629" i="36"/>
  <c r="E628" i="36"/>
  <c r="E218" i="36"/>
  <c r="E247" i="36"/>
  <c r="E248" i="36"/>
  <c r="E217" i="36"/>
  <c r="G164" i="36"/>
  <c r="G149" i="36"/>
  <c r="G144" i="36"/>
  <c r="G124" i="36"/>
  <c r="G172" i="36"/>
  <c r="G154" i="36"/>
  <c r="G129" i="36"/>
  <c r="G119" i="36"/>
  <c r="G134" i="36"/>
  <c r="G139" i="36"/>
  <c r="G159" i="36"/>
  <c r="G114" i="36"/>
  <c r="G247" i="36"/>
  <c r="G243" i="36"/>
  <c r="G241" i="36"/>
  <c r="G261" i="36"/>
  <c r="G245" i="36"/>
  <c r="G294" i="36"/>
  <c r="G293" i="36"/>
  <c r="G305" i="36"/>
  <c r="P305" i="36" s="1"/>
  <c r="E294" i="36"/>
  <c r="E291" i="36"/>
  <c r="E189" i="36"/>
  <c r="E190" i="36"/>
  <c r="E191" i="36"/>
  <c r="P565" i="24"/>
  <c r="E24" i="36"/>
  <c r="E25" i="36"/>
  <c r="E26" i="36"/>
  <c r="E27" i="36"/>
  <c r="G494" i="36"/>
  <c r="G615" i="36"/>
  <c r="G507" i="36"/>
  <c r="G453" i="36"/>
  <c r="G602" i="36"/>
  <c r="G440" i="36"/>
  <c r="G427" i="36"/>
  <c r="G520" i="36"/>
  <c r="E608" i="36"/>
  <c r="E609" i="36"/>
  <c r="E595" i="36"/>
  <c r="E596" i="36"/>
  <c r="E581" i="36"/>
  <c r="E582" i="36"/>
  <c r="E532" i="36"/>
  <c r="E539" i="36"/>
  <c r="E546" i="36"/>
  <c r="I414" i="36"/>
  <c r="I446" i="36"/>
  <c r="I478" i="36"/>
  <c r="I526" i="36"/>
  <c r="I558" i="36"/>
  <c r="I574" i="36"/>
  <c r="I590" i="36"/>
  <c r="I622" i="36"/>
  <c r="I415" i="36"/>
  <c r="I447" i="36"/>
  <c r="I479" i="36"/>
  <c r="I527" i="36"/>
  <c r="I559" i="36"/>
  <c r="I575" i="36"/>
  <c r="I591" i="36"/>
  <c r="I623" i="36"/>
  <c r="P623" i="36" s="1"/>
  <c r="I416" i="36"/>
  <c r="I448" i="36"/>
  <c r="I480" i="36"/>
  <c r="I528" i="36"/>
  <c r="I576" i="36"/>
  <c r="I608" i="36"/>
  <c r="I624" i="36"/>
  <c r="I451" i="36"/>
  <c r="I483" i="36"/>
  <c r="I515" i="36"/>
  <c r="I547" i="36"/>
  <c r="I611" i="36"/>
  <c r="I452" i="36"/>
  <c r="I516" i="36"/>
  <c r="I548" i="36"/>
  <c r="I612" i="36"/>
  <c r="I481" i="36"/>
  <c r="I520" i="36"/>
  <c r="I582" i="36"/>
  <c r="I621" i="36"/>
  <c r="I482" i="36"/>
  <c r="I521" i="36"/>
  <c r="I583" i="36"/>
  <c r="I518" i="36"/>
  <c r="I522" i="36"/>
  <c r="I584" i="36"/>
  <c r="I577" i="36"/>
  <c r="I585" i="36"/>
  <c r="I409" i="36"/>
  <c r="I616" i="36"/>
  <c r="I586" i="36"/>
  <c r="I455" i="36"/>
  <c r="I546" i="36"/>
  <c r="I587" i="36"/>
  <c r="I473" i="36"/>
  <c r="I549" i="36"/>
  <c r="I588" i="36"/>
  <c r="I609" i="36"/>
  <c r="I589" i="36"/>
  <c r="I610" i="36"/>
  <c r="I450" i="36"/>
  <c r="I406" i="36"/>
  <c r="I613" i="36"/>
  <c r="I554" i="36"/>
  <c r="I407" i="36"/>
  <c r="I572" i="36"/>
  <c r="I614" i="36"/>
  <c r="I408" i="36"/>
  <c r="I449" i="36"/>
  <c r="I553" i="36"/>
  <c r="I573" i="36"/>
  <c r="I615" i="36"/>
  <c r="I513" i="36"/>
  <c r="I557" i="36"/>
  <c r="I410" i="36"/>
  <c r="I453" i="36"/>
  <c r="I474" i="36"/>
  <c r="I514" i="36"/>
  <c r="I555" i="36"/>
  <c r="I617" i="36"/>
  <c r="I412" i="36"/>
  <c r="I411" i="36"/>
  <c r="I454" i="36"/>
  <c r="I475" i="36"/>
  <c r="I517" i="36"/>
  <c r="I556" i="36"/>
  <c r="I476" i="36"/>
  <c r="I581" i="36"/>
  <c r="I519" i="36"/>
  <c r="I477" i="36"/>
  <c r="I413" i="36"/>
  <c r="P946" i="24"/>
  <c r="P827" i="24"/>
  <c r="E186" i="36"/>
  <c r="E187" i="36"/>
  <c r="E188" i="36"/>
  <c r="I542" i="36"/>
  <c r="I435" i="36"/>
  <c r="I436" i="36"/>
  <c r="I500" i="36"/>
  <c r="I434" i="36"/>
  <c r="I502" i="36"/>
  <c r="I540" i="36"/>
  <c r="I437" i="36"/>
  <c r="I503" i="36"/>
  <c r="I541" i="36"/>
  <c r="I438" i="36"/>
  <c r="I504" i="36"/>
  <c r="I439" i="36"/>
  <c r="I505" i="36"/>
  <c r="I440" i="36"/>
  <c r="I506" i="36"/>
  <c r="I441" i="36"/>
  <c r="I507" i="36"/>
  <c r="I442" i="36"/>
  <c r="I508" i="36"/>
  <c r="I509" i="36"/>
  <c r="I433" i="36"/>
  <c r="I539" i="36"/>
  <c r="I501" i="36"/>
  <c r="E245" i="36"/>
  <c r="E246" i="36"/>
  <c r="E214" i="36"/>
  <c r="E215" i="36"/>
  <c r="G68" i="36"/>
  <c r="G104" i="36"/>
  <c r="G41" i="36"/>
  <c r="G50" i="36"/>
  <c r="G77" i="36"/>
  <c r="G32" i="36"/>
  <c r="G59" i="36"/>
  <c r="G14" i="36"/>
  <c r="G86" i="36"/>
  <c r="G113" i="36"/>
  <c r="G23" i="36"/>
  <c r="G95" i="36"/>
  <c r="G315" i="36"/>
  <c r="P315" i="36" s="1"/>
  <c r="G300" i="36"/>
  <c r="G292" i="36"/>
  <c r="G304" i="36"/>
  <c r="P304" i="36" s="1"/>
  <c r="P608" i="24"/>
  <c r="E73" i="36"/>
  <c r="E74" i="36"/>
  <c r="E149" i="36"/>
  <c r="E150" i="36"/>
  <c r="E183" i="36"/>
  <c r="E184" i="36"/>
  <c r="E185" i="36"/>
  <c r="P564" i="24"/>
  <c r="E60" i="36"/>
  <c r="E61" i="36"/>
  <c r="E62" i="36"/>
  <c r="E63" i="36"/>
  <c r="G477" i="36"/>
  <c r="G557" i="36"/>
  <c r="G396" i="36"/>
  <c r="G585" i="36"/>
  <c r="G463" i="36"/>
  <c r="G410" i="36"/>
  <c r="G493" i="36"/>
  <c r="G614" i="36"/>
  <c r="G506" i="36"/>
  <c r="G452" i="36"/>
  <c r="G601" i="36"/>
  <c r="G439" i="36"/>
  <c r="G519" i="36"/>
  <c r="G426" i="36"/>
  <c r="E540" i="36"/>
  <c r="E533" i="36"/>
  <c r="E526" i="36"/>
  <c r="E547" i="36"/>
  <c r="E573" i="36"/>
  <c r="E554" i="36"/>
  <c r="E553" i="36"/>
  <c r="E572" i="36"/>
  <c r="E563" i="36"/>
  <c r="E564" i="36"/>
  <c r="G381" i="36"/>
  <c r="P381" i="36" s="1"/>
  <c r="G375" i="36"/>
  <c r="P375" i="36" s="1"/>
  <c r="I387" i="36"/>
  <c r="I386" i="36"/>
  <c r="P665" i="24"/>
  <c r="E237" i="36"/>
  <c r="P703" i="24"/>
  <c r="G228" i="36"/>
  <c r="G231" i="36"/>
  <c r="G222" i="36"/>
  <c r="G225" i="36"/>
  <c r="P731" i="24"/>
  <c r="G83" i="36"/>
  <c r="G20" i="36"/>
  <c r="G101" i="36"/>
  <c r="G56" i="36"/>
  <c r="G29" i="36"/>
  <c r="G11" i="36"/>
  <c r="G38" i="36"/>
  <c r="G92" i="36"/>
  <c r="G110" i="36"/>
  <c r="G74" i="36"/>
  <c r="G65" i="36"/>
  <c r="G47" i="36"/>
  <c r="G299" i="36"/>
  <c r="G314" i="36"/>
  <c r="P314" i="36" s="1"/>
  <c r="G290" i="36"/>
  <c r="G291" i="36"/>
  <c r="G303" i="36"/>
  <c r="P303" i="36" s="1"/>
  <c r="P607" i="24"/>
  <c r="E134" i="36"/>
  <c r="E135" i="36"/>
  <c r="E46" i="36"/>
  <c r="E47" i="36"/>
  <c r="P579" i="24"/>
  <c r="E75" i="36"/>
  <c r="E76" i="36"/>
  <c r="E77" i="36"/>
  <c r="E151" i="36"/>
  <c r="E152" i="36"/>
  <c r="E153" i="36"/>
  <c r="P563" i="24"/>
  <c r="E34" i="36"/>
  <c r="E35" i="36"/>
  <c r="E36" i="36"/>
  <c r="E33" i="36"/>
  <c r="G462" i="36"/>
  <c r="G395" i="36"/>
  <c r="G584" i="36"/>
  <c r="G476" i="36"/>
  <c r="G409" i="36"/>
  <c r="G556" i="36"/>
  <c r="E476" i="36"/>
  <c r="E461" i="36"/>
  <c r="E477" i="36"/>
  <c r="E462" i="36"/>
  <c r="E516" i="36"/>
  <c r="E463" i="36"/>
  <c r="E502" i="36"/>
  <c r="E503" i="36"/>
  <c r="E489" i="36"/>
  <c r="E490" i="36"/>
  <c r="E475" i="36"/>
  <c r="E515" i="36"/>
  <c r="E392" i="36"/>
  <c r="E446" i="36"/>
  <c r="E393" i="36"/>
  <c r="E447" i="36"/>
  <c r="E433" i="36"/>
  <c r="E406" i="36"/>
  <c r="E434" i="36"/>
  <c r="E421" i="36"/>
  <c r="E420" i="36"/>
  <c r="E407" i="36"/>
  <c r="G386" i="36"/>
  <c r="E348" i="36"/>
  <c r="G387" i="36"/>
  <c r="G388" i="36"/>
  <c r="P702" i="24"/>
  <c r="G216" i="36"/>
  <c r="G213" i="36"/>
  <c r="G237" i="36"/>
  <c r="G219" i="36"/>
  <c r="G203" i="36"/>
  <c r="P701" i="24"/>
  <c r="G227" i="36"/>
  <c r="G230" i="36"/>
  <c r="G224" i="36"/>
  <c r="G221" i="36"/>
  <c r="G67" i="36"/>
  <c r="G85" i="36"/>
  <c r="G40" i="36"/>
  <c r="G76" i="36"/>
  <c r="G31" i="36"/>
  <c r="G58" i="36"/>
  <c r="G103" i="36"/>
  <c r="G13" i="36"/>
  <c r="G22" i="36"/>
  <c r="G112" i="36"/>
  <c r="G94" i="36"/>
  <c r="G49" i="36"/>
  <c r="G313" i="36"/>
  <c r="P313" i="36" s="1"/>
  <c r="F255" i="26" s="1"/>
  <c r="E33" i="41" s="1"/>
  <c r="G298" i="36"/>
  <c r="P690" i="24"/>
  <c r="G279" i="36"/>
  <c r="P279" i="36" s="1"/>
  <c r="G286" i="36"/>
  <c r="P286" i="36" s="1"/>
  <c r="F211" i="26" s="1"/>
  <c r="E15" i="41" s="1"/>
  <c r="G280" i="36"/>
  <c r="P280" i="36" s="1"/>
  <c r="G281" i="36"/>
  <c r="P281" i="36" s="1"/>
  <c r="P606" i="24"/>
  <c r="E19" i="36"/>
  <c r="E20" i="36"/>
  <c r="E119" i="36"/>
  <c r="E120" i="36"/>
  <c r="P578" i="24"/>
  <c r="E50" i="36"/>
  <c r="E48" i="36"/>
  <c r="E136" i="36"/>
  <c r="E137" i="36"/>
  <c r="E138" i="36"/>
  <c r="E49" i="36"/>
  <c r="P562" i="24"/>
  <c r="E7" i="36"/>
  <c r="E6" i="36"/>
  <c r="E8" i="36"/>
  <c r="E9" i="36"/>
  <c r="G449" i="36"/>
  <c r="G598" i="36"/>
  <c r="G490" i="36"/>
  <c r="G503" i="36"/>
  <c r="G436" i="36"/>
  <c r="G566" i="36"/>
  <c r="G516" i="36"/>
  <c r="G423" i="36"/>
  <c r="G575" i="36"/>
  <c r="G611" i="36"/>
  <c r="E585" i="36"/>
  <c r="E597" i="36"/>
  <c r="E610" i="36"/>
  <c r="E611" i="36"/>
  <c r="E598" i="36"/>
  <c r="E584" i="36"/>
  <c r="E583" i="36"/>
  <c r="E541" i="36"/>
  <c r="E534" i="36"/>
  <c r="E527" i="36"/>
  <c r="E548" i="36"/>
  <c r="P940" i="24"/>
  <c r="P855" i="24"/>
  <c r="P619" i="24"/>
  <c r="E219" i="36"/>
  <c r="P729" i="24"/>
  <c r="G19" i="36"/>
  <c r="G100" i="36"/>
  <c r="G37" i="36"/>
  <c r="G73" i="36"/>
  <c r="G10" i="36"/>
  <c r="G55" i="36"/>
  <c r="G82" i="36"/>
  <c r="G109" i="36"/>
  <c r="G64" i="36"/>
  <c r="G91" i="36"/>
  <c r="G46" i="36"/>
  <c r="G28" i="36"/>
  <c r="G312" i="36"/>
  <c r="P312" i="36" s="1"/>
  <c r="G301" i="36"/>
  <c r="G302" i="36"/>
  <c r="P302" i="36" s="1"/>
  <c r="G296" i="36"/>
  <c r="E82" i="36"/>
  <c r="E83" i="36"/>
  <c r="E154" i="36"/>
  <c r="E155" i="36"/>
  <c r="P577" i="24"/>
  <c r="E23" i="36"/>
  <c r="E122" i="36"/>
  <c r="E21" i="36"/>
  <c r="E22" i="36"/>
  <c r="E121" i="36"/>
  <c r="E123" i="36"/>
  <c r="E204" i="36"/>
  <c r="E205" i="36"/>
  <c r="E206" i="36"/>
  <c r="E207" i="36"/>
  <c r="G526" i="36"/>
  <c r="G392" i="36"/>
  <c r="G406" i="36"/>
  <c r="G581" i="36"/>
  <c r="G473" i="36"/>
  <c r="G459" i="36"/>
  <c r="G553" i="36"/>
  <c r="E396" i="36"/>
  <c r="E408" i="36"/>
  <c r="E409" i="36"/>
  <c r="E410" i="36"/>
  <c r="E395" i="36"/>
  <c r="E448" i="36"/>
  <c r="E394" i="36"/>
  <c r="E449" i="36"/>
  <c r="E435" i="36"/>
  <c r="E436" i="36"/>
  <c r="E422" i="36"/>
  <c r="E423" i="36"/>
  <c r="G334" i="36"/>
  <c r="G328" i="36"/>
  <c r="G263" i="36"/>
  <c r="G252" i="36"/>
  <c r="G255" i="36"/>
  <c r="G258" i="36"/>
  <c r="G249" i="36"/>
  <c r="P699" i="24"/>
  <c r="G226" i="36"/>
  <c r="G229" i="36"/>
  <c r="G220" i="36"/>
  <c r="G223" i="36"/>
  <c r="G84" i="36"/>
  <c r="G21" i="36"/>
  <c r="G57" i="36"/>
  <c r="G30" i="36"/>
  <c r="G102" i="36"/>
  <c r="G12" i="36"/>
  <c r="G66" i="36"/>
  <c r="G39" i="36"/>
  <c r="G48" i="36"/>
  <c r="G111" i="36"/>
  <c r="G93" i="36"/>
  <c r="G75" i="36"/>
  <c r="G311" i="36"/>
  <c r="P311" i="36" s="1"/>
  <c r="F254" i="26" s="1"/>
  <c r="E30" i="41" s="1"/>
  <c r="G297" i="36"/>
  <c r="P688" i="24"/>
  <c r="G278" i="36"/>
  <c r="P278" i="36" s="1"/>
  <c r="G276" i="36"/>
  <c r="P276" i="36" s="1"/>
  <c r="G277" i="36"/>
  <c r="P277" i="36" s="1"/>
  <c r="G285" i="36"/>
  <c r="P285" i="36" s="1"/>
  <c r="F210" i="26" s="1"/>
  <c r="E12" i="41" s="1"/>
  <c r="E55" i="36"/>
  <c r="E56" i="36"/>
  <c r="E140" i="36"/>
  <c r="E139" i="36"/>
  <c r="E158" i="36"/>
  <c r="E86" i="36"/>
  <c r="E84" i="36"/>
  <c r="E156" i="36"/>
  <c r="E85" i="36"/>
  <c r="E157" i="36"/>
  <c r="E210" i="36"/>
  <c r="E211" i="36"/>
  <c r="E208" i="36"/>
  <c r="E209" i="36"/>
  <c r="G446" i="36"/>
  <c r="G487" i="36"/>
  <c r="G540" i="36"/>
  <c r="G608" i="36"/>
  <c r="G595" i="36"/>
  <c r="G563" i="36"/>
  <c r="G433" i="36"/>
  <c r="G547" i="36"/>
  <c r="G500" i="36"/>
  <c r="G420" i="36"/>
  <c r="G513" i="36"/>
  <c r="G572" i="36"/>
  <c r="G533" i="36"/>
  <c r="E556" i="36"/>
  <c r="E557" i="36"/>
  <c r="E568" i="36"/>
  <c r="E555" i="36"/>
  <c r="E574" i="36"/>
  <c r="E558" i="36"/>
  <c r="E575" i="36"/>
  <c r="E559" i="36"/>
  <c r="E576" i="36"/>
  <c r="E577" i="36"/>
  <c r="E565" i="36"/>
  <c r="E566" i="36"/>
  <c r="E567" i="36"/>
  <c r="P936" i="24"/>
  <c r="P617" i="24"/>
  <c r="E216" i="36"/>
  <c r="P727" i="24"/>
  <c r="G99" i="36"/>
  <c r="G36" i="36"/>
  <c r="G72" i="36"/>
  <c r="P72" i="36" s="1"/>
  <c r="G9" i="36"/>
  <c r="G54" i="36"/>
  <c r="G45" i="36"/>
  <c r="G81" i="36"/>
  <c r="G108" i="36"/>
  <c r="G27" i="36"/>
  <c r="G63" i="36"/>
  <c r="G90" i="36"/>
  <c r="G18" i="36"/>
  <c r="P687" i="24"/>
  <c r="G273" i="36"/>
  <c r="P273" i="36" s="1"/>
  <c r="G274" i="36"/>
  <c r="P274" i="36" s="1"/>
  <c r="G275" i="36"/>
  <c r="P275" i="36" s="1"/>
  <c r="G284" i="36"/>
  <c r="P284" i="36" s="1"/>
  <c r="P603" i="24"/>
  <c r="E29" i="36"/>
  <c r="E125" i="36"/>
  <c r="E28" i="36"/>
  <c r="E124" i="36"/>
  <c r="E57" i="36"/>
  <c r="E58" i="36"/>
  <c r="E143" i="36"/>
  <c r="E59" i="36"/>
  <c r="E141" i="36"/>
  <c r="E142" i="36"/>
  <c r="E200" i="36"/>
  <c r="E198" i="36"/>
  <c r="E201" i="36"/>
  <c r="E199" i="36"/>
  <c r="G402" i="36"/>
  <c r="G469" i="36"/>
  <c r="G416" i="36"/>
  <c r="G591" i="36"/>
  <c r="G483" i="36"/>
  <c r="G629" i="36"/>
  <c r="G374" i="36"/>
  <c r="P374" i="36" s="1"/>
  <c r="G380" i="36"/>
  <c r="P380" i="36" s="1"/>
  <c r="P849" i="24"/>
  <c r="G131" i="36"/>
  <c r="G116" i="36"/>
  <c r="G136" i="36"/>
  <c r="G121" i="36"/>
  <c r="G146" i="36"/>
  <c r="G126" i="36"/>
  <c r="G166" i="36"/>
  <c r="G151" i="36"/>
  <c r="G174" i="36"/>
  <c r="G156" i="36"/>
  <c r="G161" i="36"/>
  <c r="G141" i="36"/>
  <c r="G295" i="36"/>
  <c r="G306" i="36"/>
  <c r="P306" i="36" s="1"/>
  <c r="E293" i="36"/>
  <c r="E298" i="36"/>
  <c r="E297" i="36"/>
  <c r="E290" i="36"/>
  <c r="P566" i="24"/>
  <c r="E51" i="36"/>
  <c r="E53" i="36"/>
  <c r="E52" i="36"/>
  <c r="E54" i="36"/>
  <c r="G541" i="36"/>
  <c r="G573" i="36"/>
  <c r="G434" i="36"/>
  <c r="G514" i="36"/>
  <c r="G488" i="36"/>
  <c r="G564" i="36"/>
  <c r="G548" i="36"/>
  <c r="G421" i="36"/>
  <c r="G534" i="36"/>
  <c r="G501" i="36"/>
  <c r="G609" i="36"/>
  <c r="G447" i="36"/>
  <c r="G596" i="36"/>
  <c r="G413" i="36"/>
  <c r="G466" i="36"/>
  <c r="G399" i="36"/>
  <c r="G588" i="36"/>
  <c r="G480" i="36"/>
  <c r="E460" i="36"/>
  <c r="E473" i="36"/>
  <c r="E500" i="36"/>
  <c r="E501" i="36"/>
  <c r="E487" i="36"/>
  <c r="E488" i="36"/>
  <c r="E474" i="36"/>
  <c r="E513" i="36"/>
  <c r="E459" i="36"/>
  <c r="E514" i="36"/>
  <c r="P618" i="24"/>
  <c r="E213" i="36"/>
  <c r="G185" i="36"/>
  <c r="G191" i="36"/>
  <c r="G194" i="36"/>
  <c r="G188" i="36"/>
  <c r="P686" i="24"/>
  <c r="G283" i="36"/>
  <c r="P283" i="36" s="1"/>
  <c r="G270" i="36"/>
  <c r="P270" i="36" s="1"/>
  <c r="G271" i="36"/>
  <c r="P271" i="36" s="1"/>
  <c r="G272" i="36"/>
  <c r="P272" i="36" s="1"/>
  <c r="E145" i="36"/>
  <c r="E64" i="36"/>
  <c r="E65" i="36"/>
  <c r="E144" i="36"/>
  <c r="P574" i="24"/>
  <c r="E127" i="36"/>
  <c r="E128" i="36"/>
  <c r="E30" i="36"/>
  <c r="E31" i="36"/>
  <c r="E32" i="36"/>
  <c r="E126" i="36"/>
  <c r="G590" i="36"/>
  <c r="G482" i="36"/>
  <c r="G468" i="36"/>
  <c r="G415" i="36"/>
  <c r="G401" i="36"/>
  <c r="G628" i="36"/>
  <c r="E492" i="36"/>
  <c r="E508" i="36"/>
  <c r="E493" i="36"/>
  <c r="E509" i="36"/>
  <c r="E480" i="36"/>
  <c r="E481" i="36"/>
  <c r="E517" i="36"/>
  <c r="E464" i="36"/>
  <c r="E482" i="36"/>
  <c r="E518" i="36"/>
  <c r="E520" i="36"/>
  <c r="E467" i="36"/>
  <c r="E491" i="36"/>
  <c r="E465" i="36"/>
  <c r="E483" i="36"/>
  <c r="E519" i="36"/>
  <c r="E521" i="36"/>
  <c r="E466" i="36"/>
  <c r="E468" i="36"/>
  <c r="E504" i="36"/>
  <c r="E522" i="36"/>
  <c r="E469" i="36"/>
  <c r="E505" i="36"/>
  <c r="E506" i="36"/>
  <c r="E507" i="36"/>
  <c r="E494" i="36"/>
  <c r="E495" i="36"/>
  <c r="E479" i="36"/>
  <c r="E478" i="36"/>
  <c r="E496" i="36"/>
  <c r="E178" i="36"/>
  <c r="E179" i="36"/>
  <c r="E109" i="36"/>
  <c r="E110" i="36"/>
  <c r="E111" i="36"/>
  <c r="E112" i="36"/>
  <c r="E113" i="36"/>
  <c r="E107" i="36"/>
  <c r="E172" i="36"/>
  <c r="E173" i="36"/>
  <c r="E174" i="36"/>
  <c r="E176" i="36"/>
  <c r="E175" i="36"/>
  <c r="E105" i="36"/>
  <c r="E177" i="36"/>
  <c r="E106" i="36"/>
  <c r="E108" i="36"/>
  <c r="G333" i="36"/>
  <c r="P333" i="36" s="1"/>
  <c r="G327" i="36"/>
  <c r="P327" i="36" s="1"/>
  <c r="P725" i="24"/>
  <c r="G35" i="36"/>
  <c r="G53" i="36"/>
  <c r="G8" i="36"/>
  <c r="G89" i="36"/>
  <c r="G98" i="36"/>
  <c r="G80" i="36"/>
  <c r="G107" i="36"/>
  <c r="G62" i="36"/>
  <c r="G17" i="36"/>
  <c r="G44" i="36"/>
  <c r="G26" i="36"/>
  <c r="G71" i="36"/>
  <c r="E130" i="36"/>
  <c r="E37" i="36"/>
  <c r="E38" i="36"/>
  <c r="E129" i="36"/>
  <c r="E66" i="36"/>
  <c r="E146" i="36"/>
  <c r="E67" i="36"/>
  <c r="E147" i="36"/>
  <c r="E148" i="36"/>
  <c r="E68" i="36"/>
  <c r="G461" i="36"/>
  <c r="G394" i="36"/>
  <c r="G528" i="36"/>
  <c r="G583" i="36"/>
  <c r="G475" i="36"/>
  <c r="G555" i="36"/>
  <c r="G408" i="36"/>
  <c r="G546" i="36"/>
  <c r="G532" i="36"/>
  <c r="G539" i="36"/>
  <c r="G429" i="36"/>
  <c r="G509" i="36"/>
  <c r="G617" i="36"/>
  <c r="G455" i="36"/>
  <c r="G442" i="36"/>
  <c r="G496" i="36"/>
  <c r="G604" i="36"/>
  <c r="G522" i="36"/>
  <c r="E589" i="36"/>
  <c r="E602" i="36"/>
  <c r="E586" i="36"/>
  <c r="E603" i="36"/>
  <c r="E587" i="36"/>
  <c r="E604" i="36"/>
  <c r="E588" i="36"/>
  <c r="E590" i="36"/>
  <c r="E613" i="36"/>
  <c r="E591" i="36"/>
  <c r="E612" i="36"/>
  <c r="E614" i="36"/>
  <c r="E599" i="36"/>
  <c r="E615" i="36"/>
  <c r="E600" i="36"/>
  <c r="E616" i="36"/>
  <c r="E601" i="36"/>
  <c r="E617" i="36"/>
  <c r="P928" i="24"/>
  <c r="I628" i="36"/>
  <c r="I629" i="36"/>
  <c r="I630" i="36"/>
  <c r="P616" i="24"/>
  <c r="E203" i="36"/>
  <c r="G251" i="36"/>
  <c r="G254" i="36"/>
  <c r="G257" i="36"/>
  <c r="G260" i="36"/>
  <c r="G265" i="36"/>
  <c r="G179" i="36"/>
  <c r="G171" i="36"/>
  <c r="G184" i="36"/>
  <c r="G190" i="36"/>
  <c r="G193" i="36"/>
  <c r="G187" i="36"/>
  <c r="P600" i="24"/>
  <c r="E114" i="36"/>
  <c r="E115" i="36"/>
  <c r="E10" i="36"/>
  <c r="E11" i="36"/>
  <c r="E131" i="36"/>
  <c r="E39" i="36"/>
  <c r="E40" i="36"/>
  <c r="E132" i="36"/>
  <c r="E41" i="36"/>
  <c r="E133" i="36"/>
  <c r="G542" i="36"/>
  <c r="G574" i="36"/>
  <c r="G610" i="36"/>
  <c r="G448" i="36"/>
  <c r="G597" i="36"/>
  <c r="G489" i="36"/>
  <c r="G535" i="36"/>
  <c r="G435" i="36"/>
  <c r="G565" i="36"/>
  <c r="G549" i="36"/>
  <c r="G515" i="36"/>
  <c r="G422" i="36"/>
  <c r="G502" i="36"/>
  <c r="G616" i="36"/>
  <c r="G508" i="36"/>
  <c r="G454" i="36"/>
  <c r="G521" i="36"/>
  <c r="G495" i="36"/>
  <c r="G603" i="36"/>
  <c r="G441" i="36"/>
  <c r="G428" i="36"/>
  <c r="E412" i="36"/>
  <c r="E428" i="36"/>
  <c r="E397" i="36"/>
  <c r="E413" i="36"/>
  <c r="E429" i="36"/>
  <c r="E426" i="36"/>
  <c r="E427" i="36"/>
  <c r="E414" i="36"/>
  <c r="E411" i="36"/>
  <c r="E415" i="36"/>
  <c r="E398" i="36"/>
  <c r="E416" i="36"/>
  <c r="E450" i="36"/>
  <c r="E455" i="36"/>
  <c r="E399" i="36"/>
  <c r="E451" i="36"/>
  <c r="E400" i="36"/>
  <c r="E452" i="36"/>
  <c r="E453" i="36"/>
  <c r="E401" i="36"/>
  <c r="E437" i="36"/>
  <c r="E402" i="36"/>
  <c r="E438" i="36"/>
  <c r="E454" i="36"/>
  <c r="E439" i="36"/>
  <c r="E424" i="36"/>
  <c r="E440" i="36"/>
  <c r="E441" i="36"/>
  <c r="E442" i="36"/>
  <c r="E425" i="36"/>
  <c r="G373" i="36"/>
  <c r="P373" i="36" s="1"/>
  <c r="G379" i="36"/>
  <c r="P379" i="36" s="1"/>
  <c r="G170" i="36"/>
  <c r="G178" i="36"/>
  <c r="P723" i="24"/>
  <c r="G52" i="36"/>
  <c r="G88" i="36"/>
  <c r="G25" i="36"/>
  <c r="G97" i="36"/>
  <c r="G7" i="36"/>
  <c r="G79" i="36"/>
  <c r="G106" i="36"/>
  <c r="G34" i="36"/>
  <c r="G61" i="36"/>
  <c r="G16" i="36"/>
  <c r="G43" i="36"/>
  <c r="G70" i="36"/>
  <c r="G212" i="36"/>
  <c r="G202" i="36"/>
  <c r="G215" i="36"/>
  <c r="G236" i="36"/>
  <c r="G218" i="36"/>
  <c r="E91" i="36"/>
  <c r="E92" i="36"/>
  <c r="E292" i="36"/>
  <c r="E295" i="36"/>
  <c r="E296" i="36"/>
  <c r="E299" i="36"/>
  <c r="E300" i="36"/>
  <c r="E301" i="36"/>
  <c r="P571" i="24"/>
  <c r="E13" i="36"/>
  <c r="E116" i="36"/>
  <c r="E117" i="36"/>
  <c r="E118" i="36"/>
  <c r="E12" i="36"/>
  <c r="E14" i="36"/>
  <c r="G269" i="36"/>
  <c r="G282" i="36"/>
  <c r="E634" i="36"/>
  <c r="E633" i="36"/>
  <c r="P633" i="36" s="1"/>
  <c r="G326" i="36"/>
  <c r="P326" i="36" s="1"/>
  <c r="G332" i="36"/>
  <c r="P332" i="36" s="1"/>
  <c r="P841" i="24"/>
  <c r="P267" i="36"/>
  <c r="P266" i="36"/>
  <c r="P1865" i="24"/>
  <c r="F2392" i="26"/>
  <c r="F56" i="23" s="1"/>
  <c r="P1007" i="24"/>
  <c r="F1716" i="26"/>
  <c r="F909" i="21" s="1"/>
  <c r="P976" i="24"/>
  <c r="F1368" i="26"/>
  <c r="E239" i="34" s="1"/>
  <c r="P448" i="24"/>
  <c r="P516" i="24"/>
  <c r="P518" i="24"/>
  <c r="P537" i="24"/>
  <c r="P497" i="24"/>
  <c r="P488" i="24"/>
  <c r="P455" i="24"/>
  <c r="P953" i="24"/>
  <c r="F1196" i="26"/>
  <c r="E76" i="34" s="1"/>
  <c r="P1511" i="24"/>
  <c r="F1068" i="26"/>
  <c r="E579" i="40" s="1"/>
  <c r="P1484" i="24"/>
  <c r="F1050" i="26"/>
  <c r="E561" i="40" s="1"/>
  <c r="P1559" i="24"/>
  <c r="F2342" i="26"/>
  <c r="E22" i="38" s="1"/>
  <c r="P1782" i="24"/>
  <c r="F982" i="26"/>
  <c r="E493" i="40" s="1"/>
  <c r="P1793" i="24"/>
  <c r="F960" i="26"/>
  <c r="E471" i="40" s="1"/>
  <c r="P1808" i="24"/>
  <c r="F940" i="26"/>
  <c r="E451" i="40" s="1"/>
  <c r="P1759" i="24"/>
  <c r="F915" i="26"/>
  <c r="E426" i="40" s="1"/>
  <c r="P1580" i="24"/>
  <c r="P1726" i="24"/>
  <c r="P1725" i="24"/>
  <c r="P1736" i="24"/>
  <c r="P1711" i="24"/>
  <c r="P1686" i="24"/>
  <c r="P1661" i="24"/>
  <c r="P1648" i="24"/>
  <c r="P1623" i="24"/>
  <c r="P1598" i="24"/>
  <c r="P1737" i="24"/>
  <c r="P1827" i="24"/>
  <c r="F994" i="26"/>
  <c r="E505" i="40" s="1"/>
  <c r="P1877" i="24"/>
  <c r="F2388" i="26"/>
  <c r="F52" i="23" s="1"/>
  <c r="P707" i="24"/>
  <c r="P663" i="24"/>
  <c r="P635" i="24"/>
  <c r="P575" i="24"/>
  <c r="F17" i="26"/>
  <c r="P556" i="24"/>
  <c r="P1445" i="24"/>
  <c r="F1743" i="26"/>
  <c r="F26" i="22" s="1"/>
  <c r="P1435" i="24"/>
  <c r="F1802" i="26"/>
  <c r="F84" i="22" s="1"/>
  <c r="P1054" i="24"/>
  <c r="F1642" i="26"/>
  <c r="P1051" i="24"/>
  <c r="F1641" i="26"/>
  <c r="F837" i="21" s="1"/>
  <c r="P1394" i="24"/>
  <c r="F1761" i="26"/>
  <c r="F44" i="22" s="1"/>
  <c r="P1386" i="24"/>
  <c r="F2190" i="26"/>
  <c r="F458" i="22" s="1"/>
  <c r="P1351" i="24"/>
  <c r="F1924" i="26"/>
  <c r="F212" i="22" s="1"/>
  <c r="P1328" i="24"/>
  <c r="F1943" i="26"/>
  <c r="F236" i="22" s="1"/>
  <c r="P1307" i="24"/>
  <c r="F1969" i="26"/>
  <c r="F265" i="22" s="1"/>
  <c r="P1289" i="24"/>
  <c r="F1968" i="26"/>
  <c r="F264" i="22" s="1"/>
  <c r="P1269" i="24"/>
  <c r="F1967" i="26"/>
  <c r="F263" i="22" s="1"/>
  <c r="P1246" i="24"/>
  <c r="F1873" i="26"/>
  <c r="F154" i="22" s="1"/>
  <c r="P1220" i="24"/>
  <c r="F1957" i="26"/>
  <c r="F250" i="22" s="1"/>
  <c r="P282" i="24"/>
  <c r="P266" i="24"/>
  <c r="P246" i="24"/>
  <c r="P1210" i="24"/>
  <c r="F2243" i="26"/>
  <c r="P1195" i="24"/>
  <c r="F2251" i="26"/>
  <c r="P124" i="24"/>
  <c r="P232" i="24"/>
  <c r="P115" i="24"/>
  <c r="P97" i="24"/>
  <c r="F2236" i="26"/>
  <c r="F500" i="22" s="1"/>
  <c r="P196" i="24"/>
  <c r="P998" i="24"/>
  <c r="F1709" i="26"/>
  <c r="F894" i="21" s="1"/>
  <c r="P1159" i="24"/>
  <c r="F2036" i="26"/>
  <c r="F329" i="22" s="1"/>
  <c r="P1482" i="24"/>
  <c r="F2287" i="26"/>
  <c r="F30" i="27" s="1"/>
  <c r="P1468" i="24"/>
  <c r="F2270" i="26"/>
  <c r="F14" i="27" s="1"/>
  <c r="P1150" i="24"/>
  <c r="F2175" i="26"/>
  <c r="P1141" i="24"/>
  <c r="F2165" i="26"/>
  <c r="P47" i="24"/>
  <c r="F1360" i="26"/>
  <c r="E231" i="34" s="1"/>
  <c r="P1120" i="24"/>
  <c r="F2053" i="26"/>
  <c r="P179" i="24"/>
  <c r="P1101" i="24"/>
  <c r="F2133" i="26"/>
  <c r="F416" i="22" s="1"/>
  <c r="P1087" i="24"/>
  <c r="F2227" i="26"/>
  <c r="F494" i="22" s="1"/>
  <c r="P985" i="24"/>
  <c r="F2048" i="26"/>
  <c r="F902" i="21" s="1"/>
  <c r="P934" i="24"/>
  <c r="F1237" i="26"/>
  <c r="F1226" i="26"/>
  <c r="P879" i="24"/>
  <c r="F1331" i="26"/>
  <c r="E201" i="34" s="1"/>
  <c r="P805" i="24"/>
  <c r="F1149" i="26"/>
  <c r="F1298" i="26"/>
  <c r="P1858" i="24"/>
  <c r="F2386" i="26"/>
  <c r="F50" i="23" s="1"/>
  <c r="P1006" i="24"/>
  <c r="F1715" i="26"/>
  <c r="F908" i="21" s="1"/>
  <c r="P972" i="24"/>
  <c r="F1367" i="26"/>
  <c r="E238" i="34" s="1"/>
  <c r="P445" i="24"/>
  <c r="P512" i="24"/>
  <c r="P514" i="24"/>
  <c r="P533" i="24"/>
  <c r="P493" i="24"/>
  <c r="P480" i="24"/>
  <c r="P450" i="24"/>
  <c r="P240" i="24"/>
  <c r="P856" i="24"/>
  <c r="F1195" i="26"/>
  <c r="E75" i="34" s="1"/>
  <c r="P1505" i="24"/>
  <c r="F1067" i="26"/>
  <c r="E578" i="40" s="1"/>
  <c r="P1491" i="24"/>
  <c r="F1049" i="26"/>
  <c r="E560" i="40" s="1"/>
  <c r="P1567" i="24"/>
  <c r="F2337" i="26"/>
  <c r="E18" i="38" s="1"/>
  <c r="P1774" i="24"/>
  <c r="F981" i="26"/>
  <c r="E492" i="40" s="1"/>
  <c r="P1785" i="24"/>
  <c r="F959" i="26"/>
  <c r="E470" i="40" s="1"/>
  <c r="P1803" i="24"/>
  <c r="F937" i="26"/>
  <c r="E448" i="40" s="1"/>
  <c r="P1750" i="24"/>
  <c r="P1727" i="24"/>
  <c r="P1702" i="24"/>
  <c r="P1701" i="24"/>
  <c r="P1712" i="24"/>
  <c r="P1687" i="24"/>
  <c r="P1662" i="24"/>
  <c r="P1637" i="24"/>
  <c r="P1624" i="24"/>
  <c r="P1599" i="24"/>
  <c r="P1755" i="24"/>
  <c r="P1713" i="24"/>
  <c r="P1826" i="24"/>
  <c r="F1016" i="26"/>
  <c r="E527" i="40" s="1"/>
  <c r="P1875" i="24"/>
  <c r="F2387" i="26"/>
  <c r="F51" i="23" s="1"/>
  <c r="P726" i="24"/>
  <c r="P706" i="24"/>
  <c r="P660" i="24"/>
  <c r="P634" i="24"/>
  <c r="P602" i="24"/>
  <c r="F14" i="26"/>
  <c r="P1458" i="24"/>
  <c r="F2172" i="26"/>
  <c r="F447" i="22" s="1"/>
  <c r="P1444" i="24"/>
  <c r="F1740" i="26"/>
  <c r="F23" i="22" s="1"/>
  <c r="P1434" i="24"/>
  <c r="F1798" i="26"/>
  <c r="F80" i="22" s="1"/>
  <c r="P1053" i="24"/>
  <c r="P1050" i="24"/>
  <c r="F1637" i="26"/>
  <c r="P1393" i="24"/>
  <c r="F1735" i="26"/>
  <c r="F18" i="22" s="1"/>
  <c r="P174" i="24"/>
  <c r="F2184" i="26"/>
  <c r="F452" i="22" s="1"/>
  <c r="P1365" i="24"/>
  <c r="F1843" i="26"/>
  <c r="F124" i="22" s="1"/>
  <c r="P1349" i="24"/>
  <c r="F1902" i="26"/>
  <c r="F186" i="22" s="1"/>
  <c r="P1327" i="24"/>
  <c r="F1978" i="26"/>
  <c r="F274" i="22" s="1"/>
  <c r="P1305" i="24"/>
  <c r="F1876" i="26"/>
  <c r="F157" i="22" s="1"/>
  <c r="P1287" i="24"/>
  <c r="F1875" i="26"/>
  <c r="F156" i="22" s="1"/>
  <c r="P1267" i="24"/>
  <c r="F1874" i="26"/>
  <c r="F155" i="22" s="1"/>
  <c r="P1244" i="24"/>
  <c r="F1950" i="26"/>
  <c r="F243" i="22" s="1"/>
  <c r="P1017" i="24"/>
  <c r="F1651" i="26"/>
  <c r="P281" i="24"/>
  <c r="P265" i="24"/>
  <c r="P245" i="24"/>
  <c r="P1209" i="24"/>
  <c r="F2246" i="26"/>
  <c r="F938" i="21" s="1"/>
  <c r="P129" i="24"/>
  <c r="F2121" i="26"/>
  <c r="F406" i="22" s="1"/>
  <c r="P123" i="24"/>
  <c r="P231" i="24"/>
  <c r="P220" i="24"/>
  <c r="P114" i="24"/>
  <c r="P96" i="24"/>
  <c r="F2238" i="26"/>
  <c r="F502" i="22" s="1"/>
  <c r="P81" i="24"/>
  <c r="F2302" i="26"/>
  <c r="F45" i="27" s="1"/>
  <c r="P1168" i="24"/>
  <c r="F2034" i="26"/>
  <c r="F327" i="22" s="1"/>
  <c r="P991" i="24"/>
  <c r="F1702" i="26"/>
  <c r="F887" i="21" s="1"/>
  <c r="P1481" i="24"/>
  <c r="F2286" i="26"/>
  <c r="F29" i="27" s="1"/>
  <c r="P1467" i="24"/>
  <c r="F2269" i="26"/>
  <c r="F13" i="27" s="1"/>
  <c r="P67" i="24"/>
  <c r="F2138" i="26"/>
  <c r="F421" i="22" s="1"/>
  <c r="P191" i="24"/>
  <c r="F25" i="26"/>
  <c r="P958" i="24"/>
  <c r="F1362" i="26"/>
  <c r="E233" i="34" s="1"/>
  <c r="P1119" i="24"/>
  <c r="F2061" i="26"/>
  <c r="F346" i="22" s="1"/>
  <c r="P12" i="24"/>
  <c r="P1100" i="24"/>
  <c r="F2118" i="26"/>
  <c r="F403" i="22" s="1"/>
  <c r="P1073" i="24"/>
  <c r="F2210" i="26"/>
  <c r="F475" i="22" s="1"/>
  <c r="P930" i="24"/>
  <c r="F1153" i="26"/>
  <c r="F1133" i="26"/>
  <c r="P877" i="24"/>
  <c r="F1330" i="26"/>
  <c r="E200" i="34" s="1"/>
  <c r="P848" i="24"/>
  <c r="F1228" i="26"/>
  <c r="F1321" i="26"/>
  <c r="P793" i="24"/>
  <c r="F1178" i="26"/>
  <c r="F1264" i="26"/>
  <c r="P1861" i="24"/>
  <c r="F2385" i="26"/>
  <c r="F49" i="23" s="1"/>
  <c r="P1005" i="24"/>
  <c r="F1714" i="26"/>
  <c r="F907" i="21" s="1"/>
  <c r="P979" i="24"/>
  <c r="F1371" i="26"/>
  <c r="E242" i="34" s="1"/>
  <c r="P447" i="24"/>
  <c r="P508" i="24"/>
  <c r="P510" i="24"/>
  <c r="P529" i="24"/>
  <c r="P485" i="24"/>
  <c r="P472" i="24"/>
  <c r="P451" i="24"/>
  <c r="P241" i="24"/>
  <c r="P1880" i="24"/>
  <c r="P1503" i="24"/>
  <c r="F1066" i="26"/>
  <c r="E577" i="40" s="1"/>
  <c r="P1549" i="24"/>
  <c r="F1048" i="26"/>
  <c r="E559" i="40" s="1"/>
  <c r="P1566" i="24"/>
  <c r="F2336" i="26"/>
  <c r="E17" i="38" s="1"/>
  <c r="P1814" i="24"/>
  <c r="F980" i="26"/>
  <c r="E491" i="40" s="1"/>
  <c r="P1777" i="24"/>
  <c r="F958" i="26"/>
  <c r="E469" i="40" s="1"/>
  <c r="P1795" i="24"/>
  <c r="F936" i="26"/>
  <c r="E447" i="40" s="1"/>
  <c r="P1728" i="24"/>
  <c r="P1703" i="24"/>
  <c r="P1678" i="24"/>
  <c r="P1677" i="24"/>
  <c r="P1688" i="24"/>
  <c r="P1663" i="24"/>
  <c r="P1638" i="24"/>
  <c r="P1613" i="24"/>
  <c r="P1600" i="24"/>
  <c r="P1739" i="24"/>
  <c r="P1738" i="24"/>
  <c r="P1689" i="24"/>
  <c r="P1822" i="24"/>
  <c r="F1015" i="26"/>
  <c r="E526" i="40" s="1"/>
  <c r="P705" i="24"/>
  <c r="P684" i="24"/>
  <c r="P659" i="24"/>
  <c r="P633" i="24"/>
  <c r="P601" i="24"/>
  <c r="P573" i="24"/>
  <c r="F18" i="26"/>
  <c r="P177" i="24"/>
  <c r="F2182" i="26"/>
  <c r="F450" i="22" s="1"/>
  <c r="P1064" i="24"/>
  <c r="F1633" i="26"/>
  <c r="P1058" i="24"/>
  <c r="F1617" i="26"/>
  <c r="P1422" i="24"/>
  <c r="F1774" i="26"/>
  <c r="F57" i="22" s="1"/>
  <c r="P1047" i="24"/>
  <c r="F1627" i="26"/>
  <c r="P1392" i="24"/>
  <c r="F1733" i="26"/>
  <c r="F16" i="22" s="1"/>
  <c r="P1385" i="24"/>
  <c r="F2187" i="26"/>
  <c r="F455" i="22" s="1"/>
  <c r="P1364" i="24"/>
  <c r="F1857" i="26"/>
  <c r="F138" i="22" s="1"/>
  <c r="P1348" i="24"/>
  <c r="F1944" i="26"/>
  <c r="F237" i="22" s="1"/>
  <c r="P1326" i="24"/>
  <c r="F1970" i="26"/>
  <c r="F266" i="22" s="1"/>
  <c r="P1304" i="24"/>
  <c r="F1929" i="26"/>
  <c r="F219" i="22" s="1"/>
  <c r="P1286" i="24"/>
  <c r="F1928" i="26"/>
  <c r="F218" i="22" s="1"/>
  <c r="P1266" i="24"/>
  <c r="F1927" i="26"/>
  <c r="F217" i="22" s="1"/>
  <c r="P1016" i="24"/>
  <c r="F1661" i="26"/>
  <c r="P280" i="24"/>
  <c r="P264" i="24"/>
  <c r="P244" i="24"/>
  <c r="P1208" i="24"/>
  <c r="F2084" i="26"/>
  <c r="F370" i="22" s="1"/>
  <c r="P128" i="24"/>
  <c r="P1184" i="24"/>
  <c r="F2250" i="26"/>
  <c r="P230" i="24"/>
  <c r="P1179" i="24"/>
  <c r="F2241" i="26"/>
  <c r="P113" i="24"/>
  <c r="P214" i="24"/>
  <c r="P1175" i="24"/>
  <c r="F2011" i="26"/>
  <c r="F1994" i="26"/>
  <c r="P1167" i="24"/>
  <c r="F2038" i="26"/>
  <c r="F331" i="22" s="1"/>
  <c r="P990" i="24"/>
  <c r="F1706" i="26"/>
  <c r="F891" i="21" s="1"/>
  <c r="P1480" i="24"/>
  <c r="F2319" i="26"/>
  <c r="F2042" i="26"/>
  <c r="F62" i="27" s="1"/>
  <c r="P1466" i="24"/>
  <c r="F2268" i="26"/>
  <c r="F12" i="27" s="1"/>
  <c r="P66" i="24"/>
  <c r="F2137" i="26"/>
  <c r="F420" i="22" s="1"/>
  <c r="P1133" i="24"/>
  <c r="F2095" i="26"/>
  <c r="F381" i="22" s="1"/>
  <c r="P1118" i="24"/>
  <c r="F2142" i="26"/>
  <c r="F253" i="22" s="1"/>
  <c r="P957" i="24"/>
  <c r="F1357" i="26"/>
  <c r="E228" i="34" s="1"/>
  <c r="P1099" i="24"/>
  <c r="F2221" i="26"/>
  <c r="F486" i="22" s="1"/>
  <c r="P1086" i="24"/>
  <c r="F2233" i="26"/>
  <c r="P1072" i="24"/>
  <c r="F2115" i="26"/>
  <c r="F400" i="22" s="1"/>
  <c r="P875" i="24"/>
  <c r="F1329" i="26"/>
  <c r="E199" i="34" s="1"/>
  <c r="P847" i="24"/>
  <c r="F1306" i="26"/>
  <c r="F1239" i="26"/>
  <c r="P791" i="24"/>
  <c r="F1175" i="26"/>
  <c r="F1263" i="26"/>
  <c r="P1862" i="24"/>
  <c r="F2384" i="26"/>
  <c r="F48" i="23" s="1"/>
  <c r="P1004" i="24"/>
  <c r="F1712" i="26"/>
  <c r="P978" i="24"/>
  <c r="F1370" i="26"/>
  <c r="E241" i="34" s="1"/>
  <c r="P444" i="24"/>
  <c r="P504" i="24"/>
  <c r="P506" i="24"/>
  <c r="P525" i="24"/>
  <c r="P477" i="24"/>
  <c r="P487" i="24"/>
  <c r="P469" i="24"/>
  <c r="P237" i="24"/>
  <c r="P720" i="24"/>
  <c r="P1557" i="24"/>
  <c r="F1081" i="26"/>
  <c r="E592" i="40" s="1"/>
  <c r="P1502" i="24"/>
  <c r="F1065" i="26"/>
  <c r="E576" i="40" s="1"/>
  <c r="P1510" i="24"/>
  <c r="F1047" i="26"/>
  <c r="E558" i="40" s="1"/>
  <c r="P1565" i="24"/>
  <c r="F2335" i="26"/>
  <c r="E16" i="38" s="1"/>
  <c r="P1802" i="24"/>
  <c r="F977" i="26"/>
  <c r="E488" i="40" s="1"/>
  <c r="P1769" i="24"/>
  <c r="F957" i="26"/>
  <c r="E468" i="40" s="1"/>
  <c r="P1787" i="24"/>
  <c r="F935" i="26"/>
  <c r="E446" i="40" s="1"/>
  <c r="P1704" i="24"/>
  <c r="P1679" i="24"/>
  <c r="P1654" i="24"/>
  <c r="P1653" i="24"/>
  <c r="P1664" i="24"/>
  <c r="P1639" i="24"/>
  <c r="P1614" i="24"/>
  <c r="P1589" i="24"/>
  <c r="P1756" i="24"/>
  <c r="P1715" i="24"/>
  <c r="P1714" i="24"/>
  <c r="P1665" i="24"/>
  <c r="P1818" i="24"/>
  <c r="F1014" i="26"/>
  <c r="E525" i="40" s="1"/>
  <c r="P740" i="24"/>
  <c r="F35" i="26"/>
  <c r="P724" i="24"/>
  <c r="P704" i="24"/>
  <c r="P683" i="24"/>
  <c r="P656" i="24"/>
  <c r="P632" i="24"/>
  <c r="P572" i="24"/>
  <c r="F16" i="26"/>
  <c r="P1455" i="24"/>
  <c r="F1785" i="26"/>
  <c r="F68" i="22" s="1"/>
  <c r="P1063" i="24"/>
  <c r="F1620" i="26"/>
  <c r="P1433" i="24"/>
  <c r="F1810" i="26"/>
  <c r="F92" i="22" s="1"/>
  <c r="P1421" i="24"/>
  <c r="F1765" i="26"/>
  <c r="F48" i="22" s="1"/>
  <c r="P1046" i="24"/>
  <c r="F1624" i="26"/>
  <c r="P1391" i="24"/>
  <c r="F1747" i="26"/>
  <c r="F30" i="22" s="1"/>
  <c r="P1384" i="24"/>
  <c r="F2188" i="26"/>
  <c r="F456" i="22" s="1"/>
  <c r="P1362" i="24"/>
  <c r="F1939" i="26"/>
  <c r="F231" i="22" s="1"/>
  <c r="P1347" i="24"/>
  <c r="F1979" i="26"/>
  <c r="F275" i="22" s="1"/>
  <c r="P1324" i="24"/>
  <c r="F1877" i="26"/>
  <c r="F158" i="22" s="1"/>
  <c r="P1302" i="24"/>
  <c r="F1953" i="26"/>
  <c r="F246" i="22" s="1"/>
  <c r="P1284" i="24"/>
  <c r="F1952" i="26"/>
  <c r="F245" i="22" s="1"/>
  <c r="P1264" i="24"/>
  <c r="F1951" i="26"/>
  <c r="F244" i="22" s="1"/>
  <c r="P1241" i="24"/>
  <c r="F1836" i="26"/>
  <c r="F117" i="22" s="1"/>
  <c r="P1015" i="24"/>
  <c r="F1656" i="26"/>
  <c r="P279" i="24"/>
  <c r="P263" i="24"/>
  <c r="P243" i="24"/>
  <c r="P1207" i="24"/>
  <c r="F2083" i="26"/>
  <c r="F369" i="22" s="1"/>
  <c r="P127" i="24"/>
  <c r="F1342" i="26"/>
  <c r="E211" i="34" s="1"/>
  <c r="P1183" i="24"/>
  <c r="F2253" i="26"/>
  <c r="P229" i="24"/>
  <c r="P1178" i="24"/>
  <c r="F2240" i="26"/>
  <c r="P111" i="24"/>
  <c r="F1341" i="26"/>
  <c r="E210" i="34" s="1"/>
  <c r="P213" i="24"/>
  <c r="P1174" i="24"/>
  <c r="F1995" i="26"/>
  <c r="F290" i="22" s="1"/>
  <c r="P1166" i="24"/>
  <c r="F1986" i="26"/>
  <c r="F2004" i="26"/>
  <c r="P1158" i="24"/>
  <c r="F2031" i="26"/>
  <c r="F324" i="22" s="1"/>
  <c r="P1479" i="24"/>
  <c r="F2318" i="26"/>
  <c r="F2041" i="26"/>
  <c r="F61" i="27" s="1"/>
  <c r="P1465" i="24"/>
  <c r="F2267" i="26"/>
  <c r="F11" i="27" s="1"/>
  <c r="P194" i="24"/>
  <c r="P189" i="24"/>
  <c r="P1132" i="24"/>
  <c r="F2072" i="26"/>
  <c r="F361" i="22" s="1"/>
  <c r="P1117" i="24"/>
  <c r="F2073" i="26"/>
  <c r="F356" i="22" s="1"/>
  <c r="P956" i="24"/>
  <c r="F1356" i="26"/>
  <c r="E227" i="34" s="1"/>
  <c r="P1098" i="24"/>
  <c r="F2217" i="26"/>
  <c r="F482" i="22" s="1"/>
  <c r="P1085" i="24"/>
  <c r="F2068" i="26"/>
  <c r="F358" i="22" s="1"/>
  <c r="P984" i="24"/>
  <c r="F2049" i="26"/>
  <c r="F903" i="21" s="1"/>
  <c r="P926" i="24"/>
  <c r="F1234" i="26"/>
  <c r="F1223" i="26"/>
  <c r="P871" i="24"/>
  <c r="F1328" i="26"/>
  <c r="E198" i="34" s="1"/>
  <c r="P843" i="24"/>
  <c r="F1293" i="26"/>
  <c r="F1138" i="26"/>
  <c r="P789" i="24"/>
  <c r="F1172" i="26"/>
  <c r="F1262" i="26"/>
  <c r="P1003" i="24"/>
  <c r="F1713" i="26"/>
  <c r="P974" i="24"/>
  <c r="F1366" i="26"/>
  <c r="E237" i="34" s="1"/>
  <c r="P449" i="24"/>
  <c r="P551" i="24"/>
  <c r="P553" i="24"/>
  <c r="P535" i="24"/>
  <c r="P521" i="24"/>
  <c r="P492" i="24"/>
  <c r="P479" i="24"/>
  <c r="P468" i="24"/>
  <c r="P239" i="24"/>
  <c r="P947" i="24"/>
  <c r="F1193" i="26"/>
  <c r="E73" i="34" s="1"/>
  <c r="P685" i="24"/>
  <c r="P1556" i="24"/>
  <c r="F1080" i="26"/>
  <c r="E591" i="40" s="1"/>
  <c r="P1501" i="24"/>
  <c r="F1064" i="26"/>
  <c r="E575" i="40" s="1"/>
  <c r="P1508" i="24"/>
  <c r="F1046" i="26"/>
  <c r="E557" i="40" s="1"/>
  <c r="P1564" i="24"/>
  <c r="F2334" i="26"/>
  <c r="E15" i="38" s="1"/>
  <c r="P1794" i="24"/>
  <c r="F976" i="26"/>
  <c r="E487" i="40" s="1"/>
  <c r="P1809" i="24"/>
  <c r="F956" i="26"/>
  <c r="E467" i="40" s="1"/>
  <c r="P1779" i="24"/>
  <c r="F934" i="26"/>
  <c r="E445" i="40" s="1"/>
  <c r="P1680" i="24"/>
  <c r="P1655" i="24"/>
  <c r="P1630" i="24"/>
  <c r="P1629" i="24"/>
  <c r="P1640" i="24"/>
  <c r="P1615" i="24"/>
  <c r="P1590" i="24"/>
  <c r="P1729" i="24"/>
  <c r="P1740" i="24"/>
  <c r="P1691" i="24"/>
  <c r="P1690" i="24"/>
  <c r="P1641" i="24"/>
  <c r="P1825" i="24"/>
  <c r="F1009" i="26"/>
  <c r="E520" i="40" s="1"/>
  <c r="P739" i="24"/>
  <c r="F34" i="26"/>
  <c r="P700" i="24"/>
  <c r="P682" i="24"/>
  <c r="P654" i="24"/>
  <c r="F20" i="26"/>
  <c r="P631" i="24"/>
  <c r="P599" i="24"/>
  <c r="P1454" i="24"/>
  <c r="F1778" i="26"/>
  <c r="F61" i="22" s="1"/>
  <c r="P1443" i="24"/>
  <c r="F1730" i="26"/>
  <c r="F13" i="22" s="1"/>
  <c r="P1432" i="24"/>
  <c r="F1807" i="26"/>
  <c r="F89" i="22" s="1"/>
  <c r="P1420" i="24"/>
  <c r="F1789" i="26"/>
  <c r="F72" i="22" s="1"/>
  <c r="P1406" i="24"/>
  <c r="F1787" i="26"/>
  <c r="F70" i="22" s="1"/>
  <c r="P1390" i="24"/>
  <c r="F1745" i="26"/>
  <c r="F28" i="22" s="1"/>
  <c r="P1383" i="24"/>
  <c r="F2189" i="26"/>
  <c r="F457" i="22" s="1"/>
  <c r="P555" i="24"/>
  <c r="P1346" i="24"/>
  <c r="F1971" i="26"/>
  <c r="F267" i="22" s="1"/>
  <c r="P1323" i="24"/>
  <c r="F1930" i="26"/>
  <c r="F220" i="22" s="1"/>
  <c r="P1301" i="24"/>
  <c r="F1962" i="26"/>
  <c r="F258" i="22" s="1"/>
  <c r="P1283" i="24"/>
  <c r="F1961" i="26"/>
  <c r="F257" i="22" s="1"/>
  <c r="P1263" i="24"/>
  <c r="F1960" i="26"/>
  <c r="F256" i="22" s="1"/>
  <c r="P1240" i="24"/>
  <c r="F1850" i="26"/>
  <c r="F131" i="22" s="1"/>
  <c r="P289" i="24"/>
  <c r="P278" i="24"/>
  <c r="P262" i="24"/>
  <c r="P242" i="24"/>
  <c r="P1206" i="24"/>
  <c r="F2082" i="26"/>
  <c r="F368" i="22" s="1"/>
  <c r="P1194" i="24"/>
  <c r="F2294" i="26"/>
  <c r="F38" i="27" s="1"/>
  <c r="P122" i="24"/>
  <c r="F2258" i="26"/>
  <c r="P228" i="24"/>
  <c r="P1177" i="24"/>
  <c r="F2242" i="26"/>
  <c r="P968" i="24"/>
  <c r="F1348" i="26"/>
  <c r="E218" i="34" s="1"/>
  <c r="P212" i="24"/>
  <c r="P1173" i="24"/>
  <c r="F2020" i="26"/>
  <c r="F314" i="22" s="1"/>
  <c r="P1165" i="24"/>
  <c r="F1987" i="26"/>
  <c r="F2003" i="26"/>
  <c r="P1157" i="24"/>
  <c r="F2035" i="26"/>
  <c r="F328" i="22" s="1"/>
  <c r="P1478" i="24"/>
  <c r="F2317" i="26"/>
  <c r="F2040" i="26"/>
  <c r="F60" i="27" s="1"/>
  <c r="P1464" i="24"/>
  <c r="F2273" i="26"/>
  <c r="F17" i="27" s="1"/>
  <c r="P193" i="24"/>
  <c r="P1140" i="24"/>
  <c r="F2153" i="26"/>
  <c r="F919" i="21" s="1"/>
  <c r="P1131" i="24"/>
  <c r="F2064" i="26"/>
  <c r="F349" i="22" s="1"/>
  <c r="P1116" i="24"/>
  <c r="F2065" i="26"/>
  <c r="F350" i="22" s="1"/>
  <c r="P955" i="24"/>
  <c r="F1355" i="26"/>
  <c r="E226" i="34" s="1"/>
  <c r="P1097" i="24"/>
  <c r="F2220" i="26"/>
  <c r="F485" i="22" s="1"/>
  <c r="P1084" i="24"/>
  <c r="F2067" i="26"/>
  <c r="P1071" i="24"/>
  <c r="F2109" i="26"/>
  <c r="P922" i="24"/>
  <c r="F1150" i="26"/>
  <c r="F1130" i="26"/>
  <c r="P869" i="24"/>
  <c r="F1327" i="26"/>
  <c r="E197" i="34" s="1"/>
  <c r="P787" i="24"/>
  <c r="F1261" i="26"/>
  <c r="F1169" i="26"/>
  <c r="P121" i="24"/>
  <c r="F2381" i="26"/>
  <c r="F44" i="23" s="1"/>
  <c r="P1014" i="24"/>
  <c r="F1685" i="26"/>
  <c r="F879" i="21" s="1"/>
  <c r="P975" i="24"/>
  <c r="F1251" i="26"/>
  <c r="E111" i="34" s="1"/>
  <c r="P428" i="24"/>
  <c r="P547" i="24"/>
  <c r="P549" i="24"/>
  <c r="P531" i="24"/>
  <c r="P538" i="24"/>
  <c r="P484" i="24"/>
  <c r="P471" i="24"/>
  <c r="P465" i="24"/>
  <c r="P625" i="24"/>
  <c r="P624" i="24"/>
  <c r="P1536" i="24"/>
  <c r="F1079" i="26"/>
  <c r="E590" i="40" s="1"/>
  <c r="P1500" i="24"/>
  <c r="F1063" i="26"/>
  <c r="E574" i="40" s="1"/>
  <c r="P1521" i="24"/>
  <c r="F1045" i="26"/>
  <c r="E556" i="40" s="1"/>
  <c r="P1844" i="24"/>
  <c r="F1033" i="26"/>
  <c r="E544" i="40" s="1"/>
  <c r="P1786" i="24"/>
  <c r="F975" i="26"/>
  <c r="E486" i="40" s="1"/>
  <c r="P1804" i="24"/>
  <c r="F953" i="26"/>
  <c r="E464" i="40" s="1"/>
  <c r="P1771" i="24"/>
  <c r="F933" i="26"/>
  <c r="E444" i="40" s="1"/>
  <c r="P1656" i="24"/>
  <c r="P1631" i="24"/>
  <c r="P1606" i="24"/>
  <c r="P1605" i="24"/>
  <c r="P1616" i="24"/>
  <c r="P1591" i="24"/>
  <c r="P1751" i="24"/>
  <c r="P1705" i="24"/>
  <c r="P1716" i="24"/>
  <c r="P1667" i="24"/>
  <c r="P1666" i="24"/>
  <c r="P1617" i="24"/>
  <c r="P1821" i="24"/>
  <c r="F1008" i="26"/>
  <c r="E519" i="40" s="1"/>
  <c r="P738" i="24"/>
  <c r="F33" i="26"/>
  <c r="P722" i="24"/>
  <c r="P698" i="24"/>
  <c r="P681" i="24"/>
  <c r="P652" i="24"/>
  <c r="F64" i="26"/>
  <c r="P630" i="24"/>
  <c r="F24" i="26"/>
  <c r="P597" i="24"/>
  <c r="P1453" i="24"/>
  <c r="F1769" i="26"/>
  <c r="F52" i="22" s="1"/>
  <c r="P1442" i="24"/>
  <c r="F1727" i="26"/>
  <c r="F10" i="22" s="1"/>
  <c r="P1431" i="24"/>
  <c r="F1801" i="26"/>
  <c r="F83" i="22" s="1"/>
  <c r="P1419" i="24"/>
  <c r="F1782" i="26"/>
  <c r="F65" i="22" s="1"/>
  <c r="P1405" i="24"/>
  <c r="F1780" i="26"/>
  <c r="F63" i="22" s="1"/>
  <c r="P1041" i="24"/>
  <c r="F1639" i="26"/>
  <c r="P1382" i="24"/>
  <c r="F2186" i="26"/>
  <c r="F454" i="22" s="1"/>
  <c r="P1361" i="24"/>
  <c r="F1980" i="26"/>
  <c r="F276" i="22" s="1"/>
  <c r="P1344" i="24"/>
  <c r="F1878" i="26"/>
  <c r="F159" i="22" s="1"/>
  <c r="P1321" i="24"/>
  <c r="F1954" i="26"/>
  <c r="F247" i="22" s="1"/>
  <c r="P1237" i="24"/>
  <c r="F1907" i="26"/>
  <c r="F191" i="22" s="1"/>
  <c r="P171" i="24"/>
  <c r="F2125" i="26"/>
  <c r="P277" i="24"/>
  <c r="P261" i="24"/>
  <c r="P1002" i="24"/>
  <c r="F2256" i="26"/>
  <c r="P1205" i="24"/>
  <c r="F2085" i="26"/>
  <c r="F371" i="22" s="1"/>
  <c r="P1193" i="24"/>
  <c r="F2308" i="26"/>
  <c r="F50" i="27" s="1"/>
  <c r="P235" i="24"/>
  <c r="P227" i="24"/>
  <c r="P218" i="24"/>
  <c r="P967" i="24"/>
  <c r="F1347" i="26"/>
  <c r="E217" i="34" s="1"/>
  <c r="P211" i="24"/>
  <c r="P80" i="24"/>
  <c r="F2301" i="26"/>
  <c r="F44" i="27" s="1"/>
  <c r="P997" i="24"/>
  <c r="P74" i="24"/>
  <c r="F2303" i="26"/>
  <c r="F46" i="27" s="1"/>
  <c r="P1477" i="24"/>
  <c r="P1463" i="24"/>
  <c r="F2266" i="26"/>
  <c r="F10" i="27" s="1"/>
  <c r="P192" i="24"/>
  <c r="P1139" i="24"/>
  <c r="F2152" i="26"/>
  <c r="F917" i="21" s="1"/>
  <c r="P1130" i="24"/>
  <c r="F2056" i="26"/>
  <c r="F341" i="22" s="1"/>
  <c r="P1115" i="24"/>
  <c r="F2057" i="26"/>
  <c r="F342" i="22" s="1"/>
  <c r="P1112" i="24"/>
  <c r="F1315" i="26"/>
  <c r="F203" i="22" s="1"/>
  <c r="F2102" i="26"/>
  <c r="P1096" i="24"/>
  <c r="F2219" i="26"/>
  <c r="F484" i="22" s="1"/>
  <c r="P1083" i="24"/>
  <c r="F2226" i="26"/>
  <c r="F493" i="22" s="1"/>
  <c r="P1070" i="24"/>
  <c r="F2108" i="26"/>
  <c r="P912" i="24"/>
  <c r="F1179" i="26"/>
  <c r="E59" i="34" s="1"/>
  <c r="P867" i="24"/>
  <c r="F1269" i="26"/>
  <c r="E127" i="34" s="1"/>
  <c r="P839" i="24"/>
  <c r="F1292" i="26"/>
  <c r="F1135" i="26"/>
  <c r="P783" i="24"/>
  <c r="F1281" i="26"/>
  <c r="F1259" i="26"/>
  <c r="F1163" i="26"/>
  <c r="F1277" i="26"/>
  <c r="P1011" i="24"/>
  <c r="F1684" i="26"/>
  <c r="F878" i="21" s="1"/>
  <c r="P973" i="24"/>
  <c r="F1250" i="26"/>
  <c r="E110" i="34" s="1"/>
  <c r="P436" i="24"/>
  <c r="P543" i="24"/>
  <c r="P545" i="24"/>
  <c r="P527" i="24"/>
  <c r="P534" i="24"/>
  <c r="P476" i="24"/>
  <c r="P489" i="24"/>
  <c r="P464" i="24"/>
  <c r="P623" i="24"/>
  <c r="P850" i="24"/>
  <c r="F1192" i="26"/>
  <c r="E72" i="34" s="1"/>
  <c r="P622" i="24"/>
  <c r="P1535" i="24"/>
  <c r="F1078" i="26"/>
  <c r="E589" i="40" s="1"/>
  <c r="P1496" i="24"/>
  <c r="F1062" i="26"/>
  <c r="E573" i="40" s="1"/>
  <c r="P1509" i="24"/>
  <c r="F1044" i="26"/>
  <c r="E555" i="40" s="1"/>
  <c r="P1843" i="24"/>
  <c r="F1027" i="26"/>
  <c r="E538" i="40" s="1"/>
  <c r="P1778" i="24"/>
  <c r="F974" i="26"/>
  <c r="E485" i="40" s="1"/>
  <c r="P1796" i="24"/>
  <c r="F952" i="26"/>
  <c r="E463" i="40" s="1"/>
  <c r="P1811" i="24"/>
  <c r="F932" i="26"/>
  <c r="E443" i="40" s="1"/>
  <c r="P1632" i="24"/>
  <c r="P1607" i="24"/>
  <c r="P1582" i="24"/>
  <c r="P1581" i="24"/>
  <c r="P1592" i="24"/>
  <c r="P1731" i="24"/>
  <c r="P1730" i="24"/>
  <c r="P1681" i="24"/>
  <c r="P1692" i="24"/>
  <c r="P1643" i="24"/>
  <c r="P1642" i="24"/>
  <c r="P1593" i="24"/>
  <c r="P1817" i="24"/>
  <c r="F1007" i="26"/>
  <c r="E518" i="40" s="1"/>
  <c r="P737" i="24"/>
  <c r="F32" i="26"/>
  <c r="P697" i="24"/>
  <c r="P680" i="24"/>
  <c r="P651" i="24"/>
  <c r="F21" i="26"/>
  <c r="P629" i="24"/>
  <c r="F23" i="26"/>
  <c r="P595" i="24"/>
  <c r="P1452" i="24"/>
  <c r="F1760" i="26"/>
  <c r="F43" i="22" s="1"/>
  <c r="P1441" i="24"/>
  <c r="F1742" i="26"/>
  <c r="F25" i="22" s="1"/>
  <c r="P1430" i="24"/>
  <c r="F1797" i="26"/>
  <c r="F79" i="22" s="1"/>
  <c r="P1418" i="24"/>
  <c r="F1773" i="26"/>
  <c r="F56" i="22" s="1"/>
  <c r="P1404" i="24"/>
  <c r="F1771" i="26"/>
  <c r="F54" i="22" s="1"/>
  <c r="P1040" i="24"/>
  <c r="F1635" i="26"/>
  <c r="P173" i="24"/>
  <c r="F2185" i="26"/>
  <c r="F453" i="22" s="1"/>
  <c r="P1360" i="24"/>
  <c r="F1972" i="26"/>
  <c r="F268" i="22" s="1"/>
  <c r="P1343" i="24"/>
  <c r="F1931" i="26"/>
  <c r="F221" i="22" s="1"/>
  <c r="P1320" i="24"/>
  <c r="F1963" i="26"/>
  <c r="F259" i="22" s="1"/>
  <c r="P1298" i="24"/>
  <c r="F1839" i="26"/>
  <c r="F120" i="22" s="1"/>
  <c r="P1280" i="24"/>
  <c r="F1838" i="26"/>
  <c r="F119" i="22" s="1"/>
  <c r="P1260" i="24"/>
  <c r="F1837" i="26"/>
  <c r="F118" i="22" s="1"/>
  <c r="P1236" i="24"/>
  <c r="F1947" i="26"/>
  <c r="F240" i="22" s="1"/>
  <c r="P170" i="24"/>
  <c r="F2124" i="26"/>
  <c r="F409" i="22" s="1"/>
  <c r="P276" i="24"/>
  <c r="P260" i="24"/>
  <c r="P139" i="24"/>
  <c r="F1351" i="26"/>
  <c r="E222" i="34" s="1"/>
  <c r="P1204" i="24"/>
  <c r="F2081" i="26"/>
  <c r="F367" i="22" s="1"/>
  <c r="P1192" i="24"/>
  <c r="F2293" i="26"/>
  <c r="F37" i="27" s="1"/>
  <c r="P234" i="24"/>
  <c r="P226" i="24"/>
  <c r="P217" i="24"/>
  <c r="P108" i="24"/>
  <c r="F1350" i="26"/>
  <c r="E221" i="34" s="1"/>
  <c r="P210" i="24"/>
  <c r="P1172" i="24"/>
  <c r="F2009" i="26"/>
  <c r="F1988" i="26"/>
  <c r="F1992" i="26"/>
  <c r="F2006" i="26"/>
  <c r="P1164" i="24"/>
  <c r="F2203" i="26"/>
  <c r="F471" i="22" s="1"/>
  <c r="P1851" i="24"/>
  <c r="F2351" i="26"/>
  <c r="F11" i="23" s="1"/>
  <c r="P70" i="24"/>
  <c r="F2315" i="26"/>
  <c r="F58" i="27" s="1"/>
  <c r="P1462" i="24"/>
  <c r="F2271" i="26"/>
  <c r="F15" i="27" s="1"/>
  <c r="P961" i="24"/>
  <c r="F1340" i="26"/>
  <c r="E209" i="34" s="1"/>
  <c r="P1138" i="24"/>
  <c r="F2151" i="26"/>
  <c r="E184" i="34" s="1"/>
  <c r="P1129" i="24"/>
  <c r="F2054" i="26"/>
  <c r="P1114" i="24"/>
  <c r="F2055" i="26"/>
  <c r="F340" i="22" s="1"/>
  <c r="P1111" i="24"/>
  <c r="F2103" i="26"/>
  <c r="F178" i="22" s="1"/>
  <c r="P1095" i="24"/>
  <c r="F2218" i="26"/>
  <c r="F483" i="22" s="1"/>
  <c r="P1082" i="24"/>
  <c r="F2225" i="26"/>
  <c r="F492" i="22" s="1"/>
  <c r="P954" i="24"/>
  <c r="F1145" i="26"/>
  <c r="E25" i="34" s="1"/>
  <c r="P911" i="24"/>
  <c r="F1176" i="26"/>
  <c r="E56" i="34" s="1"/>
  <c r="P866" i="24"/>
  <c r="F1326" i="26"/>
  <c r="E196" i="34" s="1"/>
  <c r="P781" i="24"/>
  <c r="F1258" i="26"/>
  <c r="F1160" i="26"/>
  <c r="F1273" i="26"/>
  <c r="P1013" i="24"/>
  <c r="F1683" i="26"/>
  <c r="F877" i="21" s="1"/>
  <c r="P983" i="24"/>
  <c r="F1249" i="26"/>
  <c r="E107" i="34" s="1"/>
  <c r="P446" i="24"/>
  <c r="P434" i="24"/>
  <c r="P539" i="24"/>
  <c r="P541" i="24"/>
  <c r="P523" i="24"/>
  <c r="P530" i="24"/>
  <c r="P491" i="24"/>
  <c r="P481" i="24"/>
  <c r="P461" i="24"/>
  <c r="P598" i="24"/>
  <c r="P941" i="24"/>
  <c r="F1190" i="26"/>
  <c r="E70" i="34" s="1"/>
  <c r="P186" i="24"/>
  <c r="P1573" i="24"/>
  <c r="F1042" i="26"/>
  <c r="E553" i="40" s="1"/>
  <c r="P1534" i="24"/>
  <c r="F1077" i="26"/>
  <c r="E588" i="40" s="1"/>
  <c r="P1495" i="24"/>
  <c r="F1061" i="26"/>
  <c r="E572" i="40" s="1"/>
  <c r="P1842" i="24"/>
  <c r="F1032" i="26"/>
  <c r="E543" i="40" s="1"/>
  <c r="P1770" i="24"/>
  <c r="F973" i="26"/>
  <c r="E484" i="40" s="1"/>
  <c r="P1788" i="24"/>
  <c r="F951" i="26"/>
  <c r="E462" i="40" s="1"/>
  <c r="P1799" i="24"/>
  <c r="F929" i="26"/>
  <c r="E440" i="40" s="1"/>
  <c r="P1608" i="24"/>
  <c r="P1583" i="24"/>
  <c r="P1746" i="24"/>
  <c r="P1752" i="24"/>
  <c r="P1707" i="24"/>
  <c r="P1706" i="24"/>
  <c r="P1657" i="24"/>
  <c r="P1668" i="24"/>
  <c r="P1619" i="24"/>
  <c r="P1618" i="24"/>
  <c r="P1836" i="24"/>
  <c r="F1018" i="26"/>
  <c r="E529" i="40" s="1"/>
  <c r="P1824" i="24"/>
  <c r="F1001" i="26"/>
  <c r="E512" i="40" s="1"/>
  <c r="P736" i="24"/>
  <c r="F31" i="26"/>
  <c r="P719" i="24"/>
  <c r="P696" i="24"/>
  <c r="P677" i="24"/>
  <c r="P628" i="24"/>
  <c r="F22" i="26"/>
  <c r="P591" i="24"/>
  <c r="P1451" i="24"/>
  <c r="F1734" i="26"/>
  <c r="F17" i="22" s="1"/>
  <c r="P1440" i="24"/>
  <c r="F1739" i="26"/>
  <c r="F22" i="22" s="1"/>
  <c r="P1057" i="24"/>
  <c r="F1643" i="26"/>
  <c r="P1417" i="24"/>
  <c r="F1764" i="26"/>
  <c r="F47" i="22" s="1"/>
  <c r="P1403" i="24"/>
  <c r="F1762" i="26"/>
  <c r="F45" i="22" s="1"/>
  <c r="P1037" i="24"/>
  <c r="F1625" i="26"/>
  <c r="P1380" i="24"/>
  <c r="F1905" i="26"/>
  <c r="F189" i="22" s="1"/>
  <c r="P1034" i="24"/>
  <c r="F1314" i="26"/>
  <c r="F1673" i="26"/>
  <c r="P1341" i="24"/>
  <c r="F1955" i="26"/>
  <c r="F248" i="22" s="1"/>
  <c r="P1297" i="24"/>
  <c r="F1853" i="26"/>
  <c r="F134" i="22" s="1"/>
  <c r="P1279" i="24"/>
  <c r="F1852" i="26"/>
  <c r="F133" i="22" s="1"/>
  <c r="P1259" i="24"/>
  <c r="F1851" i="26"/>
  <c r="F132" i="22" s="1"/>
  <c r="P169" i="24"/>
  <c r="F2123" i="26"/>
  <c r="F408" i="22" s="1"/>
  <c r="P275" i="24"/>
  <c r="P259" i="24"/>
  <c r="P136" i="24"/>
  <c r="F1352" i="26"/>
  <c r="E223" i="34" s="1"/>
  <c r="P1203" i="24"/>
  <c r="F2080" i="26"/>
  <c r="F366" i="22" s="1"/>
  <c r="P1191" i="24"/>
  <c r="F2307" i="26"/>
  <c r="F49" i="27" s="1"/>
  <c r="P1873" i="24"/>
  <c r="F2380" i="26"/>
  <c r="F43" i="23" s="1"/>
  <c r="P1860" i="24"/>
  <c r="F2365" i="26"/>
  <c r="F28" i="23" s="1"/>
  <c r="P971" i="24"/>
  <c r="F1346" i="26"/>
  <c r="E216" i="34" s="1"/>
  <c r="P107" i="24"/>
  <c r="F1343" i="26"/>
  <c r="E213" i="34" s="1"/>
  <c r="P209" i="24"/>
  <c r="P1171" i="24"/>
  <c r="F2010" i="26"/>
  <c r="F1989" i="26"/>
  <c r="F1993" i="26"/>
  <c r="F2005" i="26"/>
  <c r="P996" i="24"/>
  <c r="F1704" i="26"/>
  <c r="F889" i="21" s="1"/>
  <c r="P1850" i="24"/>
  <c r="F2350" i="26"/>
  <c r="F10" i="23" s="1"/>
  <c r="P69" i="24"/>
  <c r="F2316" i="26"/>
  <c r="F59" i="27" s="1"/>
  <c r="P1461" i="24"/>
  <c r="F2272" i="26"/>
  <c r="F16" i="27" s="1"/>
  <c r="P1149" i="24"/>
  <c r="F2249" i="26"/>
  <c r="P1137" i="24"/>
  <c r="F2150" i="26"/>
  <c r="P1128" i="24"/>
  <c r="F2062" i="26"/>
  <c r="F347" i="22" s="1"/>
  <c r="P1113" i="24"/>
  <c r="F2063" i="26"/>
  <c r="F348" i="22" s="1"/>
  <c r="P1110" i="24"/>
  <c r="F2104" i="26"/>
  <c r="P1094" i="24"/>
  <c r="F2166" i="26"/>
  <c r="F441" i="22" s="1"/>
  <c r="P1081" i="24"/>
  <c r="F2224" i="26"/>
  <c r="F491" i="22" s="1"/>
  <c r="P910" i="24"/>
  <c r="F1173" i="26"/>
  <c r="E53" i="34" s="1"/>
  <c r="P863" i="24"/>
  <c r="F1325" i="26"/>
  <c r="E195" i="34" s="1"/>
  <c r="P835" i="24"/>
  <c r="F1320" i="26"/>
  <c r="F1225" i="26"/>
  <c r="P773" i="24"/>
  <c r="F1318" i="26"/>
  <c r="E188" i="34" s="1"/>
  <c r="P1010" i="24"/>
  <c r="F1682" i="26"/>
  <c r="F876" i="21" s="1"/>
  <c r="P982" i="24"/>
  <c r="F1248" i="26"/>
  <c r="E106" i="34" s="1"/>
  <c r="P197" i="24"/>
  <c r="P430" i="24"/>
  <c r="P552" i="24"/>
  <c r="P554" i="24"/>
  <c r="P519" i="24"/>
  <c r="P526" i="24"/>
  <c r="P483" i="24"/>
  <c r="P473" i="24"/>
  <c r="P460" i="24"/>
  <c r="P13" i="24"/>
  <c r="P596" i="24"/>
  <c r="P842" i="24"/>
  <c r="F1189" i="26"/>
  <c r="E69" i="34" s="1"/>
  <c r="P219" i="24"/>
  <c r="P1575" i="24"/>
  <c r="F1040" i="26"/>
  <c r="E551" i="40" s="1"/>
  <c r="P1533" i="24"/>
  <c r="F1076" i="26"/>
  <c r="E587" i="40" s="1"/>
  <c r="P1494" i="24"/>
  <c r="F1060" i="26"/>
  <c r="E571" i="40" s="1"/>
  <c r="P1841" i="24"/>
  <c r="F1026" i="26"/>
  <c r="E537" i="40" s="1"/>
  <c r="P1810" i="24"/>
  <c r="F972" i="26"/>
  <c r="E483" i="40" s="1"/>
  <c r="P1780" i="24"/>
  <c r="F950" i="26"/>
  <c r="E461" i="40" s="1"/>
  <c r="P1791" i="24"/>
  <c r="F928" i="26"/>
  <c r="E439" i="40" s="1"/>
  <c r="P1584" i="24"/>
  <c r="P1723" i="24"/>
  <c r="P1722" i="24"/>
  <c r="P1721" i="24"/>
  <c r="P1732" i="24"/>
  <c r="P1683" i="24"/>
  <c r="P1682" i="24"/>
  <c r="P1633" i="24"/>
  <c r="P1644" i="24"/>
  <c r="P1595" i="24"/>
  <c r="P1594" i="24"/>
  <c r="P1832" i="24"/>
  <c r="F1017" i="26"/>
  <c r="E528" i="40" s="1"/>
  <c r="P1820" i="24"/>
  <c r="F1000" i="26"/>
  <c r="E511" i="40" s="1"/>
  <c r="P735" i="24"/>
  <c r="F29" i="26"/>
  <c r="P718" i="24"/>
  <c r="P695" i="24"/>
  <c r="P676" i="24"/>
  <c r="P648" i="24"/>
  <c r="P626" i="24"/>
  <c r="P589" i="24"/>
  <c r="P1450" i="24"/>
  <c r="F1732" i="26"/>
  <c r="F15" i="22" s="1"/>
  <c r="P1062" i="24"/>
  <c r="F1632" i="26"/>
  <c r="P1056" i="24"/>
  <c r="P1416" i="24"/>
  <c r="F1808" i="26"/>
  <c r="F90" i="22" s="1"/>
  <c r="P1045" i="24"/>
  <c r="F1640" i="26"/>
  <c r="P1036" i="24"/>
  <c r="F1622" i="26"/>
  <c r="P1358" i="24"/>
  <c r="F1903" i="26"/>
  <c r="F187" i="22" s="1"/>
  <c r="P1340" i="24"/>
  <c r="F1964" i="26"/>
  <c r="F260" i="22" s="1"/>
  <c r="P1317" i="24"/>
  <c r="F1840" i="26"/>
  <c r="F121" i="22" s="1"/>
  <c r="P1295" i="24"/>
  <c r="F1936" i="26"/>
  <c r="F228" i="22" s="1"/>
  <c r="P1277" i="24"/>
  <c r="F1935" i="26"/>
  <c r="F227" i="22" s="1"/>
  <c r="P1257" i="24"/>
  <c r="F1881" i="26"/>
  <c r="F162" i="22" s="1"/>
  <c r="P1233" i="24"/>
  <c r="F1846" i="26"/>
  <c r="F127" i="22" s="1"/>
  <c r="P1218" i="24"/>
  <c r="F2199" i="26"/>
  <c r="F467" i="22" s="1"/>
  <c r="P274" i="24"/>
  <c r="P256" i="24"/>
  <c r="P1216" i="24"/>
  <c r="F2197" i="26"/>
  <c r="F465" i="22" s="1"/>
  <c r="P1202" i="24"/>
  <c r="F2079" i="26"/>
  <c r="F365" i="22" s="1"/>
  <c r="P1190" i="24"/>
  <c r="F2297" i="26"/>
  <c r="F41" i="27" s="1"/>
  <c r="P1872" i="24"/>
  <c r="F2379" i="26"/>
  <c r="F42" i="23" s="1"/>
  <c r="P1859" i="24"/>
  <c r="F2362" i="26"/>
  <c r="F24" i="23" s="1"/>
  <c r="P970" i="24"/>
  <c r="F1345" i="26"/>
  <c r="E215" i="34" s="1"/>
  <c r="P966" i="24"/>
  <c r="F1349" i="26"/>
  <c r="E220" i="34" s="1"/>
  <c r="P208" i="24"/>
  <c r="P195" i="24"/>
  <c r="P995" i="24"/>
  <c r="F1708" i="26"/>
  <c r="F893" i="21" s="1"/>
  <c r="P1849" i="24"/>
  <c r="F2349" i="26"/>
  <c r="F9" i="23" s="1"/>
  <c r="P1476" i="24"/>
  <c r="F2289" i="26"/>
  <c r="F32" i="27" s="1"/>
  <c r="P1460" i="24"/>
  <c r="F2265" i="26"/>
  <c r="F9" i="27" s="1"/>
  <c r="P1148" i="24"/>
  <c r="F2096" i="26"/>
  <c r="F382" i="22" s="1"/>
  <c r="P1136" i="24"/>
  <c r="F2149" i="26"/>
  <c r="P1127" i="24"/>
  <c r="F2071" i="26"/>
  <c r="F360" i="22" s="1"/>
  <c r="P188" i="24"/>
  <c r="P1109" i="24"/>
  <c r="F2110" i="26"/>
  <c r="P1845" i="24"/>
  <c r="F2361" i="26"/>
  <c r="F23" i="23" s="1"/>
  <c r="P1080" i="24"/>
  <c r="F2228" i="26"/>
  <c r="F2021" i="26"/>
  <c r="P950" i="24"/>
  <c r="F1243" i="26"/>
  <c r="E101" i="34" s="1"/>
  <c r="P909" i="24"/>
  <c r="F1170" i="26"/>
  <c r="E50" i="34" s="1"/>
  <c r="P861" i="24"/>
  <c r="F1324" i="26"/>
  <c r="E194" i="34" s="1"/>
  <c r="P834" i="24"/>
  <c r="F1305" i="26"/>
  <c r="F1236" i="26"/>
  <c r="P772" i="24"/>
  <c r="F1303" i="26"/>
  <c r="E169" i="34" s="1"/>
  <c r="P1012" i="24"/>
  <c r="F1681" i="26"/>
  <c r="P981" i="24"/>
  <c r="F1247" i="26"/>
  <c r="E105" i="34" s="1"/>
  <c r="P198" i="24"/>
  <c r="P443" i="24"/>
  <c r="P432" i="24"/>
  <c r="P548" i="24"/>
  <c r="P550" i="24"/>
  <c r="P536" i="24"/>
  <c r="P522" i="24"/>
  <c r="P475" i="24"/>
  <c r="P466" i="24"/>
  <c r="P457" i="24"/>
  <c r="P1576" i="24"/>
  <c r="F1043" i="26"/>
  <c r="E554" i="40" s="1"/>
  <c r="P1532" i="24"/>
  <c r="F1075" i="26"/>
  <c r="E586" i="40" s="1"/>
  <c r="P1493" i="24"/>
  <c r="F1059" i="26"/>
  <c r="E570" i="40" s="1"/>
  <c r="P1840" i="24"/>
  <c r="F1031" i="26"/>
  <c r="E542" i="40" s="1"/>
  <c r="P1805" i="24"/>
  <c r="F969" i="26"/>
  <c r="E480" i="40" s="1"/>
  <c r="P1772" i="24"/>
  <c r="F949" i="26"/>
  <c r="E460" i="40" s="1"/>
  <c r="P1783" i="24"/>
  <c r="F927" i="26"/>
  <c r="E438" i="40" s="1"/>
  <c r="P1747" i="24"/>
  <c r="P1699" i="24"/>
  <c r="P1698" i="24"/>
  <c r="P1697" i="24"/>
  <c r="P1708" i="24"/>
  <c r="P1659" i="24"/>
  <c r="P1658" i="24"/>
  <c r="P1609" i="24"/>
  <c r="P1620" i="24"/>
  <c r="P1757" i="24"/>
  <c r="P1741" i="24"/>
  <c r="P1835" i="24"/>
  <c r="F1011" i="26"/>
  <c r="E522" i="40" s="1"/>
  <c r="P1816" i="24"/>
  <c r="F999" i="26"/>
  <c r="E510" i="40" s="1"/>
  <c r="P734" i="24"/>
  <c r="F30" i="26"/>
  <c r="P717" i="24"/>
  <c r="P694" i="24"/>
  <c r="P675" i="24"/>
  <c r="P646" i="24"/>
  <c r="P615" i="24"/>
  <c r="P584" i="24"/>
  <c r="F62" i="26"/>
  <c r="P1449" i="24"/>
  <c r="F1746" i="26"/>
  <c r="F29" i="22" s="1"/>
  <c r="P1061" i="24"/>
  <c r="F1619" i="26"/>
  <c r="P1429" i="24"/>
  <c r="F1775" i="26"/>
  <c r="F58" i="22" s="1"/>
  <c r="P1415" i="24"/>
  <c r="F1805" i="26"/>
  <c r="F87" i="22" s="1"/>
  <c r="P1044" i="24"/>
  <c r="F1636" i="26"/>
  <c r="P1879" i="24"/>
  <c r="F2360" i="26"/>
  <c r="F22" i="23" s="1"/>
  <c r="P1377" i="24"/>
  <c r="F1844" i="26"/>
  <c r="F125" i="22" s="1"/>
  <c r="P1316" i="24"/>
  <c r="F1854" i="26"/>
  <c r="F135" i="22" s="1"/>
  <c r="P1027" i="24"/>
  <c r="F1649" i="26"/>
  <c r="P1276" i="24"/>
  <c r="F1882" i="26"/>
  <c r="F163" i="22" s="1"/>
  <c r="P1019" i="24"/>
  <c r="F1676" i="26"/>
  <c r="F788" i="21" s="1"/>
  <c r="P1232" i="24"/>
  <c r="F1860" i="26"/>
  <c r="F141" i="22" s="1"/>
  <c r="P1217" i="24"/>
  <c r="F2200" i="26"/>
  <c r="F468" i="22" s="1"/>
  <c r="P273" i="24"/>
  <c r="P255" i="24"/>
  <c r="P1215" i="24"/>
  <c r="F2198" i="26"/>
  <c r="F466" i="22" s="1"/>
  <c r="P1001" i="24"/>
  <c r="F2257" i="26"/>
  <c r="F949" i="21" s="1"/>
  <c r="P1189" i="24"/>
  <c r="F2311" i="26"/>
  <c r="F53" i="27" s="1"/>
  <c r="P1871" i="24"/>
  <c r="F2378" i="26"/>
  <c r="F41" i="23" s="1"/>
  <c r="P1181" i="24"/>
  <c r="F2201" i="26"/>
  <c r="F469" i="22" s="1"/>
  <c r="P969" i="24"/>
  <c r="F1344" i="26"/>
  <c r="E214" i="34" s="1"/>
  <c r="P965" i="24"/>
  <c r="F2239" i="26"/>
  <c r="P92" i="24"/>
  <c r="P1170" i="24"/>
  <c r="F1996" i="26"/>
  <c r="F291" i="22" s="1"/>
  <c r="P1163" i="24"/>
  <c r="F2033" i="26"/>
  <c r="F326" i="22" s="1"/>
  <c r="P1848" i="24"/>
  <c r="F2354" i="26"/>
  <c r="F14" i="23" s="1"/>
  <c r="P1475" i="24"/>
  <c r="F2279" i="26"/>
  <c r="F23" i="27" s="1"/>
  <c r="P1459" i="24"/>
  <c r="F1337" i="26"/>
  <c r="E205" i="34" s="1"/>
  <c r="P60" i="24"/>
  <c r="F2167" i="26"/>
  <c r="F442" i="22" s="1"/>
  <c r="P1135" i="24"/>
  <c r="F2148" i="26"/>
  <c r="P1126" i="24"/>
  <c r="F2141" i="26"/>
  <c r="F252" i="22" s="1"/>
  <c r="P187" i="24"/>
  <c r="P1108" i="24"/>
  <c r="F2106" i="26"/>
  <c r="P1093" i="24"/>
  <c r="F2105" i="26"/>
  <c r="P1079" i="24"/>
  <c r="F2120" i="26"/>
  <c r="F405" i="22" s="1"/>
  <c r="P948" i="24"/>
  <c r="F1142" i="26"/>
  <c r="E22" i="34" s="1"/>
  <c r="P908" i="24"/>
  <c r="F1167" i="26"/>
  <c r="E47" i="34" s="1"/>
  <c r="P178" i="24"/>
  <c r="P829" i="24"/>
  <c r="F1291" i="26"/>
  <c r="F1132" i="26"/>
  <c r="P769" i="24"/>
  <c r="F1289" i="26"/>
  <c r="E145" i="34" s="1"/>
  <c r="P1009" i="24"/>
  <c r="F1680" i="26"/>
  <c r="P980" i="24"/>
  <c r="F1246" i="26"/>
  <c r="E104" i="34" s="1"/>
  <c r="P442" i="24"/>
  <c r="P431" i="24"/>
  <c r="P544" i="24"/>
  <c r="P546" i="24"/>
  <c r="P532" i="24"/>
  <c r="P490" i="24"/>
  <c r="P467" i="24"/>
  <c r="P456" i="24"/>
  <c r="P592" i="24"/>
  <c r="P1572" i="24"/>
  <c r="F1041" i="26"/>
  <c r="E552" i="40" s="1"/>
  <c r="P1531" i="24"/>
  <c r="F1074" i="26"/>
  <c r="E585" i="40" s="1"/>
  <c r="P1492" i="24"/>
  <c r="F1058" i="26"/>
  <c r="E569" i="40" s="1"/>
  <c r="P1839" i="24"/>
  <c r="F1025" i="26"/>
  <c r="E536" i="40" s="1"/>
  <c r="P1797" i="24"/>
  <c r="F968" i="26"/>
  <c r="E479" i="40" s="1"/>
  <c r="P1812" i="24"/>
  <c r="F948" i="26"/>
  <c r="E459" i="40" s="1"/>
  <c r="P1775" i="24"/>
  <c r="F926" i="26"/>
  <c r="E437" i="40" s="1"/>
  <c r="P1724" i="24"/>
  <c r="P1675" i="24"/>
  <c r="P1674" i="24"/>
  <c r="P1673" i="24"/>
  <c r="P1684" i="24"/>
  <c r="P1635" i="24"/>
  <c r="P1634" i="24"/>
  <c r="P1585" i="24"/>
  <c r="P1596" i="24"/>
  <c r="P1742" i="24"/>
  <c r="P1717" i="24"/>
  <c r="P1831" i="24"/>
  <c r="F1010" i="26"/>
  <c r="E521" i="40" s="1"/>
  <c r="P1823" i="24"/>
  <c r="F993" i="26"/>
  <c r="E504" i="40" s="1"/>
  <c r="P733" i="24"/>
  <c r="F28" i="26"/>
  <c r="P716" i="24"/>
  <c r="P693" i="24"/>
  <c r="P674" i="24"/>
  <c r="P644" i="24"/>
  <c r="P614" i="24"/>
  <c r="P582" i="24"/>
  <c r="F63" i="26"/>
  <c r="P1448" i="24"/>
  <c r="F1744" i="26"/>
  <c r="F27" i="22" s="1"/>
  <c r="P1439" i="24"/>
  <c r="F1729" i="26"/>
  <c r="F12" i="22" s="1"/>
  <c r="P1428" i="24"/>
  <c r="F1766" i="26"/>
  <c r="F49" i="22" s="1"/>
  <c r="P1414" i="24"/>
  <c r="F1799" i="26"/>
  <c r="F81" i="22" s="1"/>
  <c r="P1043" i="24"/>
  <c r="F1626" i="26"/>
  <c r="P1035" i="24"/>
  <c r="F1310" i="26"/>
  <c r="E176" i="34" s="1"/>
  <c r="P1376" i="24"/>
  <c r="F1858" i="26"/>
  <c r="F139" i="22" s="1"/>
  <c r="P1355" i="24"/>
  <c r="F1842" i="26"/>
  <c r="F123" i="22" s="1"/>
  <c r="P1337" i="24"/>
  <c r="F1841" i="26"/>
  <c r="F122" i="22" s="1"/>
  <c r="P1314" i="24"/>
  <c r="F1937" i="26"/>
  <c r="F229" i="22" s="1"/>
  <c r="P1026" i="24"/>
  <c r="F1659" i="26"/>
  <c r="P1023" i="24"/>
  <c r="F1311" i="26"/>
  <c r="F1670" i="26"/>
  <c r="P1018" i="24"/>
  <c r="P1230" i="24"/>
  <c r="F2000" i="26"/>
  <c r="F295" i="22" s="1"/>
  <c r="P288" i="24"/>
  <c r="P272" i="24"/>
  <c r="P1214" i="24"/>
  <c r="F2195" i="26"/>
  <c r="F463" i="22" s="1"/>
  <c r="P1201" i="24"/>
  <c r="F2027" i="26"/>
  <c r="F321" i="22" s="1"/>
  <c r="P1188" i="24"/>
  <c r="F2296" i="26"/>
  <c r="F40" i="27" s="1"/>
  <c r="P1870" i="24"/>
  <c r="F2377" i="26"/>
  <c r="F40" i="23" s="1"/>
  <c r="P1180" i="24"/>
  <c r="F2202" i="26"/>
  <c r="F470" i="22" s="1"/>
  <c r="P216" i="24"/>
  <c r="P106" i="24"/>
  <c r="P207" i="24"/>
  <c r="P1000" i="24"/>
  <c r="F1699" i="26"/>
  <c r="F886" i="21" s="1"/>
  <c r="P1162" i="24"/>
  <c r="F2037" i="26"/>
  <c r="F330" i="22" s="1"/>
  <c r="P1847" i="24"/>
  <c r="F2353" i="26"/>
  <c r="F13" i="23" s="1"/>
  <c r="P1474" i="24"/>
  <c r="F2278" i="26"/>
  <c r="F22" i="27" s="1"/>
  <c r="P1156" i="24"/>
  <c r="F2181" i="26"/>
  <c r="P1147" i="24"/>
  <c r="F2159" i="26"/>
  <c r="P1134" i="24"/>
  <c r="F2154" i="26"/>
  <c r="P1125" i="24"/>
  <c r="F2069" i="26"/>
  <c r="F353" i="22" s="1"/>
  <c r="P185" i="24"/>
  <c r="P1107" i="24"/>
  <c r="F2212" i="26"/>
  <c r="F477" i="22" s="1"/>
  <c r="P1092" i="24"/>
  <c r="F2235" i="26"/>
  <c r="F499" i="22" s="1"/>
  <c r="P1078" i="24"/>
  <c r="F2107" i="26"/>
  <c r="P906" i="24"/>
  <c r="F1164" i="26"/>
  <c r="E44" i="34" s="1"/>
  <c r="P859" i="24"/>
  <c r="F1283" i="26"/>
  <c r="F1268" i="26"/>
  <c r="P767" i="24"/>
  <c r="F1257" i="26"/>
  <c r="P441" i="24"/>
  <c r="P540" i="24"/>
  <c r="P542" i="24"/>
  <c r="P528" i="24"/>
  <c r="P482" i="24"/>
  <c r="P462" i="24"/>
  <c r="P453" i="24"/>
  <c r="P590" i="24"/>
  <c r="P916" i="24"/>
  <c r="F1218" i="26"/>
  <c r="E15" i="39" s="1"/>
  <c r="P201" i="24"/>
  <c r="P1574" i="24"/>
  <c r="F1039" i="26"/>
  <c r="E550" i="40" s="1"/>
  <c r="P1516" i="24"/>
  <c r="F1073" i="26"/>
  <c r="E584" i="40" s="1"/>
  <c r="P1487" i="24"/>
  <c r="F1057" i="26"/>
  <c r="E568" i="40" s="1"/>
  <c r="P1563" i="24"/>
  <c r="F2330" i="26"/>
  <c r="E12" i="38" s="1"/>
  <c r="P1838" i="24"/>
  <c r="F1030" i="26"/>
  <c r="E541" i="40" s="1"/>
  <c r="P1789" i="24"/>
  <c r="F967" i="26"/>
  <c r="E478" i="40" s="1"/>
  <c r="P1800" i="24"/>
  <c r="F945" i="26"/>
  <c r="E456" i="40" s="1"/>
  <c r="P1767" i="24"/>
  <c r="F925" i="26"/>
  <c r="E436" i="40" s="1"/>
  <c r="P1700" i="24"/>
  <c r="P1651" i="24"/>
  <c r="P1650" i="24"/>
  <c r="P1649" i="24"/>
  <c r="P1660" i="24"/>
  <c r="P1611" i="24"/>
  <c r="P1610" i="24"/>
  <c r="P1758" i="24"/>
  <c r="P1743" i="24"/>
  <c r="P1718" i="24"/>
  <c r="P1693" i="24"/>
  <c r="P1834" i="24"/>
  <c r="F1004" i="26"/>
  <c r="E515" i="40" s="1"/>
  <c r="P1819" i="24"/>
  <c r="F992" i="26"/>
  <c r="E503" i="40" s="1"/>
  <c r="P732" i="24"/>
  <c r="P715" i="24"/>
  <c r="P692" i="24"/>
  <c r="P670" i="24"/>
  <c r="P642" i="24"/>
  <c r="P580" i="24"/>
  <c r="F61" i="26"/>
  <c r="P1069" i="24"/>
  <c r="F1638" i="26"/>
  <c r="P1438" i="24"/>
  <c r="F1726" i="26"/>
  <c r="F9" i="22" s="1"/>
  <c r="P1427" i="24"/>
  <c r="F1809" i="26"/>
  <c r="F91" i="22" s="1"/>
  <c r="P1413" i="24"/>
  <c r="F1795" i="26"/>
  <c r="F77" i="22" s="1"/>
  <c r="P1042" i="24"/>
  <c r="F1623" i="26"/>
  <c r="P1389" i="24"/>
  <c r="F2171" i="26"/>
  <c r="F446" i="22" s="1"/>
  <c r="P1374" i="24"/>
  <c r="F1999" i="26"/>
  <c r="F294" i="22" s="1"/>
  <c r="P1354" i="24"/>
  <c r="F1856" i="26"/>
  <c r="F137" i="22" s="1"/>
  <c r="P1336" i="24"/>
  <c r="F1855" i="26"/>
  <c r="F136" i="22" s="1"/>
  <c r="P1028" i="24"/>
  <c r="F1312" i="26"/>
  <c r="F1671" i="26"/>
  <c r="P1025" i="24"/>
  <c r="F1664" i="26"/>
  <c r="P1021" i="24"/>
  <c r="F1677" i="26"/>
  <c r="F792" i="21" s="1"/>
  <c r="P1255" i="24"/>
  <c r="F1908" i="26"/>
  <c r="F192" i="22" s="1"/>
  <c r="P1228" i="24"/>
  <c r="F1906" i="26"/>
  <c r="F190" i="22" s="1"/>
  <c r="P287" i="24"/>
  <c r="P271" i="24"/>
  <c r="P252" i="24"/>
  <c r="P1213" i="24"/>
  <c r="F2196" i="26"/>
  <c r="F464" i="22" s="1"/>
  <c r="P1200" i="24"/>
  <c r="F2026" i="26"/>
  <c r="F320" i="22" s="1"/>
  <c r="P1187" i="24"/>
  <c r="F2310" i="26"/>
  <c r="F52" i="27" s="1"/>
  <c r="P1869" i="24"/>
  <c r="F2376" i="26"/>
  <c r="F39" i="23" s="1"/>
  <c r="P119" i="24"/>
  <c r="F2122" i="26"/>
  <c r="F407" i="22" s="1"/>
  <c r="P215" i="24"/>
  <c r="P105" i="24"/>
  <c r="P206" i="24"/>
  <c r="P79" i="24"/>
  <c r="F1697" i="26"/>
  <c r="P994" i="24"/>
  <c r="P1846" i="24"/>
  <c r="F2352" i="26"/>
  <c r="F12" i="23" s="1"/>
  <c r="P1473" i="24"/>
  <c r="F2277" i="26"/>
  <c r="F21" i="27" s="1"/>
  <c r="P1155" i="24"/>
  <c r="F2180" i="26"/>
  <c r="P1146" i="24"/>
  <c r="F2164" i="26"/>
  <c r="P55" i="24"/>
  <c r="F2157" i="26"/>
  <c r="F432" i="22" s="1"/>
  <c r="P1124" i="24"/>
  <c r="F2058" i="26"/>
  <c r="F343" i="22" s="1"/>
  <c r="P184" i="24"/>
  <c r="P1106" i="24"/>
  <c r="F2117" i="26"/>
  <c r="F402" i="22" s="1"/>
  <c r="P1091" i="24"/>
  <c r="P1077" i="24"/>
  <c r="F2214" i="26"/>
  <c r="F479" i="22" s="1"/>
  <c r="P945" i="24"/>
  <c r="F1229" i="26"/>
  <c r="F1240" i="26"/>
  <c r="P904" i="24"/>
  <c r="F1161" i="26"/>
  <c r="E41" i="34" s="1"/>
  <c r="P858" i="24"/>
  <c r="F1279" i="26"/>
  <c r="F1267" i="26"/>
  <c r="F1275" i="26"/>
  <c r="P825" i="24"/>
  <c r="F1319" i="26"/>
  <c r="F1222" i="26"/>
  <c r="P748" i="24"/>
  <c r="F1209" i="26"/>
  <c r="P75" i="24"/>
  <c r="F1692" i="26"/>
  <c r="F882" i="21" s="1"/>
  <c r="P440" i="24"/>
  <c r="P515" i="24"/>
  <c r="P517" i="24"/>
  <c r="P524" i="24"/>
  <c r="P498" i="24"/>
  <c r="P474" i="24"/>
  <c r="P463" i="24"/>
  <c r="P452" i="24"/>
  <c r="P914" i="24"/>
  <c r="F1215" i="26"/>
  <c r="E12" i="39" s="1"/>
  <c r="P937" i="24"/>
  <c r="F1187" i="26"/>
  <c r="E67" i="34" s="1"/>
  <c r="P1515" i="24"/>
  <c r="F1072" i="26"/>
  <c r="E583" i="40" s="1"/>
  <c r="P1486" i="24"/>
  <c r="F1056" i="26"/>
  <c r="E567" i="40" s="1"/>
  <c r="P1562" i="24"/>
  <c r="F2329" i="26"/>
  <c r="E11" i="38" s="1"/>
  <c r="P1837" i="24"/>
  <c r="F1024" i="26"/>
  <c r="E535" i="40" s="1"/>
  <c r="P1781" i="24"/>
  <c r="F966" i="26"/>
  <c r="E477" i="40" s="1"/>
  <c r="P1792" i="24"/>
  <c r="F944" i="26"/>
  <c r="E455" i="40" s="1"/>
  <c r="P1807" i="24"/>
  <c r="F924" i="26"/>
  <c r="E435" i="40" s="1"/>
  <c r="P1676" i="24"/>
  <c r="P1627" i="24"/>
  <c r="P1626" i="24"/>
  <c r="P1625" i="24"/>
  <c r="P1636" i="24"/>
  <c r="P1587" i="24"/>
  <c r="P1586" i="24"/>
  <c r="P1744" i="24"/>
  <c r="P1719" i="24"/>
  <c r="P1694" i="24"/>
  <c r="P1669" i="24"/>
  <c r="P1830" i="24"/>
  <c r="F1003" i="26"/>
  <c r="E514" i="40" s="1"/>
  <c r="P1815" i="24"/>
  <c r="F991" i="26"/>
  <c r="E502" i="40" s="1"/>
  <c r="P714" i="24"/>
  <c r="P691" i="24"/>
  <c r="P669" i="24"/>
  <c r="P640" i="24"/>
  <c r="P1068" i="24"/>
  <c r="F1634" i="26"/>
  <c r="P1437" i="24"/>
  <c r="F1741" i="26"/>
  <c r="F24" i="22" s="1"/>
  <c r="P1426" i="24"/>
  <c r="F1806" i="26"/>
  <c r="F88" i="22" s="1"/>
  <c r="P1412" i="24"/>
  <c r="F1788" i="26"/>
  <c r="F71" i="22" s="1"/>
  <c r="P1398" i="24"/>
  <c r="F1786" i="26"/>
  <c r="F69" i="22" s="1"/>
  <c r="P1388" i="24"/>
  <c r="F2170" i="26"/>
  <c r="F445" i="22" s="1"/>
  <c r="P1372" i="24"/>
  <c r="F1904" i="26"/>
  <c r="F188" i="22" s="1"/>
  <c r="P1033" i="24"/>
  <c r="F1650" i="26"/>
  <c r="P1334" i="24"/>
  <c r="F1938" i="26"/>
  <c r="F230" i="22" s="1"/>
  <c r="P1312" i="24"/>
  <c r="F1922" i="26"/>
  <c r="F210" i="22" s="1"/>
  <c r="P1024" i="24"/>
  <c r="F1654" i="26"/>
  <c r="P1020" i="24"/>
  <c r="P286" i="24"/>
  <c r="P270" i="24"/>
  <c r="P250" i="24"/>
  <c r="P135" i="24"/>
  <c r="F2193" i="26"/>
  <c r="F461" i="22" s="1"/>
  <c r="P1199" i="24"/>
  <c r="F2025" i="26"/>
  <c r="F319" i="22" s="1"/>
  <c r="P1186" i="24"/>
  <c r="F2295" i="26"/>
  <c r="F39" i="27" s="1"/>
  <c r="P1868" i="24"/>
  <c r="F2375" i="26"/>
  <c r="F38" i="23" s="1"/>
  <c r="P225" i="24"/>
  <c r="P118" i="24"/>
  <c r="F2126" i="26"/>
  <c r="P104" i="24"/>
  <c r="P205" i="24"/>
  <c r="P78" i="24"/>
  <c r="F1696" i="26"/>
  <c r="P1161" i="24"/>
  <c r="F2018" i="26"/>
  <c r="F312" i="22" s="1"/>
  <c r="P73" i="24"/>
  <c r="F2207" i="26"/>
  <c r="P1472" i="24"/>
  <c r="F2276" i="26"/>
  <c r="F20" i="27" s="1"/>
  <c r="P1154" i="24"/>
  <c r="F2179" i="26"/>
  <c r="P1145" i="24"/>
  <c r="F2160" i="26"/>
  <c r="P960" i="24"/>
  <c r="F1363" i="26"/>
  <c r="E234" i="34" s="1"/>
  <c r="P1123" i="24"/>
  <c r="F2066" i="26"/>
  <c r="F351" i="22" s="1"/>
  <c r="P183" i="24"/>
  <c r="P1105" i="24"/>
  <c r="F2116" i="26"/>
  <c r="F401" i="22" s="1"/>
  <c r="P1090" i="24"/>
  <c r="F2234" i="26"/>
  <c r="F952" i="21" s="1"/>
  <c r="P942" i="24"/>
  <c r="F1139" i="26"/>
  <c r="E19" i="34" s="1"/>
  <c r="P887" i="24"/>
  <c r="F1210" i="26"/>
  <c r="P857" i="24"/>
  <c r="F1144" i="26"/>
  <c r="F1295" i="26"/>
  <c r="P824" i="24"/>
  <c r="F1233" i="26"/>
  <c r="F1304" i="26"/>
  <c r="P746" i="24"/>
  <c r="F1206" i="26"/>
  <c r="P785" i="24"/>
  <c r="F1282" i="26"/>
  <c r="F1260" i="26"/>
  <c r="F1166" i="26"/>
  <c r="F1274" i="26"/>
  <c r="F1278" i="26"/>
  <c r="P1864" i="24"/>
  <c r="F2395" i="26"/>
  <c r="F59" i="23" s="1"/>
  <c r="P76" i="24"/>
  <c r="F1693" i="26"/>
  <c r="F883" i="21" s="1"/>
  <c r="P439" i="24"/>
  <c r="P511" i="24"/>
  <c r="P513" i="24"/>
  <c r="P520" i="24"/>
  <c r="P494" i="24"/>
  <c r="P486" i="24"/>
  <c r="P458" i="24"/>
  <c r="P838" i="24"/>
  <c r="F1186" i="26"/>
  <c r="E66" i="34" s="1"/>
  <c r="P1514" i="24"/>
  <c r="F1071" i="26"/>
  <c r="E582" i="40" s="1"/>
  <c r="P1485" i="24"/>
  <c r="F1055" i="26"/>
  <c r="E566" i="40" s="1"/>
  <c r="P1561" i="24"/>
  <c r="F2328" i="26"/>
  <c r="E10" i="38" s="1"/>
  <c r="P1806" i="24"/>
  <c r="F985" i="26"/>
  <c r="E496" i="40" s="1"/>
  <c r="P1773" i="24"/>
  <c r="F965" i="26"/>
  <c r="E476" i="40" s="1"/>
  <c r="P1784" i="24"/>
  <c r="F943" i="26"/>
  <c r="E454" i="40" s="1"/>
  <c r="P1766" i="24"/>
  <c r="F918" i="26"/>
  <c r="E429" i="40" s="1"/>
  <c r="P1652" i="24"/>
  <c r="P1603" i="24"/>
  <c r="P1602" i="24"/>
  <c r="P1601" i="24"/>
  <c r="P1612" i="24"/>
  <c r="P1753" i="24"/>
  <c r="P1733" i="24"/>
  <c r="P1720" i="24"/>
  <c r="P1695" i="24"/>
  <c r="P1670" i="24"/>
  <c r="P1645" i="24"/>
  <c r="P1828" i="24"/>
  <c r="F1002" i="26"/>
  <c r="E513" i="40" s="1"/>
  <c r="P1876" i="24"/>
  <c r="F2391" i="26"/>
  <c r="F55" i="23" s="1"/>
  <c r="P730" i="24"/>
  <c r="P713" i="24"/>
  <c r="P668" i="24"/>
  <c r="P638" i="24"/>
  <c r="P1065" i="24"/>
  <c r="F1621" i="26"/>
  <c r="P1436" i="24"/>
  <c r="F1738" i="26"/>
  <c r="F21" i="22" s="1"/>
  <c r="P1425" i="24"/>
  <c r="F1816" i="26"/>
  <c r="F97" i="22" s="1"/>
  <c r="P1411" i="24"/>
  <c r="F1781" i="26"/>
  <c r="F64" i="22" s="1"/>
  <c r="P1397" i="24"/>
  <c r="F1779" i="26"/>
  <c r="F62" i="22" s="1"/>
  <c r="P176" i="24"/>
  <c r="F2174" i="26"/>
  <c r="F449" i="22" s="1"/>
  <c r="P1371" i="24"/>
  <c r="F1945" i="26"/>
  <c r="F238" i="22" s="1"/>
  <c r="P1032" i="24"/>
  <c r="F1660" i="26"/>
  <c r="P1029" i="24"/>
  <c r="F1313" i="26"/>
  <c r="F1672" i="26"/>
  <c r="P1310" i="24"/>
  <c r="F1900" i="26"/>
  <c r="F184" i="22" s="1"/>
  <c r="P1293" i="24"/>
  <c r="F1921" i="26"/>
  <c r="F209" i="22" s="1"/>
  <c r="P1273" i="24"/>
  <c r="F1920" i="26"/>
  <c r="F208" i="22" s="1"/>
  <c r="P1252" i="24"/>
  <c r="F1847" i="26"/>
  <c r="F128" i="22" s="1"/>
  <c r="P1225" i="24"/>
  <c r="F1845" i="26"/>
  <c r="F126" i="22" s="1"/>
  <c r="P285" i="24"/>
  <c r="P269" i="24"/>
  <c r="P134" i="24"/>
  <c r="F2194" i="26"/>
  <c r="F462" i="22" s="1"/>
  <c r="P1198" i="24"/>
  <c r="F2024" i="26"/>
  <c r="F318" i="22" s="1"/>
  <c r="P1185" i="24"/>
  <c r="F2309" i="26"/>
  <c r="F51" i="27" s="1"/>
  <c r="P1867" i="24"/>
  <c r="F2374" i="26"/>
  <c r="F37" i="23" s="1"/>
  <c r="P224" i="24"/>
  <c r="P117" i="24"/>
  <c r="F2128" i="26"/>
  <c r="P103" i="24"/>
  <c r="P204" i="24"/>
  <c r="P77" i="24"/>
  <c r="F1698" i="26"/>
  <c r="P993" i="24"/>
  <c r="F1703" i="26"/>
  <c r="F888" i="21" s="1"/>
  <c r="P72" i="24"/>
  <c r="F2206" i="26"/>
  <c r="P1471" i="24"/>
  <c r="F2275" i="26"/>
  <c r="F19" i="27" s="1"/>
  <c r="P1153" i="24"/>
  <c r="F2178" i="26"/>
  <c r="P1144" i="24"/>
  <c r="F2161" i="26"/>
  <c r="P50" i="24"/>
  <c r="F2158" i="26"/>
  <c r="F433" i="22" s="1"/>
  <c r="P1122" i="24"/>
  <c r="F2070" i="26"/>
  <c r="F359" i="22" s="1"/>
  <c r="P182" i="24"/>
  <c r="P1104" i="24"/>
  <c r="F2132" i="26"/>
  <c r="F415" i="22" s="1"/>
  <c r="P1089" i="24"/>
  <c r="F2229" i="26"/>
  <c r="F496" i="22" s="1"/>
  <c r="P1076" i="24"/>
  <c r="F2114" i="26"/>
  <c r="F399" i="22" s="1"/>
  <c r="P885" i="24"/>
  <c r="F1207" i="26"/>
  <c r="P819" i="24"/>
  <c r="F1290" i="26"/>
  <c r="F1129" i="26"/>
  <c r="P744" i="24"/>
  <c r="F1203" i="26"/>
  <c r="P1866" i="24"/>
  <c r="F2394" i="26"/>
  <c r="F58" i="23" s="1"/>
  <c r="P438" i="24"/>
  <c r="P507" i="24"/>
  <c r="P509" i="24"/>
  <c r="P496" i="24"/>
  <c r="P478" i="24"/>
  <c r="P459" i="24"/>
  <c r="P797" i="24"/>
  <c r="F1217" i="26"/>
  <c r="E14" i="39" s="1"/>
  <c r="P929" i="24"/>
  <c r="F1184" i="26"/>
  <c r="E64" i="34" s="1"/>
  <c r="P661" i="24"/>
  <c r="P1513" i="24"/>
  <c r="F1070" i="26"/>
  <c r="E581" i="40" s="1"/>
  <c r="P1551" i="24"/>
  <c r="F1052" i="26"/>
  <c r="E563" i="40" s="1"/>
  <c r="P1560" i="24"/>
  <c r="F2327" i="26"/>
  <c r="E9" i="38" s="1"/>
  <c r="P1798" i="24"/>
  <c r="F984" i="26"/>
  <c r="E495" i="40" s="1"/>
  <c r="P1813" i="24"/>
  <c r="F964" i="26"/>
  <c r="E475" i="40" s="1"/>
  <c r="P1776" i="24"/>
  <c r="F942" i="26"/>
  <c r="E453" i="40" s="1"/>
  <c r="P1760" i="24"/>
  <c r="F917" i="26"/>
  <c r="E428" i="40" s="1"/>
  <c r="P1628" i="24"/>
  <c r="P1579" i="24"/>
  <c r="P1578" i="24"/>
  <c r="P1577" i="24"/>
  <c r="P1588" i="24"/>
  <c r="P1734" i="24"/>
  <c r="P1709" i="24"/>
  <c r="P1696" i="24"/>
  <c r="P1671" i="24"/>
  <c r="P1646" i="24"/>
  <c r="P1621" i="24"/>
  <c r="P1833" i="24"/>
  <c r="F996" i="26"/>
  <c r="E507" i="40" s="1"/>
  <c r="P1878" i="24"/>
  <c r="F2390" i="26"/>
  <c r="F54" i="23" s="1"/>
  <c r="P712" i="24"/>
  <c r="P689" i="24"/>
  <c r="P667" i="24"/>
  <c r="P637" i="24"/>
  <c r="P605" i="24"/>
  <c r="F15" i="26"/>
  <c r="P558" i="24"/>
  <c r="P1447" i="24"/>
  <c r="F1731" i="26"/>
  <c r="F14" i="22" s="1"/>
  <c r="P1060" i="24"/>
  <c r="F1631" i="26"/>
  <c r="P1424" i="24"/>
  <c r="F1800" i="26"/>
  <c r="F82" i="22" s="1"/>
  <c r="P1410" i="24"/>
  <c r="F1772" i="26"/>
  <c r="F55" i="22" s="1"/>
  <c r="P1396" i="24"/>
  <c r="F1817" i="26"/>
  <c r="F98" i="22" s="1"/>
  <c r="P175" i="24"/>
  <c r="F2173" i="26"/>
  <c r="F448" i="22" s="1"/>
  <c r="P1370" i="24"/>
  <c r="F1932" i="26"/>
  <c r="F222" i="22" s="1"/>
  <c r="P1031" i="24"/>
  <c r="F1655" i="26"/>
  <c r="P1331" i="24"/>
  <c r="F1923" i="26"/>
  <c r="F211" i="22" s="1"/>
  <c r="P1309" i="24"/>
  <c r="F1942" i="26"/>
  <c r="F235" i="22" s="1"/>
  <c r="P1291" i="24"/>
  <c r="F1899" i="26"/>
  <c r="F183" i="22" s="1"/>
  <c r="P1271" i="24"/>
  <c r="F1898" i="26"/>
  <c r="F182" i="22" s="1"/>
  <c r="P1251" i="24"/>
  <c r="F1861" i="26"/>
  <c r="F142" i="22" s="1"/>
  <c r="P1224" i="24"/>
  <c r="F1859" i="26"/>
  <c r="F140" i="22" s="1"/>
  <c r="P284" i="24"/>
  <c r="P268" i="24"/>
  <c r="P248" i="24"/>
  <c r="P1212" i="24"/>
  <c r="F2245" i="26"/>
  <c r="P1197" i="24"/>
  <c r="F2023" i="26"/>
  <c r="F317" i="22" s="1"/>
  <c r="P1182" i="24"/>
  <c r="F2204" i="26"/>
  <c r="F472" i="22" s="1"/>
  <c r="P223" i="24"/>
  <c r="P116" i="24"/>
  <c r="F2127" i="26"/>
  <c r="P102" i="24"/>
  <c r="P1169" i="24"/>
  <c r="F2019" i="26"/>
  <c r="F313" i="22" s="1"/>
  <c r="P992" i="24"/>
  <c r="F1707" i="26"/>
  <c r="F892" i="21" s="1"/>
  <c r="P71" i="24"/>
  <c r="F2205" i="26"/>
  <c r="P1470" i="24"/>
  <c r="F25" i="27"/>
  <c r="P1152" i="24"/>
  <c r="F2177" i="26"/>
  <c r="P1143" i="24"/>
  <c r="F2163" i="26"/>
  <c r="F438" i="22" s="1"/>
  <c r="P49" i="24"/>
  <c r="F2156" i="26"/>
  <c r="F431" i="22" s="1"/>
  <c r="P1121" i="24"/>
  <c r="F2074" i="26"/>
  <c r="F362" i="22" s="1"/>
  <c r="P181" i="24"/>
  <c r="P1103" i="24"/>
  <c r="F2131" i="26"/>
  <c r="F414" i="22" s="1"/>
  <c r="P1088" i="24"/>
  <c r="F2119" i="26"/>
  <c r="P1075" i="24"/>
  <c r="F2211" i="26"/>
  <c r="F476" i="22" s="1"/>
  <c r="P938" i="24"/>
  <c r="F1156" i="26"/>
  <c r="F1136" i="26"/>
  <c r="P883" i="24"/>
  <c r="F1204" i="26"/>
  <c r="P853" i="24"/>
  <c r="F1307" i="26"/>
  <c r="F1242" i="26"/>
  <c r="P813" i="24"/>
  <c r="F1155" i="26"/>
  <c r="F1300" i="26"/>
  <c r="P742" i="24"/>
  <c r="F1200" i="26"/>
  <c r="P1863" i="24"/>
  <c r="F2393" i="26"/>
  <c r="F57" i="23" s="1"/>
  <c r="P1008" i="24"/>
  <c r="F1717" i="26"/>
  <c r="F910" i="21" s="1"/>
  <c r="P977" i="24"/>
  <c r="F1369" i="26"/>
  <c r="E240" i="34" s="1"/>
  <c r="P437" i="24"/>
  <c r="P503" i="24"/>
  <c r="P505" i="24"/>
  <c r="P495" i="24"/>
  <c r="P470" i="24"/>
  <c r="P454" i="24"/>
  <c r="P795" i="24"/>
  <c r="F1214" i="26"/>
  <c r="E11" i="39" s="1"/>
  <c r="P828" i="24"/>
  <c r="F1183" i="26"/>
  <c r="E63" i="34" s="1"/>
  <c r="P1512" i="24"/>
  <c r="F1069" i="26"/>
  <c r="E580" i="40" s="1"/>
  <c r="P1550" i="24"/>
  <c r="F1051" i="26"/>
  <c r="E562" i="40" s="1"/>
  <c r="P1558" i="24"/>
  <c r="F2341" i="26"/>
  <c r="E21" i="38" s="1"/>
  <c r="P1790" i="24"/>
  <c r="F983" i="26"/>
  <c r="E494" i="40" s="1"/>
  <c r="P1801" i="24"/>
  <c r="F961" i="26"/>
  <c r="E472" i="40" s="1"/>
  <c r="P1768" i="24"/>
  <c r="F941" i="26"/>
  <c r="E452" i="40" s="1"/>
  <c r="P1765" i="24"/>
  <c r="F916" i="26"/>
  <c r="E427" i="40" s="1"/>
  <c r="P1604" i="24"/>
  <c r="P1749" i="24"/>
  <c r="P1754" i="24"/>
  <c r="P1735" i="24"/>
  <c r="P1710" i="24"/>
  <c r="P1685" i="24"/>
  <c r="P1672" i="24"/>
  <c r="P1647" i="24"/>
  <c r="P1622" i="24"/>
  <c r="P1597" i="24"/>
  <c r="P1829" i="24"/>
  <c r="F995" i="26"/>
  <c r="E506" i="40" s="1"/>
  <c r="P1874" i="24"/>
  <c r="F2389" i="26"/>
  <c r="F53" i="23" s="1"/>
  <c r="P728" i="24"/>
  <c r="P711" i="24"/>
  <c r="P664" i="24"/>
  <c r="P636" i="24"/>
  <c r="P604" i="24"/>
  <c r="F13" i="26"/>
  <c r="P576" i="24"/>
  <c r="F19" i="26"/>
  <c r="P557" i="24"/>
  <c r="P1446" i="24"/>
  <c r="F1728" i="26"/>
  <c r="F11" i="22" s="1"/>
  <c r="P1059" i="24"/>
  <c r="F1618" i="26"/>
  <c r="P1423" i="24"/>
  <c r="F1796" i="26"/>
  <c r="F78" i="22" s="1"/>
  <c r="P1409" i="24"/>
  <c r="F1763" i="26"/>
  <c r="F46" i="22" s="1"/>
  <c r="P1395" i="24"/>
  <c r="F1770" i="26"/>
  <c r="F53" i="22" s="1"/>
  <c r="P1387" i="24"/>
  <c r="F2183" i="26"/>
  <c r="F451" i="22" s="1"/>
  <c r="P1368" i="24"/>
  <c r="F1956" i="26"/>
  <c r="F249" i="22" s="1"/>
  <c r="P1030" i="24"/>
  <c r="F1665" i="26"/>
  <c r="P1329" i="24"/>
  <c r="F1901" i="26"/>
  <c r="F185" i="22" s="1"/>
  <c r="P1308" i="24"/>
  <c r="F1977" i="26"/>
  <c r="F273" i="22" s="1"/>
  <c r="P1290" i="24"/>
  <c r="F1976" i="26"/>
  <c r="F272" i="22" s="1"/>
  <c r="P1270" i="24"/>
  <c r="F1975" i="26"/>
  <c r="F271" i="22" s="1"/>
  <c r="P1248" i="24"/>
  <c r="F1919" i="26"/>
  <c r="F207" i="22" s="1"/>
  <c r="P1222" i="24"/>
  <c r="F1946" i="26"/>
  <c r="F239" i="22" s="1"/>
  <c r="P283" i="24"/>
  <c r="P267" i="24"/>
  <c r="P247" i="24"/>
  <c r="P1211" i="24"/>
  <c r="F2244" i="26"/>
  <c r="P1196" i="24"/>
  <c r="F2022" i="26"/>
  <c r="F316" i="22" s="1"/>
  <c r="P236" i="24"/>
  <c r="P233" i="24"/>
  <c r="P1176" i="24"/>
  <c r="F2039" i="26"/>
  <c r="F332" i="22" s="1"/>
  <c r="P98" i="24"/>
  <c r="F2237" i="26"/>
  <c r="F501" i="22" s="1"/>
  <c r="P200" i="24"/>
  <c r="P999" i="24"/>
  <c r="F1705" i="26"/>
  <c r="F890" i="21" s="1"/>
  <c r="P1160" i="24"/>
  <c r="F2032" i="26"/>
  <c r="F325" i="22" s="1"/>
  <c r="P1483" i="24"/>
  <c r="F2288" i="26"/>
  <c r="F31" i="27" s="1"/>
  <c r="P1469" i="24"/>
  <c r="F2274" i="26"/>
  <c r="F18" i="27" s="1"/>
  <c r="P1151" i="24"/>
  <c r="F2176" i="26"/>
  <c r="P1142" i="24"/>
  <c r="F2162" i="26"/>
  <c r="F437" i="22" s="1"/>
  <c r="P959" i="24"/>
  <c r="F1361" i="26"/>
  <c r="E232" i="34" s="1"/>
  <c r="P989" i="24"/>
  <c r="F2050" i="26"/>
  <c r="F901" i="21" s="1"/>
  <c r="P180" i="24"/>
  <c r="P1102" i="24"/>
  <c r="F2134" i="26"/>
  <c r="F417" i="22" s="1"/>
  <c r="P988" i="24"/>
  <c r="F2155" i="26"/>
  <c r="P1074" i="24"/>
  <c r="F2113" i="26"/>
  <c r="F398" i="22" s="1"/>
  <c r="P881" i="24"/>
  <c r="F1201" i="26"/>
  <c r="P851" i="24"/>
  <c r="F1294" i="26"/>
  <c r="F1141" i="26"/>
  <c r="P809" i="24"/>
  <c r="F1152" i="26"/>
  <c r="F1299" i="26"/>
  <c r="P987" i="24"/>
  <c r="F2232" i="26"/>
  <c r="F934" i="21" s="1"/>
  <c r="N2492" i="24"/>
  <c r="O2492" i="24"/>
  <c r="R2492" i="24"/>
  <c r="S2492" i="24"/>
  <c r="T2492" i="24"/>
  <c r="U2492" i="24"/>
  <c r="N2476" i="24"/>
  <c r="O2476" i="24"/>
  <c r="R2476" i="24"/>
  <c r="S2476" i="24"/>
  <c r="T2476" i="24"/>
  <c r="U2476" i="24"/>
  <c r="N2460" i="24"/>
  <c r="O2460" i="24"/>
  <c r="R2460" i="24"/>
  <c r="S2460" i="24"/>
  <c r="T2460" i="24"/>
  <c r="U2460" i="24"/>
  <c r="N2444" i="24"/>
  <c r="O2444" i="24"/>
  <c r="R2444" i="24"/>
  <c r="S2444" i="24"/>
  <c r="T2444" i="24"/>
  <c r="U2444" i="24"/>
  <c r="N2428" i="24"/>
  <c r="O2428" i="24"/>
  <c r="R2428" i="24"/>
  <c r="S2428" i="24"/>
  <c r="T2428" i="24"/>
  <c r="U2428" i="24"/>
  <c r="N2412" i="24"/>
  <c r="O2412" i="24"/>
  <c r="R2412" i="24"/>
  <c r="S2412" i="24"/>
  <c r="T2412" i="24"/>
  <c r="U2412" i="24"/>
  <c r="N2396" i="24"/>
  <c r="O2396" i="24"/>
  <c r="R2396" i="24"/>
  <c r="S2396" i="24"/>
  <c r="T2396" i="24"/>
  <c r="U2396" i="24"/>
  <c r="T2380" i="24"/>
  <c r="N2380" i="24"/>
  <c r="O2380" i="24"/>
  <c r="R2380" i="24"/>
  <c r="S2380" i="24"/>
  <c r="U2380" i="24"/>
  <c r="T2364" i="24"/>
  <c r="O2364" i="24"/>
  <c r="R2364" i="24"/>
  <c r="S2364" i="24"/>
  <c r="U2364" i="24"/>
  <c r="N2364" i="24"/>
  <c r="T2348" i="24"/>
  <c r="U2348" i="24"/>
  <c r="N2348" i="24"/>
  <c r="O2348" i="24"/>
  <c r="R2348" i="24"/>
  <c r="S2348" i="24"/>
  <c r="T2332" i="24"/>
  <c r="U2332" i="24"/>
  <c r="N2332" i="24"/>
  <c r="O2332" i="24"/>
  <c r="R2332" i="24"/>
  <c r="S2332" i="24"/>
  <c r="T2316" i="24"/>
  <c r="U2316" i="24"/>
  <c r="N2316" i="24"/>
  <c r="O2316" i="24"/>
  <c r="R2316" i="24"/>
  <c r="S2316" i="24"/>
  <c r="S2300" i="24"/>
  <c r="T2300" i="24"/>
  <c r="U2300" i="24"/>
  <c r="N2300" i="24"/>
  <c r="O2300" i="24"/>
  <c r="R2300" i="24"/>
  <c r="R2284" i="24"/>
  <c r="S2284" i="24"/>
  <c r="T2284" i="24"/>
  <c r="U2284" i="24"/>
  <c r="N2284" i="24"/>
  <c r="O2284" i="24"/>
  <c r="R2268" i="24"/>
  <c r="S2268" i="24"/>
  <c r="T2268" i="24"/>
  <c r="U2268" i="24"/>
  <c r="N2268" i="24"/>
  <c r="O2268" i="24"/>
  <c r="O2252" i="24"/>
  <c r="R2252" i="24"/>
  <c r="S2252" i="24"/>
  <c r="T2252" i="24"/>
  <c r="U2252" i="24"/>
  <c r="N2252" i="24"/>
  <c r="N2236" i="24"/>
  <c r="O2236" i="24"/>
  <c r="R2236" i="24"/>
  <c r="S2236" i="24"/>
  <c r="T2236" i="24"/>
  <c r="U2236" i="24"/>
  <c r="N2220" i="24"/>
  <c r="O2220" i="24"/>
  <c r="R2220" i="24"/>
  <c r="S2220" i="24"/>
  <c r="T2220" i="24"/>
  <c r="U2220" i="24"/>
  <c r="N2204" i="24"/>
  <c r="O2204" i="24"/>
  <c r="R2204" i="24"/>
  <c r="S2204" i="24"/>
  <c r="T2204" i="24"/>
  <c r="U2204" i="24"/>
  <c r="N2188" i="24"/>
  <c r="O2188" i="24"/>
  <c r="R2188" i="24"/>
  <c r="S2188" i="24"/>
  <c r="T2188" i="24"/>
  <c r="U2188" i="24"/>
  <c r="N2172" i="24"/>
  <c r="O2172" i="24"/>
  <c r="R2172" i="24"/>
  <c r="S2172" i="24"/>
  <c r="T2172" i="24"/>
  <c r="U2172" i="24"/>
  <c r="N2156" i="24"/>
  <c r="O2156" i="24"/>
  <c r="R2156" i="24"/>
  <c r="S2156" i="24"/>
  <c r="T2156" i="24"/>
  <c r="U2156" i="24"/>
  <c r="N2140" i="24"/>
  <c r="O2140" i="24"/>
  <c r="R2140" i="24"/>
  <c r="S2140" i="24"/>
  <c r="T2140" i="24"/>
  <c r="U2140" i="24"/>
  <c r="R2124" i="24"/>
  <c r="N2124" i="24"/>
  <c r="O2124" i="24"/>
  <c r="S2124" i="24"/>
  <c r="U2124" i="24"/>
  <c r="T2124" i="24"/>
  <c r="R2108" i="24"/>
  <c r="S2108" i="24"/>
  <c r="U2108" i="24"/>
  <c r="N2108" i="24"/>
  <c r="O2108" i="24"/>
  <c r="T2108" i="24"/>
  <c r="R2092" i="24"/>
  <c r="S2092" i="24"/>
  <c r="U2092" i="24"/>
  <c r="T2092" i="24"/>
  <c r="N2092" i="24"/>
  <c r="O2092" i="24"/>
  <c r="R2076" i="24"/>
  <c r="S2076" i="24"/>
  <c r="T2076" i="24"/>
  <c r="U2076" i="24"/>
  <c r="N2076" i="24"/>
  <c r="O2076" i="24"/>
  <c r="R2060" i="24"/>
  <c r="S2060" i="24"/>
  <c r="T2060" i="24"/>
  <c r="U2060" i="24"/>
  <c r="N2060" i="24"/>
  <c r="O2060" i="24"/>
  <c r="R2044" i="24"/>
  <c r="S2044" i="24"/>
  <c r="T2044" i="24"/>
  <c r="U2044" i="24"/>
  <c r="N2044" i="24"/>
  <c r="O2044" i="24"/>
  <c r="R2028" i="24"/>
  <c r="S2028" i="24"/>
  <c r="T2028" i="24"/>
  <c r="U2028" i="24"/>
  <c r="N2028" i="24"/>
  <c r="O2028" i="24"/>
  <c r="R2012" i="24"/>
  <c r="S2012" i="24"/>
  <c r="T2012" i="24"/>
  <c r="U2012" i="24"/>
  <c r="N2012" i="24"/>
  <c r="O2012" i="24"/>
  <c r="O1996" i="24"/>
  <c r="R1996" i="24"/>
  <c r="S1996" i="24"/>
  <c r="T1996" i="24"/>
  <c r="U1996" i="24"/>
  <c r="N1996" i="24"/>
  <c r="O1980" i="24"/>
  <c r="R1980" i="24"/>
  <c r="S1980" i="24"/>
  <c r="T1980" i="24"/>
  <c r="U1980" i="24"/>
  <c r="N1980" i="24"/>
  <c r="O1964" i="24"/>
  <c r="R1964" i="24"/>
  <c r="S1964" i="24"/>
  <c r="T1964" i="24"/>
  <c r="U1964" i="24"/>
  <c r="N1964" i="24"/>
  <c r="N1948" i="24"/>
  <c r="O1948" i="24"/>
  <c r="R1948" i="24"/>
  <c r="S1948" i="24"/>
  <c r="T1948" i="24"/>
  <c r="U1948" i="24"/>
  <c r="N1932" i="24"/>
  <c r="O1932" i="24"/>
  <c r="R1932" i="24"/>
  <c r="S1932" i="24"/>
  <c r="T1932" i="24"/>
  <c r="U1932" i="24"/>
  <c r="U1854" i="24"/>
  <c r="R1854" i="24"/>
  <c r="S1854" i="24"/>
  <c r="T1854" i="24"/>
  <c r="N1854" i="24"/>
  <c r="O1854" i="24"/>
  <c r="U32" i="24"/>
  <c r="N32" i="24"/>
  <c r="R32" i="24"/>
  <c r="O32" i="24"/>
  <c r="S32" i="24"/>
  <c r="T32" i="24"/>
  <c r="O59" i="24"/>
  <c r="R59" i="24"/>
  <c r="U59" i="24"/>
  <c r="S59" i="24"/>
  <c r="T59" i="24"/>
  <c r="N59" i="24"/>
  <c r="O35" i="24"/>
  <c r="R35" i="24"/>
  <c r="U35" i="24"/>
  <c r="S35" i="24"/>
  <c r="T35" i="24"/>
  <c r="N35" i="24"/>
  <c r="O19" i="24"/>
  <c r="R19" i="24"/>
  <c r="U19" i="24"/>
  <c r="S19" i="24"/>
  <c r="T19" i="24"/>
  <c r="N19" i="24"/>
  <c r="S1281" i="24"/>
  <c r="T1281" i="24"/>
  <c r="U1281" i="24"/>
  <c r="N1281" i="24"/>
  <c r="O1281" i="24"/>
  <c r="R1281" i="24"/>
  <c r="N1335" i="24"/>
  <c r="O1335" i="24"/>
  <c r="R1335" i="24"/>
  <c r="S1335" i="24"/>
  <c r="T1335" i="24"/>
  <c r="U1335" i="24"/>
  <c r="N1373" i="24"/>
  <c r="O1373" i="24"/>
  <c r="R1373" i="24"/>
  <c r="S1373" i="24"/>
  <c r="T1373" i="24"/>
  <c r="U1373" i="24"/>
  <c r="N120" i="24"/>
  <c r="O120" i="24"/>
  <c r="T120" i="24"/>
  <c r="U120" i="24"/>
  <c r="R120" i="24"/>
  <c r="S120" i="24"/>
  <c r="R1009" i="24"/>
  <c r="S1009" i="24"/>
  <c r="T1009" i="24"/>
  <c r="U1009" i="24"/>
  <c r="N1009" i="24"/>
  <c r="O1009" i="24"/>
  <c r="R1039" i="24"/>
  <c r="S1039" i="24"/>
  <c r="T1039" i="24"/>
  <c r="N1039" i="24"/>
  <c r="O1039" i="24"/>
  <c r="U1039" i="24"/>
  <c r="U980" i="24"/>
  <c r="R980" i="24"/>
  <c r="N980" i="24"/>
  <c r="O980" i="24"/>
  <c r="S980" i="24"/>
  <c r="T980" i="24"/>
  <c r="U831" i="24"/>
  <c r="R831" i="24"/>
  <c r="N831" i="24"/>
  <c r="O831" i="24"/>
  <c r="S831" i="24"/>
  <c r="T831" i="24"/>
  <c r="U862" i="24"/>
  <c r="N862" i="24"/>
  <c r="O862" i="24"/>
  <c r="R862" i="24"/>
  <c r="S862" i="24"/>
  <c r="T862" i="24"/>
  <c r="S798" i="24"/>
  <c r="T798" i="24"/>
  <c r="U798" i="24"/>
  <c r="O798" i="24"/>
  <c r="R798" i="24"/>
  <c r="N798" i="24"/>
  <c r="R786" i="24"/>
  <c r="S786" i="24"/>
  <c r="T786" i="24"/>
  <c r="U786" i="24"/>
  <c r="O786" i="24"/>
  <c r="N786" i="24"/>
  <c r="U894" i="24"/>
  <c r="N894" i="24"/>
  <c r="O894" i="24"/>
  <c r="R894" i="24"/>
  <c r="S894" i="24"/>
  <c r="T894" i="24"/>
  <c r="U803" i="24"/>
  <c r="R803" i="24"/>
  <c r="S803" i="24"/>
  <c r="T803" i="24"/>
  <c r="O803" i="24"/>
  <c r="N803" i="24"/>
  <c r="R854" i="24"/>
  <c r="N854" i="24"/>
  <c r="S854" i="24"/>
  <c r="T854" i="24"/>
  <c r="U854" i="24"/>
  <c r="O854" i="24"/>
  <c r="O149" i="24"/>
  <c r="R149" i="24"/>
  <c r="T149" i="24"/>
  <c r="N149" i="24"/>
  <c r="S149" i="24"/>
  <c r="U149" i="24"/>
  <c r="O150" i="24"/>
  <c r="T150" i="24"/>
  <c r="N150" i="24"/>
  <c r="S150" i="24"/>
  <c r="R150" i="24"/>
  <c r="U150" i="24"/>
  <c r="R258" i="24"/>
  <c r="U258" i="24"/>
  <c r="N258" i="24"/>
  <c r="O258" i="24"/>
  <c r="S258" i="24"/>
  <c r="T258" i="24"/>
  <c r="U394" i="24"/>
  <c r="R394" i="24"/>
  <c r="S394" i="24"/>
  <c r="T394" i="24"/>
  <c r="N394" i="24"/>
  <c r="O394" i="24"/>
  <c r="O388" i="24"/>
  <c r="U388" i="24"/>
  <c r="N388" i="24"/>
  <c r="R388" i="24"/>
  <c r="S388" i="24"/>
  <c r="T388" i="24"/>
  <c r="N407" i="24"/>
  <c r="O407" i="24"/>
  <c r="R407" i="24"/>
  <c r="S407" i="24"/>
  <c r="U407" i="24"/>
  <c r="T407" i="24"/>
  <c r="R376" i="24"/>
  <c r="U376" i="24"/>
  <c r="N376" i="24"/>
  <c r="O376" i="24"/>
  <c r="S376" i="24"/>
  <c r="T376" i="24"/>
  <c r="R340" i="24"/>
  <c r="U340" i="24"/>
  <c r="O340" i="24"/>
  <c r="S340" i="24"/>
  <c r="T340" i="24"/>
  <c r="N340" i="24"/>
  <c r="R328" i="24"/>
  <c r="U328" i="24"/>
  <c r="O328" i="24"/>
  <c r="S328" i="24"/>
  <c r="N328" i="24"/>
  <c r="T328" i="24"/>
  <c r="O351" i="24"/>
  <c r="R351" i="24"/>
  <c r="S351" i="24"/>
  <c r="N351" i="24"/>
  <c r="T351" i="24"/>
  <c r="U351" i="24"/>
  <c r="N442" i="24"/>
  <c r="S442" i="24"/>
  <c r="T442" i="24"/>
  <c r="U442" i="24"/>
  <c r="R442" i="24"/>
  <c r="O442" i="24"/>
  <c r="N431" i="24"/>
  <c r="R431" i="24"/>
  <c r="S431" i="24"/>
  <c r="T431" i="24"/>
  <c r="U431" i="24"/>
  <c r="O431" i="24"/>
  <c r="N295" i="24"/>
  <c r="U295" i="24"/>
  <c r="R295" i="24"/>
  <c r="T295" i="24"/>
  <c r="O295" i="24"/>
  <c r="S295" i="24"/>
  <c r="T544" i="24"/>
  <c r="N544" i="24"/>
  <c r="O544" i="24"/>
  <c r="R544" i="24"/>
  <c r="S544" i="24"/>
  <c r="U544" i="24"/>
  <c r="T546" i="24"/>
  <c r="N546" i="24"/>
  <c r="O546" i="24"/>
  <c r="R546" i="24"/>
  <c r="S546" i="24"/>
  <c r="U546" i="24"/>
  <c r="T532" i="24"/>
  <c r="N532" i="24"/>
  <c r="O532" i="24"/>
  <c r="R532" i="24"/>
  <c r="S532" i="24"/>
  <c r="U532" i="24"/>
  <c r="O501" i="24"/>
  <c r="R501" i="24"/>
  <c r="T501" i="24"/>
  <c r="N501" i="24"/>
  <c r="S501" i="24"/>
  <c r="U501" i="24"/>
  <c r="O490" i="24"/>
  <c r="U490" i="24"/>
  <c r="N490" i="24"/>
  <c r="R490" i="24"/>
  <c r="T490" i="24"/>
  <c r="S490" i="24"/>
  <c r="O467" i="24"/>
  <c r="R467" i="24"/>
  <c r="S467" i="24"/>
  <c r="T467" i="24"/>
  <c r="N467" i="24"/>
  <c r="U467" i="24"/>
  <c r="O456" i="24"/>
  <c r="R456" i="24"/>
  <c r="S456" i="24"/>
  <c r="T456" i="24"/>
  <c r="U456" i="24"/>
  <c r="N456" i="24"/>
  <c r="N873" i="24"/>
  <c r="U873" i="24"/>
  <c r="O873" i="24"/>
  <c r="S873" i="24"/>
  <c r="T873" i="24"/>
  <c r="R873" i="24"/>
  <c r="T592" i="24"/>
  <c r="N592" i="24"/>
  <c r="O592" i="24"/>
  <c r="R592" i="24"/>
  <c r="S592" i="24"/>
  <c r="U592" i="24"/>
  <c r="T643" i="24"/>
  <c r="U643" i="24"/>
  <c r="N643" i="24"/>
  <c r="O643" i="24"/>
  <c r="R643" i="24"/>
  <c r="S643" i="24"/>
  <c r="N1553" i="24"/>
  <c r="O1553" i="24"/>
  <c r="S1553" i="24"/>
  <c r="T1553" i="24"/>
  <c r="U1553" i="24"/>
  <c r="R1553" i="24"/>
  <c r="U964" i="24"/>
  <c r="O964" i="24"/>
  <c r="R964" i="24"/>
  <c r="S964" i="24"/>
  <c r="T964" i="24"/>
  <c r="N964" i="24"/>
  <c r="U918" i="24"/>
  <c r="N918" i="24"/>
  <c r="O918" i="24"/>
  <c r="R918" i="24"/>
  <c r="T918" i="24"/>
  <c r="S918" i="24"/>
  <c r="U1498" i="24"/>
  <c r="N1498" i="24"/>
  <c r="O1498" i="24"/>
  <c r="R1498" i="24"/>
  <c r="S1498" i="24"/>
  <c r="T1498" i="24"/>
  <c r="R202" i="24"/>
  <c r="U202" i="24"/>
  <c r="T202" i="24"/>
  <c r="S202" i="24"/>
  <c r="O202" i="24"/>
  <c r="N202" i="24"/>
  <c r="U1572" i="24"/>
  <c r="N1572" i="24"/>
  <c r="T1572" i="24"/>
  <c r="O1572" i="24"/>
  <c r="R1572" i="24"/>
  <c r="S1572" i="24"/>
  <c r="N1904" i="24"/>
  <c r="O1904" i="24"/>
  <c r="R1904" i="24"/>
  <c r="S1904" i="24"/>
  <c r="T1904" i="24"/>
  <c r="U1904" i="24"/>
  <c r="R1888" i="24"/>
  <c r="S1888" i="24"/>
  <c r="T1888" i="24"/>
  <c r="U1888" i="24"/>
  <c r="N1888" i="24"/>
  <c r="O1888" i="24"/>
  <c r="N1531" i="24"/>
  <c r="O1531" i="24"/>
  <c r="S1531" i="24"/>
  <c r="T1531" i="24"/>
  <c r="U1531" i="24"/>
  <c r="R1531" i="24"/>
  <c r="U1492" i="24"/>
  <c r="N1492" i="24"/>
  <c r="T1492" i="24"/>
  <c r="O1492" i="24"/>
  <c r="R1492" i="24"/>
  <c r="S1492" i="24"/>
  <c r="N1569" i="24"/>
  <c r="O1569" i="24"/>
  <c r="S1569" i="24"/>
  <c r="T1569" i="24"/>
  <c r="U1569" i="24"/>
  <c r="R1569" i="24"/>
  <c r="N1839" i="24"/>
  <c r="O1839" i="24"/>
  <c r="R1839" i="24"/>
  <c r="S1839" i="24"/>
  <c r="T1839" i="24"/>
  <c r="U1839" i="24"/>
  <c r="N1797" i="24"/>
  <c r="O1797" i="24"/>
  <c r="T1797" i="24"/>
  <c r="R1797" i="24"/>
  <c r="S1797" i="24"/>
  <c r="U1797" i="24"/>
  <c r="U1812" i="24"/>
  <c r="N1812" i="24"/>
  <c r="O1812" i="24"/>
  <c r="R1812" i="24"/>
  <c r="S1812" i="24"/>
  <c r="T1812" i="24"/>
  <c r="N1775" i="24"/>
  <c r="O1775" i="24"/>
  <c r="T1775" i="24"/>
  <c r="S1775" i="24"/>
  <c r="U1775" i="24"/>
  <c r="R1775" i="24"/>
  <c r="O1724" i="24"/>
  <c r="R1724" i="24"/>
  <c r="S1724" i="24"/>
  <c r="T1724" i="24"/>
  <c r="U1724" i="24"/>
  <c r="N1724" i="24"/>
  <c r="N1675" i="24"/>
  <c r="U1675" i="24"/>
  <c r="O1675" i="24"/>
  <c r="R1675" i="24"/>
  <c r="S1675" i="24"/>
  <c r="T1675" i="24"/>
  <c r="U1674" i="24"/>
  <c r="N1674" i="24"/>
  <c r="O1674" i="24"/>
  <c r="R1674" i="24"/>
  <c r="S1674" i="24"/>
  <c r="T1674" i="24"/>
  <c r="N1673" i="24"/>
  <c r="U1673" i="24"/>
  <c r="O1673" i="24"/>
  <c r="R1673" i="24"/>
  <c r="S1673" i="24"/>
  <c r="T1673" i="24"/>
  <c r="N1684" i="24"/>
  <c r="O1684" i="24"/>
  <c r="R1684" i="24"/>
  <c r="S1684" i="24"/>
  <c r="T1684" i="24"/>
  <c r="U1684" i="24"/>
  <c r="N1635" i="24"/>
  <c r="S1635" i="24"/>
  <c r="U1635" i="24"/>
  <c r="O1635" i="24"/>
  <c r="R1635" i="24"/>
  <c r="T1635" i="24"/>
  <c r="R1634" i="24"/>
  <c r="S1634" i="24"/>
  <c r="T1634" i="24"/>
  <c r="U1634" i="24"/>
  <c r="N1634" i="24"/>
  <c r="O1634" i="24"/>
  <c r="N1585" i="24"/>
  <c r="O1585" i="24"/>
  <c r="S1585" i="24"/>
  <c r="T1585" i="24"/>
  <c r="U1585" i="24"/>
  <c r="R1585" i="24"/>
  <c r="U1596" i="24"/>
  <c r="N1596" i="24"/>
  <c r="T1596" i="24"/>
  <c r="O1596" i="24"/>
  <c r="R1596" i="24"/>
  <c r="S1596" i="24"/>
  <c r="O1742" i="24"/>
  <c r="R1742" i="24"/>
  <c r="S1742" i="24"/>
  <c r="T1742" i="24"/>
  <c r="U1742" i="24"/>
  <c r="N1742" i="24"/>
  <c r="N1717" i="24"/>
  <c r="O1717" i="24"/>
  <c r="S1717" i="24"/>
  <c r="T1717" i="24"/>
  <c r="R1717" i="24"/>
  <c r="U1717" i="24"/>
  <c r="N1831" i="24"/>
  <c r="O1831" i="24"/>
  <c r="R1831" i="24"/>
  <c r="S1831" i="24"/>
  <c r="T1831" i="24"/>
  <c r="U1831" i="24"/>
  <c r="N1823" i="24"/>
  <c r="O1823" i="24"/>
  <c r="R1823" i="24"/>
  <c r="S1823" i="24"/>
  <c r="T1823" i="24"/>
  <c r="U1823" i="24"/>
  <c r="U733" i="24"/>
  <c r="N733" i="24"/>
  <c r="O733" i="24"/>
  <c r="R733" i="24"/>
  <c r="S733" i="24"/>
  <c r="T733" i="24"/>
  <c r="N716" i="24"/>
  <c r="S716" i="24"/>
  <c r="T716" i="24"/>
  <c r="U716" i="24"/>
  <c r="R716" i="24"/>
  <c r="O716" i="24"/>
  <c r="U693" i="24"/>
  <c r="N693" i="24"/>
  <c r="O693" i="24"/>
  <c r="R693" i="24"/>
  <c r="T693" i="24"/>
  <c r="S693" i="24"/>
  <c r="N674" i="24"/>
  <c r="U674" i="24"/>
  <c r="R674" i="24"/>
  <c r="S674" i="24"/>
  <c r="T674" i="24"/>
  <c r="O674" i="24"/>
  <c r="T644" i="24"/>
  <c r="O644" i="24"/>
  <c r="N644" i="24"/>
  <c r="R644" i="24"/>
  <c r="S644" i="24"/>
  <c r="U644" i="24"/>
  <c r="T614" i="24"/>
  <c r="O614" i="24"/>
  <c r="R614" i="24"/>
  <c r="N614" i="24"/>
  <c r="S614" i="24"/>
  <c r="U614" i="24"/>
  <c r="T582" i="24"/>
  <c r="N582" i="24"/>
  <c r="O582" i="24"/>
  <c r="S582" i="24"/>
  <c r="U582" i="24"/>
  <c r="R582" i="24"/>
  <c r="T565" i="24"/>
  <c r="U565" i="24"/>
  <c r="O565" i="24"/>
  <c r="R565" i="24"/>
  <c r="S565" i="24"/>
  <c r="N565" i="24"/>
  <c r="U1448" i="24"/>
  <c r="N1448" i="24"/>
  <c r="R1448" i="24"/>
  <c r="S1448" i="24"/>
  <c r="O1448" i="24"/>
  <c r="T1448" i="24"/>
  <c r="N1439" i="24"/>
  <c r="O1439" i="24"/>
  <c r="R1439" i="24"/>
  <c r="S1439" i="24"/>
  <c r="T1439" i="24"/>
  <c r="U1439" i="24"/>
  <c r="U1428" i="24"/>
  <c r="N1428" i="24"/>
  <c r="R1428" i="24"/>
  <c r="S1428" i="24"/>
  <c r="T1428" i="24"/>
  <c r="O1428" i="24"/>
  <c r="R1414" i="24"/>
  <c r="N1414" i="24"/>
  <c r="O1414" i="24"/>
  <c r="S1414" i="24"/>
  <c r="T1414" i="24"/>
  <c r="U1414" i="24"/>
  <c r="R1043" i="24"/>
  <c r="S1043" i="24"/>
  <c r="T1043" i="24"/>
  <c r="N1043" i="24"/>
  <c r="O1043" i="24"/>
  <c r="U1043" i="24"/>
  <c r="R1035" i="24"/>
  <c r="S1035" i="24"/>
  <c r="T1035" i="24"/>
  <c r="N1035" i="24"/>
  <c r="O1035" i="24"/>
  <c r="U1035" i="24"/>
  <c r="R1376" i="24"/>
  <c r="N1376" i="24"/>
  <c r="O1376" i="24"/>
  <c r="S1376" i="24"/>
  <c r="U1376" i="24"/>
  <c r="T1376" i="24"/>
  <c r="N1355" i="24"/>
  <c r="R1355" i="24"/>
  <c r="O1355" i="24"/>
  <c r="S1355" i="24"/>
  <c r="T1355" i="24"/>
  <c r="U1355" i="24"/>
  <c r="N1337" i="24"/>
  <c r="O1337" i="24"/>
  <c r="R1337" i="24"/>
  <c r="S1337" i="24"/>
  <c r="T1337" i="24"/>
  <c r="U1337" i="24"/>
  <c r="R1314" i="24"/>
  <c r="T1314" i="24"/>
  <c r="U1314" i="24"/>
  <c r="N1314" i="24"/>
  <c r="O1314" i="24"/>
  <c r="S1314" i="24"/>
  <c r="T1026" i="24"/>
  <c r="U1026" i="24"/>
  <c r="N1026" i="24"/>
  <c r="R1026" i="24"/>
  <c r="S1026" i="24"/>
  <c r="O1026" i="24"/>
  <c r="R1023" i="24"/>
  <c r="S1023" i="24"/>
  <c r="T1023" i="24"/>
  <c r="O1023" i="24"/>
  <c r="U1023" i="24"/>
  <c r="N1023" i="24"/>
  <c r="T1018" i="24"/>
  <c r="U1018" i="24"/>
  <c r="N1018" i="24"/>
  <c r="R1018" i="24"/>
  <c r="S1018" i="24"/>
  <c r="O1018" i="24"/>
  <c r="U1230" i="24"/>
  <c r="N1230" i="24"/>
  <c r="O1230" i="24"/>
  <c r="R1230" i="24"/>
  <c r="S1230" i="24"/>
  <c r="T1230" i="24"/>
  <c r="R288" i="24"/>
  <c r="U288" i="24"/>
  <c r="S288" i="24"/>
  <c r="N288" i="24"/>
  <c r="O288" i="24"/>
  <c r="T288" i="24"/>
  <c r="R272" i="24"/>
  <c r="U272" i="24"/>
  <c r="O272" i="24"/>
  <c r="N272" i="24"/>
  <c r="S272" i="24"/>
  <c r="T272" i="24"/>
  <c r="R254" i="24"/>
  <c r="U254" i="24"/>
  <c r="T254" i="24"/>
  <c r="N254" i="24"/>
  <c r="O254" i="24"/>
  <c r="S254" i="24"/>
  <c r="U1214" i="24"/>
  <c r="N1214" i="24"/>
  <c r="O1214" i="24"/>
  <c r="R1214" i="24"/>
  <c r="S1214" i="24"/>
  <c r="T1214" i="24"/>
  <c r="N1201" i="24"/>
  <c r="O1201" i="24"/>
  <c r="R1201" i="24"/>
  <c r="T1201" i="24"/>
  <c r="U1201" i="24"/>
  <c r="S1201" i="24"/>
  <c r="U1188" i="24"/>
  <c r="N1188" i="24"/>
  <c r="O1188" i="24"/>
  <c r="R1188" i="24"/>
  <c r="S1188" i="24"/>
  <c r="T1188" i="24"/>
  <c r="U1870" i="24"/>
  <c r="R1870" i="24"/>
  <c r="S1870" i="24"/>
  <c r="T1870" i="24"/>
  <c r="N1870" i="24"/>
  <c r="O1870" i="24"/>
  <c r="T1180" i="24"/>
  <c r="U1180" i="24"/>
  <c r="N1180" i="24"/>
  <c r="O1180" i="24"/>
  <c r="R1180" i="24"/>
  <c r="S1180" i="24"/>
  <c r="R216" i="24"/>
  <c r="U216" i="24"/>
  <c r="N216" i="24"/>
  <c r="O216" i="24"/>
  <c r="S216" i="24"/>
  <c r="T216" i="24"/>
  <c r="S106" i="24"/>
  <c r="R106" i="24"/>
  <c r="T106" i="24"/>
  <c r="N106" i="24"/>
  <c r="U106" i="24"/>
  <c r="O106" i="24"/>
  <c r="U207" i="24"/>
  <c r="O207" i="24"/>
  <c r="R207" i="24"/>
  <c r="S207" i="24"/>
  <c r="T207" i="24"/>
  <c r="N207" i="24"/>
  <c r="R1000" i="24"/>
  <c r="S1000" i="24"/>
  <c r="T1000" i="24"/>
  <c r="O1000" i="24"/>
  <c r="U1000" i="24"/>
  <c r="N1000" i="24"/>
  <c r="O1162" i="24"/>
  <c r="T1162" i="24"/>
  <c r="U1162" i="24"/>
  <c r="R1162" i="24"/>
  <c r="S1162" i="24"/>
  <c r="N1162" i="24"/>
  <c r="N1847" i="24"/>
  <c r="O1847" i="24"/>
  <c r="R1847" i="24"/>
  <c r="S1847" i="24"/>
  <c r="T1847" i="24"/>
  <c r="U1847" i="24"/>
  <c r="U1474" i="24"/>
  <c r="N1474" i="24"/>
  <c r="S1474" i="24"/>
  <c r="O1474" i="24"/>
  <c r="R1474" i="24"/>
  <c r="T1474" i="24"/>
  <c r="O1156" i="24"/>
  <c r="T1156" i="24"/>
  <c r="U1156" i="24"/>
  <c r="N1156" i="24"/>
  <c r="R1156" i="24"/>
  <c r="S1156" i="24"/>
  <c r="U1147" i="24"/>
  <c r="N1147" i="24"/>
  <c r="O1147" i="24"/>
  <c r="R1147" i="24"/>
  <c r="S1147" i="24"/>
  <c r="T1147" i="24"/>
  <c r="N1134" i="24"/>
  <c r="O1134" i="24"/>
  <c r="T1134" i="24"/>
  <c r="U1134" i="24"/>
  <c r="R1134" i="24"/>
  <c r="S1134" i="24"/>
  <c r="U1125" i="24"/>
  <c r="N1125" i="24"/>
  <c r="O1125" i="24"/>
  <c r="R1125" i="24"/>
  <c r="S1125" i="24"/>
  <c r="T1125" i="24"/>
  <c r="O185" i="24"/>
  <c r="U185" i="24"/>
  <c r="N185" i="24"/>
  <c r="S185" i="24"/>
  <c r="T185" i="24"/>
  <c r="R185" i="24"/>
  <c r="U1107" i="24"/>
  <c r="N1107" i="24"/>
  <c r="O1107" i="24"/>
  <c r="R1107" i="24"/>
  <c r="S1107" i="24"/>
  <c r="T1107" i="24"/>
  <c r="N1092" i="24"/>
  <c r="O1092" i="24"/>
  <c r="T1092" i="24"/>
  <c r="U1092" i="24"/>
  <c r="R1092" i="24"/>
  <c r="S1092" i="24"/>
  <c r="N1078" i="24"/>
  <c r="O1078" i="24"/>
  <c r="T1078" i="24"/>
  <c r="U1078" i="24"/>
  <c r="R1078" i="24"/>
  <c r="S1078" i="24"/>
  <c r="U946" i="24"/>
  <c r="N946" i="24"/>
  <c r="O946" i="24"/>
  <c r="R946" i="24"/>
  <c r="S946" i="24"/>
  <c r="T946" i="24"/>
  <c r="U906" i="24"/>
  <c r="N906" i="24"/>
  <c r="O906" i="24"/>
  <c r="R906" i="24"/>
  <c r="S906" i="24"/>
  <c r="T906" i="24"/>
  <c r="R859" i="24"/>
  <c r="T859" i="24"/>
  <c r="U859" i="24"/>
  <c r="N859" i="24"/>
  <c r="O859" i="24"/>
  <c r="S859" i="24"/>
  <c r="U827" i="24"/>
  <c r="R827" i="24"/>
  <c r="N827" i="24"/>
  <c r="O827" i="24"/>
  <c r="S827" i="24"/>
  <c r="T827" i="24"/>
  <c r="U767" i="24"/>
  <c r="N767" i="24"/>
  <c r="O767" i="24"/>
  <c r="R767" i="24"/>
  <c r="T767" i="24"/>
  <c r="S767" i="24"/>
  <c r="R2491" i="24"/>
  <c r="S2491" i="24"/>
  <c r="T2491" i="24"/>
  <c r="U2491" i="24"/>
  <c r="N2491" i="24"/>
  <c r="O2491" i="24"/>
  <c r="R2475" i="24"/>
  <c r="S2475" i="24"/>
  <c r="T2475" i="24"/>
  <c r="U2475" i="24"/>
  <c r="N2475" i="24"/>
  <c r="O2475" i="24"/>
  <c r="R2459" i="24"/>
  <c r="S2459" i="24"/>
  <c r="T2459" i="24"/>
  <c r="U2459" i="24"/>
  <c r="N2459" i="24"/>
  <c r="O2459" i="24"/>
  <c r="R2443" i="24"/>
  <c r="S2443" i="24"/>
  <c r="T2443" i="24"/>
  <c r="U2443" i="24"/>
  <c r="N2443" i="24"/>
  <c r="O2443" i="24"/>
  <c r="R2427" i="24"/>
  <c r="S2427" i="24"/>
  <c r="T2427" i="24"/>
  <c r="U2427" i="24"/>
  <c r="N2427" i="24"/>
  <c r="O2427" i="24"/>
  <c r="R2411" i="24"/>
  <c r="S2411" i="24"/>
  <c r="T2411" i="24"/>
  <c r="U2411" i="24"/>
  <c r="N2411" i="24"/>
  <c r="O2411" i="24"/>
  <c r="R2395" i="24"/>
  <c r="S2395" i="24"/>
  <c r="T2395" i="24"/>
  <c r="U2395" i="24"/>
  <c r="N2395" i="24"/>
  <c r="O2395" i="24"/>
  <c r="O2379" i="24"/>
  <c r="R2379" i="24"/>
  <c r="S2379" i="24"/>
  <c r="T2379" i="24"/>
  <c r="U2379" i="24"/>
  <c r="N2379" i="24"/>
  <c r="N2363" i="24"/>
  <c r="O2363" i="24"/>
  <c r="R2363" i="24"/>
  <c r="S2363" i="24"/>
  <c r="T2363" i="24"/>
  <c r="U2363" i="24"/>
  <c r="N2347" i="24"/>
  <c r="O2347" i="24"/>
  <c r="R2347" i="24"/>
  <c r="S2347" i="24"/>
  <c r="T2347" i="24"/>
  <c r="U2347" i="24"/>
  <c r="N2331" i="24"/>
  <c r="O2331" i="24"/>
  <c r="R2331" i="24"/>
  <c r="S2331" i="24"/>
  <c r="T2331" i="24"/>
  <c r="U2331" i="24"/>
  <c r="N2315" i="24"/>
  <c r="O2315" i="24"/>
  <c r="R2315" i="24"/>
  <c r="S2315" i="24"/>
  <c r="T2315" i="24"/>
  <c r="U2315" i="24"/>
  <c r="N2299" i="24"/>
  <c r="O2299" i="24"/>
  <c r="R2299" i="24"/>
  <c r="S2299" i="24"/>
  <c r="T2299" i="24"/>
  <c r="U2299" i="24"/>
  <c r="N2283" i="24"/>
  <c r="O2283" i="24"/>
  <c r="R2283" i="24"/>
  <c r="S2283" i="24"/>
  <c r="T2283" i="24"/>
  <c r="U2283" i="24"/>
  <c r="N2267" i="24"/>
  <c r="O2267" i="24"/>
  <c r="R2267" i="24"/>
  <c r="S2267" i="24"/>
  <c r="T2267" i="24"/>
  <c r="U2267" i="24"/>
  <c r="S2251" i="24"/>
  <c r="T2251" i="24"/>
  <c r="U2251" i="24"/>
  <c r="N2251" i="24"/>
  <c r="O2251" i="24"/>
  <c r="R2251" i="24"/>
  <c r="R2235" i="24"/>
  <c r="S2235" i="24"/>
  <c r="T2235" i="24"/>
  <c r="U2235" i="24"/>
  <c r="N2235" i="24"/>
  <c r="O2235" i="24"/>
  <c r="R2219" i="24"/>
  <c r="S2219" i="24"/>
  <c r="T2219" i="24"/>
  <c r="U2219" i="24"/>
  <c r="N2219" i="24"/>
  <c r="O2219" i="24"/>
  <c r="R2203" i="24"/>
  <c r="S2203" i="24"/>
  <c r="T2203" i="24"/>
  <c r="U2203" i="24"/>
  <c r="N2203" i="24"/>
  <c r="O2203" i="24"/>
  <c r="R2187" i="24"/>
  <c r="S2187" i="24"/>
  <c r="T2187" i="24"/>
  <c r="U2187" i="24"/>
  <c r="N2187" i="24"/>
  <c r="O2187" i="24"/>
  <c r="R2171" i="24"/>
  <c r="S2171" i="24"/>
  <c r="T2171" i="24"/>
  <c r="U2171" i="24"/>
  <c r="N2171" i="24"/>
  <c r="O2171" i="24"/>
  <c r="R2155" i="24"/>
  <c r="S2155" i="24"/>
  <c r="T2155" i="24"/>
  <c r="U2155" i="24"/>
  <c r="N2155" i="24"/>
  <c r="O2155" i="24"/>
  <c r="R2139" i="24"/>
  <c r="S2139" i="24"/>
  <c r="T2139" i="24"/>
  <c r="U2139" i="24"/>
  <c r="N2139" i="24"/>
  <c r="O2139" i="24"/>
  <c r="S2123" i="24"/>
  <c r="N2123" i="24"/>
  <c r="O2123" i="24"/>
  <c r="R2123" i="24"/>
  <c r="T2123" i="24"/>
  <c r="U2123" i="24"/>
  <c r="S2107" i="24"/>
  <c r="N2107" i="24"/>
  <c r="R2107" i="24"/>
  <c r="T2107" i="24"/>
  <c r="U2107" i="24"/>
  <c r="O2107" i="24"/>
  <c r="S2091" i="24"/>
  <c r="N2091" i="24"/>
  <c r="O2091" i="24"/>
  <c r="R2091" i="24"/>
  <c r="T2091" i="24"/>
  <c r="U2091" i="24"/>
  <c r="S2075" i="24"/>
  <c r="N2075" i="24"/>
  <c r="O2075" i="24"/>
  <c r="R2075" i="24"/>
  <c r="T2075" i="24"/>
  <c r="U2075" i="24"/>
  <c r="S2059" i="24"/>
  <c r="N2059" i="24"/>
  <c r="O2059" i="24"/>
  <c r="R2059" i="24"/>
  <c r="T2059" i="24"/>
  <c r="U2059" i="24"/>
  <c r="S2043" i="24"/>
  <c r="N2043" i="24"/>
  <c r="O2043" i="24"/>
  <c r="R2043" i="24"/>
  <c r="T2043" i="24"/>
  <c r="U2043" i="24"/>
  <c r="S2027" i="24"/>
  <c r="N2027" i="24"/>
  <c r="O2027" i="24"/>
  <c r="R2027" i="24"/>
  <c r="T2027" i="24"/>
  <c r="U2027" i="24"/>
  <c r="S2011" i="24"/>
  <c r="N2011" i="24"/>
  <c r="R2011" i="24"/>
  <c r="T2011" i="24"/>
  <c r="U2011" i="24"/>
  <c r="O2011" i="24"/>
  <c r="S1995" i="24"/>
  <c r="N1995" i="24"/>
  <c r="O1995" i="24"/>
  <c r="R1995" i="24"/>
  <c r="T1995" i="24"/>
  <c r="U1995" i="24"/>
  <c r="S1979" i="24"/>
  <c r="T1979" i="24"/>
  <c r="N1979" i="24"/>
  <c r="R1979" i="24"/>
  <c r="U1979" i="24"/>
  <c r="O1979" i="24"/>
  <c r="S1963" i="24"/>
  <c r="T1963" i="24"/>
  <c r="N1963" i="24"/>
  <c r="R1963" i="24"/>
  <c r="U1963" i="24"/>
  <c r="O1963" i="24"/>
  <c r="S1947" i="24"/>
  <c r="T1947" i="24"/>
  <c r="U1947" i="24"/>
  <c r="N1947" i="24"/>
  <c r="O1947" i="24"/>
  <c r="R1947" i="24"/>
  <c r="S1931" i="24"/>
  <c r="T1931" i="24"/>
  <c r="U1931" i="24"/>
  <c r="N1931" i="24"/>
  <c r="O1931" i="24"/>
  <c r="R1931" i="24"/>
  <c r="N1853" i="24"/>
  <c r="O1853" i="24"/>
  <c r="R1853" i="24"/>
  <c r="S1853" i="24"/>
  <c r="T1853" i="24"/>
  <c r="U1853" i="24"/>
  <c r="O31" i="24"/>
  <c r="R31" i="24"/>
  <c r="T31" i="24"/>
  <c r="U31" i="24"/>
  <c r="N31" i="24"/>
  <c r="S31" i="24"/>
  <c r="S10" i="24"/>
  <c r="N10" i="24"/>
  <c r="O10" i="24"/>
  <c r="R10" i="24"/>
  <c r="U10" i="24"/>
  <c r="T10" i="24"/>
  <c r="U34" i="24"/>
  <c r="N34" i="24"/>
  <c r="R34" i="24"/>
  <c r="S34" i="24"/>
  <c r="T34" i="24"/>
  <c r="O34" i="24"/>
  <c r="O15" i="24"/>
  <c r="R15" i="24"/>
  <c r="N15" i="24"/>
  <c r="S15" i="24"/>
  <c r="T15" i="24"/>
  <c r="U15" i="24"/>
  <c r="R1261" i="24"/>
  <c r="S1261" i="24"/>
  <c r="T1261" i="24"/>
  <c r="U1261" i="24"/>
  <c r="N1261" i="24"/>
  <c r="O1261" i="24"/>
  <c r="N1315" i="24"/>
  <c r="O1315" i="24"/>
  <c r="R1315" i="24"/>
  <c r="S1315" i="24"/>
  <c r="T1315" i="24"/>
  <c r="U1315" i="24"/>
  <c r="R1359" i="24"/>
  <c r="S1359" i="24"/>
  <c r="T1359" i="24"/>
  <c r="U1359" i="24"/>
  <c r="N1359" i="24"/>
  <c r="O1359" i="24"/>
  <c r="R172" i="24"/>
  <c r="U172" i="24"/>
  <c r="N172" i="24"/>
  <c r="S172" i="24"/>
  <c r="O172" i="24"/>
  <c r="T172" i="24"/>
  <c r="T62" i="24"/>
  <c r="U62" i="24"/>
  <c r="R62" i="24"/>
  <c r="S62" i="24"/>
  <c r="O62" i="24"/>
  <c r="N62" i="24"/>
  <c r="O1066" i="24"/>
  <c r="R1066" i="24"/>
  <c r="S1066" i="24"/>
  <c r="T1066" i="24"/>
  <c r="N1066" i="24"/>
  <c r="U1066" i="24"/>
  <c r="O137" i="24"/>
  <c r="R137" i="24"/>
  <c r="U137" i="24"/>
  <c r="T137" i="24"/>
  <c r="S137" i="24"/>
  <c r="N137" i="24"/>
  <c r="U821" i="24"/>
  <c r="R821" i="24"/>
  <c r="N821" i="24"/>
  <c r="O821" i="24"/>
  <c r="S821" i="24"/>
  <c r="T821" i="24"/>
  <c r="T860" i="24"/>
  <c r="U860" i="24"/>
  <c r="N860" i="24"/>
  <c r="O860" i="24"/>
  <c r="R860" i="24"/>
  <c r="S860" i="24"/>
  <c r="R796" i="24"/>
  <c r="S796" i="24"/>
  <c r="T796" i="24"/>
  <c r="U796" i="24"/>
  <c r="N796" i="24"/>
  <c r="O796" i="24"/>
  <c r="N784" i="24"/>
  <c r="O784" i="24"/>
  <c r="R784" i="24"/>
  <c r="S784" i="24"/>
  <c r="T784" i="24"/>
  <c r="U784" i="24"/>
  <c r="U763" i="24"/>
  <c r="N763" i="24"/>
  <c r="O763" i="24"/>
  <c r="R763" i="24"/>
  <c r="S763" i="24"/>
  <c r="T763" i="24"/>
  <c r="N816" i="24"/>
  <c r="O816" i="24"/>
  <c r="R816" i="24"/>
  <c r="S816" i="24"/>
  <c r="T816" i="24"/>
  <c r="U816" i="24"/>
  <c r="N846" i="24"/>
  <c r="U846" i="24"/>
  <c r="S846" i="24"/>
  <c r="T846" i="24"/>
  <c r="O846" i="24"/>
  <c r="R846" i="24"/>
  <c r="R148" i="24"/>
  <c r="S148" i="24"/>
  <c r="T148" i="24"/>
  <c r="N148" i="24"/>
  <c r="O148" i="24"/>
  <c r="U148" i="24"/>
  <c r="T158" i="24"/>
  <c r="S158" i="24"/>
  <c r="N158" i="24"/>
  <c r="O158" i="24"/>
  <c r="R158" i="24"/>
  <c r="U158" i="24"/>
  <c r="N251" i="24"/>
  <c r="O251" i="24"/>
  <c r="S251" i="24"/>
  <c r="T251" i="24"/>
  <c r="R251" i="24"/>
  <c r="U251" i="24"/>
  <c r="N423" i="24"/>
  <c r="O423" i="24"/>
  <c r="U423" i="24"/>
  <c r="R423" i="24"/>
  <c r="S423" i="24"/>
  <c r="T423" i="24"/>
  <c r="O387" i="24"/>
  <c r="R387" i="24"/>
  <c r="N387" i="24"/>
  <c r="S387" i="24"/>
  <c r="T387" i="24"/>
  <c r="U387" i="24"/>
  <c r="N406" i="24"/>
  <c r="O406" i="24"/>
  <c r="R406" i="24"/>
  <c r="S406" i="24"/>
  <c r="T406" i="24"/>
  <c r="U406" i="24"/>
  <c r="U375" i="24"/>
  <c r="R375" i="24"/>
  <c r="S375" i="24"/>
  <c r="T375" i="24"/>
  <c r="N375" i="24"/>
  <c r="O375" i="24"/>
  <c r="S339" i="24"/>
  <c r="O339" i="24"/>
  <c r="R339" i="24"/>
  <c r="N339" i="24"/>
  <c r="T339" i="24"/>
  <c r="U339" i="24"/>
  <c r="N427" i="24"/>
  <c r="T427" i="24"/>
  <c r="O427" i="24"/>
  <c r="R427" i="24"/>
  <c r="S427" i="24"/>
  <c r="U427" i="24"/>
  <c r="R350" i="24"/>
  <c r="U350" i="24"/>
  <c r="S350" i="24"/>
  <c r="N350" i="24"/>
  <c r="T350" i="24"/>
  <c r="O350" i="24"/>
  <c r="N441" i="24"/>
  <c r="R441" i="24"/>
  <c r="O441" i="24"/>
  <c r="S441" i="24"/>
  <c r="T441" i="24"/>
  <c r="U441" i="24"/>
  <c r="N435" i="24"/>
  <c r="T435" i="24"/>
  <c r="U435" i="24"/>
  <c r="R435" i="24"/>
  <c r="S435" i="24"/>
  <c r="O435" i="24"/>
  <c r="N307" i="24"/>
  <c r="O307" i="24"/>
  <c r="R307" i="24"/>
  <c r="S307" i="24"/>
  <c r="U307" i="24"/>
  <c r="T307" i="24"/>
  <c r="T540" i="24"/>
  <c r="N540" i="24"/>
  <c r="O540" i="24"/>
  <c r="R540" i="24"/>
  <c r="S540" i="24"/>
  <c r="U540" i="24"/>
  <c r="T542" i="24"/>
  <c r="N542" i="24"/>
  <c r="O542" i="24"/>
  <c r="U542" i="24"/>
  <c r="R542" i="24"/>
  <c r="S542" i="24"/>
  <c r="T528" i="24"/>
  <c r="N528" i="24"/>
  <c r="O528" i="24"/>
  <c r="R528" i="24"/>
  <c r="S528" i="24"/>
  <c r="U528" i="24"/>
  <c r="O502" i="24"/>
  <c r="S502" i="24"/>
  <c r="N502" i="24"/>
  <c r="R502" i="24"/>
  <c r="T502" i="24"/>
  <c r="U502" i="24"/>
  <c r="O482" i="24"/>
  <c r="N482" i="24"/>
  <c r="R482" i="24"/>
  <c r="S482" i="24"/>
  <c r="U482" i="24"/>
  <c r="T482" i="24"/>
  <c r="O462" i="24"/>
  <c r="S462" i="24"/>
  <c r="T462" i="24"/>
  <c r="U462" i="24"/>
  <c r="R462" i="24"/>
  <c r="N462" i="24"/>
  <c r="O453" i="24"/>
  <c r="R453" i="24"/>
  <c r="S453" i="24"/>
  <c r="T453" i="24"/>
  <c r="N453" i="24"/>
  <c r="U453" i="24"/>
  <c r="T583" i="24"/>
  <c r="U583" i="24"/>
  <c r="R583" i="24"/>
  <c r="S583" i="24"/>
  <c r="N583" i="24"/>
  <c r="O583" i="24"/>
  <c r="T590" i="24"/>
  <c r="N590" i="24"/>
  <c r="O590" i="24"/>
  <c r="U590" i="24"/>
  <c r="S590" i="24"/>
  <c r="R590" i="24"/>
  <c r="T639" i="24"/>
  <c r="N639" i="24"/>
  <c r="O639" i="24"/>
  <c r="U639" i="24"/>
  <c r="R639" i="24"/>
  <c r="S639" i="24"/>
  <c r="U1552" i="24"/>
  <c r="N1552" i="24"/>
  <c r="T1552" i="24"/>
  <c r="O1552" i="24"/>
  <c r="R1552" i="24"/>
  <c r="S1552" i="24"/>
  <c r="U963" i="24"/>
  <c r="R963" i="24"/>
  <c r="S963" i="24"/>
  <c r="T963" i="24"/>
  <c r="N963" i="24"/>
  <c r="O963" i="24"/>
  <c r="U916" i="24"/>
  <c r="N916" i="24"/>
  <c r="O916" i="24"/>
  <c r="R916" i="24"/>
  <c r="S916" i="24"/>
  <c r="T916" i="24"/>
  <c r="N1497" i="24"/>
  <c r="O1497" i="24"/>
  <c r="S1497" i="24"/>
  <c r="T1497" i="24"/>
  <c r="U1497" i="24"/>
  <c r="R1497" i="24"/>
  <c r="O201" i="24"/>
  <c r="T201" i="24"/>
  <c r="N201" i="24"/>
  <c r="R201" i="24"/>
  <c r="S201" i="24"/>
  <c r="U201" i="24"/>
  <c r="U1574" i="24"/>
  <c r="N1574" i="24"/>
  <c r="O1574" i="24"/>
  <c r="R1574" i="24"/>
  <c r="S1574" i="24"/>
  <c r="T1574" i="24"/>
  <c r="O1903" i="24"/>
  <c r="R1903" i="24"/>
  <c r="S1903" i="24"/>
  <c r="T1903" i="24"/>
  <c r="U1903" i="24"/>
  <c r="N1903" i="24"/>
  <c r="O1887" i="24"/>
  <c r="N1887" i="24"/>
  <c r="R1887" i="24"/>
  <c r="S1887" i="24"/>
  <c r="T1887" i="24"/>
  <c r="U1887" i="24"/>
  <c r="U1516" i="24"/>
  <c r="N1516" i="24"/>
  <c r="T1516" i="24"/>
  <c r="O1516" i="24"/>
  <c r="R1516" i="24"/>
  <c r="S1516" i="24"/>
  <c r="N1487" i="24"/>
  <c r="O1487" i="24"/>
  <c r="S1487" i="24"/>
  <c r="T1487" i="24"/>
  <c r="U1487" i="24"/>
  <c r="R1487" i="24"/>
  <c r="N1563" i="24"/>
  <c r="O1563" i="24"/>
  <c r="S1563" i="24"/>
  <c r="T1563" i="24"/>
  <c r="U1563" i="24"/>
  <c r="R1563" i="24"/>
  <c r="U1838" i="24"/>
  <c r="R1838" i="24"/>
  <c r="S1838" i="24"/>
  <c r="T1838" i="24"/>
  <c r="N1838" i="24"/>
  <c r="O1838" i="24"/>
  <c r="N1789" i="24"/>
  <c r="O1789" i="24"/>
  <c r="T1789" i="24"/>
  <c r="U1789" i="24"/>
  <c r="R1789" i="24"/>
  <c r="S1789" i="24"/>
  <c r="U1800" i="24"/>
  <c r="N1800" i="24"/>
  <c r="O1800" i="24"/>
  <c r="R1800" i="24"/>
  <c r="S1800" i="24"/>
  <c r="T1800" i="24"/>
  <c r="N1767" i="24"/>
  <c r="O1767" i="24"/>
  <c r="T1767" i="24"/>
  <c r="R1767" i="24"/>
  <c r="S1767" i="24"/>
  <c r="U1767" i="24"/>
  <c r="O1700" i="24"/>
  <c r="R1700" i="24"/>
  <c r="S1700" i="24"/>
  <c r="T1700" i="24"/>
  <c r="U1700" i="24"/>
  <c r="N1700" i="24"/>
  <c r="N1651" i="24"/>
  <c r="S1651" i="24"/>
  <c r="U1651" i="24"/>
  <c r="T1651" i="24"/>
  <c r="O1651" i="24"/>
  <c r="R1651" i="24"/>
  <c r="N1650" i="24"/>
  <c r="O1650" i="24"/>
  <c r="R1650" i="24"/>
  <c r="S1650" i="24"/>
  <c r="T1650" i="24"/>
  <c r="U1650" i="24"/>
  <c r="N1649" i="24"/>
  <c r="S1649" i="24"/>
  <c r="U1649" i="24"/>
  <c r="R1649" i="24"/>
  <c r="T1649" i="24"/>
  <c r="O1649" i="24"/>
  <c r="N1660" i="24"/>
  <c r="O1660" i="24"/>
  <c r="S1660" i="24"/>
  <c r="T1660" i="24"/>
  <c r="R1660" i="24"/>
  <c r="U1660" i="24"/>
  <c r="N1611" i="24"/>
  <c r="O1611" i="24"/>
  <c r="S1611" i="24"/>
  <c r="U1611" i="24"/>
  <c r="R1611" i="24"/>
  <c r="T1611" i="24"/>
  <c r="U1610" i="24"/>
  <c r="S1610" i="24"/>
  <c r="T1610" i="24"/>
  <c r="O1610" i="24"/>
  <c r="N1610" i="24"/>
  <c r="R1610" i="24"/>
  <c r="O1758" i="24"/>
  <c r="R1758" i="24"/>
  <c r="S1758" i="24"/>
  <c r="T1758" i="24"/>
  <c r="U1758" i="24"/>
  <c r="N1758" i="24"/>
  <c r="N1743" i="24"/>
  <c r="O1743" i="24"/>
  <c r="T1743" i="24"/>
  <c r="R1743" i="24"/>
  <c r="S1743" i="24"/>
  <c r="U1743" i="24"/>
  <c r="O1718" i="24"/>
  <c r="R1718" i="24"/>
  <c r="S1718" i="24"/>
  <c r="T1718" i="24"/>
  <c r="U1718" i="24"/>
  <c r="N1718" i="24"/>
  <c r="N1693" i="24"/>
  <c r="O1693" i="24"/>
  <c r="S1693" i="24"/>
  <c r="T1693" i="24"/>
  <c r="R1693" i="24"/>
  <c r="U1693" i="24"/>
  <c r="U1834" i="24"/>
  <c r="N1834" i="24"/>
  <c r="O1834" i="24"/>
  <c r="R1834" i="24"/>
  <c r="S1834" i="24"/>
  <c r="T1834" i="24"/>
  <c r="N1819" i="24"/>
  <c r="O1819" i="24"/>
  <c r="T1819" i="24"/>
  <c r="U1819" i="24"/>
  <c r="R1819" i="24"/>
  <c r="S1819" i="24"/>
  <c r="N732" i="24"/>
  <c r="S732" i="24"/>
  <c r="T732" i="24"/>
  <c r="U732" i="24"/>
  <c r="R732" i="24"/>
  <c r="O732" i="24"/>
  <c r="U715" i="24"/>
  <c r="N715" i="24"/>
  <c r="O715" i="24"/>
  <c r="R715" i="24"/>
  <c r="S715" i="24"/>
  <c r="T715" i="24"/>
  <c r="N692" i="24"/>
  <c r="S692" i="24"/>
  <c r="T692" i="24"/>
  <c r="O692" i="24"/>
  <c r="R692" i="24"/>
  <c r="U692" i="24"/>
  <c r="N670" i="24"/>
  <c r="R670" i="24"/>
  <c r="O670" i="24"/>
  <c r="S670" i="24"/>
  <c r="T670" i="24"/>
  <c r="U670" i="24"/>
  <c r="T642" i="24"/>
  <c r="O642" i="24"/>
  <c r="U642" i="24"/>
  <c r="R642" i="24"/>
  <c r="N642" i="24"/>
  <c r="S642" i="24"/>
  <c r="T608" i="24"/>
  <c r="N608" i="24"/>
  <c r="O608" i="24"/>
  <c r="R608" i="24"/>
  <c r="S608" i="24"/>
  <c r="U608" i="24"/>
  <c r="T580" i="24"/>
  <c r="N580" i="24"/>
  <c r="O580" i="24"/>
  <c r="S580" i="24"/>
  <c r="U580" i="24"/>
  <c r="R580" i="24"/>
  <c r="T564" i="24"/>
  <c r="N564" i="24"/>
  <c r="O564" i="24"/>
  <c r="R564" i="24"/>
  <c r="S564" i="24"/>
  <c r="U564" i="24"/>
  <c r="S1069" i="24"/>
  <c r="T1069" i="24"/>
  <c r="R1069" i="24"/>
  <c r="U1069" i="24"/>
  <c r="N1069" i="24"/>
  <c r="O1069" i="24"/>
  <c r="U1438" i="24"/>
  <c r="N1438" i="24"/>
  <c r="R1438" i="24"/>
  <c r="S1438" i="24"/>
  <c r="O1438" i="24"/>
  <c r="T1438" i="24"/>
  <c r="N1427" i="24"/>
  <c r="O1427" i="24"/>
  <c r="R1427" i="24"/>
  <c r="S1427" i="24"/>
  <c r="T1427" i="24"/>
  <c r="U1427" i="24"/>
  <c r="N1413" i="24"/>
  <c r="O1413" i="24"/>
  <c r="R1413" i="24"/>
  <c r="S1413" i="24"/>
  <c r="T1413" i="24"/>
  <c r="U1413" i="24"/>
  <c r="N1042" i="24"/>
  <c r="O1042" i="24"/>
  <c r="T1042" i="24"/>
  <c r="U1042" i="24"/>
  <c r="S1042" i="24"/>
  <c r="R1042" i="24"/>
  <c r="N1389" i="24"/>
  <c r="O1389" i="24"/>
  <c r="R1389" i="24"/>
  <c r="S1389" i="24"/>
  <c r="T1389" i="24"/>
  <c r="U1389" i="24"/>
  <c r="R1374" i="24"/>
  <c r="N1374" i="24"/>
  <c r="O1374" i="24"/>
  <c r="T1374" i="24"/>
  <c r="U1374" i="24"/>
  <c r="S1374" i="24"/>
  <c r="R1354" i="24"/>
  <c r="S1354" i="24"/>
  <c r="T1354" i="24"/>
  <c r="U1354" i="24"/>
  <c r="N1354" i="24"/>
  <c r="O1354" i="24"/>
  <c r="R1336" i="24"/>
  <c r="T1336" i="24"/>
  <c r="U1336" i="24"/>
  <c r="N1336" i="24"/>
  <c r="O1336" i="24"/>
  <c r="S1336" i="24"/>
  <c r="T1028" i="24"/>
  <c r="R1028" i="24"/>
  <c r="S1028" i="24"/>
  <c r="U1028" i="24"/>
  <c r="O1028" i="24"/>
  <c r="N1028" i="24"/>
  <c r="R1025" i="24"/>
  <c r="S1025" i="24"/>
  <c r="T1025" i="24"/>
  <c r="N1025" i="24"/>
  <c r="O1025" i="24"/>
  <c r="U1025" i="24"/>
  <c r="R1021" i="24"/>
  <c r="S1021" i="24"/>
  <c r="T1021" i="24"/>
  <c r="N1021" i="24"/>
  <c r="U1021" i="24"/>
  <c r="O1021" i="24"/>
  <c r="N1255" i="24"/>
  <c r="O1255" i="24"/>
  <c r="R1255" i="24"/>
  <c r="S1255" i="24"/>
  <c r="T1255" i="24"/>
  <c r="U1255" i="24"/>
  <c r="U1228" i="24"/>
  <c r="N1228" i="24"/>
  <c r="O1228" i="24"/>
  <c r="R1228" i="24"/>
  <c r="S1228" i="24"/>
  <c r="T1228" i="24"/>
  <c r="U287" i="24"/>
  <c r="S287" i="24"/>
  <c r="T287" i="24"/>
  <c r="O287" i="24"/>
  <c r="R287" i="24"/>
  <c r="N287" i="24"/>
  <c r="S271" i="24"/>
  <c r="R271" i="24"/>
  <c r="T271" i="24"/>
  <c r="O271" i="24"/>
  <c r="N271" i="24"/>
  <c r="U271" i="24"/>
  <c r="R252" i="24"/>
  <c r="U252" i="24"/>
  <c r="N252" i="24"/>
  <c r="O252" i="24"/>
  <c r="S252" i="24"/>
  <c r="T252" i="24"/>
  <c r="N1213" i="24"/>
  <c r="O1213" i="24"/>
  <c r="R1213" i="24"/>
  <c r="S1213" i="24"/>
  <c r="T1213" i="24"/>
  <c r="U1213" i="24"/>
  <c r="U1200" i="24"/>
  <c r="O1200" i="24"/>
  <c r="S1200" i="24"/>
  <c r="T1200" i="24"/>
  <c r="N1200" i="24"/>
  <c r="R1200" i="24"/>
  <c r="R1187" i="24"/>
  <c r="S1187" i="24"/>
  <c r="U1187" i="24"/>
  <c r="N1187" i="24"/>
  <c r="O1187" i="24"/>
  <c r="T1187" i="24"/>
  <c r="N1869" i="24"/>
  <c r="O1869" i="24"/>
  <c r="R1869" i="24"/>
  <c r="S1869" i="24"/>
  <c r="T1869" i="24"/>
  <c r="U1869" i="24"/>
  <c r="O119" i="24"/>
  <c r="R119" i="24"/>
  <c r="U119" i="24"/>
  <c r="S119" i="24"/>
  <c r="T119" i="24"/>
  <c r="N119" i="24"/>
  <c r="O215" i="24"/>
  <c r="S215" i="24"/>
  <c r="T215" i="24"/>
  <c r="U215" i="24"/>
  <c r="R215" i="24"/>
  <c r="N215" i="24"/>
  <c r="O105" i="24"/>
  <c r="R105" i="24"/>
  <c r="N105" i="24"/>
  <c r="S105" i="24"/>
  <c r="U105" i="24"/>
  <c r="T105" i="24"/>
  <c r="R206" i="24"/>
  <c r="U206" i="24"/>
  <c r="N206" i="24"/>
  <c r="O206" i="24"/>
  <c r="T206" i="24"/>
  <c r="S206" i="24"/>
  <c r="O79" i="24"/>
  <c r="R79" i="24"/>
  <c r="N79" i="24"/>
  <c r="S79" i="24"/>
  <c r="T79" i="24"/>
  <c r="U79" i="24"/>
  <c r="U994" i="24"/>
  <c r="R994" i="24"/>
  <c r="N994" i="24"/>
  <c r="O994" i="24"/>
  <c r="S994" i="24"/>
  <c r="T994" i="24"/>
  <c r="U1846" i="24"/>
  <c r="R1846" i="24"/>
  <c r="S1846" i="24"/>
  <c r="T1846" i="24"/>
  <c r="N1846" i="24"/>
  <c r="O1846" i="24"/>
  <c r="N1473" i="24"/>
  <c r="O1473" i="24"/>
  <c r="R1473" i="24"/>
  <c r="S1473" i="24"/>
  <c r="T1473" i="24"/>
  <c r="U1473" i="24"/>
  <c r="U1155" i="24"/>
  <c r="N1155" i="24"/>
  <c r="O1155" i="24"/>
  <c r="R1155" i="24"/>
  <c r="T1155" i="24"/>
  <c r="S1155" i="24"/>
  <c r="N1146" i="24"/>
  <c r="O1146" i="24"/>
  <c r="T1146" i="24"/>
  <c r="U1146" i="24"/>
  <c r="R1146" i="24"/>
  <c r="S1146" i="24"/>
  <c r="O55" i="24"/>
  <c r="R55" i="24"/>
  <c r="U55" i="24"/>
  <c r="N55" i="24"/>
  <c r="S55" i="24"/>
  <c r="T55" i="24"/>
  <c r="N1124" i="24"/>
  <c r="O1124" i="24"/>
  <c r="T1124" i="24"/>
  <c r="U1124" i="24"/>
  <c r="R1124" i="24"/>
  <c r="S1124" i="24"/>
  <c r="R184" i="24"/>
  <c r="U184" i="24"/>
  <c r="T184" i="24"/>
  <c r="S184" i="24"/>
  <c r="N184" i="24"/>
  <c r="O184" i="24"/>
  <c r="N1106" i="24"/>
  <c r="O1106" i="24"/>
  <c r="T1106" i="24"/>
  <c r="U1106" i="24"/>
  <c r="R1106" i="24"/>
  <c r="S1106" i="24"/>
  <c r="U1091" i="24"/>
  <c r="N1091" i="24"/>
  <c r="O1091" i="24"/>
  <c r="R1091" i="24"/>
  <c r="S1091" i="24"/>
  <c r="T1091" i="24"/>
  <c r="U1077" i="24"/>
  <c r="N1077" i="24"/>
  <c r="O1077" i="24"/>
  <c r="R1077" i="24"/>
  <c r="S1077" i="24"/>
  <c r="T1077" i="24"/>
  <c r="N945" i="24"/>
  <c r="U945" i="24"/>
  <c r="O945" i="24"/>
  <c r="R945" i="24"/>
  <c r="S945" i="24"/>
  <c r="T945" i="24"/>
  <c r="U904" i="24"/>
  <c r="N904" i="24"/>
  <c r="O904" i="24"/>
  <c r="R904" i="24"/>
  <c r="S904" i="24"/>
  <c r="T904" i="24"/>
  <c r="S858" i="24"/>
  <c r="T858" i="24"/>
  <c r="N858" i="24"/>
  <c r="O858" i="24"/>
  <c r="R858" i="24"/>
  <c r="U858" i="24"/>
  <c r="U825" i="24"/>
  <c r="R825" i="24"/>
  <c r="T825" i="24"/>
  <c r="N825" i="24"/>
  <c r="O825" i="24"/>
  <c r="S825" i="24"/>
  <c r="N748" i="24"/>
  <c r="S748" i="24"/>
  <c r="T748" i="24"/>
  <c r="U748" i="24"/>
  <c r="R748" i="24"/>
  <c r="O748" i="24"/>
  <c r="N2490" i="24"/>
  <c r="O2490" i="24"/>
  <c r="R2490" i="24"/>
  <c r="S2490" i="24"/>
  <c r="T2490" i="24"/>
  <c r="U2490" i="24"/>
  <c r="N2474" i="24"/>
  <c r="O2474" i="24"/>
  <c r="R2474" i="24"/>
  <c r="S2474" i="24"/>
  <c r="T2474" i="24"/>
  <c r="U2474" i="24"/>
  <c r="N2458" i="24"/>
  <c r="O2458" i="24"/>
  <c r="R2458" i="24"/>
  <c r="S2458" i="24"/>
  <c r="T2458" i="24"/>
  <c r="U2458" i="24"/>
  <c r="N2442" i="24"/>
  <c r="O2442" i="24"/>
  <c r="R2442" i="24"/>
  <c r="S2442" i="24"/>
  <c r="T2442" i="24"/>
  <c r="U2442" i="24"/>
  <c r="N2426" i="24"/>
  <c r="O2426" i="24"/>
  <c r="R2426" i="24"/>
  <c r="S2426" i="24"/>
  <c r="T2426" i="24"/>
  <c r="U2426" i="24"/>
  <c r="N2410" i="24"/>
  <c r="O2410" i="24"/>
  <c r="R2410" i="24"/>
  <c r="S2410" i="24"/>
  <c r="T2410" i="24"/>
  <c r="U2410" i="24"/>
  <c r="N2394" i="24"/>
  <c r="O2394" i="24"/>
  <c r="R2394" i="24"/>
  <c r="S2394" i="24"/>
  <c r="T2394" i="24"/>
  <c r="U2394" i="24"/>
  <c r="T2378" i="24"/>
  <c r="N2378" i="24"/>
  <c r="O2378" i="24"/>
  <c r="R2378" i="24"/>
  <c r="S2378" i="24"/>
  <c r="U2378" i="24"/>
  <c r="T2362" i="24"/>
  <c r="N2362" i="24"/>
  <c r="O2362" i="24"/>
  <c r="R2362" i="24"/>
  <c r="S2362" i="24"/>
  <c r="U2362" i="24"/>
  <c r="T2346" i="24"/>
  <c r="U2346" i="24"/>
  <c r="S2346" i="24"/>
  <c r="N2346" i="24"/>
  <c r="O2346" i="24"/>
  <c r="R2346" i="24"/>
  <c r="T2330" i="24"/>
  <c r="U2330" i="24"/>
  <c r="S2330" i="24"/>
  <c r="N2330" i="24"/>
  <c r="O2330" i="24"/>
  <c r="R2330" i="24"/>
  <c r="T2314" i="24"/>
  <c r="U2314" i="24"/>
  <c r="S2314" i="24"/>
  <c r="N2314" i="24"/>
  <c r="O2314" i="24"/>
  <c r="R2314" i="24"/>
  <c r="R2298" i="24"/>
  <c r="S2298" i="24"/>
  <c r="T2298" i="24"/>
  <c r="U2298" i="24"/>
  <c r="N2298" i="24"/>
  <c r="O2298" i="24"/>
  <c r="R2282" i="24"/>
  <c r="S2282" i="24"/>
  <c r="T2282" i="24"/>
  <c r="U2282" i="24"/>
  <c r="N2282" i="24"/>
  <c r="O2282" i="24"/>
  <c r="R2266" i="24"/>
  <c r="S2266" i="24"/>
  <c r="T2266" i="24"/>
  <c r="U2266" i="24"/>
  <c r="N2266" i="24"/>
  <c r="O2266" i="24"/>
  <c r="O2250" i="24"/>
  <c r="R2250" i="24"/>
  <c r="S2250" i="24"/>
  <c r="T2250" i="24"/>
  <c r="U2250" i="24"/>
  <c r="N2250" i="24"/>
  <c r="N2234" i="24"/>
  <c r="O2234" i="24"/>
  <c r="R2234" i="24"/>
  <c r="S2234" i="24"/>
  <c r="T2234" i="24"/>
  <c r="U2234" i="24"/>
  <c r="N2218" i="24"/>
  <c r="O2218" i="24"/>
  <c r="R2218" i="24"/>
  <c r="S2218" i="24"/>
  <c r="T2218" i="24"/>
  <c r="U2218" i="24"/>
  <c r="N2202" i="24"/>
  <c r="O2202" i="24"/>
  <c r="R2202" i="24"/>
  <c r="S2202" i="24"/>
  <c r="T2202" i="24"/>
  <c r="U2202" i="24"/>
  <c r="N2186" i="24"/>
  <c r="O2186" i="24"/>
  <c r="R2186" i="24"/>
  <c r="S2186" i="24"/>
  <c r="T2186" i="24"/>
  <c r="U2186" i="24"/>
  <c r="N2170" i="24"/>
  <c r="O2170" i="24"/>
  <c r="R2170" i="24"/>
  <c r="S2170" i="24"/>
  <c r="T2170" i="24"/>
  <c r="U2170" i="24"/>
  <c r="N2154" i="24"/>
  <c r="O2154" i="24"/>
  <c r="R2154" i="24"/>
  <c r="S2154" i="24"/>
  <c r="T2154" i="24"/>
  <c r="U2154" i="24"/>
  <c r="N2138" i="24"/>
  <c r="O2138" i="24"/>
  <c r="R2138" i="24"/>
  <c r="S2138" i="24"/>
  <c r="T2138" i="24"/>
  <c r="U2138" i="24"/>
  <c r="R2122" i="24"/>
  <c r="U2122" i="24"/>
  <c r="N2122" i="24"/>
  <c r="O2122" i="24"/>
  <c r="S2122" i="24"/>
  <c r="T2122" i="24"/>
  <c r="R2106" i="24"/>
  <c r="S2106" i="24"/>
  <c r="U2106" i="24"/>
  <c r="N2106" i="24"/>
  <c r="O2106" i="24"/>
  <c r="T2106" i="24"/>
  <c r="R2090" i="24"/>
  <c r="S2090" i="24"/>
  <c r="U2090" i="24"/>
  <c r="N2090" i="24"/>
  <c r="O2090" i="24"/>
  <c r="T2090" i="24"/>
  <c r="R2074" i="24"/>
  <c r="S2074" i="24"/>
  <c r="T2074" i="24"/>
  <c r="U2074" i="24"/>
  <c r="N2074" i="24"/>
  <c r="O2074" i="24"/>
  <c r="R2058" i="24"/>
  <c r="S2058" i="24"/>
  <c r="T2058" i="24"/>
  <c r="U2058" i="24"/>
  <c r="N2058" i="24"/>
  <c r="O2058" i="24"/>
  <c r="R2042" i="24"/>
  <c r="S2042" i="24"/>
  <c r="T2042" i="24"/>
  <c r="U2042" i="24"/>
  <c r="N2042" i="24"/>
  <c r="O2042" i="24"/>
  <c r="R2026" i="24"/>
  <c r="S2026" i="24"/>
  <c r="T2026" i="24"/>
  <c r="U2026" i="24"/>
  <c r="N2026" i="24"/>
  <c r="O2026" i="24"/>
  <c r="R2010" i="24"/>
  <c r="S2010" i="24"/>
  <c r="T2010" i="24"/>
  <c r="U2010" i="24"/>
  <c r="N2010" i="24"/>
  <c r="O2010" i="24"/>
  <c r="O1994" i="24"/>
  <c r="R1994" i="24"/>
  <c r="S1994" i="24"/>
  <c r="T1994" i="24"/>
  <c r="U1994" i="24"/>
  <c r="N1994" i="24"/>
  <c r="O1978" i="24"/>
  <c r="R1978" i="24"/>
  <c r="S1978" i="24"/>
  <c r="T1978" i="24"/>
  <c r="U1978" i="24"/>
  <c r="N1978" i="24"/>
  <c r="O1962" i="24"/>
  <c r="R1962" i="24"/>
  <c r="S1962" i="24"/>
  <c r="T1962" i="24"/>
  <c r="U1962" i="24"/>
  <c r="N1962" i="24"/>
  <c r="N1946" i="24"/>
  <c r="O1946" i="24"/>
  <c r="R1946" i="24"/>
  <c r="S1946" i="24"/>
  <c r="T1946" i="24"/>
  <c r="U1946" i="24"/>
  <c r="N1930" i="24"/>
  <c r="O1930" i="24"/>
  <c r="R1930" i="24"/>
  <c r="S1930" i="24"/>
  <c r="T1930" i="24"/>
  <c r="U1930" i="24"/>
  <c r="U1852" i="24"/>
  <c r="N1852" i="24"/>
  <c r="O1852" i="24"/>
  <c r="R1852" i="24"/>
  <c r="S1852" i="24"/>
  <c r="T1852" i="24"/>
  <c r="T30" i="24"/>
  <c r="R30" i="24"/>
  <c r="S30" i="24"/>
  <c r="O30" i="24"/>
  <c r="U30" i="24"/>
  <c r="N30" i="24"/>
  <c r="O11" i="24"/>
  <c r="R11" i="24"/>
  <c r="U11" i="24"/>
  <c r="S11" i="24"/>
  <c r="T11" i="24"/>
  <c r="N11" i="24"/>
  <c r="O33" i="24"/>
  <c r="R33" i="24"/>
  <c r="N33" i="24"/>
  <c r="S33" i="24"/>
  <c r="U33" i="24"/>
  <c r="T33" i="24"/>
  <c r="N1369" i="24"/>
  <c r="O1369" i="24"/>
  <c r="R1369" i="24"/>
  <c r="S1369" i="24"/>
  <c r="T1369" i="24"/>
  <c r="U1369" i="24"/>
  <c r="N1253" i="24"/>
  <c r="O1253" i="24"/>
  <c r="R1253" i="24"/>
  <c r="S1253" i="24"/>
  <c r="T1253" i="24"/>
  <c r="U1253" i="24"/>
  <c r="R1296" i="24"/>
  <c r="T1296" i="24"/>
  <c r="U1296" i="24"/>
  <c r="N1296" i="24"/>
  <c r="O1296" i="24"/>
  <c r="S1296" i="24"/>
  <c r="R1350" i="24"/>
  <c r="U1350" i="24"/>
  <c r="O1350" i="24"/>
  <c r="S1350" i="24"/>
  <c r="N1350" i="24"/>
  <c r="T1350" i="24"/>
  <c r="O75" i="24"/>
  <c r="R75" i="24"/>
  <c r="U75" i="24"/>
  <c r="N75" i="24"/>
  <c r="S75" i="24"/>
  <c r="T75" i="24"/>
  <c r="O63" i="24"/>
  <c r="R63" i="24"/>
  <c r="N63" i="24"/>
  <c r="U63" i="24"/>
  <c r="S63" i="24"/>
  <c r="T63" i="24"/>
  <c r="N1048" i="24"/>
  <c r="O1048" i="24"/>
  <c r="R1048" i="24"/>
  <c r="T1048" i="24"/>
  <c r="U1048" i="24"/>
  <c r="S1048" i="24"/>
  <c r="R48" i="24"/>
  <c r="S48" i="24"/>
  <c r="N48" i="24"/>
  <c r="T48" i="24"/>
  <c r="O48" i="24"/>
  <c r="U48" i="24"/>
  <c r="U771" i="24"/>
  <c r="N771" i="24"/>
  <c r="R771" i="24"/>
  <c r="O771" i="24"/>
  <c r="S771" i="24"/>
  <c r="T771" i="24"/>
  <c r="N891" i="24"/>
  <c r="U891" i="24"/>
  <c r="O891" i="24"/>
  <c r="R891" i="24"/>
  <c r="S891" i="24"/>
  <c r="T891" i="24"/>
  <c r="U794" i="24"/>
  <c r="N794" i="24"/>
  <c r="O794" i="24"/>
  <c r="R794" i="24"/>
  <c r="S794" i="24"/>
  <c r="T794" i="24"/>
  <c r="S782" i="24"/>
  <c r="T782" i="24"/>
  <c r="N782" i="24"/>
  <c r="O782" i="24"/>
  <c r="R782" i="24"/>
  <c r="U782" i="24"/>
  <c r="N758" i="24"/>
  <c r="R758" i="24"/>
  <c r="S758" i="24"/>
  <c r="T758" i="24"/>
  <c r="U758" i="24"/>
  <c r="O758" i="24"/>
  <c r="N810" i="24"/>
  <c r="U810" i="24"/>
  <c r="O810" i="24"/>
  <c r="S810" i="24"/>
  <c r="R810" i="24"/>
  <c r="T810" i="24"/>
  <c r="R840" i="24"/>
  <c r="S840" i="24"/>
  <c r="T840" i="24"/>
  <c r="U840" i="24"/>
  <c r="N840" i="24"/>
  <c r="O840" i="24"/>
  <c r="O147" i="24"/>
  <c r="R147" i="24"/>
  <c r="U147" i="24"/>
  <c r="S147" i="24"/>
  <c r="N147" i="24"/>
  <c r="T147" i="24"/>
  <c r="O157" i="24"/>
  <c r="R157" i="24"/>
  <c r="U157" i="24"/>
  <c r="N157" i="24"/>
  <c r="T157" i="24"/>
  <c r="S157" i="24"/>
  <c r="N429" i="24"/>
  <c r="O429" i="24"/>
  <c r="R429" i="24"/>
  <c r="S429" i="24"/>
  <c r="T429" i="24"/>
  <c r="U429" i="24"/>
  <c r="N422" i="24"/>
  <c r="O422" i="24"/>
  <c r="R422" i="24"/>
  <c r="S422" i="24"/>
  <c r="T422" i="24"/>
  <c r="U422" i="24"/>
  <c r="U386" i="24"/>
  <c r="T386" i="24"/>
  <c r="S386" i="24"/>
  <c r="N386" i="24"/>
  <c r="O386" i="24"/>
  <c r="R386" i="24"/>
  <c r="N405" i="24"/>
  <c r="R405" i="24"/>
  <c r="S405" i="24"/>
  <c r="T405" i="24"/>
  <c r="U405" i="24"/>
  <c r="O405" i="24"/>
  <c r="R374" i="24"/>
  <c r="U374" i="24"/>
  <c r="N374" i="24"/>
  <c r="O374" i="24"/>
  <c r="S374" i="24"/>
  <c r="T374" i="24"/>
  <c r="R368" i="24"/>
  <c r="U368" i="24"/>
  <c r="S368" i="24"/>
  <c r="T368" i="24"/>
  <c r="N368" i="24"/>
  <c r="O368" i="24"/>
  <c r="N426" i="24"/>
  <c r="S426" i="24"/>
  <c r="T426" i="24"/>
  <c r="U426" i="24"/>
  <c r="O426" i="24"/>
  <c r="R426" i="24"/>
  <c r="N349" i="24"/>
  <c r="O349" i="24"/>
  <c r="R349" i="24"/>
  <c r="S349" i="24"/>
  <c r="T349" i="24"/>
  <c r="U349" i="24"/>
  <c r="N440" i="24"/>
  <c r="R440" i="24"/>
  <c r="S440" i="24"/>
  <c r="T440" i="24"/>
  <c r="U440" i="24"/>
  <c r="O440" i="24"/>
  <c r="O313" i="24"/>
  <c r="S313" i="24"/>
  <c r="N313" i="24"/>
  <c r="T313" i="24"/>
  <c r="R313" i="24"/>
  <c r="U313" i="24"/>
  <c r="R299" i="24"/>
  <c r="N299" i="24"/>
  <c r="O299" i="24"/>
  <c r="S299" i="24"/>
  <c r="T299" i="24"/>
  <c r="U299" i="24"/>
  <c r="O515" i="24"/>
  <c r="R515" i="24"/>
  <c r="T515" i="24"/>
  <c r="S515" i="24"/>
  <c r="U515" i="24"/>
  <c r="N515" i="24"/>
  <c r="T517" i="24"/>
  <c r="U517" i="24"/>
  <c r="O517" i="24"/>
  <c r="R517" i="24"/>
  <c r="S517" i="24"/>
  <c r="N517" i="24"/>
  <c r="T524" i="24"/>
  <c r="N524" i="24"/>
  <c r="O524" i="24"/>
  <c r="R524" i="24"/>
  <c r="S524" i="24"/>
  <c r="U524" i="24"/>
  <c r="O498" i="24"/>
  <c r="R498" i="24"/>
  <c r="S498" i="24"/>
  <c r="T498" i="24"/>
  <c r="U498" i="24"/>
  <c r="N498" i="24"/>
  <c r="O474" i="24"/>
  <c r="U474" i="24"/>
  <c r="R474" i="24"/>
  <c r="S474" i="24"/>
  <c r="N474" i="24"/>
  <c r="T474" i="24"/>
  <c r="O463" i="24"/>
  <c r="R463" i="24"/>
  <c r="S463" i="24"/>
  <c r="T463" i="24"/>
  <c r="N463" i="24"/>
  <c r="U463" i="24"/>
  <c r="O452" i="24"/>
  <c r="U452" i="24"/>
  <c r="T452" i="24"/>
  <c r="R452" i="24"/>
  <c r="S452" i="24"/>
  <c r="N452" i="24"/>
  <c r="T586" i="24"/>
  <c r="N586" i="24"/>
  <c r="O586" i="24"/>
  <c r="R586" i="24"/>
  <c r="S586" i="24"/>
  <c r="U586" i="24"/>
  <c r="T613" i="24"/>
  <c r="R613" i="24"/>
  <c r="S613" i="24"/>
  <c r="U613" i="24"/>
  <c r="N613" i="24"/>
  <c r="O613" i="24"/>
  <c r="U665" i="24"/>
  <c r="N665" i="24"/>
  <c r="O665" i="24"/>
  <c r="R665" i="24"/>
  <c r="S665" i="24"/>
  <c r="T665" i="24"/>
  <c r="U709" i="24"/>
  <c r="N709" i="24"/>
  <c r="O709" i="24"/>
  <c r="R709" i="24"/>
  <c r="S709" i="24"/>
  <c r="T709" i="24"/>
  <c r="U1530" i="24"/>
  <c r="N1530" i="24"/>
  <c r="O1530" i="24"/>
  <c r="R1530" i="24"/>
  <c r="S1530" i="24"/>
  <c r="T1530" i="24"/>
  <c r="U914" i="24"/>
  <c r="N914" i="24"/>
  <c r="O914" i="24"/>
  <c r="R914" i="24"/>
  <c r="S914" i="24"/>
  <c r="T914" i="24"/>
  <c r="N937" i="24"/>
  <c r="U937" i="24"/>
  <c r="T937" i="24"/>
  <c r="O937" i="24"/>
  <c r="R937" i="24"/>
  <c r="S937" i="24"/>
  <c r="U703" i="24"/>
  <c r="N703" i="24"/>
  <c r="O703" i="24"/>
  <c r="R703" i="24"/>
  <c r="S703" i="24"/>
  <c r="T703" i="24"/>
  <c r="N1918" i="24"/>
  <c r="O1918" i="24"/>
  <c r="R1918" i="24"/>
  <c r="S1918" i="24"/>
  <c r="T1918" i="24"/>
  <c r="U1918" i="24"/>
  <c r="N1902" i="24"/>
  <c r="O1902" i="24"/>
  <c r="R1902" i="24"/>
  <c r="S1902" i="24"/>
  <c r="T1902" i="24"/>
  <c r="U1902" i="24"/>
  <c r="O1886" i="24"/>
  <c r="R1886" i="24"/>
  <c r="S1886" i="24"/>
  <c r="T1886" i="24"/>
  <c r="U1886" i="24"/>
  <c r="N1886" i="24"/>
  <c r="N1515" i="24"/>
  <c r="O1515" i="24"/>
  <c r="S1515" i="24"/>
  <c r="T1515" i="24"/>
  <c r="U1515" i="24"/>
  <c r="R1515" i="24"/>
  <c r="U1486" i="24"/>
  <c r="N1486" i="24"/>
  <c r="O1486" i="24"/>
  <c r="R1486" i="24"/>
  <c r="S1486" i="24"/>
  <c r="T1486" i="24"/>
  <c r="U1562" i="24"/>
  <c r="N1562" i="24"/>
  <c r="O1562" i="24"/>
  <c r="R1562" i="24"/>
  <c r="S1562" i="24"/>
  <c r="T1562" i="24"/>
  <c r="N1837" i="24"/>
  <c r="O1837" i="24"/>
  <c r="R1837" i="24"/>
  <c r="S1837" i="24"/>
  <c r="T1837" i="24"/>
  <c r="U1837" i="24"/>
  <c r="N1781" i="24"/>
  <c r="O1781" i="24"/>
  <c r="T1781" i="24"/>
  <c r="R1781" i="24"/>
  <c r="S1781" i="24"/>
  <c r="U1781" i="24"/>
  <c r="R1792" i="24"/>
  <c r="S1792" i="24"/>
  <c r="T1792" i="24"/>
  <c r="U1792" i="24"/>
  <c r="N1792" i="24"/>
  <c r="O1792" i="24"/>
  <c r="N1807" i="24"/>
  <c r="O1807" i="24"/>
  <c r="T1807" i="24"/>
  <c r="R1807" i="24"/>
  <c r="S1807" i="24"/>
  <c r="U1807" i="24"/>
  <c r="N1676" i="24"/>
  <c r="O1676" i="24"/>
  <c r="S1676" i="24"/>
  <c r="T1676" i="24"/>
  <c r="R1676" i="24"/>
  <c r="U1676" i="24"/>
  <c r="N1627" i="24"/>
  <c r="S1627" i="24"/>
  <c r="U1627" i="24"/>
  <c r="O1627" i="24"/>
  <c r="R1627" i="24"/>
  <c r="T1627" i="24"/>
  <c r="N1626" i="24"/>
  <c r="O1626" i="24"/>
  <c r="R1626" i="24"/>
  <c r="S1626" i="24"/>
  <c r="T1626" i="24"/>
  <c r="U1626" i="24"/>
  <c r="N1625" i="24"/>
  <c r="S1625" i="24"/>
  <c r="U1625" i="24"/>
  <c r="O1625" i="24"/>
  <c r="R1625" i="24"/>
  <c r="T1625" i="24"/>
  <c r="U1636" i="24"/>
  <c r="N1636" i="24"/>
  <c r="O1636" i="24"/>
  <c r="R1636" i="24"/>
  <c r="S1636" i="24"/>
  <c r="T1636" i="24"/>
  <c r="N1587" i="24"/>
  <c r="O1587" i="24"/>
  <c r="S1587" i="24"/>
  <c r="T1587" i="24"/>
  <c r="U1587" i="24"/>
  <c r="R1587" i="24"/>
  <c r="U1586" i="24"/>
  <c r="N1586" i="24"/>
  <c r="O1586" i="24"/>
  <c r="R1586" i="24"/>
  <c r="S1586" i="24"/>
  <c r="T1586" i="24"/>
  <c r="O1744" i="24"/>
  <c r="R1744" i="24"/>
  <c r="S1744" i="24"/>
  <c r="T1744" i="24"/>
  <c r="U1744" i="24"/>
  <c r="N1744" i="24"/>
  <c r="N1719" i="24"/>
  <c r="O1719" i="24"/>
  <c r="S1719" i="24"/>
  <c r="T1719" i="24"/>
  <c r="R1719" i="24"/>
  <c r="U1719" i="24"/>
  <c r="O1694" i="24"/>
  <c r="R1694" i="24"/>
  <c r="S1694" i="24"/>
  <c r="T1694" i="24"/>
  <c r="U1694" i="24"/>
  <c r="N1694" i="24"/>
  <c r="N1669" i="24"/>
  <c r="U1669" i="24"/>
  <c r="O1669" i="24"/>
  <c r="R1669" i="24"/>
  <c r="T1669" i="24"/>
  <c r="S1669" i="24"/>
  <c r="U1830" i="24"/>
  <c r="R1830" i="24"/>
  <c r="S1830" i="24"/>
  <c r="T1830" i="24"/>
  <c r="N1830" i="24"/>
  <c r="O1830" i="24"/>
  <c r="N1815" i="24"/>
  <c r="O1815" i="24"/>
  <c r="T1815" i="24"/>
  <c r="R1815" i="24"/>
  <c r="S1815" i="24"/>
  <c r="U1815" i="24"/>
  <c r="U731" i="24"/>
  <c r="N731" i="24"/>
  <c r="O731" i="24"/>
  <c r="R731" i="24"/>
  <c r="S731" i="24"/>
  <c r="T731" i="24"/>
  <c r="N714" i="24"/>
  <c r="U714" i="24"/>
  <c r="O714" i="24"/>
  <c r="R714" i="24"/>
  <c r="S714" i="24"/>
  <c r="T714" i="24"/>
  <c r="U691" i="24"/>
  <c r="N691" i="24"/>
  <c r="O691" i="24"/>
  <c r="R691" i="24"/>
  <c r="S691" i="24"/>
  <c r="T691" i="24"/>
  <c r="U669" i="24"/>
  <c r="N669" i="24"/>
  <c r="O669" i="24"/>
  <c r="R669" i="24"/>
  <c r="S669" i="24"/>
  <c r="T669" i="24"/>
  <c r="T640" i="24"/>
  <c r="O640" i="24"/>
  <c r="R640" i="24"/>
  <c r="S640" i="24"/>
  <c r="U640" i="24"/>
  <c r="N640" i="24"/>
  <c r="T607" i="24"/>
  <c r="U607" i="24"/>
  <c r="S607" i="24"/>
  <c r="N607" i="24"/>
  <c r="O607" i="24"/>
  <c r="R607" i="24"/>
  <c r="T579" i="24"/>
  <c r="U579" i="24"/>
  <c r="N579" i="24"/>
  <c r="O579" i="24"/>
  <c r="R579" i="24"/>
  <c r="S579" i="24"/>
  <c r="T563" i="24"/>
  <c r="U563" i="24"/>
  <c r="R563" i="24"/>
  <c r="S563" i="24"/>
  <c r="N563" i="24"/>
  <c r="O563" i="24"/>
  <c r="N1068" i="24"/>
  <c r="R1068" i="24"/>
  <c r="S1068" i="24"/>
  <c r="T1068" i="24"/>
  <c r="U1068" i="24"/>
  <c r="O1068" i="24"/>
  <c r="N1437" i="24"/>
  <c r="O1437" i="24"/>
  <c r="R1437" i="24"/>
  <c r="S1437" i="24"/>
  <c r="T1437" i="24"/>
  <c r="U1437" i="24"/>
  <c r="U1426" i="24"/>
  <c r="N1426" i="24"/>
  <c r="R1426" i="24"/>
  <c r="S1426" i="24"/>
  <c r="O1426" i="24"/>
  <c r="T1426" i="24"/>
  <c r="R1412" i="24"/>
  <c r="N1412" i="24"/>
  <c r="O1412" i="24"/>
  <c r="S1412" i="24"/>
  <c r="T1412" i="24"/>
  <c r="U1412" i="24"/>
  <c r="R1398" i="24"/>
  <c r="N1398" i="24"/>
  <c r="O1398" i="24"/>
  <c r="S1398" i="24"/>
  <c r="T1398" i="24"/>
  <c r="U1398" i="24"/>
  <c r="R1388" i="24"/>
  <c r="S1388" i="24"/>
  <c r="T1388" i="24"/>
  <c r="N1388" i="24"/>
  <c r="O1388" i="24"/>
  <c r="U1388" i="24"/>
  <c r="R1372" i="24"/>
  <c r="S1372" i="24"/>
  <c r="T1372" i="24"/>
  <c r="N1372" i="24"/>
  <c r="O1372" i="24"/>
  <c r="U1372" i="24"/>
  <c r="R1033" i="24"/>
  <c r="S1033" i="24"/>
  <c r="T1033" i="24"/>
  <c r="U1033" i="24"/>
  <c r="N1033" i="24"/>
  <c r="O1033" i="24"/>
  <c r="R1334" i="24"/>
  <c r="T1334" i="24"/>
  <c r="U1334" i="24"/>
  <c r="N1334" i="24"/>
  <c r="O1334" i="24"/>
  <c r="S1334" i="24"/>
  <c r="R1312" i="24"/>
  <c r="T1312" i="24"/>
  <c r="U1312" i="24"/>
  <c r="O1312" i="24"/>
  <c r="S1312" i="24"/>
  <c r="N1312" i="24"/>
  <c r="T1024" i="24"/>
  <c r="U1024" i="24"/>
  <c r="N1024" i="24"/>
  <c r="O1024" i="24"/>
  <c r="S1024" i="24"/>
  <c r="R1024" i="24"/>
  <c r="T1020" i="24"/>
  <c r="U1020" i="24"/>
  <c r="N1020" i="24"/>
  <c r="O1020" i="24"/>
  <c r="R1020" i="24"/>
  <c r="S1020" i="24"/>
  <c r="U1254" i="24"/>
  <c r="N1254" i="24"/>
  <c r="O1254" i="24"/>
  <c r="S1254" i="24"/>
  <c r="T1254" i="24"/>
  <c r="R1254" i="24"/>
  <c r="U1227" i="24"/>
  <c r="N1227" i="24"/>
  <c r="O1227" i="24"/>
  <c r="R1227" i="24"/>
  <c r="T1227" i="24"/>
  <c r="S1227" i="24"/>
  <c r="R286" i="24"/>
  <c r="U286" i="24"/>
  <c r="O286" i="24"/>
  <c r="S286" i="24"/>
  <c r="T286" i="24"/>
  <c r="N286" i="24"/>
  <c r="R270" i="24"/>
  <c r="U270" i="24"/>
  <c r="N270" i="24"/>
  <c r="O270" i="24"/>
  <c r="S270" i="24"/>
  <c r="T270" i="24"/>
  <c r="R250" i="24"/>
  <c r="U250" i="24"/>
  <c r="T250" i="24"/>
  <c r="N250" i="24"/>
  <c r="S250" i="24"/>
  <c r="O250" i="24"/>
  <c r="O135" i="24"/>
  <c r="R135" i="24"/>
  <c r="T135" i="24"/>
  <c r="N135" i="24"/>
  <c r="S135" i="24"/>
  <c r="U135" i="24"/>
  <c r="N1199" i="24"/>
  <c r="O1199" i="24"/>
  <c r="S1199" i="24"/>
  <c r="T1199" i="24"/>
  <c r="R1199" i="24"/>
  <c r="U1199" i="24"/>
  <c r="U1186" i="24"/>
  <c r="N1186" i="24"/>
  <c r="O1186" i="24"/>
  <c r="R1186" i="24"/>
  <c r="T1186" i="24"/>
  <c r="S1186" i="24"/>
  <c r="U1868" i="24"/>
  <c r="N1868" i="24"/>
  <c r="O1868" i="24"/>
  <c r="R1868" i="24"/>
  <c r="S1868" i="24"/>
  <c r="T1868" i="24"/>
  <c r="S225" i="24"/>
  <c r="N225" i="24"/>
  <c r="R225" i="24"/>
  <c r="O225" i="24"/>
  <c r="U225" i="24"/>
  <c r="T225" i="24"/>
  <c r="O118" i="24"/>
  <c r="N118" i="24"/>
  <c r="S118" i="24"/>
  <c r="T118" i="24"/>
  <c r="U118" i="24"/>
  <c r="R118" i="24"/>
  <c r="N104" i="24"/>
  <c r="O104" i="24"/>
  <c r="S104" i="24"/>
  <c r="T104" i="24"/>
  <c r="U104" i="24"/>
  <c r="R104" i="24"/>
  <c r="O205" i="24"/>
  <c r="S205" i="24"/>
  <c r="U205" i="24"/>
  <c r="T205" i="24"/>
  <c r="R205" i="24"/>
  <c r="N205" i="24"/>
  <c r="T78" i="24"/>
  <c r="N78" i="24"/>
  <c r="S78" i="24"/>
  <c r="U78" i="24"/>
  <c r="R78" i="24"/>
  <c r="O78" i="24"/>
  <c r="N1161" i="24"/>
  <c r="O1161" i="24"/>
  <c r="S1161" i="24"/>
  <c r="T1161" i="24"/>
  <c r="U1161" i="24"/>
  <c r="R1161" i="24"/>
  <c r="O73" i="24"/>
  <c r="R73" i="24"/>
  <c r="U73" i="24"/>
  <c r="N73" i="24"/>
  <c r="S73" i="24"/>
  <c r="T73" i="24"/>
  <c r="U1472" i="24"/>
  <c r="N1472" i="24"/>
  <c r="S1472" i="24"/>
  <c r="O1472" i="24"/>
  <c r="R1472" i="24"/>
  <c r="T1472" i="24"/>
  <c r="N1154" i="24"/>
  <c r="O1154" i="24"/>
  <c r="T1154" i="24"/>
  <c r="U1154" i="24"/>
  <c r="S1154" i="24"/>
  <c r="R1154" i="24"/>
  <c r="U1145" i="24"/>
  <c r="N1145" i="24"/>
  <c r="O1145" i="24"/>
  <c r="T1145" i="24"/>
  <c r="R1145" i="24"/>
  <c r="S1145" i="24"/>
  <c r="U960" i="24"/>
  <c r="O960" i="24"/>
  <c r="R960" i="24"/>
  <c r="T960" i="24"/>
  <c r="N960" i="24"/>
  <c r="S960" i="24"/>
  <c r="U1123" i="24"/>
  <c r="N1123" i="24"/>
  <c r="O1123" i="24"/>
  <c r="R1123" i="24"/>
  <c r="S1123" i="24"/>
  <c r="T1123" i="24"/>
  <c r="O183" i="24"/>
  <c r="R183" i="24"/>
  <c r="N183" i="24"/>
  <c r="U183" i="24"/>
  <c r="S183" i="24"/>
  <c r="T183" i="24"/>
  <c r="U1105" i="24"/>
  <c r="N1105" i="24"/>
  <c r="O1105" i="24"/>
  <c r="R1105" i="24"/>
  <c r="T1105" i="24"/>
  <c r="S1105" i="24"/>
  <c r="N1090" i="24"/>
  <c r="O1090" i="24"/>
  <c r="T1090" i="24"/>
  <c r="U1090" i="24"/>
  <c r="S1090" i="24"/>
  <c r="R1090" i="24"/>
  <c r="U942" i="24"/>
  <c r="N942" i="24"/>
  <c r="O942" i="24"/>
  <c r="R942" i="24"/>
  <c r="S942" i="24"/>
  <c r="T942" i="24"/>
  <c r="N887" i="24"/>
  <c r="U887" i="24"/>
  <c r="O887" i="24"/>
  <c r="R887" i="24"/>
  <c r="T887" i="24"/>
  <c r="S887" i="24"/>
  <c r="R857" i="24"/>
  <c r="S857" i="24"/>
  <c r="T857" i="24"/>
  <c r="U857" i="24"/>
  <c r="N857" i="24"/>
  <c r="O857" i="24"/>
  <c r="R824" i="24"/>
  <c r="S824" i="24"/>
  <c r="N824" i="24"/>
  <c r="O824" i="24"/>
  <c r="T824" i="24"/>
  <c r="U824" i="24"/>
  <c r="N746" i="24"/>
  <c r="U746" i="24"/>
  <c r="O746" i="24"/>
  <c r="R746" i="24"/>
  <c r="T746" i="24"/>
  <c r="S746" i="24"/>
  <c r="U785" i="24"/>
  <c r="R785" i="24"/>
  <c r="N785" i="24"/>
  <c r="O785" i="24"/>
  <c r="S785" i="24"/>
  <c r="T785" i="24"/>
  <c r="R2489" i="24"/>
  <c r="S2489" i="24"/>
  <c r="T2489" i="24"/>
  <c r="U2489" i="24"/>
  <c r="N2489" i="24"/>
  <c r="O2489" i="24"/>
  <c r="R2473" i="24"/>
  <c r="S2473" i="24"/>
  <c r="T2473" i="24"/>
  <c r="U2473" i="24"/>
  <c r="N2473" i="24"/>
  <c r="O2473" i="24"/>
  <c r="R2457" i="24"/>
  <c r="S2457" i="24"/>
  <c r="T2457" i="24"/>
  <c r="U2457" i="24"/>
  <c r="N2457" i="24"/>
  <c r="O2457" i="24"/>
  <c r="R2441" i="24"/>
  <c r="S2441" i="24"/>
  <c r="T2441" i="24"/>
  <c r="U2441" i="24"/>
  <c r="N2441" i="24"/>
  <c r="O2441" i="24"/>
  <c r="R2425" i="24"/>
  <c r="S2425" i="24"/>
  <c r="T2425" i="24"/>
  <c r="U2425" i="24"/>
  <c r="N2425" i="24"/>
  <c r="O2425" i="24"/>
  <c r="R2409" i="24"/>
  <c r="S2409" i="24"/>
  <c r="T2409" i="24"/>
  <c r="U2409" i="24"/>
  <c r="N2409" i="24"/>
  <c r="O2409" i="24"/>
  <c r="R2393" i="24"/>
  <c r="S2393" i="24"/>
  <c r="T2393" i="24"/>
  <c r="U2393" i="24"/>
  <c r="N2393" i="24"/>
  <c r="O2393" i="24"/>
  <c r="N2377" i="24"/>
  <c r="O2377" i="24"/>
  <c r="R2377" i="24"/>
  <c r="S2377" i="24"/>
  <c r="T2377" i="24"/>
  <c r="U2377" i="24"/>
  <c r="N2361" i="24"/>
  <c r="O2361" i="24"/>
  <c r="R2361" i="24"/>
  <c r="S2361" i="24"/>
  <c r="T2361" i="24"/>
  <c r="U2361" i="24"/>
  <c r="N2345" i="24"/>
  <c r="O2345" i="24"/>
  <c r="R2345" i="24"/>
  <c r="S2345" i="24"/>
  <c r="T2345" i="24"/>
  <c r="U2345" i="24"/>
  <c r="N2329" i="24"/>
  <c r="O2329" i="24"/>
  <c r="R2329" i="24"/>
  <c r="S2329" i="24"/>
  <c r="T2329" i="24"/>
  <c r="U2329" i="24"/>
  <c r="N2313" i="24"/>
  <c r="O2313" i="24"/>
  <c r="R2313" i="24"/>
  <c r="S2313" i="24"/>
  <c r="T2313" i="24"/>
  <c r="U2313" i="24"/>
  <c r="R2297" i="24"/>
  <c r="S2297" i="24"/>
  <c r="T2297" i="24"/>
  <c r="U2297" i="24"/>
  <c r="N2297" i="24"/>
  <c r="O2297" i="24"/>
  <c r="R2281" i="24"/>
  <c r="S2281" i="24"/>
  <c r="T2281" i="24"/>
  <c r="U2281" i="24"/>
  <c r="N2281" i="24"/>
  <c r="O2281" i="24"/>
  <c r="R2265" i="24"/>
  <c r="S2265" i="24"/>
  <c r="T2265" i="24"/>
  <c r="U2265" i="24"/>
  <c r="N2265" i="24"/>
  <c r="O2265" i="24"/>
  <c r="S2249" i="24"/>
  <c r="T2249" i="24"/>
  <c r="U2249" i="24"/>
  <c r="N2249" i="24"/>
  <c r="O2249" i="24"/>
  <c r="R2249" i="24"/>
  <c r="R2233" i="24"/>
  <c r="S2233" i="24"/>
  <c r="T2233" i="24"/>
  <c r="U2233" i="24"/>
  <c r="N2233" i="24"/>
  <c r="O2233" i="24"/>
  <c r="R2217" i="24"/>
  <c r="S2217" i="24"/>
  <c r="T2217" i="24"/>
  <c r="U2217" i="24"/>
  <c r="N2217" i="24"/>
  <c r="O2217" i="24"/>
  <c r="R2201" i="24"/>
  <c r="S2201" i="24"/>
  <c r="T2201" i="24"/>
  <c r="U2201" i="24"/>
  <c r="N2201" i="24"/>
  <c r="O2201" i="24"/>
  <c r="R2185" i="24"/>
  <c r="S2185" i="24"/>
  <c r="T2185" i="24"/>
  <c r="U2185" i="24"/>
  <c r="N2185" i="24"/>
  <c r="O2185" i="24"/>
  <c r="R2169" i="24"/>
  <c r="S2169" i="24"/>
  <c r="T2169" i="24"/>
  <c r="U2169" i="24"/>
  <c r="N2169" i="24"/>
  <c r="O2169" i="24"/>
  <c r="R2153" i="24"/>
  <c r="S2153" i="24"/>
  <c r="T2153" i="24"/>
  <c r="U2153" i="24"/>
  <c r="N2153" i="24"/>
  <c r="O2153" i="24"/>
  <c r="R2137" i="24"/>
  <c r="S2137" i="24"/>
  <c r="T2137" i="24"/>
  <c r="U2137" i="24"/>
  <c r="N2137" i="24"/>
  <c r="O2137" i="24"/>
  <c r="S2121" i="24"/>
  <c r="N2121" i="24"/>
  <c r="O2121" i="24"/>
  <c r="R2121" i="24"/>
  <c r="T2121" i="24"/>
  <c r="U2121" i="24"/>
  <c r="S2105" i="24"/>
  <c r="N2105" i="24"/>
  <c r="O2105" i="24"/>
  <c r="R2105" i="24"/>
  <c r="T2105" i="24"/>
  <c r="U2105" i="24"/>
  <c r="S2089" i="24"/>
  <c r="N2089" i="24"/>
  <c r="U2089" i="24"/>
  <c r="O2089" i="24"/>
  <c r="R2089" i="24"/>
  <c r="T2089" i="24"/>
  <c r="S2073" i="24"/>
  <c r="N2073" i="24"/>
  <c r="O2073" i="24"/>
  <c r="R2073" i="24"/>
  <c r="T2073" i="24"/>
  <c r="U2073" i="24"/>
  <c r="S2057" i="24"/>
  <c r="N2057" i="24"/>
  <c r="O2057" i="24"/>
  <c r="R2057" i="24"/>
  <c r="T2057" i="24"/>
  <c r="U2057" i="24"/>
  <c r="S2041" i="24"/>
  <c r="N2041" i="24"/>
  <c r="O2041" i="24"/>
  <c r="R2041" i="24"/>
  <c r="T2041" i="24"/>
  <c r="U2041" i="24"/>
  <c r="S2025" i="24"/>
  <c r="N2025" i="24"/>
  <c r="R2025" i="24"/>
  <c r="T2025" i="24"/>
  <c r="U2025" i="24"/>
  <c r="O2025" i="24"/>
  <c r="S2009" i="24"/>
  <c r="N2009" i="24"/>
  <c r="O2009" i="24"/>
  <c r="R2009" i="24"/>
  <c r="T2009" i="24"/>
  <c r="U2009" i="24"/>
  <c r="S1993" i="24"/>
  <c r="N1993" i="24"/>
  <c r="O1993" i="24"/>
  <c r="R1993" i="24"/>
  <c r="T1993" i="24"/>
  <c r="U1993" i="24"/>
  <c r="S1977" i="24"/>
  <c r="T1977" i="24"/>
  <c r="N1977" i="24"/>
  <c r="O1977" i="24"/>
  <c r="R1977" i="24"/>
  <c r="U1977" i="24"/>
  <c r="S1961" i="24"/>
  <c r="T1961" i="24"/>
  <c r="N1961" i="24"/>
  <c r="O1961" i="24"/>
  <c r="R1961" i="24"/>
  <c r="U1961" i="24"/>
  <c r="S1945" i="24"/>
  <c r="T1945" i="24"/>
  <c r="U1945" i="24"/>
  <c r="N1945" i="24"/>
  <c r="O1945" i="24"/>
  <c r="R1945" i="24"/>
  <c r="S1929" i="24"/>
  <c r="T1929" i="24"/>
  <c r="U1929" i="24"/>
  <c r="N1929" i="24"/>
  <c r="O1929" i="24"/>
  <c r="R1929" i="24"/>
  <c r="U1864" i="24"/>
  <c r="T1864" i="24"/>
  <c r="N1864" i="24"/>
  <c r="O1864" i="24"/>
  <c r="S1864" i="24"/>
  <c r="R1864" i="24"/>
  <c r="O29" i="24"/>
  <c r="R29" i="24"/>
  <c r="U29" i="24"/>
  <c r="S29" i="24"/>
  <c r="T29" i="24"/>
  <c r="N29" i="24"/>
  <c r="O7" i="24"/>
  <c r="R7" i="24"/>
  <c r="S7" i="24"/>
  <c r="T7" i="24"/>
  <c r="N7" i="24"/>
  <c r="U7" i="24"/>
  <c r="O25" i="24"/>
  <c r="R25" i="24"/>
  <c r="S25" i="24"/>
  <c r="N25" i="24"/>
  <c r="T25" i="24"/>
  <c r="U25" i="24"/>
  <c r="R1342" i="24"/>
  <c r="U1342" i="24"/>
  <c r="O1342" i="24"/>
  <c r="S1342" i="24"/>
  <c r="N1342" i="24"/>
  <c r="T1342" i="24"/>
  <c r="U1242" i="24"/>
  <c r="T1242" i="24"/>
  <c r="N1242" i="24"/>
  <c r="R1242" i="24"/>
  <c r="S1242" i="24"/>
  <c r="O1242" i="24"/>
  <c r="O1278" i="24"/>
  <c r="N1278" i="24"/>
  <c r="R1278" i="24"/>
  <c r="S1278" i="24"/>
  <c r="T1278" i="24"/>
  <c r="U1278" i="24"/>
  <c r="R1330" i="24"/>
  <c r="T1330" i="24"/>
  <c r="U1330" i="24"/>
  <c r="N1330" i="24"/>
  <c r="O1330" i="24"/>
  <c r="S1330" i="24"/>
  <c r="R76" i="24"/>
  <c r="U76" i="24"/>
  <c r="S76" i="24"/>
  <c r="T76" i="24"/>
  <c r="O76" i="24"/>
  <c r="N76" i="24"/>
  <c r="O54" i="24"/>
  <c r="N54" i="24"/>
  <c r="U54" i="24"/>
  <c r="S54" i="24"/>
  <c r="T54" i="24"/>
  <c r="R54" i="24"/>
  <c r="N1401" i="24"/>
  <c r="O1401" i="24"/>
  <c r="R1401" i="24"/>
  <c r="S1401" i="24"/>
  <c r="T1401" i="24"/>
  <c r="U1401" i="24"/>
  <c r="N935" i="24"/>
  <c r="U935" i="24"/>
  <c r="O935" i="24"/>
  <c r="R935" i="24"/>
  <c r="S935" i="24"/>
  <c r="T935" i="24"/>
  <c r="N852" i="24"/>
  <c r="O852" i="24"/>
  <c r="R852" i="24"/>
  <c r="S852" i="24"/>
  <c r="T852" i="24"/>
  <c r="U852" i="24"/>
  <c r="N889" i="24"/>
  <c r="U889" i="24"/>
  <c r="O889" i="24"/>
  <c r="R889" i="24"/>
  <c r="S889" i="24"/>
  <c r="T889" i="24"/>
  <c r="U886" i="24"/>
  <c r="N886" i="24"/>
  <c r="O886" i="24"/>
  <c r="R886" i="24"/>
  <c r="T886" i="24"/>
  <c r="S886" i="24"/>
  <c r="N780" i="24"/>
  <c r="O780" i="24"/>
  <c r="R780" i="24"/>
  <c r="T780" i="24"/>
  <c r="U780" i="24"/>
  <c r="S780" i="24"/>
  <c r="U757" i="24"/>
  <c r="N757" i="24"/>
  <c r="O757" i="24"/>
  <c r="R757" i="24"/>
  <c r="S757" i="24"/>
  <c r="T757" i="24"/>
  <c r="U815" i="24"/>
  <c r="R815" i="24"/>
  <c r="N815" i="24"/>
  <c r="S815" i="24"/>
  <c r="T815" i="24"/>
  <c r="O815" i="24"/>
  <c r="U833" i="24"/>
  <c r="R833" i="24"/>
  <c r="N833" i="24"/>
  <c r="O833" i="24"/>
  <c r="S833" i="24"/>
  <c r="T833" i="24"/>
  <c r="O146" i="24"/>
  <c r="U146" i="24"/>
  <c r="S146" i="24"/>
  <c r="T146" i="24"/>
  <c r="R146" i="24"/>
  <c r="N146" i="24"/>
  <c r="R156" i="24"/>
  <c r="U156" i="24"/>
  <c r="O156" i="24"/>
  <c r="N156" i="24"/>
  <c r="S156" i="24"/>
  <c r="T156" i="24"/>
  <c r="O89" i="24"/>
  <c r="R89" i="24"/>
  <c r="S89" i="24"/>
  <c r="N89" i="24"/>
  <c r="T89" i="24"/>
  <c r="U89" i="24"/>
  <c r="N421" i="24"/>
  <c r="R421" i="24"/>
  <c r="S421" i="24"/>
  <c r="T421" i="24"/>
  <c r="U421" i="24"/>
  <c r="O421" i="24"/>
  <c r="O385" i="24"/>
  <c r="R385" i="24"/>
  <c r="U385" i="24"/>
  <c r="S385" i="24"/>
  <c r="N385" i="24"/>
  <c r="T385" i="24"/>
  <c r="N404" i="24"/>
  <c r="U404" i="24"/>
  <c r="O404" i="24"/>
  <c r="R404" i="24"/>
  <c r="T404" i="24"/>
  <c r="S404" i="24"/>
  <c r="R348" i="24"/>
  <c r="U348" i="24"/>
  <c r="T348" i="24"/>
  <c r="S348" i="24"/>
  <c r="O348" i="24"/>
  <c r="N348" i="24"/>
  <c r="U367" i="24"/>
  <c r="N367" i="24"/>
  <c r="O367" i="24"/>
  <c r="R367" i="24"/>
  <c r="S367" i="24"/>
  <c r="T367" i="24"/>
  <c r="N425" i="24"/>
  <c r="R425" i="24"/>
  <c r="O425" i="24"/>
  <c r="S425" i="24"/>
  <c r="T425" i="24"/>
  <c r="U425" i="24"/>
  <c r="N323" i="24"/>
  <c r="O323" i="24"/>
  <c r="T323" i="24"/>
  <c r="U323" i="24"/>
  <c r="R323" i="24"/>
  <c r="S323" i="24"/>
  <c r="N439" i="24"/>
  <c r="R439" i="24"/>
  <c r="S439" i="24"/>
  <c r="T439" i="24"/>
  <c r="U439" i="24"/>
  <c r="O439" i="24"/>
  <c r="T305" i="24"/>
  <c r="O305" i="24"/>
  <c r="N305" i="24"/>
  <c r="R305" i="24"/>
  <c r="S305" i="24"/>
  <c r="U305" i="24"/>
  <c r="S291" i="24"/>
  <c r="N291" i="24"/>
  <c r="R291" i="24"/>
  <c r="U291" i="24"/>
  <c r="O291" i="24"/>
  <c r="T291" i="24"/>
  <c r="O511" i="24"/>
  <c r="R511" i="24"/>
  <c r="T511" i="24"/>
  <c r="N511" i="24"/>
  <c r="S511" i="24"/>
  <c r="U511" i="24"/>
  <c r="O513" i="24"/>
  <c r="R513" i="24"/>
  <c r="T513" i="24"/>
  <c r="N513" i="24"/>
  <c r="S513" i="24"/>
  <c r="U513" i="24"/>
  <c r="T520" i="24"/>
  <c r="N520" i="24"/>
  <c r="O520" i="24"/>
  <c r="R520" i="24"/>
  <c r="S520" i="24"/>
  <c r="U520" i="24"/>
  <c r="O494" i="24"/>
  <c r="N494" i="24"/>
  <c r="U494" i="24"/>
  <c r="T494" i="24"/>
  <c r="R494" i="24"/>
  <c r="S494" i="24"/>
  <c r="O486" i="24"/>
  <c r="S486" i="24"/>
  <c r="T486" i="24"/>
  <c r="U486" i="24"/>
  <c r="N486" i="24"/>
  <c r="R486" i="24"/>
  <c r="O458" i="24"/>
  <c r="N458" i="24"/>
  <c r="R458" i="24"/>
  <c r="S458" i="24"/>
  <c r="T458" i="24"/>
  <c r="U458" i="24"/>
  <c r="O85" i="24"/>
  <c r="R85" i="24"/>
  <c r="T85" i="24"/>
  <c r="S85" i="24"/>
  <c r="U85" i="24"/>
  <c r="N85" i="24"/>
  <c r="T581" i="24"/>
  <c r="U581" i="24"/>
  <c r="O581" i="24"/>
  <c r="R581" i="24"/>
  <c r="S581" i="24"/>
  <c r="N581" i="24"/>
  <c r="T612" i="24"/>
  <c r="O612" i="24"/>
  <c r="N612" i="24"/>
  <c r="R612" i="24"/>
  <c r="S612" i="24"/>
  <c r="U612" i="24"/>
  <c r="N702" i="24"/>
  <c r="R702" i="24"/>
  <c r="O702" i="24"/>
  <c r="S702" i="24"/>
  <c r="T702" i="24"/>
  <c r="U702" i="24"/>
  <c r="N708" i="24"/>
  <c r="S708" i="24"/>
  <c r="T708" i="24"/>
  <c r="O708" i="24"/>
  <c r="R708" i="24"/>
  <c r="U708" i="24"/>
  <c r="N1529" i="24"/>
  <c r="O1529" i="24"/>
  <c r="S1529" i="24"/>
  <c r="T1529" i="24"/>
  <c r="U1529" i="24"/>
  <c r="R1529" i="24"/>
  <c r="U799" i="24"/>
  <c r="R799" i="24"/>
  <c r="N799" i="24"/>
  <c r="O799" i="24"/>
  <c r="T799" i="24"/>
  <c r="S799" i="24"/>
  <c r="O838" i="24"/>
  <c r="R838" i="24"/>
  <c r="S838" i="24"/>
  <c r="T838" i="24"/>
  <c r="N838" i="24"/>
  <c r="U838" i="24"/>
  <c r="U701" i="24"/>
  <c r="N701" i="24"/>
  <c r="O701" i="24"/>
  <c r="R701" i="24"/>
  <c r="S701" i="24"/>
  <c r="T701" i="24"/>
  <c r="S1917" i="24"/>
  <c r="T1917" i="24"/>
  <c r="U1917" i="24"/>
  <c r="N1917" i="24"/>
  <c r="O1917" i="24"/>
  <c r="R1917" i="24"/>
  <c r="O1901" i="24"/>
  <c r="N1901" i="24"/>
  <c r="R1901" i="24"/>
  <c r="S1901" i="24"/>
  <c r="T1901" i="24"/>
  <c r="U1901" i="24"/>
  <c r="N1885" i="24"/>
  <c r="O1885" i="24"/>
  <c r="R1885" i="24"/>
  <c r="S1885" i="24"/>
  <c r="T1885" i="24"/>
  <c r="U1885" i="24"/>
  <c r="U1514" i="24"/>
  <c r="N1514" i="24"/>
  <c r="O1514" i="24"/>
  <c r="R1514" i="24"/>
  <c r="S1514" i="24"/>
  <c r="T1514" i="24"/>
  <c r="N1485" i="24"/>
  <c r="O1485" i="24"/>
  <c r="S1485" i="24"/>
  <c r="T1485" i="24"/>
  <c r="U1485" i="24"/>
  <c r="R1485" i="24"/>
  <c r="N1561" i="24"/>
  <c r="O1561" i="24"/>
  <c r="S1561" i="24"/>
  <c r="T1561" i="24"/>
  <c r="U1561" i="24"/>
  <c r="R1561" i="24"/>
  <c r="U1806" i="24"/>
  <c r="N1806" i="24"/>
  <c r="O1806" i="24"/>
  <c r="R1806" i="24"/>
  <c r="S1806" i="24"/>
  <c r="T1806" i="24"/>
  <c r="N1773" i="24"/>
  <c r="O1773" i="24"/>
  <c r="T1773" i="24"/>
  <c r="R1773" i="24"/>
  <c r="S1773" i="24"/>
  <c r="U1773" i="24"/>
  <c r="R1784" i="24"/>
  <c r="S1784" i="24"/>
  <c r="T1784" i="24"/>
  <c r="U1784" i="24"/>
  <c r="N1784" i="24"/>
  <c r="O1784" i="24"/>
  <c r="O1766" i="24"/>
  <c r="R1766" i="24"/>
  <c r="S1766" i="24"/>
  <c r="T1766" i="24"/>
  <c r="U1766" i="24"/>
  <c r="N1766" i="24"/>
  <c r="N1652" i="24"/>
  <c r="O1652" i="24"/>
  <c r="R1652" i="24"/>
  <c r="S1652" i="24"/>
  <c r="T1652" i="24"/>
  <c r="U1652" i="24"/>
  <c r="N1603" i="24"/>
  <c r="O1603" i="24"/>
  <c r="S1603" i="24"/>
  <c r="U1603" i="24"/>
  <c r="T1603" i="24"/>
  <c r="R1603" i="24"/>
  <c r="U1602" i="24"/>
  <c r="N1602" i="24"/>
  <c r="O1602" i="24"/>
  <c r="R1602" i="24"/>
  <c r="S1602" i="24"/>
  <c r="T1602" i="24"/>
  <c r="N1601" i="24"/>
  <c r="O1601" i="24"/>
  <c r="S1601" i="24"/>
  <c r="U1601" i="24"/>
  <c r="R1601" i="24"/>
  <c r="T1601" i="24"/>
  <c r="U1612" i="24"/>
  <c r="N1612" i="24"/>
  <c r="O1612" i="24"/>
  <c r="R1612" i="24"/>
  <c r="S1612" i="24"/>
  <c r="T1612" i="24"/>
  <c r="N1753" i="24"/>
  <c r="O1753" i="24"/>
  <c r="T1753" i="24"/>
  <c r="R1753" i="24"/>
  <c r="S1753" i="24"/>
  <c r="U1753" i="24"/>
  <c r="N1733" i="24"/>
  <c r="O1733" i="24"/>
  <c r="T1733" i="24"/>
  <c r="R1733" i="24"/>
  <c r="U1733" i="24"/>
  <c r="S1733" i="24"/>
  <c r="O1720" i="24"/>
  <c r="R1720" i="24"/>
  <c r="S1720" i="24"/>
  <c r="T1720" i="24"/>
  <c r="U1720" i="24"/>
  <c r="N1720" i="24"/>
  <c r="N1695" i="24"/>
  <c r="O1695" i="24"/>
  <c r="S1695" i="24"/>
  <c r="T1695" i="24"/>
  <c r="R1695" i="24"/>
  <c r="U1695" i="24"/>
  <c r="R1670" i="24"/>
  <c r="S1670" i="24"/>
  <c r="T1670" i="24"/>
  <c r="U1670" i="24"/>
  <c r="N1670" i="24"/>
  <c r="O1670" i="24"/>
  <c r="N1645" i="24"/>
  <c r="S1645" i="24"/>
  <c r="U1645" i="24"/>
  <c r="O1645" i="24"/>
  <c r="R1645" i="24"/>
  <c r="T1645" i="24"/>
  <c r="U1828" i="24"/>
  <c r="N1828" i="24"/>
  <c r="O1828" i="24"/>
  <c r="R1828" i="24"/>
  <c r="S1828" i="24"/>
  <c r="T1828" i="24"/>
  <c r="U1876" i="24"/>
  <c r="N1876" i="24"/>
  <c r="O1876" i="24"/>
  <c r="R1876" i="24"/>
  <c r="S1876" i="24"/>
  <c r="T1876" i="24"/>
  <c r="N730" i="24"/>
  <c r="U730" i="24"/>
  <c r="O730" i="24"/>
  <c r="R730" i="24"/>
  <c r="S730" i="24"/>
  <c r="T730" i="24"/>
  <c r="U713" i="24"/>
  <c r="N713" i="24"/>
  <c r="O713" i="24"/>
  <c r="R713" i="24"/>
  <c r="S713" i="24"/>
  <c r="T713" i="24"/>
  <c r="N690" i="24"/>
  <c r="U690" i="24"/>
  <c r="R690" i="24"/>
  <c r="S690" i="24"/>
  <c r="T690" i="24"/>
  <c r="O690" i="24"/>
  <c r="N668" i="24"/>
  <c r="S668" i="24"/>
  <c r="T668" i="24"/>
  <c r="U668" i="24"/>
  <c r="R668" i="24"/>
  <c r="O668" i="24"/>
  <c r="T638" i="24"/>
  <c r="O638" i="24"/>
  <c r="N638" i="24"/>
  <c r="R638" i="24"/>
  <c r="U638" i="24"/>
  <c r="S638" i="24"/>
  <c r="T606" i="24"/>
  <c r="N606" i="24"/>
  <c r="O606" i="24"/>
  <c r="S606" i="24"/>
  <c r="U606" i="24"/>
  <c r="R606" i="24"/>
  <c r="T578" i="24"/>
  <c r="N578" i="24"/>
  <c r="O578" i="24"/>
  <c r="R578" i="24"/>
  <c r="S578" i="24"/>
  <c r="U578" i="24"/>
  <c r="T562" i="24"/>
  <c r="N562" i="24"/>
  <c r="O562" i="24"/>
  <c r="R562" i="24"/>
  <c r="S562" i="24"/>
  <c r="U562" i="24"/>
  <c r="S1065" i="24"/>
  <c r="T1065" i="24"/>
  <c r="N1065" i="24"/>
  <c r="O1065" i="24"/>
  <c r="R1065" i="24"/>
  <c r="U1065" i="24"/>
  <c r="U1436" i="24"/>
  <c r="N1436" i="24"/>
  <c r="R1436" i="24"/>
  <c r="S1436" i="24"/>
  <c r="O1436" i="24"/>
  <c r="T1436" i="24"/>
  <c r="N1425" i="24"/>
  <c r="O1425" i="24"/>
  <c r="R1425" i="24"/>
  <c r="S1425" i="24"/>
  <c r="T1425" i="24"/>
  <c r="U1425" i="24"/>
  <c r="T1411" i="24"/>
  <c r="U1411" i="24"/>
  <c r="R1411" i="24"/>
  <c r="N1411" i="24"/>
  <c r="O1411" i="24"/>
  <c r="S1411" i="24"/>
  <c r="N1397" i="24"/>
  <c r="O1397" i="24"/>
  <c r="R1397" i="24"/>
  <c r="S1397" i="24"/>
  <c r="T1397" i="24"/>
  <c r="U1397" i="24"/>
  <c r="R176" i="24"/>
  <c r="U176" i="24"/>
  <c r="O176" i="24"/>
  <c r="T176" i="24"/>
  <c r="N176" i="24"/>
  <c r="S176" i="24"/>
  <c r="N1371" i="24"/>
  <c r="O1371" i="24"/>
  <c r="R1371" i="24"/>
  <c r="S1371" i="24"/>
  <c r="T1371" i="24"/>
  <c r="U1371" i="24"/>
  <c r="R1032" i="24"/>
  <c r="S1032" i="24"/>
  <c r="T1032" i="24"/>
  <c r="U1032" i="24"/>
  <c r="O1032" i="24"/>
  <c r="N1032" i="24"/>
  <c r="R1029" i="24"/>
  <c r="S1029" i="24"/>
  <c r="T1029" i="24"/>
  <c r="U1029" i="24"/>
  <c r="N1029" i="24"/>
  <c r="O1029" i="24"/>
  <c r="R1310" i="24"/>
  <c r="T1310" i="24"/>
  <c r="U1310" i="24"/>
  <c r="N1310" i="24"/>
  <c r="S1310" i="24"/>
  <c r="O1310" i="24"/>
  <c r="S1293" i="24"/>
  <c r="N1293" i="24"/>
  <c r="O1293" i="24"/>
  <c r="R1293" i="24"/>
  <c r="T1293" i="24"/>
  <c r="U1293" i="24"/>
  <c r="R1273" i="24"/>
  <c r="S1273" i="24"/>
  <c r="T1273" i="24"/>
  <c r="U1273" i="24"/>
  <c r="N1273" i="24"/>
  <c r="O1273" i="24"/>
  <c r="U1252" i="24"/>
  <c r="N1252" i="24"/>
  <c r="O1252" i="24"/>
  <c r="R1252" i="24"/>
  <c r="S1252" i="24"/>
  <c r="T1252" i="24"/>
  <c r="T1225" i="24"/>
  <c r="U1225" i="24"/>
  <c r="N1225" i="24"/>
  <c r="O1225" i="24"/>
  <c r="R1225" i="24"/>
  <c r="S1225" i="24"/>
  <c r="O285" i="24"/>
  <c r="S285" i="24"/>
  <c r="N285" i="24"/>
  <c r="T285" i="24"/>
  <c r="R285" i="24"/>
  <c r="U285" i="24"/>
  <c r="O269" i="24"/>
  <c r="U269" i="24"/>
  <c r="R269" i="24"/>
  <c r="S269" i="24"/>
  <c r="T269" i="24"/>
  <c r="N269" i="24"/>
  <c r="S249" i="24"/>
  <c r="R249" i="24"/>
  <c r="T249" i="24"/>
  <c r="U249" i="24"/>
  <c r="N249" i="24"/>
  <c r="O249" i="24"/>
  <c r="O134" i="24"/>
  <c r="T134" i="24"/>
  <c r="U134" i="24"/>
  <c r="R134" i="24"/>
  <c r="S134" i="24"/>
  <c r="N134" i="24"/>
  <c r="U1198" i="24"/>
  <c r="N1198" i="24"/>
  <c r="O1198" i="24"/>
  <c r="R1198" i="24"/>
  <c r="S1198" i="24"/>
  <c r="T1198" i="24"/>
  <c r="R1185" i="24"/>
  <c r="T1185" i="24"/>
  <c r="U1185" i="24"/>
  <c r="N1185" i="24"/>
  <c r="O1185" i="24"/>
  <c r="S1185" i="24"/>
  <c r="N1867" i="24"/>
  <c r="O1867" i="24"/>
  <c r="T1867" i="24"/>
  <c r="U1867" i="24"/>
  <c r="R1867" i="24"/>
  <c r="S1867" i="24"/>
  <c r="R224" i="24"/>
  <c r="U224" i="24"/>
  <c r="O224" i="24"/>
  <c r="T224" i="24"/>
  <c r="N224" i="24"/>
  <c r="S224" i="24"/>
  <c r="O117" i="24"/>
  <c r="R117" i="24"/>
  <c r="T117" i="24"/>
  <c r="S117" i="24"/>
  <c r="U117" i="24"/>
  <c r="N117" i="24"/>
  <c r="O103" i="24"/>
  <c r="R103" i="24"/>
  <c r="U103" i="24"/>
  <c r="N103" i="24"/>
  <c r="T103" i="24"/>
  <c r="S103" i="24"/>
  <c r="R204" i="24"/>
  <c r="U204" i="24"/>
  <c r="N204" i="24"/>
  <c r="O204" i="24"/>
  <c r="S204" i="24"/>
  <c r="T204" i="24"/>
  <c r="O77" i="24"/>
  <c r="R77" i="24"/>
  <c r="S77" i="24"/>
  <c r="N77" i="24"/>
  <c r="U77" i="24"/>
  <c r="T77" i="24"/>
  <c r="R993" i="24"/>
  <c r="T993" i="24"/>
  <c r="U993" i="24"/>
  <c r="N993" i="24"/>
  <c r="O993" i="24"/>
  <c r="S993" i="24"/>
  <c r="N72" i="24"/>
  <c r="T72" i="24"/>
  <c r="U72" i="24"/>
  <c r="R72" i="24"/>
  <c r="O72" i="24"/>
  <c r="S72" i="24"/>
  <c r="N1471" i="24"/>
  <c r="O1471" i="24"/>
  <c r="R1471" i="24"/>
  <c r="S1471" i="24"/>
  <c r="T1471" i="24"/>
  <c r="U1471" i="24"/>
  <c r="U1153" i="24"/>
  <c r="N1153" i="24"/>
  <c r="O1153" i="24"/>
  <c r="R1153" i="24"/>
  <c r="T1153" i="24"/>
  <c r="S1153" i="24"/>
  <c r="N1144" i="24"/>
  <c r="O1144" i="24"/>
  <c r="T1144" i="24"/>
  <c r="U1144" i="24"/>
  <c r="S1144" i="24"/>
  <c r="R1144" i="24"/>
  <c r="U50" i="24"/>
  <c r="N50" i="24"/>
  <c r="R50" i="24"/>
  <c r="S50" i="24"/>
  <c r="T50" i="24"/>
  <c r="O50" i="24"/>
  <c r="N1122" i="24"/>
  <c r="O1122" i="24"/>
  <c r="T1122" i="24"/>
  <c r="U1122" i="24"/>
  <c r="R1122" i="24"/>
  <c r="S1122" i="24"/>
  <c r="R182" i="24"/>
  <c r="U182" i="24"/>
  <c r="O182" i="24"/>
  <c r="T182" i="24"/>
  <c r="N182" i="24"/>
  <c r="S182" i="24"/>
  <c r="N1104" i="24"/>
  <c r="O1104" i="24"/>
  <c r="T1104" i="24"/>
  <c r="U1104" i="24"/>
  <c r="S1104" i="24"/>
  <c r="R1104" i="24"/>
  <c r="U1089" i="24"/>
  <c r="N1089" i="24"/>
  <c r="O1089" i="24"/>
  <c r="R1089" i="24"/>
  <c r="T1089" i="24"/>
  <c r="S1089" i="24"/>
  <c r="N1076" i="24"/>
  <c r="O1076" i="24"/>
  <c r="T1076" i="24"/>
  <c r="U1076" i="24"/>
  <c r="R1076" i="24"/>
  <c r="S1076" i="24"/>
  <c r="U940" i="24"/>
  <c r="N940" i="24"/>
  <c r="O940" i="24"/>
  <c r="R940" i="24"/>
  <c r="T940" i="24"/>
  <c r="S940" i="24"/>
  <c r="N885" i="24"/>
  <c r="U885" i="24"/>
  <c r="O885" i="24"/>
  <c r="R885" i="24"/>
  <c r="S885" i="24"/>
  <c r="T885" i="24"/>
  <c r="R855" i="24"/>
  <c r="S855" i="24"/>
  <c r="T855" i="24"/>
  <c r="U855" i="24"/>
  <c r="N855" i="24"/>
  <c r="O855" i="24"/>
  <c r="U819" i="24"/>
  <c r="R819" i="24"/>
  <c r="S819" i="24"/>
  <c r="T819" i="24"/>
  <c r="N819" i="24"/>
  <c r="O819" i="24"/>
  <c r="N744" i="24"/>
  <c r="O744" i="24"/>
  <c r="R744" i="24"/>
  <c r="S744" i="24"/>
  <c r="T744" i="24"/>
  <c r="U744" i="24"/>
  <c r="N2504" i="24"/>
  <c r="O2504" i="24"/>
  <c r="R2504" i="24"/>
  <c r="S2504" i="24"/>
  <c r="T2504" i="24"/>
  <c r="U2504" i="24"/>
  <c r="N2488" i="24"/>
  <c r="O2488" i="24"/>
  <c r="R2488" i="24"/>
  <c r="S2488" i="24"/>
  <c r="T2488" i="24"/>
  <c r="U2488" i="24"/>
  <c r="N2472" i="24"/>
  <c r="O2472" i="24"/>
  <c r="R2472" i="24"/>
  <c r="S2472" i="24"/>
  <c r="T2472" i="24"/>
  <c r="U2472" i="24"/>
  <c r="N2456" i="24"/>
  <c r="O2456" i="24"/>
  <c r="R2456" i="24"/>
  <c r="S2456" i="24"/>
  <c r="T2456" i="24"/>
  <c r="U2456" i="24"/>
  <c r="N2440" i="24"/>
  <c r="O2440" i="24"/>
  <c r="R2440" i="24"/>
  <c r="S2440" i="24"/>
  <c r="T2440" i="24"/>
  <c r="U2440" i="24"/>
  <c r="N2424" i="24"/>
  <c r="O2424" i="24"/>
  <c r="R2424" i="24"/>
  <c r="S2424" i="24"/>
  <c r="T2424" i="24"/>
  <c r="U2424" i="24"/>
  <c r="N2408" i="24"/>
  <c r="O2408" i="24"/>
  <c r="R2408" i="24"/>
  <c r="S2408" i="24"/>
  <c r="T2408" i="24"/>
  <c r="U2408" i="24"/>
  <c r="N2392" i="24"/>
  <c r="O2392" i="24"/>
  <c r="R2392" i="24"/>
  <c r="S2392" i="24"/>
  <c r="T2392" i="24"/>
  <c r="U2392" i="24"/>
  <c r="T2376" i="24"/>
  <c r="N2376" i="24"/>
  <c r="O2376" i="24"/>
  <c r="R2376" i="24"/>
  <c r="S2376" i="24"/>
  <c r="U2376" i="24"/>
  <c r="T2360" i="24"/>
  <c r="N2360" i="24"/>
  <c r="O2360" i="24"/>
  <c r="R2360" i="24"/>
  <c r="S2360" i="24"/>
  <c r="U2360" i="24"/>
  <c r="T2344" i="24"/>
  <c r="U2344" i="24"/>
  <c r="R2344" i="24"/>
  <c r="S2344" i="24"/>
  <c r="N2344" i="24"/>
  <c r="O2344" i="24"/>
  <c r="T2328" i="24"/>
  <c r="U2328" i="24"/>
  <c r="R2328" i="24"/>
  <c r="S2328" i="24"/>
  <c r="N2328" i="24"/>
  <c r="O2328" i="24"/>
  <c r="S2312" i="24"/>
  <c r="T2312" i="24"/>
  <c r="U2312" i="24"/>
  <c r="R2312" i="24"/>
  <c r="N2312" i="24"/>
  <c r="O2312" i="24"/>
  <c r="R2296" i="24"/>
  <c r="S2296" i="24"/>
  <c r="T2296" i="24"/>
  <c r="U2296" i="24"/>
  <c r="N2296" i="24"/>
  <c r="O2296" i="24"/>
  <c r="R2280" i="24"/>
  <c r="S2280" i="24"/>
  <c r="T2280" i="24"/>
  <c r="U2280" i="24"/>
  <c r="N2280" i="24"/>
  <c r="O2280" i="24"/>
  <c r="R2264" i="24"/>
  <c r="S2264" i="24"/>
  <c r="T2264" i="24"/>
  <c r="U2264" i="24"/>
  <c r="N2264" i="24"/>
  <c r="O2264" i="24"/>
  <c r="O2248" i="24"/>
  <c r="R2248" i="24"/>
  <c r="S2248" i="24"/>
  <c r="T2248" i="24"/>
  <c r="U2248" i="24"/>
  <c r="N2248" i="24"/>
  <c r="N2232" i="24"/>
  <c r="O2232" i="24"/>
  <c r="R2232" i="24"/>
  <c r="S2232" i="24"/>
  <c r="T2232" i="24"/>
  <c r="U2232" i="24"/>
  <c r="N2216" i="24"/>
  <c r="O2216" i="24"/>
  <c r="R2216" i="24"/>
  <c r="S2216" i="24"/>
  <c r="T2216" i="24"/>
  <c r="U2216" i="24"/>
  <c r="N2200" i="24"/>
  <c r="O2200" i="24"/>
  <c r="R2200" i="24"/>
  <c r="S2200" i="24"/>
  <c r="T2200" i="24"/>
  <c r="U2200" i="24"/>
  <c r="N2184" i="24"/>
  <c r="O2184" i="24"/>
  <c r="R2184" i="24"/>
  <c r="S2184" i="24"/>
  <c r="T2184" i="24"/>
  <c r="U2184" i="24"/>
  <c r="N2168" i="24"/>
  <c r="O2168" i="24"/>
  <c r="R2168" i="24"/>
  <c r="S2168" i="24"/>
  <c r="T2168" i="24"/>
  <c r="U2168" i="24"/>
  <c r="N2152" i="24"/>
  <c r="O2152" i="24"/>
  <c r="R2152" i="24"/>
  <c r="S2152" i="24"/>
  <c r="T2152" i="24"/>
  <c r="U2152" i="24"/>
  <c r="N2136" i="24"/>
  <c r="O2136" i="24"/>
  <c r="R2136" i="24"/>
  <c r="S2136" i="24"/>
  <c r="T2136" i="24"/>
  <c r="U2136" i="24"/>
  <c r="R2120" i="24"/>
  <c r="S2120" i="24"/>
  <c r="T2120" i="24"/>
  <c r="U2120" i="24"/>
  <c r="N2120" i="24"/>
  <c r="O2120" i="24"/>
  <c r="R2104" i="24"/>
  <c r="S2104" i="24"/>
  <c r="U2104" i="24"/>
  <c r="T2104" i="24"/>
  <c r="N2104" i="24"/>
  <c r="O2104" i="24"/>
  <c r="R2088" i="24"/>
  <c r="S2088" i="24"/>
  <c r="U2088" i="24"/>
  <c r="N2088" i="24"/>
  <c r="O2088" i="24"/>
  <c r="T2088" i="24"/>
  <c r="R2072" i="24"/>
  <c r="S2072" i="24"/>
  <c r="T2072" i="24"/>
  <c r="U2072" i="24"/>
  <c r="N2072" i="24"/>
  <c r="O2072" i="24"/>
  <c r="R2056" i="24"/>
  <c r="S2056" i="24"/>
  <c r="T2056" i="24"/>
  <c r="U2056" i="24"/>
  <c r="N2056" i="24"/>
  <c r="O2056" i="24"/>
  <c r="R2040" i="24"/>
  <c r="S2040" i="24"/>
  <c r="T2040" i="24"/>
  <c r="U2040" i="24"/>
  <c r="N2040" i="24"/>
  <c r="O2040" i="24"/>
  <c r="R2024" i="24"/>
  <c r="S2024" i="24"/>
  <c r="T2024" i="24"/>
  <c r="U2024" i="24"/>
  <c r="N2024" i="24"/>
  <c r="O2024" i="24"/>
  <c r="R2008" i="24"/>
  <c r="S2008" i="24"/>
  <c r="T2008" i="24"/>
  <c r="U2008" i="24"/>
  <c r="N2008" i="24"/>
  <c r="O2008" i="24"/>
  <c r="O1992" i="24"/>
  <c r="R1992" i="24"/>
  <c r="S1992" i="24"/>
  <c r="T1992" i="24"/>
  <c r="U1992" i="24"/>
  <c r="N1992" i="24"/>
  <c r="O1976" i="24"/>
  <c r="R1976" i="24"/>
  <c r="S1976" i="24"/>
  <c r="T1976" i="24"/>
  <c r="U1976" i="24"/>
  <c r="N1976" i="24"/>
  <c r="O1960" i="24"/>
  <c r="R1960" i="24"/>
  <c r="S1960" i="24"/>
  <c r="T1960" i="24"/>
  <c r="U1960" i="24"/>
  <c r="N1960" i="24"/>
  <c r="N1944" i="24"/>
  <c r="O1944" i="24"/>
  <c r="R1944" i="24"/>
  <c r="S1944" i="24"/>
  <c r="T1944" i="24"/>
  <c r="U1944" i="24"/>
  <c r="N1928" i="24"/>
  <c r="O1928" i="24"/>
  <c r="R1928" i="24"/>
  <c r="S1928" i="24"/>
  <c r="T1928" i="24"/>
  <c r="U1928" i="24"/>
  <c r="U1866" i="24"/>
  <c r="N1866" i="24"/>
  <c r="O1866" i="24"/>
  <c r="R1866" i="24"/>
  <c r="S1866" i="24"/>
  <c r="T1866" i="24"/>
  <c r="R28" i="24"/>
  <c r="U28" i="24"/>
  <c r="N28" i="24"/>
  <c r="O28" i="24"/>
  <c r="S28" i="24"/>
  <c r="T28" i="24"/>
  <c r="O57" i="24"/>
  <c r="R57" i="24"/>
  <c r="U57" i="24"/>
  <c r="N57" i="24"/>
  <c r="T57" i="24"/>
  <c r="S57" i="24"/>
  <c r="N24" i="24"/>
  <c r="S24" i="24"/>
  <c r="U24" i="24"/>
  <c r="R24" i="24"/>
  <c r="T24" i="24"/>
  <c r="O24" i="24"/>
  <c r="R1322" i="24"/>
  <c r="T1322" i="24"/>
  <c r="U1322" i="24"/>
  <c r="S1322" i="24"/>
  <c r="N1322" i="24"/>
  <c r="O1322" i="24"/>
  <c r="U1234" i="24"/>
  <c r="R1234" i="24"/>
  <c r="T1234" i="24"/>
  <c r="N1234" i="24"/>
  <c r="O1234" i="24"/>
  <c r="S1234" i="24"/>
  <c r="U1258" i="24"/>
  <c r="N1258" i="24"/>
  <c r="O1258" i="24"/>
  <c r="R1258" i="24"/>
  <c r="T1258" i="24"/>
  <c r="S1258" i="24"/>
  <c r="N1311" i="24"/>
  <c r="O1311" i="24"/>
  <c r="R1311" i="24"/>
  <c r="S1311" i="24"/>
  <c r="T1311" i="24"/>
  <c r="U1311" i="24"/>
  <c r="S130" i="24"/>
  <c r="R130" i="24"/>
  <c r="N130" i="24"/>
  <c r="T130" i="24"/>
  <c r="U130" i="24"/>
  <c r="O130" i="24"/>
  <c r="O53" i="24"/>
  <c r="R53" i="24"/>
  <c r="T53" i="24"/>
  <c r="S53" i="24"/>
  <c r="U53" i="24"/>
  <c r="N53" i="24"/>
  <c r="U1038" i="24"/>
  <c r="N1038" i="24"/>
  <c r="O1038" i="24"/>
  <c r="R1038" i="24"/>
  <c r="S1038" i="24"/>
  <c r="T1038" i="24"/>
  <c r="N927" i="24"/>
  <c r="U927" i="24"/>
  <c r="O927" i="24"/>
  <c r="R927" i="24"/>
  <c r="S927" i="24"/>
  <c r="T927" i="24"/>
  <c r="T844" i="24"/>
  <c r="U844" i="24"/>
  <c r="N844" i="24"/>
  <c r="O844" i="24"/>
  <c r="S844" i="24"/>
  <c r="R844" i="24"/>
  <c r="N752" i="24"/>
  <c r="O752" i="24"/>
  <c r="R752" i="24"/>
  <c r="S752" i="24"/>
  <c r="T752" i="24"/>
  <c r="U752" i="24"/>
  <c r="U884" i="24"/>
  <c r="N884" i="24"/>
  <c r="O884" i="24"/>
  <c r="R884" i="24"/>
  <c r="S884" i="24"/>
  <c r="T884" i="24"/>
  <c r="N907" i="24"/>
  <c r="U907" i="24"/>
  <c r="T907" i="24"/>
  <c r="O907" i="24"/>
  <c r="R907" i="24"/>
  <c r="S907" i="24"/>
  <c r="N762" i="24"/>
  <c r="U762" i="24"/>
  <c r="O762" i="24"/>
  <c r="R762" i="24"/>
  <c r="S762" i="24"/>
  <c r="T762" i="24"/>
  <c r="U817" i="24"/>
  <c r="R817" i="24"/>
  <c r="N817" i="24"/>
  <c r="O817" i="24"/>
  <c r="T817" i="24"/>
  <c r="S817" i="24"/>
  <c r="U823" i="24"/>
  <c r="R823" i="24"/>
  <c r="O823" i="24"/>
  <c r="S823" i="24"/>
  <c r="T823" i="24"/>
  <c r="N823" i="24"/>
  <c r="O145" i="24"/>
  <c r="R145" i="24"/>
  <c r="N145" i="24"/>
  <c r="S145" i="24"/>
  <c r="U145" i="24"/>
  <c r="T145" i="24"/>
  <c r="O155" i="24"/>
  <c r="R155" i="24"/>
  <c r="U155" i="24"/>
  <c r="S155" i="24"/>
  <c r="T155" i="24"/>
  <c r="N155" i="24"/>
  <c r="S90" i="24"/>
  <c r="T90" i="24"/>
  <c r="O90" i="24"/>
  <c r="R90" i="24"/>
  <c r="U90" i="24"/>
  <c r="N90" i="24"/>
  <c r="N420" i="24"/>
  <c r="U420" i="24"/>
  <c r="O420" i="24"/>
  <c r="R420" i="24"/>
  <c r="T420" i="24"/>
  <c r="S420" i="24"/>
  <c r="R384" i="24"/>
  <c r="U384" i="24"/>
  <c r="O384" i="24"/>
  <c r="S384" i="24"/>
  <c r="T384" i="24"/>
  <c r="N384" i="24"/>
  <c r="U363" i="24"/>
  <c r="R363" i="24"/>
  <c r="S363" i="24"/>
  <c r="T363" i="24"/>
  <c r="O363" i="24"/>
  <c r="N363" i="24"/>
  <c r="N347" i="24"/>
  <c r="R347" i="24"/>
  <c r="S347" i="24"/>
  <c r="U347" i="24"/>
  <c r="O347" i="24"/>
  <c r="T347" i="24"/>
  <c r="R366" i="24"/>
  <c r="U366" i="24"/>
  <c r="T366" i="24"/>
  <c r="S366" i="24"/>
  <c r="N366" i="24"/>
  <c r="O366" i="24"/>
  <c r="N424" i="24"/>
  <c r="R424" i="24"/>
  <c r="S424" i="24"/>
  <c r="T424" i="24"/>
  <c r="U424" i="24"/>
  <c r="O424" i="24"/>
  <c r="R322" i="24"/>
  <c r="U322" i="24"/>
  <c r="S322" i="24"/>
  <c r="O322" i="24"/>
  <c r="T322" i="24"/>
  <c r="N322" i="24"/>
  <c r="N438" i="24"/>
  <c r="O438" i="24"/>
  <c r="R438" i="24"/>
  <c r="S438" i="24"/>
  <c r="T438" i="24"/>
  <c r="U438" i="24"/>
  <c r="N297" i="24"/>
  <c r="O297" i="24"/>
  <c r="S297" i="24"/>
  <c r="U297" i="24"/>
  <c r="R297" i="24"/>
  <c r="T297" i="24"/>
  <c r="R310" i="24"/>
  <c r="U310" i="24"/>
  <c r="S310" i="24"/>
  <c r="O310" i="24"/>
  <c r="N310" i="24"/>
  <c r="T310" i="24"/>
  <c r="O507" i="24"/>
  <c r="R507" i="24"/>
  <c r="T507" i="24"/>
  <c r="N507" i="24"/>
  <c r="S507" i="24"/>
  <c r="U507" i="24"/>
  <c r="O509" i="24"/>
  <c r="R509" i="24"/>
  <c r="T509" i="24"/>
  <c r="N509" i="24"/>
  <c r="S509" i="24"/>
  <c r="U509" i="24"/>
  <c r="O499" i="24"/>
  <c r="R499" i="24"/>
  <c r="T499" i="24"/>
  <c r="U499" i="24"/>
  <c r="N499" i="24"/>
  <c r="S499" i="24"/>
  <c r="O496" i="24"/>
  <c r="T496" i="24"/>
  <c r="N496" i="24"/>
  <c r="R496" i="24"/>
  <c r="U496" i="24"/>
  <c r="S496" i="24"/>
  <c r="O478" i="24"/>
  <c r="N478" i="24"/>
  <c r="R478" i="24"/>
  <c r="S478" i="24"/>
  <c r="T478" i="24"/>
  <c r="U478" i="24"/>
  <c r="O459" i="24"/>
  <c r="R459" i="24"/>
  <c r="S459" i="24"/>
  <c r="T459" i="24"/>
  <c r="U459" i="24"/>
  <c r="N459" i="24"/>
  <c r="R84" i="24"/>
  <c r="U84" i="24"/>
  <c r="N84" i="24"/>
  <c r="O84" i="24"/>
  <c r="T84" i="24"/>
  <c r="S84" i="24"/>
  <c r="T619" i="24"/>
  <c r="N619" i="24"/>
  <c r="O619" i="24"/>
  <c r="U619" i="24"/>
  <c r="R619" i="24"/>
  <c r="S619" i="24"/>
  <c r="T611" i="24"/>
  <c r="U611" i="24"/>
  <c r="N611" i="24"/>
  <c r="O611" i="24"/>
  <c r="R611" i="24"/>
  <c r="S611" i="24"/>
  <c r="T655" i="24"/>
  <c r="S655" i="24"/>
  <c r="U655" i="24"/>
  <c r="N655" i="24"/>
  <c r="O655" i="24"/>
  <c r="R655" i="24"/>
  <c r="U1548" i="24"/>
  <c r="N1548" i="24"/>
  <c r="T1548" i="24"/>
  <c r="O1548" i="24"/>
  <c r="R1548" i="24"/>
  <c r="S1548" i="24"/>
  <c r="U1528" i="24"/>
  <c r="N1528" i="24"/>
  <c r="T1528" i="24"/>
  <c r="O1528" i="24"/>
  <c r="R1528" i="24"/>
  <c r="S1528" i="24"/>
  <c r="U797" i="24"/>
  <c r="R797" i="24"/>
  <c r="S797" i="24"/>
  <c r="N797" i="24"/>
  <c r="O797" i="24"/>
  <c r="T797" i="24"/>
  <c r="N929" i="24"/>
  <c r="U929" i="24"/>
  <c r="R929" i="24"/>
  <c r="S929" i="24"/>
  <c r="T929" i="24"/>
  <c r="O929" i="24"/>
  <c r="U661" i="24"/>
  <c r="N661" i="24"/>
  <c r="O661" i="24"/>
  <c r="R661" i="24"/>
  <c r="S661" i="24"/>
  <c r="T661" i="24"/>
  <c r="N1916" i="24"/>
  <c r="O1916" i="24"/>
  <c r="R1916" i="24"/>
  <c r="S1916" i="24"/>
  <c r="T1916" i="24"/>
  <c r="U1916" i="24"/>
  <c r="N1900" i="24"/>
  <c r="O1900" i="24"/>
  <c r="R1900" i="24"/>
  <c r="S1900" i="24"/>
  <c r="U1900" i="24"/>
  <c r="T1900" i="24"/>
  <c r="U1884" i="24"/>
  <c r="N1884" i="24"/>
  <c r="O1884" i="24"/>
  <c r="R1884" i="24"/>
  <c r="S1884" i="24"/>
  <c r="T1884" i="24"/>
  <c r="N1513" i="24"/>
  <c r="O1513" i="24"/>
  <c r="S1513" i="24"/>
  <c r="T1513" i="24"/>
  <c r="U1513" i="24"/>
  <c r="R1513" i="24"/>
  <c r="N1551" i="24"/>
  <c r="O1551" i="24"/>
  <c r="S1551" i="24"/>
  <c r="T1551" i="24"/>
  <c r="U1551" i="24"/>
  <c r="R1551" i="24"/>
  <c r="U1560" i="24"/>
  <c r="N1560" i="24"/>
  <c r="T1560" i="24"/>
  <c r="O1560" i="24"/>
  <c r="R1560" i="24"/>
  <c r="S1560" i="24"/>
  <c r="S1798" i="24"/>
  <c r="U1798" i="24"/>
  <c r="R1798" i="24"/>
  <c r="T1798" i="24"/>
  <c r="N1798" i="24"/>
  <c r="O1798" i="24"/>
  <c r="N1813" i="24"/>
  <c r="O1813" i="24"/>
  <c r="T1813" i="24"/>
  <c r="R1813" i="24"/>
  <c r="S1813" i="24"/>
  <c r="U1813" i="24"/>
  <c r="O1776" i="24"/>
  <c r="R1776" i="24"/>
  <c r="S1776" i="24"/>
  <c r="T1776" i="24"/>
  <c r="U1776" i="24"/>
  <c r="N1776" i="24"/>
  <c r="O1760" i="24"/>
  <c r="R1760" i="24"/>
  <c r="S1760" i="24"/>
  <c r="T1760" i="24"/>
  <c r="U1760" i="24"/>
  <c r="N1760" i="24"/>
  <c r="N1628" i="24"/>
  <c r="O1628" i="24"/>
  <c r="R1628" i="24"/>
  <c r="S1628" i="24"/>
  <c r="U1628" i="24"/>
  <c r="T1628" i="24"/>
  <c r="N1579" i="24"/>
  <c r="O1579" i="24"/>
  <c r="S1579" i="24"/>
  <c r="T1579" i="24"/>
  <c r="U1579" i="24"/>
  <c r="R1579" i="24"/>
  <c r="U1578" i="24"/>
  <c r="N1578" i="24"/>
  <c r="O1578" i="24"/>
  <c r="R1578" i="24"/>
  <c r="S1578" i="24"/>
  <c r="T1578" i="24"/>
  <c r="N1577" i="24"/>
  <c r="O1577" i="24"/>
  <c r="S1577" i="24"/>
  <c r="T1577" i="24"/>
  <c r="U1577" i="24"/>
  <c r="R1577" i="24"/>
  <c r="U1588" i="24"/>
  <c r="N1588" i="24"/>
  <c r="T1588" i="24"/>
  <c r="O1588" i="24"/>
  <c r="R1588" i="24"/>
  <c r="S1588" i="24"/>
  <c r="O1734" i="24"/>
  <c r="R1734" i="24"/>
  <c r="S1734" i="24"/>
  <c r="T1734" i="24"/>
  <c r="U1734" i="24"/>
  <c r="N1734" i="24"/>
  <c r="N1709" i="24"/>
  <c r="O1709" i="24"/>
  <c r="S1709" i="24"/>
  <c r="T1709" i="24"/>
  <c r="U1709" i="24"/>
  <c r="R1709" i="24"/>
  <c r="O1696" i="24"/>
  <c r="R1696" i="24"/>
  <c r="S1696" i="24"/>
  <c r="T1696" i="24"/>
  <c r="U1696" i="24"/>
  <c r="N1696" i="24"/>
  <c r="N1671" i="24"/>
  <c r="U1671" i="24"/>
  <c r="O1671" i="24"/>
  <c r="R1671" i="24"/>
  <c r="S1671" i="24"/>
  <c r="T1671" i="24"/>
  <c r="T1646" i="24"/>
  <c r="U1646" i="24"/>
  <c r="N1646" i="24"/>
  <c r="O1646" i="24"/>
  <c r="R1646" i="24"/>
  <c r="S1646" i="24"/>
  <c r="N1621" i="24"/>
  <c r="S1621" i="24"/>
  <c r="U1621" i="24"/>
  <c r="O1621" i="24"/>
  <c r="R1621" i="24"/>
  <c r="T1621" i="24"/>
  <c r="N1833" i="24"/>
  <c r="O1833" i="24"/>
  <c r="R1833" i="24"/>
  <c r="S1833" i="24"/>
  <c r="T1833" i="24"/>
  <c r="U1833" i="24"/>
  <c r="U1878" i="24"/>
  <c r="R1878" i="24"/>
  <c r="S1878" i="24"/>
  <c r="T1878" i="24"/>
  <c r="N1878" i="24"/>
  <c r="O1878" i="24"/>
  <c r="U729" i="24"/>
  <c r="N729" i="24"/>
  <c r="O729" i="24"/>
  <c r="R729" i="24"/>
  <c r="S729" i="24"/>
  <c r="T729" i="24"/>
  <c r="N712" i="24"/>
  <c r="O712" i="24"/>
  <c r="R712" i="24"/>
  <c r="S712" i="24"/>
  <c r="T712" i="24"/>
  <c r="U712" i="24"/>
  <c r="U689" i="24"/>
  <c r="N689" i="24"/>
  <c r="O689" i="24"/>
  <c r="R689" i="24"/>
  <c r="S689" i="24"/>
  <c r="T689" i="24"/>
  <c r="U667" i="24"/>
  <c r="N667" i="24"/>
  <c r="O667" i="24"/>
  <c r="R667" i="24"/>
  <c r="S667" i="24"/>
  <c r="T667" i="24"/>
  <c r="T637" i="24"/>
  <c r="U637" i="24"/>
  <c r="N637" i="24"/>
  <c r="O637" i="24"/>
  <c r="R637" i="24"/>
  <c r="S637" i="24"/>
  <c r="T605" i="24"/>
  <c r="U605" i="24"/>
  <c r="R605" i="24"/>
  <c r="S605" i="24"/>
  <c r="N605" i="24"/>
  <c r="O605" i="24"/>
  <c r="T577" i="24"/>
  <c r="U577" i="24"/>
  <c r="S577" i="24"/>
  <c r="N577" i="24"/>
  <c r="O577" i="24"/>
  <c r="R577" i="24"/>
  <c r="T558" i="24"/>
  <c r="N558" i="24"/>
  <c r="O558" i="24"/>
  <c r="U558" i="24"/>
  <c r="S558" i="24"/>
  <c r="R558" i="24"/>
  <c r="N1447" i="24"/>
  <c r="O1447" i="24"/>
  <c r="R1447" i="24"/>
  <c r="S1447" i="24"/>
  <c r="T1447" i="24"/>
  <c r="U1447" i="24"/>
  <c r="R1060" i="24"/>
  <c r="S1060" i="24"/>
  <c r="T1060" i="24"/>
  <c r="U1060" i="24"/>
  <c r="N1060" i="24"/>
  <c r="O1060" i="24"/>
  <c r="U1424" i="24"/>
  <c r="N1424" i="24"/>
  <c r="R1424" i="24"/>
  <c r="S1424" i="24"/>
  <c r="O1424" i="24"/>
  <c r="T1424" i="24"/>
  <c r="R1410" i="24"/>
  <c r="N1410" i="24"/>
  <c r="O1410" i="24"/>
  <c r="S1410" i="24"/>
  <c r="T1410" i="24"/>
  <c r="U1410" i="24"/>
  <c r="R1396" i="24"/>
  <c r="N1396" i="24"/>
  <c r="O1396" i="24"/>
  <c r="S1396" i="24"/>
  <c r="T1396" i="24"/>
  <c r="U1396" i="24"/>
  <c r="U175" i="24"/>
  <c r="R175" i="24"/>
  <c r="S175" i="24"/>
  <c r="N175" i="24"/>
  <c r="O175" i="24"/>
  <c r="T175" i="24"/>
  <c r="R1370" i="24"/>
  <c r="T1370" i="24"/>
  <c r="U1370" i="24"/>
  <c r="N1370" i="24"/>
  <c r="O1370" i="24"/>
  <c r="S1370" i="24"/>
  <c r="R1031" i="24"/>
  <c r="S1031" i="24"/>
  <c r="T1031" i="24"/>
  <c r="N1031" i="24"/>
  <c r="O1031" i="24"/>
  <c r="U1031" i="24"/>
  <c r="N1331" i="24"/>
  <c r="O1331" i="24"/>
  <c r="R1331" i="24"/>
  <c r="S1331" i="24"/>
  <c r="T1331" i="24"/>
  <c r="U1331" i="24"/>
  <c r="N1309" i="24"/>
  <c r="O1309" i="24"/>
  <c r="R1309" i="24"/>
  <c r="S1309" i="24"/>
  <c r="T1309" i="24"/>
  <c r="U1309" i="24"/>
  <c r="S1291" i="24"/>
  <c r="N1291" i="24"/>
  <c r="O1291" i="24"/>
  <c r="R1291" i="24"/>
  <c r="T1291" i="24"/>
  <c r="U1291" i="24"/>
  <c r="R1271" i="24"/>
  <c r="S1271" i="24"/>
  <c r="T1271" i="24"/>
  <c r="U1271" i="24"/>
  <c r="N1271" i="24"/>
  <c r="O1271" i="24"/>
  <c r="N1251" i="24"/>
  <c r="O1251" i="24"/>
  <c r="R1251" i="24"/>
  <c r="S1251" i="24"/>
  <c r="T1251" i="24"/>
  <c r="U1251" i="24"/>
  <c r="U1224" i="24"/>
  <c r="O1224" i="24"/>
  <c r="R1224" i="24"/>
  <c r="S1224" i="24"/>
  <c r="T1224" i="24"/>
  <c r="N1224" i="24"/>
  <c r="R284" i="24"/>
  <c r="U284" i="24"/>
  <c r="N284" i="24"/>
  <c r="T284" i="24"/>
  <c r="O284" i="24"/>
  <c r="S284" i="24"/>
  <c r="R268" i="24"/>
  <c r="U268" i="24"/>
  <c r="T268" i="24"/>
  <c r="N268" i="24"/>
  <c r="O268" i="24"/>
  <c r="S268" i="24"/>
  <c r="R248" i="24"/>
  <c r="U248" i="24"/>
  <c r="N248" i="24"/>
  <c r="O248" i="24"/>
  <c r="S248" i="24"/>
  <c r="T248" i="24"/>
  <c r="U1212" i="24"/>
  <c r="N1212" i="24"/>
  <c r="O1212" i="24"/>
  <c r="R1212" i="24"/>
  <c r="S1212" i="24"/>
  <c r="T1212" i="24"/>
  <c r="N1197" i="24"/>
  <c r="O1197" i="24"/>
  <c r="R1197" i="24"/>
  <c r="S1197" i="24"/>
  <c r="T1197" i="24"/>
  <c r="U1197" i="24"/>
  <c r="R238" i="24"/>
  <c r="U238" i="24"/>
  <c r="T238" i="24"/>
  <c r="N238" i="24"/>
  <c r="O238" i="24"/>
  <c r="S238" i="24"/>
  <c r="U1182" i="24"/>
  <c r="N1182" i="24"/>
  <c r="O1182" i="24"/>
  <c r="R1182" i="24"/>
  <c r="S1182" i="24"/>
  <c r="T1182" i="24"/>
  <c r="U223" i="24"/>
  <c r="N223" i="24"/>
  <c r="R223" i="24"/>
  <c r="S223" i="24"/>
  <c r="T223" i="24"/>
  <c r="O223" i="24"/>
  <c r="T116" i="24"/>
  <c r="U116" i="24"/>
  <c r="N116" i="24"/>
  <c r="O116" i="24"/>
  <c r="S116" i="24"/>
  <c r="R116" i="24"/>
  <c r="O102" i="24"/>
  <c r="R102" i="24"/>
  <c r="N102" i="24"/>
  <c r="U102" i="24"/>
  <c r="S102" i="24"/>
  <c r="T102" i="24"/>
  <c r="S203" i="24"/>
  <c r="T203" i="24"/>
  <c r="N203" i="24"/>
  <c r="O203" i="24"/>
  <c r="U203" i="24"/>
  <c r="R203" i="24"/>
  <c r="R1169" i="24"/>
  <c r="S1169" i="24"/>
  <c r="T1169" i="24"/>
  <c r="N1169" i="24"/>
  <c r="O1169" i="24"/>
  <c r="U1169" i="24"/>
  <c r="U992" i="24"/>
  <c r="R992" i="24"/>
  <c r="N992" i="24"/>
  <c r="O992" i="24"/>
  <c r="S992" i="24"/>
  <c r="T992" i="24"/>
  <c r="O71" i="24"/>
  <c r="R71" i="24"/>
  <c r="S71" i="24"/>
  <c r="T71" i="24"/>
  <c r="N71" i="24"/>
  <c r="U71" i="24"/>
  <c r="U1470" i="24"/>
  <c r="N1470" i="24"/>
  <c r="S1470" i="24"/>
  <c r="T1470" i="24"/>
  <c r="O1470" i="24"/>
  <c r="R1470" i="24"/>
  <c r="N1152" i="24"/>
  <c r="O1152" i="24"/>
  <c r="T1152" i="24"/>
  <c r="U1152" i="24"/>
  <c r="R1152" i="24"/>
  <c r="S1152" i="24"/>
  <c r="U1143" i="24"/>
  <c r="N1143" i="24"/>
  <c r="O1143" i="24"/>
  <c r="R1143" i="24"/>
  <c r="S1143" i="24"/>
  <c r="T1143" i="24"/>
  <c r="O49" i="24"/>
  <c r="R49" i="24"/>
  <c r="N49" i="24"/>
  <c r="S49" i="24"/>
  <c r="U49" i="24"/>
  <c r="T49" i="24"/>
  <c r="U1121" i="24"/>
  <c r="N1121" i="24"/>
  <c r="O1121" i="24"/>
  <c r="R1121" i="24"/>
  <c r="T1121" i="24"/>
  <c r="S1121" i="24"/>
  <c r="R181" i="24"/>
  <c r="S181" i="24"/>
  <c r="T181" i="24"/>
  <c r="N181" i="24"/>
  <c r="O181" i="24"/>
  <c r="U181" i="24"/>
  <c r="U1103" i="24"/>
  <c r="N1103" i="24"/>
  <c r="O1103" i="24"/>
  <c r="S1103" i="24"/>
  <c r="T1103" i="24"/>
  <c r="R1103" i="24"/>
  <c r="N1088" i="24"/>
  <c r="O1088" i="24"/>
  <c r="T1088" i="24"/>
  <c r="U1088" i="24"/>
  <c r="R1088" i="24"/>
  <c r="S1088" i="24"/>
  <c r="U1075" i="24"/>
  <c r="N1075" i="24"/>
  <c r="O1075" i="24"/>
  <c r="R1075" i="24"/>
  <c r="S1075" i="24"/>
  <c r="T1075" i="24"/>
  <c r="U938" i="24"/>
  <c r="N938" i="24"/>
  <c r="O938" i="24"/>
  <c r="R938" i="24"/>
  <c r="S938" i="24"/>
  <c r="T938" i="24"/>
  <c r="N883" i="24"/>
  <c r="U883" i="24"/>
  <c r="R883" i="24"/>
  <c r="S883" i="24"/>
  <c r="T883" i="24"/>
  <c r="O883" i="24"/>
  <c r="R853" i="24"/>
  <c r="S853" i="24"/>
  <c r="T853" i="24"/>
  <c r="U853" i="24"/>
  <c r="N853" i="24"/>
  <c r="O853" i="24"/>
  <c r="U813" i="24"/>
  <c r="R813" i="24"/>
  <c r="S813" i="24"/>
  <c r="T813" i="24"/>
  <c r="N813" i="24"/>
  <c r="O813" i="24"/>
  <c r="N742" i="24"/>
  <c r="R742" i="24"/>
  <c r="S742" i="24"/>
  <c r="T742" i="24"/>
  <c r="U742" i="24"/>
  <c r="O742" i="24"/>
  <c r="R2503" i="24"/>
  <c r="S2503" i="24"/>
  <c r="T2503" i="24"/>
  <c r="U2503" i="24"/>
  <c r="N2503" i="24"/>
  <c r="O2503" i="24"/>
  <c r="R2487" i="24"/>
  <c r="S2487" i="24"/>
  <c r="T2487" i="24"/>
  <c r="U2487" i="24"/>
  <c r="N2487" i="24"/>
  <c r="O2487" i="24"/>
  <c r="R2471" i="24"/>
  <c r="S2471" i="24"/>
  <c r="T2471" i="24"/>
  <c r="U2471" i="24"/>
  <c r="N2471" i="24"/>
  <c r="O2471" i="24"/>
  <c r="R2455" i="24"/>
  <c r="S2455" i="24"/>
  <c r="T2455" i="24"/>
  <c r="U2455" i="24"/>
  <c r="N2455" i="24"/>
  <c r="O2455" i="24"/>
  <c r="R2439" i="24"/>
  <c r="S2439" i="24"/>
  <c r="T2439" i="24"/>
  <c r="U2439" i="24"/>
  <c r="N2439" i="24"/>
  <c r="O2439" i="24"/>
  <c r="R2423" i="24"/>
  <c r="S2423" i="24"/>
  <c r="T2423" i="24"/>
  <c r="U2423" i="24"/>
  <c r="N2423" i="24"/>
  <c r="O2423" i="24"/>
  <c r="R2407" i="24"/>
  <c r="S2407" i="24"/>
  <c r="T2407" i="24"/>
  <c r="U2407" i="24"/>
  <c r="N2407" i="24"/>
  <c r="O2407" i="24"/>
  <c r="R2391" i="24"/>
  <c r="S2391" i="24"/>
  <c r="T2391" i="24"/>
  <c r="U2391" i="24"/>
  <c r="N2391" i="24"/>
  <c r="O2391" i="24"/>
  <c r="N2375" i="24"/>
  <c r="O2375" i="24"/>
  <c r="R2375" i="24"/>
  <c r="S2375" i="24"/>
  <c r="T2375" i="24"/>
  <c r="U2375" i="24"/>
  <c r="U2359" i="24"/>
  <c r="N2359" i="24"/>
  <c r="O2359" i="24"/>
  <c r="R2359" i="24"/>
  <c r="S2359" i="24"/>
  <c r="T2359" i="24"/>
  <c r="N2343" i="24"/>
  <c r="O2343" i="24"/>
  <c r="R2343" i="24"/>
  <c r="S2343" i="24"/>
  <c r="T2343" i="24"/>
  <c r="U2343" i="24"/>
  <c r="N2327" i="24"/>
  <c r="O2327" i="24"/>
  <c r="R2327" i="24"/>
  <c r="S2327" i="24"/>
  <c r="T2327" i="24"/>
  <c r="U2327" i="24"/>
  <c r="N2311" i="24"/>
  <c r="O2311" i="24"/>
  <c r="R2311" i="24"/>
  <c r="S2311" i="24"/>
  <c r="T2311" i="24"/>
  <c r="U2311" i="24"/>
  <c r="N2295" i="24"/>
  <c r="O2295" i="24"/>
  <c r="R2295" i="24"/>
  <c r="S2295" i="24"/>
  <c r="T2295" i="24"/>
  <c r="U2295" i="24"/>
  <c r="N2279" i="24"/>
  <c r="O2279" i="24"/>
  <c r="R2279" i="24"/>
  <c r="S2279" i="24"/>
  <c r="T2279" i="24"/>
  <c r="U2279" i="24"/>
  <c r="N2263" i="24"/>
  <c r="O2263" i="24"/>
  <c r="R2263" i="24"/>
  <c r="S2263" i="24"/>
  <c r="T2263" i="24"/>
  <c r="U2263" i="24"/>
  <c r="S2247" i="24"/>
  <c r="T2247" i="24"/>
  <c r="U2247" i="24"/>
  <c r="N2247" i="24"/>
  <c r="O2247" i="24"/>
  <c r="R2247" i="24"/>
  <c r="R2231" i="24"/>
  <c r="S2231" i="24"/>
  <c r="T2231" i="24"/>
  <c r="U2231" i="24"/>
  <c r="N2231" i="24"/>
  <c r="O2231" i="24"/>
  <c r="R2215" i="24"/>
  <c r="S2215" i="24"/>
  <c r="T2215" i="24"/>
  <c r="U2215" i="24"/>
  <c r="N2215" i="24"/>
  <c r="O2215" i="24"/>
  <c r="R2199" i="24"/>
  <c r="S2199" i="24"/>
  <c r="T2199" i="24"/>
  <c r="U2199" i="24"/>
  <c r="N2199" i="24"/>
  <c r="O2199" i="24"/>
  <c r="R2183" i="24"/>
  <c r="S2183" i="24"/>
  <c r="T2183" i="24"/>
  <c r="U2183" i="24"/>
  <c r="N2183" i="24"/>
  <c r="O2183" i="24"/>
  <c r="R2167" i="24"/>
  <c r="S2167" i="24"/>
  <c r="T2167" i="24"/>
  <c r="U2167" i="24"/>
  <c r="N2167" i="24"/>
  <c r="O2167" i="24"/>
  <c r="R2151" i="24"/>
  <c r="S2151" i="24"/>
  <c r="T2151" i="24"/>
  <c r="U2151" i="24"/>
  <c r="N2151" i="24"/>
  <c r="O2151" i="24"/>
  <c r="R2135" i="24"/>
  <c r="S2135" i="24"/>
  <c r="T2135" i="24"/>
  <c r="U2135" i="24"/>
  <c r="N2135" i="24"/>
  <c r="O2135" i="24"/>
  <c r="S2119" i="24"/>
  <c r="N2119" i="24"/>
  <c r="O2119" i="24"/>
  <c r="R2119" i="24"/>
  <c r="T2119" i="24"/>
  <c r="U2119" i="24"/>
  <c r="S2103" i="24"/>
  <c r="N2103" i="24"/>
  <c r="O2103" i="24"/>
  <c r="R2103" i="24"/>
  <c r="T2103" i="24"/>
  <c r="U2103" i="24"/>
  <c r="S2087" i="24"/>
  <c r="N2087" i="24"/>
  <c r="O2087" i="24"/>
  <c r="R2087" i="24"/>
  <c r="T2087" i="24"/>
  <c r="U2087" i="24"/>
  <c r="S2071" i="24"/>
  <c r="N2071" i="24"/>
  <c r="O2071" i="24"/>
  <c r="R2071" i="24"/>
  <c r="T2071" i="24"/>
  <c r="U2071" i="24"/>
  <c r="S2055" i="24"/>
  <c r="N2055" i="24"/>
  <c r="O2055" i="24"/>
  <c r="R2055" i="24"/>
  <c r="T2055" i="24"/>
  <c r="U2055" i="24"/>
  <c r="S2039" i="24"/>
  <c r="N2039" i="24"/>
  <c r="O2039" i="24"/>
  <c r="R2039" i="24"/>
  <c r="T2039" i="24"/>
  <c r="U2039" i="24"/>
  <c r="S2023" i="24"/>
  <c r="N2023" i="24"/>
  <c r="O2023" i="24"/>
  <c r="R2023" i="24"/>
  <c r="T2023" i="24"/>
  <c r="U2023" i="24"/>
  <c r="S2007" i="24"/>
  <c r="N2007" i="24"/>
  <c r="T2007" i="24"/>
  <c r="U2007" i="24"/>
  <c r="O2007" i="24"/>
  <c r="R2007" i="24"/>
  <c r="S1991" i="24"/>
  <c r="N1991" i="24"/>
  <c r="O1991" i="24"/>
  <c r="R1991" i="24"/>
  <c r="T1991" i="24"/>
  <c r="U1991" i="24"/>
  <c r="S1975" i="24"/>
  <c r="T1975" i="24"/>
  <c r="N1975" i="24"/>
  <c r="O1975" i="24"/>
  <c r="R1975" i="24"/>
  <c r="U1975" i="24"/>
  <c r="S1959" i="24"/>
  <c r="T1959" i="24"/>
  <c r="N1959" i="24"/>
  <c r="O1959" i="24"/>
  <c r="R1959" i="24"/>
  <c r="U1959" i="24"/>
  <c r="S1943" i="24"/>
  <c r="T1943" i="24"/>
  <c r="U1943" i="24"/>
  <c r="N1943" i="24"/>
  <c r="O1943" i="24"/>
  <c r="R1943" i="24"/>
  <c r="S1927" i="24"/>
  <c r="T1927" i="24"/>
  <c r="U1927" i="24"/>
  <c r="N1927" i="24"/>
  <c r="O1927" i="24"/>
  <c r="R1927" i="24"/>
  <c r="N1863" i="24"/>
  <c r="O1863" i="24"/>
  <c r="R1863" i="24"/>
  <c r="S1863" i="24"/>
  <c r="T1863" i="24"/>
  <c r="U1863" i="24"/>
  <c r="O27" i="24"/>
  <c r="R27" i="24"/>
  <c r="U27" i="24"/>
  <c r="T27" i="24"/>
  <c r="N27" i="24"/>
  <c r="S27" i="24"/>
  <c r="T4" i="24"/>
  <c r="U4" i="24"/>
  <c r="S4" i="24"/>
  <c r="N4" i="24"/>
  <c r="O4" i="24"/>
  <c r="R4" i="24"/>
  <c r="O23" i="24"/>
  <c r="R23" i="24"/>
  <c r="N23" i="24"/>
  <c r="T23" i="24"/>
  <c r="S23" i="24"/>
  <c r="U23" i="24"/>
  <c r="N1303" i="24"/>
  <c r="O1303" i="24"/>
  <c r="R1303" i="24"/>
  <c r="S1303" i="24"/>
  <c r="T1303" i="24"/>
  <c r="U1303" i="24"/>
  <c r="U1226" i="24"/>
  <c r="N1226" i="24"/>
  <c r="R1226" i="24"/>
  <c r="S1226" i="24"/>
  <c r="T1226" i="24"/>
  <c r="O1226" i="24"/>
  <c r="U1250" i="24"/>
  <c r="N1250" i="24"/>
  <c r="O1250" i="24"/>
  <c r="R1250" i="24"/>
  <c r="S1250" i="24"/>
  <c r="T1250" i="24"/>
  <c r="N1292" i="24"/>
  <c r="O1292" i="24"/>
  <c r="R1292" i="24"/>
  <c r="S1292" i="24"/>
  <c r="T1292" i="24"/>
  <c r="U1292" i="24"/>
  <c r="T1008" i="24"/>
  <c r="U1008" i="24"/>
  <c r="N1008" i="24"/>
  <c r="O1008" i="24"/>
  <c r="R1008" i="24"/>
  <c r="S1008" i="24"/>
  <c r="T52" i="24"/>
  <c r="U52" i="24"/>
  <c r="N52" i="24"/>
  <c r="R52" i="24"/>
  <c r="S52" i="24"/>
  <c r="O52" i="24"/>
  <c r="N977" i="24"/>
  <c r="O977" i="24"/>
  <c r="R977" i="24"/>
  <c r="S977" i="24"/>
  <c r="T977" i="24"/>
  <c r="U977" i="24"/>
  <c r="T836" i="24"/>
  <c r="U836" i="24"/>
  <c r="N836" i="24"/>
  <c r="O836" i="24"/>
  <c r="R836" i="24"/>
  <c r="S836" i="24"/>
  <c r="S830" i="24"/>
  <c r="T830" i="24"/>
  <c r="U830" i="24"/>
  <c r="R830" i="24"/>
  <c r="N830" i="24"/>
  <c r="O830" i="24"/>
  <c r="N750" i="24"/>
  <c r="R750" i="24"/>
  <c r="O750" i="24"/>
  <c r="S750" i="24"/>
  <c r="T750" i="24"/>
  <c r="U750" i="24"/>
  <c r="U882" i="24"/>
  <c r="N882" i="24"/>
  <c r="O882" i="24"/>
  <c r="R882" i="24"/>
  <c r="T882" i="24"/>
  <c r="S882" i="24"/>
  <c r="N905" i="24"/>
  <c r="U905" i="24"/>
  <c r="O905" i="24"/>
  <c r="R905" i="24"/>
  <c r="S905" i="24"/>
  <c r="T905" i="24"/>
  <c r="U755" i="24"/>
  <c r="N755" i="24"/>
  <c r="O755" i="24"/>
  <c r="R755" i="24"/>
  <c r="S755" i="24"/>
  <c r="T755" i="24"/>
  <c r="N812" i="24"/>
  <c r="O812" i="24"/>
  <c r="R812" i="24"/>
  <c r="S812" i="24"/>
  <c r="T812" i="24"/>
  <c r="U812" i="24"/>
  <c r="R818" i="24"/>
  <c r="S818" i="24"/>
  <c r="T818" i="24"/>
  <c r="U818" i="24"/>
  <c r="N818" i="24"/>
  <c r="O818" i="24"/>
  <c r="U144" i="24"/>
  <c r="N144" i="24"/>
  <c r="O144" i="24"/>
  <c r="T144" i="24"/>
  <c r="R144" i="24"/>
  <c r="S144" i="24"/>
  <c r="N168" i="24"/>
  <c r="O168" i="24"/>
  <c r="S168" i="24"/>
  <c r="U168" i="24"/>
  <c r="T168" i="24"/>
  <c r="R168" i="24"/>
  <c r="O91" i="24"/>
  <c r="R91" i="24"/>
  <c r="U91" i="24"/>
  <c r="S91" i="24"/>
  <c r="N91" i="24"/>
  <c r="T91" i="24"/>
  <c r="N419" i="24"/>
  <c r="T419" i="24"/>
  <c r="U419" i="24"/>
  <c r="O419" i="24"/>
  <c r="R419" i="24"/>
  <c r="S419" i="24"/>
  <c r="N413" i="24"/>
  <c r="O413" i="24"/>
  <c r="R413" i="24"/>
  <c r="S413" i="24"/>
  <c r="U413" i="24"/>
  <c r="T413" i="24"/>
  <c r="R362" i="24"/>
  <c r="U362" i="24"/>
  <c r="N362" i="24"/>
  <c r="O362" i="24"/>
  <c r="S362" i="24"/>
  <c r="T362" i="24"/>
  <c r="R346" i="24"/>
  <c r="U346" i="24"/>
  <c r="N346" i="24"/>
  <c r="O346" i="24"/>
  <c r="T346" i="24"/>
  <c r="S346" i="24"/>
  <c r="N365" i="24"/>
  <c r="O365" i="24"/>
  <c r="R365" i="24"/>
  <c r="S365" i="24"/>
  <c r="T365" i="24"/>
  <c r="U365" i="24"/>
  <c r="N327" i="24"/>
  <c r="T327" i="24"/>
  <c r="S327" i="24"/>
  <c r="U327" i="24"/>
  <c r="O327" i="24"/>
  <c r="R327" i="24"/>
  <c r="N321" i="24"/>
  <c r="R321" i="24"/>
  <c r="S321" i="24"/>
  <c r="U321" i="24"/>
  <c r="O321" i="24"/>
  <c r="T321" i="24"/>
  <c r="N437" i="24"/>
  <c r="R437" i="24"/>
  <c r="O437" i="24"/>
  <c r="S437" i="24"/>
  <c r="T437" i="24"/>
  <c r="U437" i="24"/>
  <c r="R309" i="24"/>
  <c r="S309" i="24"/>
  <c r="T309" i="24"/>
  <c r="N309" i="24"/>
  <c r="O309" i="24"/>
  <c r="U309" i="24"/>
  <c r="R302" i="24"/>
  <c r="U302" i="24"/>
  <c r="O302" i="24"/>
  <c r="T302" i="24"/>
  <c r="S302" i="24"/>
  <c r="N302" i="24"/>
  <c r="O503" i="24"/>
  <c r="R503" i="24"/>
  <c r="T503" i="24"/>
  <c r="U503" i="24"/>
  <c r="N503" i="24"/>
  <c r="S503" i="24"/>
  <c r="O505" i="24"/>
  <c r="R505" i="24"/>
  <c r="T505" i="24"/>
  <c r="S505" i="24"/>
  <c r="N505" i="24"/>
  <c r="U505" i="24"/>
  <c r="O500" i="24"/>
  <c r="N500" i="24"/>
  <c r="R500" i="24"/>
  <c r="S500" i="24"/>
  <c r="T500" i="24"/>
  <c r="U500" i="24"/>
  <c r="O495" i="24"/>
  <c r="R495" i="24"/>
  <c r="T495" i="24"/>
  <c r="S495" i="24"/>
  <c r="U495" i="24"/>
  <c r="N495" i="24"/>
  <c r="O470" i="24"/>
  <c r="S470" i="24"/>
  <c r="N470" i="24"/>
  <c r="R470" i="24"/>
  <c r="T470" i="24"/>
  <c r="U470" i="24"/>
  <c r="O454" i="24"/>
  <c r="S454" i="24"/>
  <c r="N454" i="24"/>
  <c r="R454" i="24"/>
  <c r="T454" i="24"/>
  <c r="U454" i="24"/>
  <c r="O83" i="24"/>
  <c r="R83" i="24"/>
  <c r="U83" i="24"/>
  <c r="S83" i="24"/>
  <c r="T83" i="24"/>
  <c r="N83" i="24"/>
  <c r="T621" i="24"/>
  <c r="S621" i="24"/>
  <c r="U621" i="24"/>
  <c r="N621" i="24"/>
  <c r="O621" i="24"/>
  <c r="R621" i="24"/>
  <c r="T610" i="24"/>
  <c r="O610" i="24"/>
  <c r="U610" i="24"/>
  <c r="N610" i="24"/>
  <c r="R610" i="24"/>
  <c r="S610" i="24"/>
  <c r="U679" i="24"/>
  <c r="N679" i="24"/>
  <c r="O679" i="24"/>
  <c r="R679" i="24"/>
  <c r="T679" i="24"/>
  <c r="S679" i="24"/>
  <c r="N1547" i="24"/>
  <c r="O1547" i="24"/>
  <c r="S1547" i="24"/>
  <c r="T1547" i="24"/>
  <c r="U1547" i="24"/>
  <c r="R1547" i="24"/>
  <c r="N1527" i="24"/>
  <c r="O1527" i="24"/>
  <c r="S1527" i="24"/>
  <c r="T1527" i="24"/>
  <c r="U1527" i="24"/>
  <c r="R1527" i="24"/>
  <c r="U795" i="24"/>
  <c r="R795" i="24"/>
  <c r="N795" i="24"/>
  <c r="O795" i="24"/>
  <c r="S795" i="24"/>
  <c r="T795" i="24"/>
  <c r="R828" i="24"/>
  <c r="S828" i="24"/>
  <c r="T828" i="24"/>
  <c r="U828" i="24"/>
  <c r="N828" i="24"/>
  <c r="O828" i="24"/>
  <c r="U699" i="24"/>
  <c r="N699" i="24"/>
  <c r="O699" i="24"/>
  <c r="R699" i="24"/>
  <c r="S699" i="24"/>
  <c r="T699" i="24"/>
  <c r="S1915" i="24"/>
  <c r="T1915" i="24"/>
  <c r="U1915" i="24"/>
  <c r="N1915" i="24"/>
  <c r="O1915" i="24"/>
  <c r="R1915" i="24"/>
  <c r="O1899" i="24"/>
  <c r="N1899" i="24"/>
  <c r="R1899" i="24"/>
  <c r="S1899" i="24"/>
  <c r="T1899" i="24"/>
  <c r="U1899" i="24"/>
  <c r="N1883" i="24"/>
  <c r="O1883" i="24"/>
  <c r="T1883" i="24"/>
  <c r="U1883" i="24"/>
  <c r="R1883" i="24"/>
  <c r="S1883" i="24"/>
  <c r="U1512" i="24"/>
  <c r="N1512" i="24"/>
  <c r="T1512" i="24"/>
  <c r="O1512" i="24"/>
  <c r="R1512" i="24"/>
  <c r="S1512" i="24"/>
  <c r="U1550" i="24"/>
  <c r="N1550" i="24"/>
  <c r="O1550" i="24"/>
  <c r="R1550" i="24"/>
  <c r="S1550" i="24"/>
  <c r="T1550" i="24"/>
  <c r="U1558" i="24"/>
  <c r="N1558" i="24"/>
  <c r="O1558" i="24"/>
  <c r="R1558" i="24"/>
  <c r="S1558" i="24"/>
  <c r="T1558" i="24"/>
  <c r="R1790" i="24"/>
  <c r="S1790" i="24"/>
  <c r="T1790" i="24"/>
  <c r="U1790" i="24"/>
  <c r="N1790" i="24"/>
  <c r="O1790" i="24"/>
  <c r="N1801" i="24"/>
  <c r="O1801" i="24"/>
  <c r="T1801" i="24"/>
  <c r="U1801" i="24"/>
  <c r="R1801" i="24"/>
  <c r="S1801" i="24"/>
  <c r="O1768" i="24"/>
  <c r="R1768" i="24"/>
  <c r="S1768" i="24"/>
  <c r="T1768" i="24"/>
  <c r="U1768" i="24"/>
  <c r="N1768" i="24"/>
  <c r="N1765" i="24"/>
  <c r="O1765" i="24"/>
  <c r="T1765" i="24"/>
  <c r="R1765" i="24"/>
  <c r="S1765" i="24"/>
  <c r="U1765" i="24"/>
  <c r="U1604" i="24"/>
  <c r="R1604" i="24"/>
  <c r="S1604" i="24"/>
  <c r="T1604" i="24"/>
  <c r="N1604" i="24"/>
  <c r="O1604" i="24"/>
  <c r="N1749" i="24"/>
  <c r="O1749" i="24"/>
  <c r="T1749" i="24"/>
  <c r="R1749" i="24"/>
  <c r="S1749" i="24"/>
  <c r="U1749" i="24"/>
  <c r="O1748" i="24"/>
  <c r="R1748" i="24"/>
  <c r="S1748" i="24"/>
  <c r="T1748" i="24"/>
  <c r="U1748" i="24"/>
  <c r="N1748" i="24"/>
  <c r="O1754" i="24"/>
  <c r="R1754" i="24"/>
  <c r="S1754" i="24"/>
  <c r="T1754" i="24"/>
  <c r="U1754" i="24"/>
  <c r="N1754" i="24"/>
  <c r="N1735" i="24"/>
  <c r="O1735" i="24"/>
  <c r="T1735" i="24"/>
  <c r="R1735" i="24"/>
  <c r="S1735" i="24"/>
  <c r="U1735" i="24"/>
  <c r="O1710" i="24"/>
  <c r="R1710" i="24"/>
  <c r="S1710" i="24"/>
  <c r="T1710" i="24"/>
  <c r="U1710" i="24"/>
  <c r="N1710" i="24"/>
  <c r="N1685" i="24"/>
  <c r="O1685" i="24"/>
  <c r="S1685" i="24"/>
  <c r="T1685" i="24"/>
  <c r="R1685" i="24"/>
  <c r="U1685" i="24"/>
  <c r="S1672" i="24"/>
  <c r="T1672" i="24"/>
  <c r="U1672" i="24"/>
  <c r="O1672" i="24"/>
  <c r="N1672" i="24"/>
  <c r="R1672" i="24"/>
  <c r="N1647" i="24"/>
  <c r="S1647" i="24"/>
  <c r="U1647" i="24"/>
  <c r="O1647" i="24"/>
  <c r="R1647" i="24"/>
  <c r="T1647" i="24"/>
  <c r="R1622" i="24"/>
  <c r="S1622" i="24"/>
  <c r="T1622" i="24"/>
  <c r="U1622" i="24"/>
  <c r="O1622" i="24"/>
  <c r="N1622" i="24"/>
  <c r="N1597" i="24"/>
  <c r="O1597" i="24"/>
  <c r="S1597" i="24"/>
  <c r="T1597" i="24"/>
  <c r="U1597" i="24"/>
  <c r="R1597" i="24"/>
  <c r="N1829" i="24"/>
  <c r="O1829" i="24"/>
  <c r="R1829" i="24"/>
  <c r="S1829" i="24"/>
  <c r="T1829" i="24"/>
  <c r="U1829" i="24"/>
  <c r="U1874" i="24"/>
  <c r="N1874" i="24"/>
  <c r="O1874" i="24"/>
  <c r="R1874" i="24"/>
  <c r="S1874" i="24"/>
  <c r="T1874" i="24"/>
  <c r="N728" i="24"/>
  <c r="O728" i="24"/>
  <c r="R728" i="24"/>
  <c r="S728" i="24"/>
  <c r="T728" i="24"/>
  <c r="U728" i="24"/>
  <c r="U711" i="24"/>
  <c r="N711" i="24"/>
  <c r="O711" i="24"/>
  <c r="R711" i="24"/>
  <c r="T711" i="24"/>
  <c r="S711" i="24"/>
  <c r="N688" i="24"/>
  <c r="O688" i="24"/>
  <c r="R688" i="24"/>
  <c r="S688" i="24"/>
  <c r="T688" i="24"/>
  <c r="U688" i="24"/>
  <c r="N664" i="24"/>
  <c r="O664" i="24"/>
  <c r="R664" i="24"/>
  <c r="S664" i="24"/>
  <c r="T664" i="24"/>
  <c r="U664" i="24"/>
  <c r="T636" i="24"/>
  <c r="O636" i="24"/>
  <c r="R636" i="24"/>
  <c r="S636" i="24"/>
  <c r="N636" i="24"/>
  <c r="U636" i="24"/>
  <c r="T604" i="24"/>
  <c r="N604" i="24"/>
  <c r="O604" i="24"/>
  <c r="U604" i="24"/>
  <c r="R604" i="24"/>
  <c r="S604" i="24"/>
  <c r="T576" i="24"/>
  <c r="N576" i="24"/>
  <c r="O576" i="24"/>
  <c r="R576" i="24"/>
  <c r="S576" i="24"/>
  <c r="U576" i="24"/>
  <c r="T557" i="24"/>
  <c r="U557" i="24"/>
  <c r="N557" i="24"/>
  <c r="O557" i="24"/>
  <c r="R557" i="24"/>
  <c r="S557" i="24"/>
  <c r="U1446" i="24"/>
  <c r="N1446" i="24"/>
  <c r="R1446" i="24"/>
  <c r="S1446" i="24"/>
  <c r="O1446" i="24"/>
  <c r="T1446" i="24"/>
  <c r="S1059" i="24"/>
  <c r="T1059" i="24"/>
  <c r="O1059" i="24"/>
  <c r="R1059" i="24"/>
  <c r="U1059" i="24"/>
  <c r="N1059" i="24"/>
  <c r="N1423" i="24"/>
  <c r="O1423" i="24"/>
  <c r="R1423" i="24"/>
  <c r="S1423" i="24"/>
  <c r="T1423" i="24"/>
  <c r="U1423" i="24"/>
  <c r="R1409" i="24"/>
  <c r="S1409" i="24"/>
  <c r="T1409" i="24"/>
  <c r="U1409" i="24"/>
  <c r="N1409" i="24"/>
  <c r="O1409" i="24"/>
  <c r="T1395" i="24"/>
  <c r="U1395" i="24"/>
  <c r="R1395" i="24"/>
  <c r="N1395" i="24"/>
  <c r="O1395" i="24"/>
  <c r="S1395" i="24"/>
  <c r="N1387" i="24"/>
  <c r="O1387" i="24"/>
  <c r="R1387" i="24"/>
  <c r="S1387" i="24"/>
  <c r="T1387" i="24"/>
  <c r="U1387" i="24"/>
  <c r="R1368" i="24"/>
  <c r="S1368" i="24"/>
  <c r="T1368" i="24"/>
  <c r="U1368" i="24"/>
  <c r="N1368" i="24"/>
  <c r="O1368" i="24"/>
  <c r="U1030" i="24"/>
  <c r="N1030" i="24"/>
  <c r="O1030" i="24"/>
  <c r="R1030" i="24"/>
  <c r="T1030" i="24"/>
  <c r="S1030" i="24"/>
  <c r="N1329" i="24"/>
  <c r="O1329" i="24"/>
  <c r="R1329" i="24"/>
  <c r="S1329" i="24"/>
  <c r="T1329" i="24"/>
  <c r="U1329" i="24"/>
  <c r="R1308" i="24"/>
  <c r="T1308" i="24"/>
  <c r="U1308" i="24"/>
  <c r="N1308" i="24"/>
  <c r="O1308" i="24"/>
  <c r="S1308" i="24"/>
  <c r="O1290" i="24"/>
  <c r="N1290" i="24"/>
  <c r="R1290" i="24"/>
  <c r="S1290" i="24"/>
  <c r="T1290" i="24"/>
  <c r="U1290" i="24"/>
  <c r="O1270" i="24"/>
  <c r="U1270" i="24"/>
  <c r="N1270" i="24"/>
  <c r="R1270" i="24"/>
  <c r="S1270" i="24"/>
  <c r="T1270" i="24"/>
  <c r="U1248" i="24"/>
  <c r="N1248" i="24"/>
  <c r="O1248" i="24"/>
  <c r="R1248" i="24"/>
  <c r="S1248" i="24"/>
  <c r="T1248" i="24"/>
  <c r="U1222" i="24"/>
  <c r="N1222" i="24"/>
  <c r="O1222" i="24"/>
  <c r="R1222" i="24"/>
  <c r="S1222" i="24"/>
  <c r="T1222" i="24"/>
  <c r="S283" i="24"/>
  <c r="R283" i="24"/>
  <c r="O283" i="24"/>
  <c r="N283" i="24"/>
  <c r="T283" i="24"/>
  <c r="U283" i="24"/>
  <c r="N267" i="24"/>
  <c r="R267" i="24"/>
  <c r="O267" i="24"/>
  <c r="U267" i="24"/>
  <c r="S267" i="24"/>
  <c r="T267" i="24"/>
  <c r="O247" i="24"/>
  <c r="T247" i="24"/>
  <c r="N247" i="24"/>
  <c r="R247" i="24"/>
  <c r="S247" i="24"/>
  <c r="U247" i="24"/>
  <c r="N1211" i="24"/>
  <c r="O1211" i="24"/>
  <c r="R1211" i="24"/>
  <c r="S1211" i="24"/>
  <c r="T1211" i="24"/>
  <c r="U1211" i="24"/>
  <c r="U1196" i="24"/>
  <c r="N1196" i="24"/>
  <c r="O1196" i="24"/>
  <c r="R1196" i="24"/>
  <c r="S1196" i="24"/>
  <c r="T1196" i="24"/>
  <c r="R236" i="24"/>
  <c r="U236" i="24"/>
  <c r="N236" i="24"/>
  <c r="O236" i="24"/>
  <c r="T236" i="24"/>
  <c r="S236" i="24"/>
  <c r="R233" i="24"/>
  <c r="N233" i="24"/>
  <c r="O233" i="24"/>
  <c r="T233" i="24"/>
  <c r="U233" i="24"/>
  <c r="S233" i="24"/>
  <c r="R222" i="24"/>
  <c r="U222" i="24"/>
  <c r="N222" i="24"/>
  <c r="O222" i="24"/>
  <c r="T222" i="24"/>
  <c r="S222" i="24"/>
  <c r="T1176" i="24"/>
  <c r="U1176" i="24"/>
  <c r="R1176" i="24"/>
  <c r="N1176" i="24"/>
  <c r="O1176" i="24"/>
  <c r="S1176" i="24"/>
  <c r="U98" i="24"/>
  <c r="N98" i="24"/>
  <c r="R98" i="24"/>
  <c r="S98" i="24"/>
  <c r="T98" i="24"/>
  <c r="O98" i="24"/>
  <c r="R200" i="24"/>
  <c r="U200" i="24"/>
  <c r="S200" i="24"/>
  <c r="N200" i="24"/>
  <c r="O200" i="24"/>
  <c r="T200" i="24"/>
  <c r="N999" i="24"/>
  <c r="O999" i="24"/>
  <c r="R999" i="24"/>
  <c r="S999" i="24"/>
  <c r="T999" i="24"/>
  <c r="U999" i="24"/>
  <c r="O1160" i="24"/>
  <c r="T1160" i="24"/>
  <c r="U1160" i="24"/>
  <c r="N1160" i="24"/>
  <c r="R1160" i="24"/>
  <c r="S1160" i="24"/>
  <c r="N1483" i="24"/>
  <c r="O1483" i="24"/>
  <c r="S1483" i="24"/>
  <c r="T1483" i="24"/>
  <c r="U1483" i="24"/>
  <c r="R1483" i="24"/>
  <c r="N1469" i="24"/>
  <c r="O1469" i="24"/>
  <c r="R1469" i="24"/>
  <c r="S1469" i="24"/>
  <c r="T1469" i="24"/>
  <c r="U1469" i="24"/>
  <c r="U1151" i="24"/>
  <c r="N1151" i="24"/>
  <c r="O1151" i="24"/>
  <c r="S1151" i="24"/>
  <c r="T1151" i="24"/>
  <c r="R1151" i="24"/>
  <c r="N1142" i="24"/>
  <c r="O1142" i="24"/>
  <c r="T1142" i="24"/>
  <c r="U1142" i="24"/>
  <c r="R1142" i="24"/>
  <c r="S1142" i="24"/>
  <c r="N959" i="24"/>
  <c r="O959" i="24"/>
  <c r="R959" i="24"/>
  <c r="S959" i="24"/>
  <c r="T959" i="24"/>
  <c r="U959" i="24"/>
  <c r="N989" i="24"/>
  <c r="O989" i="24"/>
  <c r="R989" i="24"/>
  <c r="S989" i="24"/>
  <c r="T989" i="24"/>
  <c r="U989" i="24"/>
  <c r="R180" i="24"/>
  <c r="U180" i="24"/>
  <c r="T180" i="24"/>
  <c r="N180" i="24"/>
  <c r="S180" i="24"/>
  <c r="O180" i="24"/>
  <c r="N1102" i="24"/>
  <c r="O1102" i="24"/>
  <c r="T1102" i="24"/>
  <c r="U1102" i="24"/>
  <c r="R1102" i="24"/>
  <c r="S1102" i="24"/>
  <c r="U988" i="24"/>
  <c r="R988" i="24"/>
  <c r="O988" i="24"/>
  <c r="S988" i="24"/>
  <c r="N988" i="24"/>
  <c r="T988" i="24"/>
  <c r="N1074" i="24"/>
  <c r="O1074" i="24"/>
  <c r="T1074" i="24"/>
  <c r="U1074" i="24"/>
  <c r="R1074" i="24"/>
  <c r="S1074" i="24"/>
  <c r="U936" i="24"/>
  <c r="N936" i="24"/>
  <c r="O936" i="24"/>
  <c r="R936" i="24"/>
  <c r="S936" i="24"/>
  <c r="T936" i="24"/>
  <c r="N881" i="24"/>
  <c r="U881" i="24"/>
  <c r="S881" i="24"/>
  <c r="T881" i="24"/>
  <c r="O881" i="24"/>
  <c r="R881" i="24"/>
  <c r="R851" i="24"/>
  <c r="O851" i="24"/>
  <c r="S851" i="24"/>
  <c r="T851" i="24"/>
  <c r="U851" i="24"/>
  <c r="N851" i="24"/>
  <c r="U809" i="24"/>
  <c r="R809" i="24"/>
  <c r="T809" i="24"/>
  <c r="N809" i="24"/>
  <c r="O809" i="24"/>
  <c r="S809" i="24"/>
  <c r="N987" i="24"/>
  <c r="O987" i="24"/>
  <c r="R987" i="24"/>
  <c r="S987" i="24"/>
  <c r="T987" i="24"/>
  <c r="U987" i="24"/>
  <c r="N2502" i="24"/>
  <c r="O2502" i="24"/>
  <c r="R2502" i="24"/>
  <c r="S2502" i="24"/>
  <c r="T2502" i="24"/>
  <c r="U2502" i="24"/>
  <c r="N2486" i="24"/>
  <c r="O2486" i="24"/>
  <c r="R2486" i="24"/>
  <c r="S2486" i="24"/>
  <c r="T2486" i="24"/>
  <c r="U2486" i="24"/>
  <c r="N2470" i="24"/>
  <c r="O2470" i="24"/>
  <c r="R2470" i="24"/>
  <c r="S2470" i="24"/>
  <c r="T2470" i="24"/>
  <c r="U2470" i="24"/>
  <c r="N2454" i="24"/>
  <c r="O2454" i="24"/>
  <c r="R2454" i="24"/>
  <c r="S2454" i="24"/>
  <c r="T2454" i="24"/>
  <c r="U2454" i="24"/>
  <c r="N2438" i="24"/>
  <c r="O2438" i="24"/>
  <c r="R2438" i="24"/>
  <c r="S2438" i="24"/>
  <c r="T2438" i="24"/>
  <c r="U2438" i="24"/>
  <c r="N2422" i="24"/>
  <c r="O2422" i="24"/>
  <c r="R2422" i="24"/>
  <c r="S2422" i="24"/>
  <c r="T2422" i="24"/>
  <c r="U2422" i="24"/>
  <c r="N2406" i="24"/>
  <c r="O2406" i="24"/>
  <c r="R2406" i="24"/>
  <c r="S2406" i="24"/>
  <c r="T2406" i="24"/>
  <c r="U2406" i="24"/>
  <c r="N2390" i="24"/>
  <c r="O2390" i="24"/>
  <c r="R2390" i="24"/>
  <c r="S2390" i="24"/>
  <c r="T2390" i="24"/>
  <c r="U2390" i="24"/>
  <c r="T2374" i="24"/>
  <c r="U2374" i="24"/>
  <c r="N2374" i="24"/>
  <c r="O2374" i="24"/>
  <c r="R2374" i="24"/>
  <c r="S2374" i="24"/>
  <c r="T2358" i="24"/>
  <c r="N2358" i="24"/>
  <c r="O2358" i="24"/>
  <c r="R2358" i="24"/>
  <c r="S2358" i="24"/>
  <c r="U2358" i="24"/>
  <c r="T2342" i="24"/>
  <c r="U2342" i="24"/>
  <c r="O2342" i="24"/>
  <c r="R2342" i="24"/>
  <c r="S2342" i="24"/>
  <c r="N2342" i="24"/>
  <c r="T2326" i="24"/>
  <c r="U2326" i="24"/>
  <c r="O2326" i="24"/>
  <c r="R2326" i="24"/>
  <c r="S2326" i="24"/>
  <c r="N2326" i="24"/>
  <c r="S2310" i="24"/>
  <c r="T2310" i="24"/>
  <c r="U2310" i="24"/>
  <c r="N2310" i="24"/>
  <c r="O2310" i="24"/>
  <c r="R2310" i="24"/>
  <c r="R2294" i="24"/>
  <c r="S2294" i="24"/>
  <c r="T2294" i="24"/>
  <c r="U2294" i="24"/>
  <c r="N2294" i="24"/>
  <c r="O2294" i="24"/>
  <c r="R2278" i="24"/>
  <c r="S2278" i="24"/>
  <c r="T2278" i="24"/>
  <c r="U2278" i="24"/>
  <c r="N2278" i="24"/>
  <c r="O2278" i="24"/>
  <c r="R2262" i="24"/>
  <c r="S2262" i="24"/>
  <c r="T2262" i="24"/>
  <c r="U2262" i="24"/>
  <c r="N2262" i="24"/>
  <c r="O2262" i="24"/>
  <c r="O2246" i="24"/>
  <c r="R2246" i="24"/>
  <c r="S2246" i="24"/>
  <c r="T2246" i="24"/>
  <c r="U2246" i="24"/>
  <c r="N2246" i="24"/>
  <c r="N2230" i="24"/>
  <c r="O2230" i="24"/>
  <c r="R2230" i="24"/>
  <c r="S2230" i="24"/>
  <c r="T2230" i="24"/>
  <c r="U2230" i="24"/>
  <c r="N2214" i="24"/>
  <c r="O2214" i="24"/>
  <c r="R2214" i="24"/>
  <c r="S2214" i="24"/>
  <c r="T2214" i="24"/>
  <c r="U2214" i="24"/>
  <c r="N2198" i="24"/>
  <c r="O2198" i="24"/>
  <c r="R2198" i="24"/>
  <c r="S2198" i="24"/>
  <c r="T2198" i="24"/>
  <c r="U2198" i="24"/>
  <c r="N2182" i="24"/>
  <c r="O2182" i="24"/>
  <c r="R2182" i="24"/>
  <c r="S2182" i="24"/>
  <c r="T2182" i="24"/>
  <c r="U2182" i="24"/>
  <c r="N2166" i="24"/>
  <c r="O2166" i="24"/>
  <c r="R2166" i="24"/>
  <c r="S2166" i="24"/>
  <c r="T2166" i="24"/>
  <c r="U2166" i="24"/>
  <c r="N2150" i="24"/>
  <c r="O2150" i="24"/>
  <c r="R2150" i="24"/>
  <c r="S2150" i="24"/>
  <c r="T2150" i="24"/>
  <c r="U2150" i="24"/>
  <c r="N2134" i="24"/>
  <c r="O2134" i="24"/>
  <c r="R2134" i="24"/>
  <c r="S2134" i="24"/>
  <c r="T2134" i="24"/>
  <c r="U2134" i="24"/>
  <c r="R2118" i="24"/>
  <c r="O2118" i="24"/>
  <c r="S2118" i="24"/>
  <c r="T2118" i="24"/>
  <c r="U2118" i="24"/>
  <c r="N2118" i="24"/>
  <c r="R2102" i="24"/>
  <c r="S2102" i="24"/>
  <c r="U2102" i="24"/>
  <c r="N2102" i="24"/>
  <c r="O2102" i="24"/>
  <c r="T2102" i="24"/>
  <c r="R2086" i="24"/>
  <c r="S2086" i="24"/>
  <c r="T2086" i="24"/>
  <c r="U2086" i="24"/>
  <c r="N2086" i="24"/>
  <c r="O2086" i="24"/>
  <c r="R2070" i="24"/>
  <c r="S2070" i="24"/>
  <c r="T2070" i="24"/>
  <c r="U2070" i="24"/>
  <c r="N2070" i="24"/>
  <c r="O2070" i="24"/>
  <c r="R2054" i="24"/>
  <c r="S2054" i="24"/>
  <c r="T2054" i="24"/>
  <c r="U2054" i="24"/>
  <c r="N2054" i="24"/>
  <c r="O2054" i="24"/>
  <c r="R2038" i="24"/>
  <c r="S2038" i="24"/>
  <c r="T2038" i="24"/>
  <c r="U2038" i="24"/>
  <c r="N2038" i="24"/>
  <c r="O2038" i="24"/>
  <c r="R2022" i="24"/>
  <c r="S2022" i="24"/>
  <c r="T2022" i="24"/>
  <c r="U2022" i="24"/>
  <c r="N2022" i="24"/>
  <c r="O2022" i="24"/>
  <c r="O2006" i="24"/>
  <c r="R2006" i="24"/>
  <c r="S2006" i="24"/>
  <c r="T2006" i="24"/>
  <c r="U2006" i="24"/>
  <c r="N2006" i="24"/>
  <c r="O1990" i="24"/>
  <c r="R1990" i="24"/>
  <c r="S1990" i="24"/>
  <c r="T1990" i="24"/>
  <c r="U1990" i="24"/>
  <c r="N1990" i="24"/>
  <c r="O1974" i="24"/>
  <c r="R1974" i="24"/>
  <c r="S1974" i="24"/>
  <c r="T1974" i="24"/>
  <c r="U1974" i="24"/>
  <c r="N1974" i="24"/>
  <c r="N1958" i="24"/>
  <c r="O1958" i="24"/>
  <c r="R1958" i="24"/>
  <c r="S1958" i="24"/>
  <c r="T1958" i="24"/>
  <c r="U1958" i="24"/>
  <c r="N1942" i="24"/>
  <c r="O1942" i="24"/>
  <c r="R1942" i="24"/>
  <c r="S1942" i="24"/>
  <c r="T1942" i="24"/>
  <c r="U1942" i="24"/>
  <c r="N1926" i="24"/>
  <c r="O1926" i="24"/>
  <c r="R1926" i="24"/>
  <c r="S1926" i="24"/>
  <c r="T1926" i="24"/>
  <c r="U1926" i="24"/>
  <c r="N1865" i="24"/>
  <c r="O1865" i="24"/>
  <c r="R1865" i="24"/>
  <c r="S1865" i="24"/>
  <c r="T1865" i="24"/>
  <c r="U1865" i="24"/>
  <c r="S26" i="24"/>
  <c r="T26" i="24"/>
  <c r="O26" i="24"/>
  <c r="U26" i="24"/>
  <c r="N26" i="24"/>
  <c r="R26" i="24"/>
  <c r="O45" i="24"/>
  <c r="R45" i="24"/>
  <c r="U45" i="24"/>
  <c r="N45" i="24"/>
  <c r="T45" i="24"/>
  <c r="S45" i="24"/>
  <c r="O22" i="24"/>
  <c r="T22" i="24"/>
  <c r="U22" i="24"/>
  <c r="N22" i="24"/>
  <c r="R22" i="24"/>
  <c r="S22" i="24"/>
  <c r="S1285" i="24"/>
  <c r="T1285" i="24"/>
  <c r="U1285" i="24"/>
  <c r="O1285" i="24"/>
  <c r="R1285" i="24"/>
  <c r="N1285" i="24"/>
  <c r="N1345" i="24"/>
  <c r="O1345" i="24"/>
  <c r="R1345" i="24"/>
  <c r="S1345" i="24"/>
  <c r="T1345" i="24"/>
  <c r="U1345" i="24"/>
  <c r="O1239" i="24"/>
  <c r="R1239" i="24"/>
  <c r="S1239" i="24"/>
  <c r="T1239" i="24"/>
  <c r="U1239" i="24"/>
  <c r="N1239" i="24"/>
  <c r="O1272" i="24"/>
  <c r="N1272" i="24"/>
  <c r="R1272" i="24"/>
  <c r="S1272" i="24"/>
  <c r="T1272" i="24"/>
  <c r="U1272" i="24"/>
  <c r="R1007" i="24"/>
  <c r="S1007" i="24"/>
  <c r="T1007" i="24"/>
  <c r="U1007" i="24"/>
  <c r="N1007" i="24"/>
  <c r="O1007" i="24"/>
  <c r="O51" i="24"/>
  <c r="R51" i="24"/>
  <c r="U51" i="24"/>
  <c r="N51" i="24"/>
  <c r="S51" i="24"/>
  <c r="T51" i="24"/>
  <c r="U976" i="24"/>
  <c r="R976" i="24"/>
  <c r="O976" i="24"/>
  <c r="S976" i="24"/>
  <c r="T976" i="24"/>
  <c r="N976" i="24"/>
  <c r="U826" i="24"/>
  <c r="N826" i="24"/>
  <c r="O826" i="24"/>
  <c r="R826" i="24"/>
  <c r="S826" i="24"/>
  <c r="T826" i="24"/>
  <c r="T820" i="24"/>
  <c r="U820" i="24"/>
  <c r="S820" i="24"/>
  <c r="N820" i="24"/>
  <c r="O820" i="24"/>
  <c r="R820" i="24"/>
  <c r="U890" i="24"/>
  <c r="N890" i="24"/>
  <c r="O890" i="24"/>
  <c r="R890" i="24"/>
  <c r="S890" i="24"/>
  <c r="T890" i="24"/>
  <c r="U745" i="24"/>
  <c r="N745" i="24"/>
  <c r="O745" i="24"/>
  <c r="R745" i="24"/>
  <c r="S745" i="24"/>
  <c r="T745" i="24"/>
  <c r="N903" i="24"/>
  <c r="U903" i="24"/>
  <c r="O903" i="24"/>
  <c r="R903" i="24"/>
  <c r="S903" i="24"/>
  <c r="T903" i="24"/>
  <c r="N756" i="24"/>
  <c r="S756" i="24"/>
  <c r="T756" i="24"/>
  <c r="O756" i="24"/>
  <c r="R756" i="24"/>
  <c r="U756" i="24"/>
  <c r="R808" i="24"/>
  <c r="S808" i="24"/>
  <c r="T808" i="24"/>
  <c r="U808" i="24"/>
  <c r="N808" i="24"/>
  <c r="O808" i="24"/>
  <c r="N768" i="24"/>
  <c r="O768" i="24"/>
  <c r="R768" i="24"/>
  <c r="S768" i="24"/>
  <c r="T768" i="24"/>
  <c r="U768" i="24"/>
  <c r="O143" i="24"/>
  <c r="R143" i="24"/>
  <c r="N143" i="24"/>
  <c r="S143" i="24"/>
  <c r="T143" i="24"/>
  <c r="U143" i="24"/>
  <c r="O167" i="24"/>
  <c r="R167" i="24"/>
  <c r="S167" i="24"/>
  <c r="T167" i="24"/>
  <c r="U167" i="24"/>
  <c r="N167" i="24"/>
  <c r="N88" i="24"/>
  <c r="S88" i="24"/>
  <c r="U88" i="24"/>
  <c r="R88" i="24"/>
  <c r="T88" i="24"/>
  <c r="O88" i="24"/>
  <c r="O393" i="24"/>
  <c r="R393" i="24"/>
  <c r="U393" i="24"/>
  <c r="S393" i="24"/>
  <c r="N393" i="24"/>
  <c r="T393" i="24"/>
  <c r="N412" i="24"/>
  <c r="U412" i="24"/>
  <c r="O412" i="24"/>
  <c r="T412" i="24"/>
  <c r="R412" i="24"/>
  <c r="S412" i="24"/>
  <c r="R361" i="24"/>
  <c r="S361" i="24"/>
  <c r="T361" i="24"/>
  <c r="O361" i="24"/>
  <c r="N361" i="24"/>
  <c r="U361" i="24"/>
  <c r="S345" i="24"/>
  <c r="O345" i="24"/>
  <c r="U345" i="24"/>
  <c r="R345" i="24"/>
  <c r="T345" i="24"/>
  <c r="N345" i="24"/>
  <c r="R364" i="24"/>
  <c r="U364" i="24"/>
  <c r="T364" i="24"/>
  <c r="O364" i="24"/>
  <c r="N364" i="24"/>
  <c r="S364" i="24"/>
  <c r="R326" i="24"/>
  <c r="U326" i="24"/>
  <c r="O326" i="24"/>
  <c r="N326" i="24"/>
  <c r="S326" i="24"/>
  <c r="T326" i="24"/>
  <c r="R320" i="24"/>
  <c r="U320" i="24"/>
  <c r="N320" i="24"/>
  <c r="S320" i="24"/>
  <c r="O320" i="24"/>
  <c r="T320" i="24"/>
  <c r="O448" i="24"/>
  <c r="S448" i="24"/>
  <c r="T448" i="24"/>
  <c r="U448" i="24"/>
  <c r="R448" i="24"/>
  <c r="N448" i="24"/>
  <c r="T301" i="24"/>
  <c r="N301" i="24"/>
  <c r="R301" i="24"/>
  <c r="S301" i="24"/>
  <c r="U301" i="24"/>
  <c r="O301" i="24"/>
  <c r="R294" i="24"/>
  <c r="U294" i="24"/>
  <c r="N294" i="24"/>
  <c r="O294" i="24"/>
  <c r="S294" i="24"/>
  <c r="T294" i="24"/>
  <c r="T516" i="24"/>
  <c r="N516" i="24"/>
  <c r="O516" i="24"/>
  <c r="S516" i="24"/>
  <c r="U516" i="24"/>
  <c r="R516" i="24"/>
  <c r="T518" i="24"/>
  <c r="N518" i="24"/>
  <c r="O518" i="24"/>
  <c r="S518" i="24"/>
  <c r="U518" i="24"/>
  <c r="R518" i="24"/>
  <c r="T537" i="24"/>
  <c r="U537" i="24"/>
  <c r="R537" i="24"/>
  <c r="S537" i="24"/>
  <c r="N537" i="24"/>
  <c r="O537" i="24"/>
  <c r="O497" i="24"/>
  <c r="R497" i="24"/>
  <c r="T497" i="24"/>
  <c r="N497" i="24"/>
  <c r="S497" i="24"/>
  <c r="U497" i="24"/>
  <c r="O488" i="24"/>
  <c r="R488" i="24"/>
  <c r="U488" i="24"/>
  <c r="N488" i="24"/>
  <c r="S488" i="24"/>
  <c r="T488" i="24"/>
  <c r="O455" i="24"/>
  <c r="R455" i="24"/>
  <c r="S455" i="24"/>
  <c r="T455" i="24"/>
  <c r="U455" i="24"/>
  <c r="N455" i="24"/>
  <c r="O125" i="24"/>
  <c r="R125" i="24"/>
  <c r="S125" i="24"/>
  <c r="U125" i="24"/>
  <c r="N125" i="24"/>
  <c r="T125" i="24"/>
  <c r="T617" i="24"/>
  <c r="N617" i="24"/>
  <c r="O617" i="24"/>
  <c r="R617" i="24"/>
  <c r="S617" i="24"/>
  <c r="U617" i="24"/>
  <c r="T593" i="24"/>
  <c r="U593" i="24"/>
  <c r="R593" i="24"/>
  <c r="S593" i="24"/>
  <c r="N593" i="24"/>
  <c r="O593" i="24"/>
  <c r="N678" i="24"/>
  <c r="R678" i="24"/>
  <c r="S678" i="24"/>
  <c r="T678" i="24"/>
  <c r="U678" i="24"/>
  <c r="O678" i="24"/>
  <c r="U1546" i="24"/>
  <c r="N1546" i="24"/>
  <c r="O1546" i="24"/>
  <c r="R1546" i="24"/>
  <c r="S1546" i="24"/>
  <c r="T1546" i="24"/>
  <c r="U1526" i="24"/>
  <c r="N1526" i="24"/>
  <c r="O1526" i="24"/>
  <c r="R1526" i="24"/>
  <c r="S1526" i="24"/>
  <c r="T1526" i="24"/>
  <c r="R953" i="24"/>
  <c r="T953" i="24"/>
  <c r="U953" i="24"/>
  <c r="N953" i="24"/>
  <c r="O953" i="24"/>
  <c r="S953" i="24"/>
  <c r="U1490" i="24"/>
  <c r="N1490" i="24"/>
  <c r="O1490" i="24"/>
  <c r="R1490" i="24"/>
  <c r="S1490" i="24"/>
  <c r="T1490" i="24"/>
  <c r="N666" i="24"/>
  <c r="U666" i="24"/>
  <c r="O666" i="24"/>
  <c r="R666" i="24"/>
  <c r="S666" i="24"/>
  <c r="T666" i="24"/>
  <c r="N1914" i="24"/>
  <c r="O1914" i="24"/>
  <c r="R1914" i="24"/>
  <c r="S1914" i="24"/>
  <c r="T1914" i="24"/>
  <c r="U1914" i="24"/>
  <c r="U1898" i="24"/>
  <c r="N1898" i="24"/>
  <c r="O1898" i="24"/>
  <c r="R1898" i="24"/>
  <c r="S1898" i="24"/>
  <c r="T1898" i="24"/>
  <c r="U1882" i="24"/>
  <c r="N1882" i="24"/>
  <c r="O1882" i="24"/>
  <c r="R1882" i="24"/>
  <c r="S1882" i="24"/>
  <c r="T1882" i="24"/>
  <c r="N1511" i="24"/>
  <c r="O1511" i="24"/>
  <c r="S1511" i="24"/>
  <c r="T1511" i="24"/>
  <c r="U1511" i="24"/>
  <c r="R1511" i="24"/>
  <c r="U1484" i="24"/>
  <c r="N1484" i="24"/>
  <c r="T1484" i="24"/>
  <c r="O1484" i="24"/>
  <c r="R1484" i="24"/>
  <c r="S1484" i="24"/>
  <c r="N1559" i="24"/>
  <c r="O1559" i="24"/>
  <c r="S1559" i="24"/>
  <c r="T1559" i="24"/>
  <c r="U1559" i="24"/>
  <c r="R1559" i="24"/>
  <c r="R1782" i="24"/>
  <c r="S1782" i="24"/>
  <c r="T1782" i="24"/>
  <c r="U1782" i="24"/>
  <c r="N1782" i="24"/>
  <c r="O1782" i="24"/>
  <c r="N1793" i="24"/>
  <c r="O1793" i="24"/>
  <c r="T1793" i="24"/>
  <c r="R1793" i="24"/>
  <c r="S1793" i="24"/>
  <c r="U1793" i="24"/>
  <c r="U1808" i="24"/>
  <c r="O1808" i="24"/>
  <c r="R1808" i="24"/>
  <c r="S1808" i="24"/>
  <c r="T1808" i="24"/>
  <c r="N1808" i="24"/>
  <c r="N1759" i="24"/>
  <c r="O1759" i="24"/>
  <c r="T1759" i="24"/>
  <c r="R1759" i="24"/>
  <c r="S1759" i="24"/>
  <c r="U1759" i="24"/>
  <c r="U1580" i="24"/>
  <c r="N1580" i="24"/>
  <c r="T1580" i="24"/>
  <c r="O1580" i="24"/>
  <c r="R1580" i="24"/>
  <c r="S1580" i="24"/>
  <c r="O1726" i="24"/>
  <c r="R1726" i="24"/>
  <c r="S1726" i="24"/>
  <c r="T1726" i="24"/>
  <c r="U1726" i="24"/>
  <c r="N1726" i="24"/>
  <c r="N1725" i="24"/>
  <c r="O1725" i="24"/>
  <c r="S1725" i="24"/>
  <c r="T1725" i="24"/>
  <c r="R1725" i="24"/>
  <c r="U1725" i="24"/>
  <c r="O1736" i="24"/>
  <c r="R1736" i="24"/>
  <c r="S1736" i="24"/>
  <c r="T1736" i="24"/>
  <c r="U1736" i="24"/>
  <c r="N1736" i="24"/>
  <c r="N1711" i="24"/>
  <c r="O1711" i="24"/>
  <c r="S1711" i="24"/>
  <c r="T1711" i="24"/>
  <c r="R1711" i="24"/>
  <c r="U1711" i="24"/>
  <c r="O1686" i="24"/>
  <c r="R1686" i="24"/>
  <c r="S1686" i="24"/>
  <c r="T1686" i="24"/>
  <c r="U1686" i="24"/>
  <c r="N1686" i="24"/>
  <c r="N1661" i="24"/>
  <c r="U1661" i="24"/>
  <c r="R1661" i="24"/>
  <c r="S1661" i="24"/>
  <c r="T1661" i="24"/>
  <c r="O1661" i="24"/>
  <c r="N1648" i="24"/>
  <c r="O1648" i="24"/>
  <c r="S1648" i="24"/>
  <c r="T1648" i="24"/>
  <c r="R1648" i="24"/>
  <c r="U1648" i="24"/>
  <c r="N1623" i="24"/>
  <c r="S1623" i="24"/>
  <c r="U1623" i="24"/>
  <c r="O1623" i="24"/>
  <c r="R1623" i="24"/>
  <c r="T1623" i="24"/>
  <c r="U1598" i="24"/>
  <c r="N1598" i="24"/>
  <c r="O1598" i="24"/>
  <c r="R1598" i="24"/>
  <c r="S1598" i="24"/>
  <c r="T1598" i="24"/>
  <c r="N1737" i="24"/>
  <c r="O1737" i="24"/>
  <c r="T1737" i="24"/>
  <c r="R1737" i="24"/>
  <c r="S1737" i="24"/>
  <c r="U1737" i="24"/>
  <c r="N1827" i="24"/>
  <c r="O1827" i="24"/>
  <c r="T1827" i="24"/>
  <c r="U1827" i="24"/>
  <c r="R1827" i="24"/>
  <c r="S1827" i="24"/>
  <c r="N1877" i="24"/>
  <c r="O1877" i="24"/>
  <c r="R1877" i="24"/>
  <c r="S1877" i="24"/>
  <c r="T1877" i="24"/>
  <c r="U1877" i="24"/>
  <c r="U727" i="24"/>
  <c r="N727" i="24"/>
  <c r="O727" i="24"/>
  <c r="R727" i="24"/>
  <c r="T727" i="24"/>
  <c r="S727" i="24"/>
  <c r="U707" i="24"/>
  <c r="N707" i="24"/>
  <c r="O707" i="24"/>
  <c r="R707" i="24"/>
  <c r="S707" i="24"/>
  <c r="T707" i="24"/>
  <c r="U687" i="24"/>
  <c r="N687" i="24"/>
  <c r="O687" i="24"/>
  <c r="R687" i="24"/>
  <c r="T687" i="24"/>
  <c r="S687" i="24"/>
  <c r="U663" i="24"/>
  <c r="N663" i="24"/>
  <c r="O663" i="24"/>
  <c r="R663" i="24"/>
  <c r="T663" i="24"/>
  <c r="S663" i="24"/>
  <c r="T635" i="24"/>
  <c r="R635" i="24"/>
  <c r="S635" i="24"/>
  <c r="U635" i="24"/>
  <c r="N635" i="24"/>
  <c r="O635" i="24"/>
  <c r="T603" i="24"/>
  <c r="U603" i="24"/>
  <c r="R603" i="24"/>
  <c r="S603" i="24"/>
  <c r="N603" i="24"/>
  <c r="O603" i="24"/>
  <c r="T575" i="24"/>
  <c r="U575" i="24"/>
  <c r="N575" i="24"/>
  <c r="O575" i="24"/>
  <c r="S575" i="24"/>
  <c r="R575" i="24"/>
  <c r="T556" i="24"/>
  <c r="N556" i="24"/>
  <c r="O556" i="24"/>
  <c r="R556" i="24"/>
  <c r="S556" i="24"/>
  <c r="U556" i="24"/>
  <c r="N1445" i="24"/>
  <c r="O1445" i="24"/>
  <c r="R1445" i="24"/>
  <c r="S1445" i="24"/>
  <c r="T1445" i="24"/>
  <c r="U1445" i="24"/>
  <c r="N1435" i="24"/>
  <c r="O1435" i="24"/>
  <c r="R1435" i="24"/>
  <c r="S1435" i="24"/>
  <c r="T1435" i="24"/>
  <c r="U1435" i="24"/>
  <c r="N1054" i="24"/>
  <c r="O1054" i="24"/>
  <c r="S1054" i="24"/>
  <c r="T1054" i="24"/>
  <c r="U1054" i="24"/>
  <c r="R1054" i="24"/>
  <c r="S1051" i="24"/>
  <c r="T1051" i="24"/>
  <c r="R1051" i="24"/>
  <c r="U1051" i="24"/>
  <c r="O1051" i="24"/>
  <c r="N1051" i="24"/>
  <c r="R1394" i="24"/>
  <c r="N1394" i="24"/>
  <c r="O1394" i="24"/>
  <c r="S1394" i="24"/>
  <c r="T1394" i="24"/>
  <c r="U1394" i="24"/>
  <c r="R1386" i="24"/>
  <c r="T1386" i="24"/>
  <c r="U1386" i="24"/>
  <c r="N1386" i="24"/>
  <c r="O1386" i="24"/>
  <c r="S1386" i="24"/>
  <c r="N1367" i="24"/>
  <c r="O1367" i="24"/>
  <c r="T1367" i="24"/>
  <c r="U1367" i="24"/>
  <c r="R1367" i="24"/>
  <c r="S1367" i="24"/>
  <c r="N1351" i="24"/>
  <c r="O1351" i="24"/>
  <c r="R1351" i="24"/>
  <c r="S1351" i="24"/>
  <c r="T1351" i="24"/>
  <c r="U1351" i="24"/>
  <c r="R1328" i="24"/>
  <c r="T1328" i="24"/>
  <c r="U1328" i="24"/>
  <c r="O1328" i="24"/>
  <c r="S1328" i="24"/>
  <c r="N1328" i="24"/>
  <c r="N1307" i="24"/>
  <c r="O1307" i="24"/>
  <c r="R1307" i="24"/>
  <c r="S1307" i="24"/>
  <c r="T1307" i="24"/>
  <c r="U1307" i="24"/>
  <c r="S1289" i="24"/>
  <c r="T1289" i="24"/>
  <c r="R1289" i="24"/>
  <c r="U1289" i="24"/>
  <c r="N1289" i="24"/>
  <c r="O1289" i="24"/>
  <c r="R1269" i="24"/>
  <c r="S1269" i="24"/>
  <c r="T1269" i="24"/>
  <c r="U1269" i="24"/>
  <c r="N1269" i="24"/>
  <c r="O1269" i="24"/>
  <c r="U1246" i="24"/>
  <c r="N1246" i="24"/>
  <c r="O1246" i="24"/>
  <c r="S1246" i="24"/>
  <c r="T1246" i="24"/>
  <c r="R1246" i="24"/>
  <c r="U1220" i="24"/>
  <c r="N1220" i="24"/>
  <c r="O1220" i="24"/>
  <c r="R1220" i="24"/>
  <c r="S1220" i="24"/>
  <c r="T1220" i="24"/>
  <c r="R282" i="24"/>
  <c r="U282" i="24"/>
  <c r="T282" i="24"/>
  <c r="N282" i="24"/>
  <c r="S282" i="24"/>
  <c r="O282" i="24"/>
  <c r="R266" i="24"/>
  <c r="U266" i="24"/>
  <c r="T266" i="24"/>
  <c r="O266" i="24"/>
  <c r="S266" i="24"/>
  <c r="N266" i="24"/>
  <c r="R246" i="24"/>
  <c r="U246" i="24"/>
  <c r="O246" i="24"/>
  <c r="S246" i="24"/>
  <c r="T246" i="24"/>
  <c r="N246" i="24"/>
  <c r="U1210" i="24"/>
  <c r="T1210" i="24"/>
  <c r="N1210" i="24"/>
  <c r="O1210" i="24"/>
  <c r="R1210" i="24"/>
  <c r="S1210" i="24"/>
  <c r="U1195" i="24"/>
  <c r="N1195" i="24"/>
  <c r="O1195" i="24"/>
  <c r="R1195" i="24"/>
  <c r="S1195" i="24"/>
  <c r="T1195" i="24"/>
  <c r="R124" i="24"/>
  <c r="U124" i="24"/>
  <c r="N124" i="24"/>
  <c r="O124" i="24"/>
  <c r="T124" i="24"/>
  <c r="S124" i="24"/>
  <c r="R232" i="24"/>
  <c r="U232" i="24"/>
  <c r="O232" i="24"/>
  <c r="S232" i="24"/>
  <c r="N232" i="24"/>
  <c r="T232" i="24"/>
  <c r="O221" i="24"/>
  <c r="S221" i="24"/>
  <c r="U221" i="24"/>
  <c r="T221" i="24"/>
  <c r="R221" i="24"/>
  <c r="N221" i="24"/>
  <c r="O115" i="24"/>
  <c r="R115" i="24"/>
  <c r="U115" i="24"/>
  <c r="N115" i="24"/>
  <c r="T115" i="24"/>
  <c r="S115" i="24"/>
  <c r="O97" i="24"/>
  <c r="R97" i="24"/>
  <c r="N97" i="24"/>
  <c r="S97" i="24"/>
  <c r="T97" i="24"/>
  <c r="U97" i="24"/>
  <c r="R196" i="24"/>
  <c r="U196" i="24"/>
  <c r="T196" i="24"/>
  <c r="S196" i="24"/>
  <c r="N196" i="24"/>
  <c r="O196" i="24"/>
  <c r="R998" i="24"/>
  <c r="O998" i="24"/>
  <c r="T998" i="24"/>
  <c r="U998" i="24"/>
  <c r="N998" i="24"/>
  <c r="S998" i="24"/>
  <c r="N1159" i="24"/>
  <c r="O1159" i="24"/>
  <c r="R1159" i="24"/>
  <c r="S1159" i="24"/>
  <c r="T1159" i="24"/>
  <c r="U1159" i="24"/>
  <c r="U1482" i="24"/>
  <c r="N1482" i="24"/>
  <c r="O1482" i="24"/>
  <c r="R1482" i="24"/>
  <c r="S1482" i="24"/>
  <c r="T1482" i="24"/>
  <c r="U1468" i="24"/>
  <c r="N1468" i="24"/>
  <c r="S1468" i="24"/>
  <c r="O1468" i="24"/>
  <c r="R1468" i="24"/>
  <c r="T1468" i="24"/>
  <c r="N1150" i="24"/>
  <c r="O1150" i="24"/>
  <c r="T1150" i="24"/>
  <c r="U1150" i="24"/>
  <c r="R1150" i="24"/>
  <c r="S1150" i="24"/>
  <c r="U1141" i="24"/>
  <c r="N1141" i="24"/>
  <c r="O1141" i="24"/>
  <c r="R1141" i="24"/>
  <c r="S1141" i="24"/>
  <c r="T1141" i="24"/>
  <c r="O47" i="24"/>
  <c r="R47" i="24"/>
  <c r="U47" i="24"/>
  <c r="S47" i="24"/>
  <c r="T47" i="24"/>
  <c r="N47" i="24"/>
  <c r="N1120" i="24"/>
  <c r="O1120" i="24"/>
  <c r="T1120" i="24"/>
  <c r="U1120" i="24"/>
  <c r="R1120" i="24"/>
  <c r="S1120" i="24"/>
  <c r="U179" i="24"/>
  <c r="R179" i="24"/>
  <c r="T179" i="24"/>
  <c r="N179" i="24"/>
  <c r="O179" i="24"/>
  <c r="S179" i="24"/>
  <c r="U1101" i="24"/>
  <c r="N1101" i="24"/>
  <c r="O1101" i="24"/>
  <c r="R1101" i="24"/>
  <c r="S1101" i="24"/>
  <c r="T1101" i="24"/>
  <c r="U1087" i="24"/>
  <c r="N1087" i="24"/>
  <c r="O1087" i="24"/>
  <c r="S1087" i="24"/>
  <c r="T1087" i="24"/>
  <c r="R1087" i="24"/>
  <c r="T985" i="24"/>
  <c r="U985" i="24"/>
  <c r="N985" i="24"/>
  <c r="O985" i="24"/>
  <c r="R985" i="24"/>
  <c r="S985" i="24"/>
  <c r="U934" i="24"/>
  <c r="N934" i="24"/>
  <c r="O934" i="24"/>
  <c r="R934" i="24"/>
  <c r="T934" i="24"/>
  <c r="S934" i="24"/>
  <c r="N879" i="24"/>
  <c r="U879" i="24"/>
  <c r="R879" i="24"/>
  <c r="S879" i="24"/>
  <c r="T879" i="24"/>
  <c r="O879" i="24"/>
  <c r="R849" i="24"/>
  <c r="N849" i="24"/>
  <c r="O849" i="24"/>
  <c r="S849" i="24"/>
  <c r="T849" i="24"/>
  <c r="U849" i="24"/>
  <c r="U805" i="24"/>
  <c r="R805" i="24"/>
  <c r="N805" i="24"/>
  <c r="O805" i="24"/>
  <c r="S805" i="24"/>
  <c r="T805" i="24"/>
  <c r="R2501" i="24"/>
  <c r="S2501" i="24"/>
  <c r="T2501" i="24"/>
  <c r="U2501" i="24"/>
  <c r="N2501" i="24"/>
  <c r="O2501" i="24"/>
  <c r="R2485" i="24"/>
  <c r="S2485" i="24"/>
  <c r="T2485" i="24"/>
  <c r="U2485" i="24"/>
  <c r="N2485" i="24"/>
  <c r="O2485" i="24"/>
  <c r="R2469" i="24"/>
  <c r="S2469" i="24"/>
  <c r="T2469" i="24"/>
  <c r="U2469" i="24"/>
  <c r="N2469" i="24"/>
  <c r="O2469" i="24"/>
  <c r="R2453" i="24"/>
  <c r="S2453" i="24"/>
  <c r="T2453" i="24"/>
  <c r="U2453" i="24"/>
  <c r="N2453" i="24"/>
  <c r="O2453" i="24"/>
  <c r="R2437" i="24"/>
  <c r="S2437" i="24"/>
  <c r="T2437" i="24"/>
  <c r="U2437" i="24"/>
  <c r="N2437" i="24"/>
  <c r="O2437" i="24"/>
  <c r="R2421" i="24"/>
  <c r="S2421" i="24"/>
  <c r="T2421" i="24"/>
  <c r="U2421" i="24"/>
  <c r="N2421" i="24"/>
  <c r="O2421" i="24"/>
  <c r="R2405" i="24"/>
  <c r="S2405" i="24"/>
  <c r="T2405" i="24"/>
  <c r="U2405" i="24"/>
  <c r="N2405" i="24"/>
  <c r="O2405" i="24"/>
  <c r="R2389" i="24"/>
  <c r="S2389" i="24"/>
  <c r="T2389" i="24"/>
  <c r="U2389" i="24"/>
  <c r="N2389" i="24"/>
  <c r="O2389" i="24"/>
  <c r="N2373" i="24"/>
  <c r="O2373" i="24"/>
  <c r="R2373" i="24"/>
  <c r="S2373" i="24"/>
  <c r="T2373" i="24"/>
  <c r="U2373" i="24"/>
  <c r="T2357" i="24"/>
  <c r="U2357" i="24"/>
  <c r="N2357" i="24"/>
  <c r="O2357" i="24"/>
  <c r="R2357" i="24"/>
  <c r="S2357" i="24"/>
  <c r="N2341" i="24"/>
  <c r="O2341" i="24"/>
  <c r="R2341" i="24"/>
  <c r="S2341" i="24"/>
  <c r="T2341" i="24"/>
  <c r="U2341" i="24"/>
  <c r="N2325" i="24"/>
  <c r="O2325" i="24"/>
  <c r="R2325" i="24"/>
  <c r="S2325" i="24"/>
  <c r="T2325" i="24"/>
  <c r="U2325" i="24"/>
  <c r="U2309" i="24"/>
  <c r="N2309" i="24"/>
  <c r="O2309" i="24"/>
  <c r="R2309" i="24"/>
  <c r="S2309" i="24"/>
  <c r="T2309" i="24"/>
  <c r="N2293" i="24"/>
  <c r="O2293" i="24"/>
  <c r="R2293" i="24"/>
  <c r="S2293" i="24"/>
  <c r="T2293" i="24"/>
  <c r="U2293" i="24"/>
  <c r="N2277" i="24"/>
  <c r="O2277" i="24"/>
  <c r="R2277" i="24"/>
  <c r="S2277" i="24"/>
  <c r="T2277" i="24"/>
  <c r="U2277" i="24"/>
  <c r="N2261" i="24"/>
  <c r="O2261" i="24"/>
  <c r="R2261" i="24"/>
  <c r="S2261" i="24"/>
  <c r="T2261" i="24"/>
  <c r="U2261" i="24"/>
  <c r="S2245" i="24"/>
  <c r="T2245" i="24"/>
  <c r="U2245" i="24"/>
  <c r="N2245" i="24"/>
  <c r="O2245" i="24"/>
  <c r="R2245" i="24"/>
  <c r="R2229" i="24"/>
  <c r="S2229" i="24"/>
  <c r="T2229" i="24"/>
  <c r="U2229" i="24"/>
  <c r="N2229" i="24"/>
  <c r="O2229" i="24"/>
  <c r="R2213" i="24"/>
  <c r="S2213" i="24"/>
  <c r="T2213" i="24"/>
  <c r="U2213" i="24"/>
  <c r="N2213" i="24"/>
  <c r="O2213" i="24"/>
  <c r="R2197" i="24"/>
  <c r="S2197" i="24"/>
  <c r="T2197" i="24"/>
  <c r="U2197" i="24"/>
  <c r="N2197" i="24"/>
  <c r="O2197" i="24"/>
  <c r="R2181" i="24"/>
  <c r="S2181" i="24"/>
  <c r="T2181" i="24"/>
  <c r="U2181" i="24"/>
  <c r="N2181" i="24"/>
  <c r="O2181" i="24"/>
  <c r="R2165" i="24"/>
  <c r="S2165" i="24"/>
  <c r="T2165" i="24"/>
  <c r="U2165" i="24"/>
  <c r="N2165" i="24"/>
  <c r="O2165" i="24"/>
  <c r="R2149" i="24"/>
  <c r="S2149" i="24"/>
  <c r="T2149" i="24"/>
  <c r="U2149" i="24"/>
  <c r="N2149" i="24"/>
  <c r="O2149" i="24"/>
  <c r="R2133" i="24"/>
  <c r="S2133" i="24"/>
  <c r="T2133" i="24"/>
  <c r="U2133" i="24"/>
  <c r="N2133" i="24"/>
  <c r="O2133" i="24"/>
  <c r="S2117" i="24"/>
  <c r="N2117" i="24"/>
  <c r="O2117" i="24"/>
  <c r="R2117" i="24"/>
  <c r="T2117" i="24"/>
  <c r="U2117" i="24"/>
  <c r="S2101" i="24"/>
  <c r="N2101" i="24"/>
  <c r="R2101" i="24"/>
  <c r="T2101" i="24"/>
  <c r="U2101" i="24"/>
  <c r="O2101" i="24"/>
  <c r="S2085" i="24"/>
  <c r="N2085" i="24"/>
  <c r="O2085" i="24"/>
  <c r="R2085" i="24"/>
  <c r="T2085" i="24"/>
  <c r="U2085" i="24"/>
  <c r="S2069" i="24"/>
  <c r="N2069" i="24"/>
  <c r="O2069" i="24"/>
  <c r="R2069" i="24"/>
  <c r="T2069" i="24"/>
  <c r="U2069" i="24"/>
  <c r="S2053" i="24"/>
  <c r="N2053" i="24"/>
  <c r="O2053" i="24"/>
  <c r="R2053" i="24"/>
  <c r="T2053" i="24"/>
  <c r="U2053" i="24"/>
  <c r="S2037" i="24"/>
  <c r="N2037" i="24"/>
  <c r="O2037" i="24"/>
  <c r="R2037" i="24"/>
  <c r="T2037" i="24"/>
  <c r="U2037" i="24"/>
  <c r="S2021" i="24"/>
  <c r="N2021" i="24"/>
  <c r="U2021" i="24"/>
  <c r="O2021" i="24"/>
  <c r="R2021" i="24"/>
  <c r="T2021" i="24"/>
  <c r="S2005" i="24"/>
  <c r="N2005" i="24"/>
  <c r="O2005" i="24"/>
  <c r="R2005" i="24"/>
  <c r="T2005" i="24"/>
  <c r="U2005" i="24"/>
  <c r="S1989" i="24"/>
  <c r="N1989" i="24"/>
  <c r="T1989" i="24"/>
  <c r="U1989" i="24"/>
  <c r="O1989" i="24"/>
  <c r="R1989" i="24"/>
  <c r="S1973" i="24"/>
  <c r="T1973" i="24"/>
  <c r="N1973" i="24"/>
  <c r="U1973" i="24"/>
  <c r="R1973" i="24"/>
  <c r="O1973" i="24"/>
  <c r="S1957" i="24"/>
  <c r="T1957" i="24"/>
  <c r="U1957" i="24"/>
  <c r="N1957" i="24"/>
  <c r="R1957" i="24"/>
  <c r="O1957" i="24"/>
  <c r="S1941" i="24"/>
  <c r="T1941" i="24"/>
  <c r="U1941" i="24"/>
  <c r="N1941" i="24"/>
  <c r="R1941" i="24"/>
  <c r="O1941" i="24"/>
  <c r="S1925" i="24"/>
  <c r="T1925" i="24"/>
  <c r="U1925" i="24"/>
  <c r="N1925" i="24"/>
  <c r="O1925" i="24"/>
  <c r="R1925" i="24"/>
  <c r="U1858" i="24"/>
  <c r="N1858" i="24"/>
  <c r="O1858" i="24"/>
  <c r="R1858" i="24"/>
  <c r="S1858" i="24"/>
  <c r="T1858" i="24"/>
  <c r="T132" i="24"/>
  <c r="N132" i="24"/>
  <c r="U132" i="24"/>
  <c r="O132" i="24"/>
  <c r="R132" i="24"/>
  <c r="S132" i="24"/>
  <c r="R44" i="24"/>
  <c r="U44" i="24"/>
  <c r="O44" i="24"/>
  <c r="T44" i="24"/>
  <c r="S44" i="24"/>
  <c r="N44" i="24"/>
  <c r="O21" i="24"/>
  <c r="R21" i="24"/>
  <c r="T21" i="24"/>
  <c r="S21" i="24"/>
  <c r="U21" i="24"/>
  <c r="N21" i="24"/>
  <c r="R1265" i="24"/>
  <c r="S1265" i="24"/>
  <c r="T1265" i="24"/>
  <c r="U1265" i="24"/>
  <c r="N1265" i="24"/>
  <c r="O1265" i="24"/>
  <c r="N1325" i="24"/>
  <c r="O1325" i="24"/>
  <c r="R1325" i="24"/>
  <c r="S1325" i="24"/>
  <c r="T1325" i="24"/>
  <c r="U1325" i="24"/>
  <c r="N1231" i="24"/>
  <c r="O1231" i="24"/>
  <c r="U1231" i="24"/>
  <c r="R1231" i="24"/>
  <c r="S1231" i="24"/>
  <c r="T1231" i="24"/>
  <c r="U1256" i="24"/>
  <c r="N1256" i="24"/>
  <c r="O1256" i="24"/>
  <c r="R1256" i="24"/>
  <c r="S1256" i="24"/>
  <c r="T1256" i="24"/>
  <c r="T1006" i="24"/>
  <c r="U1006" i="24"/>
  <c r="N1006" i="24"/>
  <c r="S1006" i="24"/>
  <c r="O1006" i="24"/>
  <c r="R1006" i="24"/>
  <c r="T46" i="24"/>
  <c r="N46" i="24"/>
  <c r="O46" i="24"/>
  <c r="S46" i="24"/>
  <c r="R46" i="24"/>
  <c r="U46" i="24"/>
  <c r="U972" i="24"/>
  <c r="O972" i="24"/>
  <c r="R972" i="24"/>
  <c r="S972" i="24"/>
  <c r="T972" i="24"/>
  <c r="N972" i="24"/>
  <c r="U932" i="24"/>
  <c r="N932" i="24"/>
  <c r="O932" i="24"/>
  <c r="R932" i="24"/>
  <c r="S932" i="24"/>
  <c r="T932" i="24"/>
  <c r="T770" i="24"/>
  <c r="U770" i="24"/>
  <c r="R770" i="24"/>
  <c r="S770" i="24"/>
  <c r="N770" i="24"/>
  <c r="O770" i="24"/>
  <c r="U888" i="24"/>
  <c r="N888" i="24"/>
  <c r="O888" i="24"/>
  <c r="R888" i="24"/>
  <c r="S888" i="24"/>
  <c r="T888" i="24"/>
  <c r="U743" i="24"/>
  <c r="N743" i="24"/>
  <c r="O743" i="24"/>
  <c r="R743" i="24"/>
  <c r="T743" i="24"/>
  <c r="S743" i="24"/>
  <c r="N899" i="24"/>
  <c r="U899" i="24"/>
  <c r="O899" i="24"/>
  <c r="R899" i="24"/>
  <c r="S899" i="24"/>
  <c r="T899" i="24"/>
  <c r="U896" i="24"/>
  <c r="N896" i="24"/>
  <c r="O896" i="24"/>
  <c r="R896" i="24"/>
  <c r="S896" i="24"/>
  <c r="T896" i="24"/>
  <c r="T804" i="24"/>
  <c r="U804" i="24"/>
  <c r="N804" i="24"/>
  <c r="O804" i="24"/>
  <c r="R804" i="24"/>
  <c r="S804" i="24"/>
  <c r="U920" i="24"/>
  <c r="N920" i="24"/>
  <c r="O920" i="24"/>
  <c r="R920" i="24"/>
  <c r="T920" i="24"/>
  <c r="S920" i="24"/>
  <c r="T142" i="24"/>
  <c r="O142" i="24"/>
  <c r="S142" i="24"/>
  <c r="U142" i="24"/>
  <c r="R142" i="24"/>
  <c r="N142" i="24"/>
  <c r="O166" i="24"/>
  <c r="R166" i="24"/>
  <c r="S166" i="24"/>
  <c r="T166" i="24"/>
  <c r="U166" i="24"/>
  <c r="N166" i="24"/>
  <c r="O87" i="24"/>
  <c r="R87" i="24"/>
  <c r="N87" i="24"/>
  <c r="T87" i="24"/>
  <c r="U87" i="24"/>
  <c r="S87" i="24"/>
  <c r="S392" i="24"/>
  <c r="N392" i="24"/>
  <c r="O392" i="24"/>
  <c r="R392" i="24"/>
  <c r="T392" i="24"/>
  <c r="U392" i="24"/>
  <c r="N411" i="24"/>
  <c r="T411" i="24"/>
  <c r="O411" i="24"/>
  <c r="R411" i="24"/>
  <c r="S411" i="24"/>
  <c r="U411" i="24"/>
  <c r="R360" i="24"/>
  <c r="U360" i="24"/>
  <c r="O360" i="24"/>
  <c r="S360" i="24"/>
  <c r="T360" i="24"/>
  <c r="N360" i="24"/>
  <c r="R344" i="24"/>
  <c r="U344" i="24"/>
  <c r="O344" i="24"/>
  <c r="S344" i="24"/>
  <c r="T344" i="24"/>
  <c r="N344" i="24"/>
  <c r="R338" i="24"/>
  <c r="U338" i="24"/>
  <c r="S338" i="24"/>
  <c r="O338" i="24"/>
  <c r="N338" i="24"/>
  <c r="T338" i="24"/>
  <c r="T325" i="24"/>
  <c r="R325" i="24"/>
  <c r="S325" i="24"/>
  <c r="U325" i="24"/>
  <c r="O325" i="24"/>
  <c r="N325" i="24"/>
  <c r="R319" i="24"/>
  <c r="N319" i="24"/>
  <c r="U319" i="24"/>
  <c r="O319" i="24"/>
  <c r="S319" i="24"/>
  <c r="T319" i="24"/>
  <c r="N445" i="24"/>
  <c r="O445" i="24"/>
  <c r="R445" i="24"/>
  <c r="S445" i="24"/>
  <c r="U445" i="24"/>
  <c r="T445" i="24"/>
  <c r="S293" i="24"/>
  <c r="R293" i="24"/>
  <c r="T293" i="24"/>
  <c r="U293" i="24"/>
  <c r="O293" i="24"/>
  <c r="N293" i="24"/>
  <c r="R306" i="24"/>
  <c r="U306" i="24"/>
  <c r="O306" i="24"/>
  <c r="T306" i="24"/>
  <c r="N306" i="24"/>
  <c r="S306" i="24"/>
  <c r="O512" i="24"/>
  <c r="T512" i="24"/>
  <c r="U512" i="24"/>
  <c r="N512" i="24"/>
  <c r="R512" i="24"/>
  <c r="S512" i="24"/>
  <c r="O514" i="24"/>
  <c r="U514" i="24"/>
  <c r="N514" i="24"/>
  <c r="R514" i="24"/>
  <c r="S514" i="24"/>
  <c r="T514" i="24"/>
  <c r="T533" i="24"/>
  <c r="U533" i="24"/>
  <c r="O533" i="24"/>
  <c r="R533" i="24"/>
  <c r="S533" i="24"/>
  <c r="N533" i="24"/>
  <c r="O493" i="24"/>
  <c r="R493" i="24"/>
  <c r="T493" i="24"/>
  <c r="N493" i="24"/>
  <c r="S493" i="24"/>
  <c r="U493" i="24"/>
  <c r="O480" i="24"/>
  <c r="T480" i="24"/>
  <c r="U480" i="24"/>
  <c r="N480" i="24"/>
  <c r="R480" i="24"/>
  <c r="S480" i="24"/>
  <c r="O450" i="24"/>
  <c r="N450" i="24"/>
  <c r="R450" i="24"/>
  <c r="S450" i="24"/>
  <c r="T450" i="24"/>
  <c r="U450" i="24"/>
  <c r="R240" i="24"/>
  <c r="U240" i="24"/>
  <c r="O240" i="24"/>
  <c r="N240" i="24"/>
  <c r="T240" i="24"/>
  <c r="S240" i="24"/>
  <c r="T618" i="24"/>
  <c r="O618" i="24"/>
  <c r="R618" i="24"/>
  <c r="S618" i="24"/>
  <c r="U618" i="24"/>
  <c r="N618" i="24"/>
  <c r="T588" i="24"/>
  <c r="N588" i="24"/>
  <c r="O588" i="24"/>
  <c r="R588" i="24"/>
  <c r="S588" i="24"/>
  <c r="U588" i="24"/>
  <c r="N658" i="24"/>
  <c r="U658" i="24"/>
  <c r="R658" i="24"/>
  <c r="S658" i="24"/>
  <c r="T658" i="24"/>
  <c r="O658" i="24"/>
  <c r="N1545" i="24"/>
  <c r="O1545" i="24"/>
  <c r="S1545" i="24"/>
  <c r="T1545" i="24"/>
  <c r="U1545" i="24"/>
  <c r="R1545" i="24"/>
  <c r="N1525" i="24"/>
  <c r="O1525" i="24"/>
  <c r="S1525" i="24"/>
  <c r="T1525" i="24"/>
  <c r="U1525" i="24"/>
  <c r="R1525" i="24"/>
  <c r="R856" i="24"/>
  <c r="S856" i="24"/>
  <c r="N856" i="24"/>
  <c r="O856" i="24"/>
  <c r="T856" i="24"/>
  <c r="U856" i="24"/>
  <c r="N1489" i="24"/>
  <c r="O1489" i="24"/>
  <c r="S1489" i="24"/>
  <c r="T1489" i="24"/>
  <c r="U1489" i="24"/>
  <c r="R1489" i="24"/>
  <c r="N662" i="24"/>
  <c r="R662" i="24"/>
  <c r="S662" i="24"/>
  <c r="T662" i="24"/>
  <c r="U662" i="24"/>
  <c r="O662" i="24"/>
  <c r="S1913" i="24"/>
  <c r="T1913" i="24"/>
  <c r="U1913" i="24"/>
  <c r="N1913" i="24"/>
  <c r="O1913" i="24"/>
  <c r="R1913" i="24"/>
  <c r="O1897" i="24"/>
  <c r="N1897" i="24"/>
  <c r="R1897" i="24"/>
  <c r="S1897" i="24"/>
  <c r="T1897" i="24"/>
  <c r="U1897" i="24"/>
  <c r="N1881" i="24"/>
  <c r="O1881" i="24"/>
  <c r="R1881" i="24"/>
  <c r="S1881" i="24"/>
  <c r="T1881" i="24"/>
  <c r="U1881" i="24"/>
  <c r="N1505" i="24"/>
  <c r="O1505" i="24"/>
  <c r="S1505" i="24"/>
  <c r="T1505" i="24"/>
  <c r="U1505" i="24"/>
  <c r="R1505" i="24"/>
  <c r="N1491" i="24"/>
  <c r="O1491" i="24"/>
  <c r="S1491" i="24"/>
  <c r="T1491" i="24"/>
  <c r="U1491" i="24"/>
  <c r="R1491" i="24"/>
  <c r="N1567" i="24"/>
  <c r="O1567" i="24"/>
  <c r="S1567" i="24"/>
  <c r="T1567" i="24"/>
  <c r="U1567" i="24"/>
  <c r="R1567" i="24"/>
  <c r="O1774" i="24"/>
  <c r="R1774" i="24"/>
  <c r="S1774" i="24"/>
  <c r="T1774" i="24"/>
  <c r="U1774" i="24"/>
  <c r="N1774" i="24"/>
  <c r="N1785" i="24"/>
  <c r="O1785" i="24"/>
  <c r="T1785" i="24"/>
  <c r="R1785" i="24"/>
  <c r="S1785" i="24"/>
  <c r="U1785" i="24"/>
  <c r="N1803" i="24"/>
  <c r="O1803" i="24"/>
  <c r="T1803" i="24"/>
  <c r="R1803" i="24"/>
  <c r="S1803" i="24"/>
  <c r="U1803" i="24"/>
  <c r="O1750" i="24"/>
  <c r="R1750" i="24"/>
  <c r="S1750" i="24"/>
  <c r="T1750" i="24"/>
  <c r="U1750" i="24"/>
  <c r="N1750" i="24"/>
  <c r="N1727" i="24"/>
  <c r="O1727" i="24"/>
  <c r="S1727" i="24"/>
  <c r="T1727" i="24"/>
  <c r="R1727" i="24"/>
  <c r="U1727" i="24"/>
  <c r="O1702" i="24"/>
  <c r="R1702" i="24"/>
  <c r="S1702" i="24"/>
  <c r="T1702" i="24"/>
  <c r="U1702" i="24"/>
  <c r="N1702" i="24"/>
  <c r="N1701" i="24"/>
  <c r="O1701" i="24"/>
  <c r="S1701" i="24"/>
  <c r="T1701" i="24"/>
  <c r="R1701" i="24"/>
  <c r="U1701" i="24"/>
  <c r="O1712" i="24"/>
  <c r="R1712" i="24"/>
  <c r="S1712" i="24"/>
  <c r="T1712" i="24"/>
  <c r="U1712" i="24"/>
  <c r="N1712" i="24"/>
  <c r="N1687" i="24"/>
  <c r="O1687" i="24"/>
  <c r="S1687" i="24"/>
  <c r="T1687" i="24"/>
  <c r="R1687" i="24"/>
  <c r="U1687" i="24"/>
  <c r="N1662" i="24"/>
  <c r="O1662" i="24"/>
  <c r="R1662" i="24"/>
  <c r="S1662" i="24"/>
  <c r="U1662" i="24"/>
  <c r="T1662" i="24"/>
  <c r="N1637" i="24"/>
  <c r="S1637" i="24"/>
  <c r="U1637" i="24"/>
  <c r="O1637" i="24"/>
  <c r="R1637" i="24"/>
  <c r="T1637" i="24"/>
  <c r="S1624" i="24"/>
  <c r="T1624" i="24"/>
  <c r="U1624" i="24"/>
  <c r="O1624" i="24"/>
  <c r="N1624" i="24"/>
  <c r="R1624" i="24"/>
  <c r="N1599" i="24"/>
  <c r="O1599" i="24"/>
  <c r="S1599" i="24"/>
  <c r="T1599" i="24"/>
  <c r="U1599" i="24"/>
  <c r="R1599" i="24"/>
  <c r="N1755" i="24"/>
  <c r="O1755" i="24"/>
  <c r="T1755" i="24"/>
  <c r="S1755" i="24"/>
  <c r="U1755" i="24"/>
  <c r="R1755" i="24"/>
  <c r="N1713" i="24"/>
  <c r="O1713" i="24"/>
  <c r="S1713" i="24"/>
  <c r="T1713" i="24"/>
  <c r="R1713" i="24"/>
  <c r="U1713" i="24"/>
  <c r="U1826" i="24"/>
  <c r="N1826" i="24"/>
  <c r="O1826" i="24"/>
  <c r="R1826" i="24"/>
  <c r="S1826" i="24"/>
  <c r="T1826" i="24"/>
  <c r="N1875" i="24"/>
  <c r="O1875" i="24"/>
  <c r="T1875" i="24"/>
  <c r="U1875" i="24"/>
  <c r="R1875" i="24"/>
  <c r="S1875" i="24"/>
  <c r="N726" i="24"/>
  <c r="R726" i="24"/>
  <c r="S726" i="24"/>
  <c r="T726" i="24"/>
  <c r="U726" i="24"/>
  <c r="O726" i="24"/>
  <c r="N706" i="24"/>
  <c r="U706" i="24"/>
  <c r="R706" i="24"/>
  <c r="S706" i="24"/>
  <c r="T706" i="24"/>
  <c r="O706" i="24"/>
  <c r="N686" i="24"/>
  <c r="R686" i="24"/>
  <c r="O686" i="24"/>
  <c r="S686" i="24"/>
  <c r="T686" i="24"/>
  <c r="U686" i="24"/>
  <c r="N660" i="24"/>
  <c r="S660" i="24"/>
  <c r="T660" i="24"/>
  <c r="O660" i="24"/>
  <c r="R660" i="24"/>
  <c r="U660" i="24"/>
  <c r="T634" i="24"/>
  <c r="O634" i="24"/>
  <c r="N634" i="24"/>
  <c r="U634" i="24"/>
  <c r="R634" i="24"/>
  <c r="S634" i="24"/>
  <c r="T602" i="24"/>
  <c r="N602" i="24"/>
  <c r="O602" i="24"/>
  <c r="R602" i="24"/>
  <c r="S602" i="24"/>
  <c r="U602" i="24"/>
  <c r="T574" i="24"/>
  <c r="N574" i="24"/>
  <c r="O574" i="24"/>
  <c r="U574" i="24"/>
  <c r="R574" i="24"/>
  <c r="S574" i="24"/>
  <c r="U1458" i="24"/>
  <c r="N1458" i="24"/>
  <c r="R1458" i="24"/>
  <c r="S1458" i="24"/>
  <c r="O1458" i="24"/>
  <c r="T1458" i="24"/>
  <c r="U1444" i="24"/>
  <c r="N1444" i="24"/>
  <c r="R1444" i="24"/>
  <c r="S1444" i="24"/>
  <c r="O1444" i="24"/>
  <c r="T1444" i="24"/>
  <c r="U1434" i="24"/>
  <c r="N1434" i="24"/>
  <c r="R1434" i="24"/>
  <c r="S1434" i="24"/>
  <c r="T1434" i="24"/>
  <c r="O1434" i="24"/>
  <c r="S1053" i="24"/>
  <c r="T1053" i="24"/>
  <c r="R1053" i="24"/>
  <c r="U1053" i="24"/>
  <c r="N1053" i="24"/>
  <c r="O1053" i="24"/>
  <c r="O1050" i="24"/>
  <c r="R1050" i="24"/>
  <c r="S1050" i="24"/>
  <c r="T1050" i="24"/>
  <c r="N1050" i="24"/>
  <c r="U1050" i="24"/>
  <c r="R1393" i="24"/>
  <c r="S1393" i="24"/>
  <c r="T1393" i="24"/>
  <c r="U1393" i="24"/>
  <c r="N1393" i="24"/>
  <c r="O1393" i="24"/>
  <c r="R174" i="24"/>
  <c r="U174" i="24"/>
  <c r="T174" i="24"/>
  <c r="N174" i="24"/>
  <c r="O174" i="24"/>
  <c r="S174" i="24"/>
  <c r="N1365" i="24"/>
  <c r="O1365" i="24"/>
  <c r="R1365" i="24"/>
  <c r="S1365" i="24"/>
  <c r="T1365" i="24"/>
  <c r="U1365" i="24"/>
  <c r="N1349" i="24"/>
  <c r="O1349" i="24"/>
  <c r="R1349" i="24"/>
  <c r="S1349" i="24"/>
  <c r="T1349" i="24"/>
  <c r="U1349" i="24"/>
  <c r="N1327" i="24"/>
  <c r="O1327" i="24"/>
  <c r="R1327" i="24"/>
  <c r="S1327" i="24"/>
  <c r="T1327" i="24"/>
  <c r="U1327" i="24"/>
  <c r="N1305" i="24"/>
  <c r="O1305" i="24"/>
  <c r="R1305" i="24"/>
  <c r="S1305" i="24"/>
  <c r="T1305" i="24"/>
  <c r="U1305" i="24"/>
  <c r="S1287" i="24"/>
  <c r="T1287" i="24"/>
  <c r="O1287" i="24"/>
  <c r="U1287" i="24"/>
  <c r="N1287" i="24"/>
  <c r="R1287" i="24"/>
  <c r="R1267" i="24"/>
  <c r="S1267" i="24"/>
  <c r="T1267" i="24"/>
  <c r="U1267" i="24"/>
  <c r="N1267" i="24"/>
  <c r="O1267" i="24"/>
  <c r="U1244" i="24"/>
  <c r="N1244" i="24"/>
  <c r="O1244" i="24"/>
  <c r="R1244" i="24"/>
  <c r="S1244" i="24"/>
  <c r="T1244" i="24"/>
  <c r="R1017" i="24"/>
  <c r="S1017" i="24"/>
  <c r="T1017" i="24"/>
  <c r="N1017" i="24"/>
  <c r="O1017" i="24"/>
  <c r="U1017" i="24"/>
  <c r="T281" i="24"/>
  <c r="O281" i="24"/>
  <c r="S281" i="24"/>
  <c r="U281" i="24"/>
  <c r="N281" i="24"/>
  <c r="R281" i="24"/>
  <c r="O265" i="24"/>
  <c r="N265" i="24"/>
  <c r="R265" i="24"/>
  <c r="T265" i="24"/>
  <c r="U265" i="24"/>
  <c r="S265" i="24"/>
  <c r="T245" i="24"/>
  <c r="N245" i="24"/>
  <c r="R245" i="24"/>
  <c r="S245" i="24"/>
  <c r="U245" i="24"/>
  <c r="O245" i="24"/>
  <c r="N1209" i="24"/>
  <c r="R1209" i="24"/>
  <c r="S1209" i="24"/>
  <c r="T1209" i="24"/>
  <c r="U1209" i="24"/>
  <c r="O1209" i="24"/>
  <c r="O129" i="24"/>
  <c r="R129" i="24"/>
  <c r="N129" i="24"/>
  <c r="S129" i="24"/>
  <c r="U129" i="24"/>
  <c r="T129" i="24"/>
  <c r="O123" i="24"/>
  <c r="R123" i="24"/>
  <c r="S123" i="24"/>
  <c r="T123" i="24"/>
  <c r="U123" i="24"/>
  <c r="N123" i="24"/>
  <c r="O231" i="24"/>
  <c r="R231" i="24"/>
  <c r="S231" i="24"/>
  <c r="T231" i="24"/>
  <c r="U231" i="24"/>
  <c r="N231" i="24"/>
  <c r="R220" i="24"/>
  <c r="U220" i="24"/>
  <c r="O220" i="24"/>
  <c r="N220" i="24"/>
  <c r="S220" i="24"/>
  <c r="T220" i="24"/>
  <c r="U114" i="24"/>
  <c r="N114" i="24"/>
  <c r="R114" i="24"/>
  <c r="S114" i="24"/>
  <c r="T114" i="24"/>
  <c r="O114" i="24"/>
  <c r="U96" i="24"/>
  <c r="N96" i="24"/>
  <c r="R96" i="24"/>
  <c r="O96" i="24"/>
  <c r="T96" i="24"/>
  <c r="S96" i="24"/>
  <c r="O81" i="24"/>
  <c r="R81" i="24"/>
  <c r="N81" i="24"/>
  <c r="S81" i="24"/>
  <c r="U81" i="24"/>
  <c r="T81" i="24"/>
  <c r="T1168" i="24"/>
  <c r="U1168" i="24"/>
  <c r="N1168" i="24"/>
  <c r="O1168" i="24"/>
  <c r="R1168" i="24"/>
  <c r="S1168" i="24"/>
  <c r="N991" i="24"/>
  <c r="O991" i="24"/>
  <c r="R991" i="24"/>
  <c r="S991" i="24"/>
  <c r="T991" i="24"/>
  <c r="U991" i="24"/>
  <c r="N1481" i="24"/>
  <c r="O1481" i="24"/>
  <c r="R1481" i="24"/>
  <c r="S1481" i="24"/>
  <c r="T1481" i="24"/>
  <c r="U1481" i="24"/>
  <c r="N1467" i="24"/>
  <c r="O1467" i="24"/>
  <c r="R1467" i="24"/>
  <c r="S1467" i="24"/>
  <c r="T1467" i="24"/>
  <c r="U1467" i="24"/>
  <c r="O67" i="24"/>
  <c r="R67" i="24"/>
  <c r="U67" i="24"/>
  <c r="S67" i="24"/>
  <c r="N67" i="24"/>
  <c r="T67" i="24"/>
  <c r="U191" i="24"/>
  <c r="N191" i="24"/>
  <c r="O191" i="24"/>
  <c r="T191" i="24"/>
  <c r="S191" i="24"/>
  <c r="R191" i="24"/>
  <c r="U958" i="24"/>
  <c r="O958" i="24"/>
  <c r="R958" i="24"/>
  <c r="T958" i="24"/>
  <c r="S958" i="24"/>
  <c r="N958" i="24"/>
  <c r="U1119" i="24"/>
  <c r="N1119" i="24"/>
  <c r="O1119" i="24"/>
  <c r="S1119" i="24"/>
  <c r="T1119" i="24"/>
  <c r="R1119" i="24"/>
  <c r="R12" i="24"/>
  <c r="U12" i="24"/>
  <c r="S12" i="24"/>
  <c r="T12" i="24"/>
  <c r="O12" i="24"/>
  <c r="N12" i="24"/>
  <c r="N1100" i="24"/>
  <c r="O1100" i="24"/>
  <c r="T1100" i="24"/>
  <c r="U1100" i="24"/>
  <c r="R1100" i="24"/>
  <c r="S1100" i="24"/>
  <c r="U986" i="24"/>
  <c r="R986" i="24"/>
  <c r="N986" i="24"/>
  <c r="S986" i="24"/>
  <c r="T986" i="24"/>
  <c r="O986" i="24"/>
  <c r="U1073" i="24"/>
  <c r="N1073" i="24"/>
  <c r="O1073" i="24"/>
  <c r="R1073" i="24"/>
  <c r="T1073" i="24"/>
  <c r="S1073" i="24"/>
  <c r="U930" i="24"/>
  <c r="N930" i="24"/>
  <c r="O930" i="24"/>
  <c r="R930" i="24"/>
  <c r="S930" i="24"/>
  <c r="T930" i="24"/>
  <c r="N877" i="24"/>
  <c r="U877" i="24"/>
  <c r="O877" i="24"/>
  <c r="R877" i="24"/>
  <c r="S877" i="24"/>
  <c r="T877" i="24"/>
  <c r="N848" i="24"/>
  <c r="O848" i="24"/>
  <c r="S848" i="24"/>
  <c r="T848" i="24"/>
  <c r="U848" i="24"/>
  <c r="R848" i="24"/>
  <c r="U793" i="24"/>
  <c r="R793" i="24"/>
  <c r="T793" i="24"/>
  <c r="N793" i="24"/>
  <c r="O793" i="24"/>
  <c r="S793" i="24"/>
  <c r="N2500" i="24"/>
  <c r="O2500" i="24"/>
  <c r="R2500" i="24"/>
  <c r="S2500" i="24"/>
  <c r="T2500" i="24"/>
  <c r="U2500" i="24"/>
  <c r="N2484" i="24"/>
  <c r="O2484" i="24"/>
  <c r="R2484" i="24"/>
  <c r="S2484" i="24"/>
  <c r="T2484" i="24"/>
  <c r="U2484" i="24"/>
  <c r="N2468" i="24"/>
  <c r="O2468" i="24"/>
  <c r="R2468" i="24"/>
  <c r="S2468" i="24"/>
  <c r="T2468" i="24"/>
  <c r="U2468" i="24"/>
  <c r="N2452" i="24"/>
  <c r="O2452" i="24"/>
  <c r="R2452" i="24"/>
  <c r="S2452" i="24"/>
  <c r="T2452" i="24"/>
  <c r="U2452" i="24"/>
  <c r="N2436" i="24"/>
  <c r="O2436" i="24"/>
  <c r="R2436" i="24"/>
  <c r="S2436" i="24"/>
  <c r="T2436" i="24"/>
  <c r="U2436" i="24"/>
  <c r="N2420" i="24"/>
  <c r="O2420" i="24"/>
  <c r="R2420" i="24"/>
  <c r="S2420" i="24"/>
  <c r="T2420" i="24"/>
  <c r="U2420" i="24"/>
  <c r="N2404" i="24"/>
  <c r="O2404" i="24"/>
  <c r="R2404" i="24"/>
  <c r="S2404" i="24"/>
  <c r="T2404" i="24"/>
  <c r="U2404" i="24"/>
  <c r="N2388" i="24"/>
  <c r="O2388" i="24"/>
  <c r="R2388" i="24"/>
  <c r="S2388" i="24"/>
  <c r="T2388" i="24"/>
  <c r="U2388" i="24"/>
  <c r="T2372" i="24"/>
  <c r="S2372" i="24"/>
  <c r="U2372" i="24"/>
  <c r="N2372" i="24"/>
  <c r="O2372" i="24"/>
  <c r="R2372" i="24"/>
  <c r="T2356" i="24"/>
  <c r="N2356" i="24"/>
  <c r="O2356" i="24"/>
  <c r="R2356" i="24"/>
  <c r="S2356" i="24"/>
  <c r="U2356" i="24"/>
  <c r="T2340" i="24"/>
  <c r="U2340" i="24"/>
  <c r="N2340" i="24"/>
  <c r="O2340" i="24"/>
  <c r="R2340" i="24"/>
  <c r="S2340" i="24"/>
  <c r="T2324" i="24"/>
  <c r="U2324" i="24"/>
  <c r="N2324" i="24"/>
  <c r="O2324" i="24"/>
  <c r="R2324" i="24"/>
  <c r="S2324" i="24"/>
  <c r="S2308" i="24"/>
  <c r="T2308" i="24"/>
  <c r="U2308" i="24"/>
  <c r="N2308" i="24"/>
  <c r="O2308" i="24"/>
  <c r="R2308" i="24"/>
  <c r="R2292" i="24"/>
  <c r="S2292" i="24"/>
  <c r="T2292" i="24"/>
  <c r="U2292" i="24"/>
  <c r="N2292" i="24"/>
  <c r="O2292" i="24"/>
  <c r="R2276" i="24"/>
  <c r="S2276" i="24"/>
  <c r="T2276" i="24"/>
  <c r="U2276" i="24"/>
  <c r="N2276" i="24"/>
  <c r="O2276" i="24"/>
  <c r="R2260" i="24"/>
  <c r="S2260" i="24"/>
  <c r="T2260" i="24"/>
  <c r="U2260" i="24"/>
  <c r="N2260" i="24"/>
  <c r="O2260" i="24"/>
  <c r="N2244" i="24"/>
  <c r="O2244" i="24"/>
  <c r="R2244" i="24"/>
  <c r="S2244" i="24"/>
  <c r="T2244" i="24"/>
  <c r="U2244" i="24"/>
  <c r="N2228" i="24"/>
  <c r="O2228" i="24"/>
  <c r="R2228" i="24"/>
  <c r="S2228" i="24"/>
  <c r="T2228" i="24"/>
  <c r="U2228" i="24"/>
  <c r="N2212" i="24"/>
  <c r="O2212" i="24"/>
  <c r="R2212" i="24"/>
  <c r="S2212" i="24"/>
  <c r="T2212" i="24"/>
  <c r="U2212" i="24"/>
  <c r="N2196" i="24"/>
  <c r="O2196" i="24"/>
  <c r="R2196" i="24"/>
  <c r="S2196" i="24"/>
  <c r="T2196" i="24"/>
  <c r="U2196" i="24"/>
  <c r="N2180" i="24"/>
  <c r="O2180" i="24"/>
  <c r="R2180" i="24"/>
  <c r="S2180" i="24"/>
  <c r="T2180" i="24"/>
  <c r="U2180" i="24"/>
  <c r="N2164" i="24"/>
  <c r="O2164" i="24"/>
  <c r="R2164" i="24"/>
  <c r="S2164" i="24"/>
  <c r="T2164" i="24"/>
  <c r="U2164" i="24"/>
  <c r="N2148" i="24"/>
  <c r="O2148" i="24"/>
  <c r="R2148" i="24"/>
  <c r="S2148" i="24"/>
  <c r="T2148" i="24"/>
  <c r="U2148" i="24"/>
  <c r="N2132" i="24"/>
  <c r="O2132" i="24"/>
  <c r="R2132" i="24"/>
  <c r="S2132" i="24"/>
  <c r="T2132" i="24"/>
  <c r="U2132" i="24"/>
  <c r="R2116" i="24"/>
  <c r="N2116" i="24"/>
  <c r="O2116" i="24"/>
  <c r="S2116" i="24"/>
  <c r="T2116" i="24"/>
  <c r="U2116" i="24"/>
  <c r="R2100" i="24"/>
  <c r="S2100" i="24"/>
  <c r="U2100" i="24"/>
  <c r="N2100" i="24"/>
  <c r="O2100" i="24"/>
  <c r="T2100" i="24"/>
  <c r="R2084" i="24"/>
  <c r="S2084" i="24"/>
  <c r="T2084" i="24"/>
  <c r="U2084" i="24"/>
  <c r="N2084" i="24"/>
  <c r="O2084" i="24"/>
  <c r="R2068" i="24"/>
  <c r="S2068" i="24"/>
  <c r="T2068" i="24"/>
  <c r="U2068" i="24"/>
  <c r="N2068" i="24"/>
  <c r="O2068" i="24"/>
  <c r="R2052" i="24"/>
  <c r="S2052" i="24"/>
  <c r="T2052" i="24"/>
  <c r="U2052" i="24"/>
  <c r="N2052" i="24"/>
  <c r="O2052" i="24"/>
  <c r="R2036" i="24"/>
  <c r="S2036" i="24"/>
  <c r="T2036" i="24"/>
  <c r="U2036" i="24"/>
  <c r="N2036" i="24"/>
  <c r="O2036" i="24"/>
  <c r="R2020" i="24"/>
  <c r="S2020" i="24"/>
  <c r="T2020" i="24"/>
  <c r="U2020" i="24"/>
  <c r="N2020" i="24"/>
  <c r="O2020" i="24"/>
  <c r="O2004" i="24"/>
  <c r="R2004" i="24"/>
  <c r="S2004" i="24"/>
  <c r="T2004" i="24"/>
  <c r="U2004" i="24"/>
  <c r="N2004" i="24"/>
  <c r="O1988" i="24"/>
  <c r="R1988" i="24"/>
  <c r="S1988" i="24"/>
  <c r="T1988" i="24"/>
  <c r="U1988" i="24"/>
  <c r="N1988" i="24"/>
  <c r="O1972" i="24"/>
  <c r="R1972" i="24"/>
  <c r="S1972" i="24"/>
  <c r="T1972" i="24"/>
  <c r="U1972" i="24"/>
  <c r="N1972" i="24"/>
  <c r="N1956" i="24"/>
  <c r="O1956" i="24"/>
  <c r="R1956" i="24"/>
  <c r="S1956" i="24"/>
  <c r="T1956" i="24"/>
  <c r="U1956" i="24"/>
  <c r="N1940" i="24"/>
  <c r="O1940" i="24"/>
  <c r="R1940" i="24"/>
  <c r="S1940" i="24"/>
  <c r="T1940" i="24"/>
  <c r="U1940" i="24"/>
  <c r="N1924" i="24"/>
  <c r="O1924" i="24"/>
  <c r="R1924" i="24"/>
  <c r="S1924" i="24"/>
  <c r="T1924" i="24"/>
  <c r="U1924" i="24"/>
  <c r="N1861" i="24"/>
  <c r="O1861" i="24"/>
  <c r="R1861" i="24"/>
  <c r="S1861" i="24"/>
  <c r="T1861" i="24"/>
  <c r="U1861" i="24"/>
  <c r="O131" i="24"/>
  <c r="R131" i="24"/>
  <c r="U131" i="24"/>
  <c r="T131" i="24"/>
  <c r="S131" i="24"/>
  <c r="N131" i="24"/>
  <c r="O43" i="24"/>
  <c r="R43" i="24"/>
  <c r="S43" i="24"/>
  <c r="N43" i="24"/>
  <c r="T43" i="24"/>
  <c r="U43" i="24"/>
  <c r="R20" i="24"/>
  <c r="U20" i="24"/>
  <c r="N20" i="24"/>
  <c r="O20" i="24"/>
  <c r="S20" i="24"/>
  <c r="T20" i="24"/>
  <c r="N1245" i="24"/>
  <c r="O1245" i="24"/>
  <c r="R1245" i="24"/>
  <c r="S1245" i="24"/>
  <c r="T1245" i="24"/>
  <c r="U1245" i="24"/>
  <c r="R1306" i="24"/>
  <c r="T1306" i="24"/>
  <c r="U1306" i="24"/>
  <c r="O1306" i="24"/>
  <c r="S1306" i="24"/>
  <c r="N1306" i="24"/>
  <c r="R1219" i="24"/>
  <c r="S1219" i="24"/>
  <c r="U1219" i="24"/>
  <c r="N1219" i="24"/>
  <c r="O1219" i="24"/>
  <c r="T1219" i="24"/>
  <c r="U1238" i="24"/>
  <c r="R1238" i="24"/>
  <c r="S1238" i="24"/>
  <c r="T1238" i="24"/>
  <c r="N1238" i="24"/>
  <c r="O1238" i="24"/>
  <c r="R1005" i="24"/>
  <c r="S1005" i="24"/>
  <c r="T1005" i="24"/>
  <c r="U1005" i="24"/>
  <c r="N1005" i="24"/>
  <c r="O1005" i="24"/>
  <c r="O3" i="24"/>
  <c r="R3" i="24"/>
  <c r="N3" i="24"/>
  <c r="T3" i="24"/>
  <c r="U3" i="24"/>
  <c r="S3" i="24"/>
  <c r="S979" i="24"/>
  <c r="N979" i="24"/>
  <c r="O979" i="24"/>
  <c r="R979" i="24"/>
  <c r="T979" i="24"/>
  <c r="U979" i="24"/>
  <c r="U924" i="24"/>
  <c r="N924" i="24"/>
  <c r="O924" i="24"/>
  <c r="R924" i="24"/>
  <c r="S924" i="24"/>
  <c r="T924" i="24"/>
  <c r="U872" i="24"/>
  <c r="N872" i="24"/>
  <c r="O872" i="24"/>
  <c r="R872" i="24"/>
  <c r="S872" i="24"/>
  <c r="T872" i="24"/>
  <c r="U751" i="24"/>
  <c r="N751" i="24"/>
  <c r="O751" i="24"/>
  <c r="R751" i="24"/>
  <c r="S751" i="24"/>
  <c r="T751" i="24"/>
  <c r="R776" i="24"/>
  <c r="S776" i="24"/>
  <c r="T776" i="24"/>
  <c r="U776" i="24"/>
  <c r="O776" i="24"/>
  <c r="N776" i="24"/>
  <c r="U898" i="24"/>
  <c r="N898" i="24"/>
  <c r="O898" i="24"/>
  <c r="R898" i="24"/>
  <c r="S898" i="24"/>
  <c r="T898" i="24"/>
  <c r="N893" i="24"/>
  <c r="U893" i="24"/>
  <c r="S893" i="24"/>
  <c r="T893" i="24"/>
  <c r="O893" i="24"/>
  <c r="R893" i="24"/>
  <c r="O806" i="24"/>
  <c r="R806" i="24"/>
  <c r="S806" i="24"/>
  <c r="T806" i="24"/>
  <c r="N806" i="24"/>
  <c r="U806" i="24"/>
  <c r="N919" i="24"/>
  <c r="U919" i="24"/>
  <c r="O919" i="24"/>
  <c r="R919" i="24"/>
  <c r="S919" i="24"/>
  <c r="T919" i="24"/>
  <c r="O141" i="24"/>
  <c r="R141" i="24"/>
  <c r="N141" i="24"/>
  <c r="S141" i="24"/>
  <c r="U141" i="24"/>
  <c r="T141" i="24"/>
  <c r="O165" i="24"/>
  <c r="R165" i="24"/>
  <c r="T165" i="24"/>
  <c r="N165" i="24"/>
  <c r="S165" i="24"/>
  <c r="U165" i="24"/>
  <c r="O86" i="24"/>
  <c r="T86" i="24"/>
  <c r="U86" i="24"/>
  <c r="N86" i="24"/>
  <c r="R86" i="24"/>
  <c r="S86" i="24"/>
  <c r="O391" i="24"/>
  <c r="R391" i="24"/>
  <c r="S391" i="24"/>
  <c r="T391" i="24"/>
  <c r="U391" i="24"/>
  <c r="N391" i="24"/>
  <c r="N410" i="24"/>
  <c r="S410" i="24"/>
  <c r="T410" i="24"/>
  <c r="U410" i="24"/>
  <c r="O410" i="24"/>
  <c r="R410" i="24"/>
  <c r="T359" i="24"/>
  <c r="N359" i="24"/>
  <c r="O359" i="24"/>
  <c r="S359" i="24"/>
  <c r="R359" i="24"/>
  <c r="U359" i="24"/>
  <c r="S373" i="24"/>
  <c r="N373" i="24"/>
  <c r="O373" i="24"/>
  <c r="R373" i="24"/>
  <c r="T373" i="24"/>
  <c r="U373" i="24"/>
  <c r="N337" i="24"/>
  <c r="S337" i="24"/>
  <c r="T337" i="24"/>
  <c r="U337" i="24"/>
  <c r="O337" i="24"/>
  <c r="R337" i="24"/>
  <c r="R324" i="24"/>
  <c r="U324" i="24"/>
  <c r="S324" i="24"/>
  <c r="T324" i="24"/>
  <c r="N324" i="24"/>
  <c r="O324" i="24"/>
  <c r="R318" i="24"/>
  <c r="U318" i="24"/>
  <c r="N318" i="24"/>
  <c r="O318" i="24"/>
  <c r="S318" i="24"/>
  <c r="T318" i="24"/>
  <c r="O447" i="24"/>
  <c r="R447" i="24"/>
  <c r="S447" i="24"/>
  <c r="T447" i="24"/>
  <c r="N447" i="24"/>
  <c r="U447" i="24"/>
  <c r="R312" i="24"/>
  <c r="U312" i="24"/>
  <c r="O312" i="24"/>
  <c r="S312" i="24"/>
  <c r="T312" i="24"/>
  <c r="N312" i="24"/>
  <c r="R298" i="24"/>
  <c r="U298" i="24"/>
  <c r="S298" i="24"/>
  <c r="T298" i="24"/>
  <c r="O298" i="24"/>
  <c r="N298" i="24"/>
  <c r="O508" i="24"/>
  <c r="R508" i="24"/>
  <c r="N508" i="24"/>
  <c r="U508" i="24"/>
  <c r="S508" i="24"/>
  <c r="T508" i="24"/>
  <c r="O510" i="24"/>
  <c r="N510" i="24"/>
  <c r="R510" i="24"/>
  <c r="S510" i="24"/>
  <c r="T510" i="24"/>
  <c r="U510" i="24"/>
  <c r="T529" i="24"/>
  <c r="U529" i="24"/>
  <c r="S529" i="24"/>
  <c r="O529" i="24"/>
  <c r="N529" i="24"/>
  <c r="R529" i="24"/>
  <c r="O485" i="24"/>
  <c r="R485" i="24"/>
  <c r="T485" i="24"/>
  <c r="N485" i="24"/>
  <c r="U485" i="24"/>
  <c r="S485" i="24"/>
  <c r="O472" i="24"/>
  <c r="R472" i="24"/>
  <c r="S472" i="24"/>
  <c r="T472" i="24"/>
  <c r="U472" i="24"/>
  <c r="N472" i="24"/>
  <c r="O451" i="24"/>
  <c r="R451" i="24"/>
  <c r="S451" i="24"/>
  <c r="T451" i="24"/>
  <c r="N451" i="24"/>
  <c r="U451" i="24"/>
  <c r="S241" i="24"/>
  <c r="N241" i="24"/>
  <c r="R241" i="24"/>
  <c r="U241" i="24"/>
  <c r="T241" i="24"/>
  <c r="O241" i="24"/>
  <c r="T620" i="24"/>
  <c r="O620" i="24"/>
  <c r="S620" i="24"/>
  <c r="U620" i="24"/>
  <c r="R620" i="24"/>
  <c r="N620" i="24"/>
  <c r="T587" i="24"/>
  <c r="U587" i="24"/>
  <c r="R587" i="24"/>
  <c r="S587" i="24"/>
  <c r="N587" i="24"/>
  <c r="O587" i="24"/>
  <c r="T653" i="24"/>
  <c r="R653" i="24"/>
  <c r="S653" i="24"/>
  <c r="N653" i="24"/>
  <c r="O653" i="24"/>
  <c r="U653" i="24"/>
  <c r="U1544" i="24"/>
  <c r="N1544" i="24"/>
  <c r="T1544" i="24"/>
  <c r="O1544" i="24"/>
  <c r="R1544" i="24"/>
  <c r="S1544" i="24"/>
  <c r="U1524" i="24"/>
  <c r="N1524" i="24"/>
  <c r="T1524" i="24"/>
  <c r="O1524" i="24"/>
  <c r="R1524" i="24"/>
  <c r="S1524" i="24"/>
  <c r="N1507" i="24"/>
  <c r="O1507" i="24"/>
  <c r="S1507" i="24"/>
  <c r="T1507" i="24"/>
  <c r="U1507" i="24"/>
  <c r="R1507" i="24"/>
  <c r="U779" i="24"/>
  <c r="N779" i="24"/>
  <c r="R779" i="24"/>
  <c r="O779" i="24"/>
  <c r="S779" i="24"/>
  <c r="T779" i="24"/>
  <c r="T657" i="24"/>
  <c r="U657" i="24"/>
  <c r="N657" i="24"/>
  <c r="O657" i="24"/>
  <c r="R657" i="24"/>
  <c r="S657" i="24"/>
  <c r="N1912" i="24"/>
  <c r="O1912" i="24"/>
  <c r="R1912" i="24"/>
  <c r="S1912" i="24"/>
  <c r="T1912" i="24"/>
  <c r="U1912" i="24"/>
  <c r="T1896" i="24"/>
  <c r="U1896" i="24"/>
  <c r="N1896" i="24"/>
  <c r="O1896" i="24"/>
  <c r="R1896" i="24"/>
  <c r="S1896" i="24"/>
  <c r="U1880" i="24"/>
  <c r="T1880" i="24"/>
  <c r="N1880" i="24"/>
  <c r="O1880" i="24"/>
  <c r="R1880" i="24"/>
  <c r="S1880" i="24"/>
  <c r="N1503" i="24"/>
  <c r="O1503" i="24"/>
  <c r="S1503" i="24"/>
  <c r="T1503" i="24"/>
  <c r="U1503" i="24"/>
  <c r="R1503" i="24"/>
  <c r="N1549" i="24"/>
  <c r="O1549" i="24"/>
  <c r="S1549" i="24"/>
  <c r="T1549" i="24"/>
  <c r="U1549" i="24"/>
  <c r="R1549" i="24"/>
  <c r="U1566" i="24"/>
  <c r="N1566" i="24"/>
  <c r="O1566" i="24"/>
  <c r="R1566" i="24"/>
  <c r="S1566" i="24"/>
  <c r="T1566" i="24"/>
  <c r="U1814" i="24"/>
  <c r="O1814" i="24"/>
  <c r="R1814" i="24"/>
  <c r="S1814" i="24"/>
  <c r="T1814" i="24"/>
  <c r="N1814" i="24"/>
  <c r="N1777" i="24"/>
  <c r="O1777" i="24"/>
  <c r="T1777" i="24"/>
  <c r="R1777" i="24"/>
  <c r="S1777" i="24"/>
  <c r="U1777" i="24"/>
  <c r="N1795" i="24"/>
  <c r="O1795" i="24"/>
  <c r="T1795" i="24"/>
  <c r="R1795" i="24"/>
  <c r="S1795" i="24"/>
  <c r="U1795" i="24"/>
  <c r="O1728" i="24"/>
  <c r="R1728" i="24"/>
  <c r="S1728" i="24"/>
  <c r="T1728" i="24"/>
  <c r="U1728" i="24"/>
  <c r="N1728" i="24"/>
  <c r="N1703" i="24"/>
  <c r="O1703" i="24"/>
  <c r="S1703" i="24"/>
  <c r="T1703" i="24"/>
  <c r="R1703" i="24"/>
  <c r="U1703" i="24"/>
  <c r="N1678" i="24"/>
  <c r="O1678" i="24"/>
  <c r="R1678" i="24"/>
  <c r="S1678" i="24"/>
  <c r="U1678" i="24"/>
  <c r="T1678" i="24"/>
  <c r="N1677" i="24"/>
  <c r="U1677" i="24"/>
  <c r="R1677" i="24"/>
  <c r="S1677" i="24"/>
  <c r="T1677" i="24"/>
  <c r="O1677" i="24"/>
  <c r="O1688" i="24"/>
  <c r="R1688" i="24"/>
  <c r="S1688" i="24"/>
  <c r="T1688" i="24"/>
  <c r="U1688" i="24"/>
  <c r="N1688" i="24"/>
  <c r="N1663" i="24"/>
  <c r="U1663" i="24"/>
  <c r="R1663" i="24"/>
  <c r="S1663" i="24"/>
  <c r="T1663" i="24"/>
  <c r="O1663" i="24"/>
  <c r="N1638" i="24"/>
  <c r="O1638" i="24"/>
  <c r="R1638" i="24"/>
  <c r="T1638" i="24"/>
  <c r="U1638" i="24"/>
  <c r="S1638" i="24"/>
  <c r="N1613" i="24"/>
  <c r="O1613" i="24"/>
  <c r="S1613" i="24"/>
  <c r="U1613" i="24"/>
  <c r="R1613" i="24"/>
  <c r="T1613" i="24"/>
  <c r="U1600" i="24"/>
  <c r="N1600" i="24"/>
  <c r="T1600" i="24"/>
  <c r="O1600" i="24"/>
  <c r="R1600" i="24"/>
  <c r="S1600" i="24"/>
  <c r="N1739" i="24"/>
  <c r="O1739" i="24"/>
  <c r="T1739" i="24"/>
  <c r="S1739" i="24"/>
  <c r="U1739" i="24"/>
  <c r="R1739" i="24"/>
  <c r="O1738" i="24"/>
  <c r="R1738" i="24"/>
  <c r="S1738" i="24"/>
  <c r="T1738" i="24"/>
  <c r="U1738" i="24"/>
  <c r="N1738" i="24"/>
  <c r="N1689" i="24"/>
  <c r="O1689" i="24"/>
  <c r="S1689" i="24"/>
  <c r="T1689" i="24"/>
  <c r="R1689" i="24"/>
  <c r="U1689" i="24"/>
  <c r="U1822" i="24"/>
  <c r="R1822" i="24"/>
  <c r="S1822" i="24"/>
  <c r="T1822" i="24"/>
  <c r="N1822" i="24"/>
  <c r="O1822" i="24"/>
  <c r="T1022" i="24"/>
  <c r="U1022" i="24"/>
  <c r="N1022" i="24"/>
  <c r="O1022" i="24"/>
  <c r="R1022" i="24"/>
  <c r="S1022" i="24"/>
  <c r="U725" i="24"/>
  <c r="N725" i="24"/>
  <c r="O725" i="24"/>
  <c r="R725" i="24"/>
  <c r="T725" i="24"/>
  <c r="S725" i="24"/>
  <c r="U705" i="24"/>
  <c r="N705" i="24"/>
  <c r="O705" i="24"/>
  <c r="R705" i="24"/>
  <c r="S705" i="24"/>
  <c r="T705" i="24"/>
  <c r="N684" i="24"/>
  <c r="S684" i="24"/>
  <c r="T684" i="24"/>
  <c r="U684" i="24"/>
  <c r="R684" i="24"/>
  <c r="O684" i="24"/>
  <c r="U659" i="24"/>
  <c r="N659" i="24"/>
  <c r="O659" i="24"/>
  <c r="R659" i="24"/>
  <c r="S659" i="24"/>
  <c r="T659" i="24"/>
  <c r="T633" i="24"/>
  <c r="N633" i="24"/>
  <c r="O633" i="24"/>
  <c r="R633" i="24"/>
  <c r="S633" i="24"/>
  <c r="U633" i="24"/>
  <c r="T601" i="24"/>
  <c r="U601" i="24"/>
  <c r="N601" i="24"/>
  <c r="O601" i="24"/>
  <c r="R601" i="24"/>
  <c r="S601" i="24"/>
  <c r="T573" i="24"/>
  <c r="U573" i="24"/>
  <c r="N573" i="24"/>
  <c r="O573" i="24"/>
  <c r="R573" i="24"/>
  <c r="S573" i="24"/>
  <c r="S177" i="24"/>
  <c r="N177" i="24"/>
  <c r="O177" i="24"/>
  <c r="R177" i="24"/>
  <c r="T177" i="24"/>
  <c r="U177" i="24"/>
  <c r="N1064" i="24"/>
  <c r="O1064" i="24"/>
  <c r="R1064" i="24"/>
  <c r="S1064" i="24"/>
  <c r="T1064" i="24"/>
  <c r="U1064" i="24"/>
  <c r="R1058" i="24"/>
  <c r="S1058" i="24"/>
  <c r="T1058" i="24"/>
  <c r="N1058" i="24"/>
  <c r="O1058" i="24"/>
  <c r="U1058" i="24"/>
  <c r="U1422" i="24"/>
  <c r="N1422" i="24"/>
  <c r="R1422" i="24"/>
  <c r="S1422" i="24"/>
  <c r="O1422" i="24"/>
  <c r="T1422" i="24"/>
  <c r="S1047" i="24"/>
  <c r="T1047" i="24"/>
  <c r="N1047" i="24"/>
  <c r="O1047" i="24"/>
  <c r="U1047" i="24"/>
  <c r="R1047" i="24"/>
  <c r="R1392" i="24"/>
  <c r="N1392" i="24"/>
  <c r="O1392" i="24"/>
  <c r="S1392" i="24"/>
  <c r="T1392" i="24"/>
  <c r="U1392" i="24"/>
  <c r="N1385" i="24"/>
  <c r="O1385" i="24"/>
  <c r="R1385" i="24"/>
  <c r="S1385" i="24"/>
  <c r="T1385" i="24"/>
  <c r="U1385" i="24"/>
  <c r="R1364" i="24"/>
  <c r="N1364" i="24"/>
  <c r="O1364" i="24"/>
  <c r="S1364" i="24"/>
  <c r="T1364" i="24"/>
  <c r="U1364" i="24"/>
  <c r="R1348" i="24"/>
  <c r="N1348" i="24"/>
  <c r="O1348" i="24"/>
  <c r="S1348" i="24"/>
  <c r="T1348" i="24"/>
  <c r="U1348" i="24"/>
  <c r="R1326" i="24"/>
  <c r="T1326" i="24"/>
  <c r="U1326" i="24"/>
  <c r="N1326" i="24"/>
  <c r="S1326" i="24"/>
  <c r="O1326" i="24"/>
  <c r="R1304" i="24"/>
  <c r="T1304" i="24"/>
  <c r="U1304" i="24"/>
  <c r="S1304" i="24"/>
  <c r="N1304" i="24"/>
  <c r="O1304" i="24"/>
  <c r="O1286" i="24"/>
  <c r="N1286" i="24"/>
  <c r="R1286" i="24"/>
  <c r="S1286" i="24"/>
  <c r="T1286" i="24"/>
  <c r="U1286" i="24"/>
  <c r="O1266" i="24"/>
  <c r="N1266" i="24"/>
  <c r="R1266" i="24"/>
  <c r="S1266" i="24"/>
  <c r="T1266" i="24"/>
  <c r="U1266" i="24"/>
  <c r="N1243" i="24"/>
  <c r="O1243" i="24"/>
  <c r="R1243" i="24"/>
  <c r="S1243" i="24"/>
  <c r="T1243" i="24"/>
  <c r="U1243" i="24"/>
  <c r="T1016" i="24"/>
  <c r="U1016" i="24"/>
  <c r="N1016" i="24"/>
  <c r="R1016" i="24"/>
  <c r="S1016" i="24"/>
  <c r="O1016" i="24"/>
  <c r="R280" i="24"/>
  <c r="U280" i="24"/>
  <c r="T280" i="24"/>
  <c r="O280" i="24"/>
  <c r="N280" i="24"/>
  <c r="S280" i="24"/>
  <c r="R264" i="24"/>
  <c r="U264" i="24"/>
  <c r="N264" i="24"/>
  <c r="O264" i="24"/>
  <c r="S264" i="24"/>
  <c r="T264" i="24"/>
  <c r="R244" i="24"/>
  <c r="U244" i="24"/>
  <c r="T244" i="24"/>
  <c r="S244" i="24"/>
  <c r="N244" i="24"/>
  <c r="O244" i="24"/>
  <c r="U1208" i="24"/>
  <c r="S1208" i="24"/>
  <c r="T1208" i="24"/>
  <c r="O1208" i="24"/>
  <c r="N1208" i="24"/>
  <c r="R1208" i="24"/>
  <c r="O128" i="24"/>
  <c r="T128" i="24"/>
  <c r="N128" i="24"/>
  <c r="S128" i="24"/>
  <c r="U128" i="24"/>
  <c r="R128" i="24"/>
  <c r="U1184" i="24"/>
  <c r="N1184" i="24"/>
  <c r="O1184" i="24"/>
  <c r="S1184" i="24"/>
  <c r="T1184" i="24"/>
  <c r="R1184" i="24"/>
  <c r="R230" i="24"/>
  <c r="U230" i="24"/>
  <c r="O230" i="24"/>
  <c r="N230" i="24"/>
  <c r="T230" i="24"/>
  <c r="S230" i="24"/>
  <c r="N1179" i="24"/>
  <c r="R1179" i="24"/>
  <c r="S1179" i="24"/>
  <c r="T1179" i="24"/>
  <c r="U1179" i="24"/>
  <c r="O1179" i="24"/>
  <c r="O113" i="24"/>
  <c r="R113" i="24"/>
  <c r="N113" i="24"/>
  <c r="S113" i="24"/>
  <c r="T113" i="24"/>
  <c r="U113" i="24"/>
  <c r="R214" i="24"/>
  <c r="U214" i="24"/>
  <c r="O214" i="24"/>
  <c r="T214" i="24"/>
  <c r="N214" i="24"/>
  <c r="S214" i="24"/>
  <c r="N1175" i="24"/>
  <c r="O1175" i="24"/>
  <c r="R1175" i="24"/>
  <c r="T1175" i="24"/>
  <c r="U1175" i="24"/>
  <c r="S1175" i="24"/>
  <c r="N1167" i="24"/>
  <c r="R1167" i="24"/>
  <c r="T1167" i="24"/>
  <c r="U1167" i="24"/>
  <c r="O1167" i="24"/>
  <c r="S1167" i="24"/>
  <c r="U990" i="24"/>
  <c r="R990" i="24"/>
  <c r="T990" i="24"/>
  <c r="N990" i="24"/>
  <c r="O990" i="24"/>
  <c r="S990" i="24"/>
  <c r="U1480" i="24"/>
  <c r="N1480" i="24"/>
  <c r="S1480" i="24"/>
  <c r="T1480" i="24"/>
  <c r="O1480" i="24"/>
  <c r="R1480" i="24"/>
  <c r="U1466" i="24"/>
  <c r="N1466" i="24"/>
  <c r="S1466" i="24"/>
  <c r="O1466" i="24"/>
  <c r="R1466" i="24"/>
  <c r="T1466" i="24"/>
  <c r="R66" i="24"/>
  <c r="S66" i="24"/>
  <c r="T66" i="24"/>
  <c r="U66" i="24"/>
  <c r="N66" i="24"/>
  <c r="O66" i="24"/>
  <c r="R190" i="24"/>
  <c r="U190" i="24"/>
  <c r="O190" i="24"/>
  <c r="S190" i="24"/>
  <c r="T190" i="24"/>
  <c r="N190" i="24"/>
  <c r="U1133" i="24"/>
  <c r="N1133" i="24"/>
  <c r="O1133" i="24"/>
  <c r="R1133" i="24"/>
  <c r="S1133" i="24"/>
  <c r="T1133" i="24"/>
  <c r="N1118" i="24"/>
  <c r="O1118" i="24"/>
  <c r="T1118" i="24"/>
  <c r="U1118" i="24"/>
  <c r="R1118" i="24"/>
  <c r="S1118" i="24"/>
  <c r="S957" i="24"/>
  <c r="T957" i="24"/>
  <c r="U957" i="24"/>
  <c r="N957" i="24"/>
  <c r="O957" i="24"/>
  <c r="R957" i="24"/>
  <c r="U1099" i="24"/>
  <c r="N1099" i="24"/>
  <c r="O1099" i="24"/>
  <c r="R1099" i="24"/>
  <c r="S1099" i="24"/>
  <c r="T1099" i="24"/>
  <c r="N1086" i="24"/>
  <c r="O1086" i="24"/>
  <c r="T1086" i="24"/>
  <c r="U1086" i="24"/>
  <c r="R1086" i="24"/>
  <c r="S1086" i="24"/>
  <c r="N1072" i="24"/>
  <c r="O1072" i="24"/>
  <c r="T1072" i="24"/>
  <c r="U1072" i="24"/>
  <c r="S1072" i="24"/>
  <c r="R1072" i="24"/>
  <c r="U928" i="24"/>
  <c r="N928" i="24"/>
  <c r="O928" i="24"/>
  <c r="R928" i="24"/>
  <c r="T928" i="24"/>
  <c r="S928" i="24"/>
  <c r="N875" i="24"/>
  <c r="U875" i="24"/>
  <c r="T875" i="24"/>
  <c r="O875" i="24"/>
  <c r="R875" i="24"/>
  <c r="S875" i="24"/>
  <c r="R847" i="24"/>
  <c r="N847" i="24"/>
  <c r="O847" i="24"/>
  <c r="S847" i="24"/>
  <c r="T847" i="24"/>
  <c r="U847" i="24"/>
  <c r="U791" i="24"/>
  <c r="R791" i="24"/>
  <c r="O791" i="24"/>
  <c r="S791" i="24"/>
  <c r="T791" i="24"/>
  <c r="N791" i="24"/>
  <c r="R2499" i="24"/>
  <c r="S2499" i="24"/>
  <c r="T2499" i="24"/>
  <c r="U2499" i="24"/>
  <c r="N2499" i="24"/>
  <c r="O2499" i="24"/>
  <c r="R2483" i="24"/>
  <c r="S2483" i="24"/>
  <c r="T2483" i="24"/>
  <c r="U2483" i="24"/>
  <c r="N2483" i="24"/>
  <c r="O2483" i="24"/>
  <c r="R2467" i="24"/>
  <c r="S2467" i="24"/>
  <c r="T2467" i="24"/>
  <c r="U2467" i="24"/>
  <c r="N2467" i="24"/>
  <c r="O2467" i="24"/>
  <c r="R2451" i="24"/>
  <c r="S2451" i="24"/>
  <c r="T2451" i="24"/>
  <c r="U2451" i="24"/>
  <c r="N2451" i="24"/>
  <c r="O2451" i="24"/>
  <c r="R2435" i="24"/>
  <c r="S2435" i="24"/>
  <c r="T2435" i="24"/>
  <c r="U2435" i="24"/>
  <c r="N2435" i="24"/>
  <c r="O2435" i="24"/>
  <c r="R2419" i="24"/>
  <c r="S2419" i="24"/>
  <c r="T2419" i="24"/>
  <c r="U2419" i="24"/>
  <c r="N2419" i="24"/>
  <c r="O2419" i="24"/>
  <c r="R2403" i="24"/>
  <c r="S2403" i="24"/>
  <c r="T2403" i="24"/>
  <c r="U2403" i="24"/>
  <c r="N2403" i="24"/>
  <c r="O2403" i="24"/>
  <c r="R2387" i="24"/>
  <c r="S2387" i="24"/>
  <c r="T2387" i="24"/>
  <c r="U2387" i="24"/>
  <c r="N2387" i="24"/>
  <c r="O2387" i="24"/>
  <c r="N2371" i="24"/>
  <c r="O2371" i="24"/>
  <c r="R2371" i="24"/>
  <c r="S2371" i="24"/>
  <c r="T2371" i="24"/>
  <c r="U2371" i="24"/>
  <c r="S2355" i="24"/>
  <c r="T2355" i="24"/>
  <c r="U2355" i="24"/>
  <c r="N2355" i="24"/>
  <c r="O2355" i="24"/>
  <c r="R2355" i="24"/>
  <c r="U2339" i="24"/>
  <c r="N2339" i="24"/>
  <c r="O2339" i="24"/>
  <c r="R2339" i="24"/>
  <c r="S2339" i="24"/>
  <c r="T2339" i="24"/>
  <c r="U2323" i="24"/>
  <c r="N2323" i="24"/>
  <c r="O2323" i="24"/>
  <c r="R2323" i="24"/>
  <c r="S2323" i="24"/>
  <c r="T2323" i="24"/>
  <c r="R2307" i="24"/>
  <c r="S2307" i="24"/>
  <c r="T2307" i="24"/>
  <c r="U2307" i="24"/>
  <c r="N2307" i="24"/>
  <c r="O2307" i="24"/>
  <c r="N2291" i="24"/>
  <c r="O2291" i="24"/>
  <c r="R2291" i="24"/>
  <c r="S2291" i="24"/>
  <c r="T2291" i="24"/>
  <c r="U2291" i="24"/>
  <c r="N2275" i="24"/>
  <c r="O2275" i="24"/>
  <c r="R2275" i="24"/>
  <c r="S2275" i="24"/>
  <c r="T2275" i="24"/>
  <c r="U2275" i="24"/>
  <c r="N2259" i="24"/>
  <c r="O2259" i="24"/>
  <c r="R2259" i="24"/>
  <c r="S2259" i="24"/>
  <c r="T2259" i="24"/>
  <c r="U2259" i="24"/>
  <c r="S2243" i="24"/>
  <c r="T2243" i="24"/>
  <c r="U2243" i="24"/>
  <c r="N2243" i="24"/>
  <c r="R2243" i="24"/>
  <c r="O2243" i="24"/>
  <c r="R2227" i="24"/>
  <c r="S2227" i="24"/>
  <c r="T2227" i="24"/>
  <c r="U2227" i="24"/>
  <c r="N2227" i="24"/>
  <c r="O2227" i="24"/>
  <c r="R2211" i="24"/>
  <c r="S2211" i="24"/>
  <c r="T2211" i="24"/>
  <c r="U2211" i="24"/>
  <c r="N2211" i="24"/>
  <c r="O2211" i="24"/>
  <c r="R2195" i="24"/>
  <c r="S2195" i="24"/>
  <c r="T2195" i="24"/>
  <c r="U2195" i="24"/>
  <c r="N2195" i="24"/>
  <c r="O2195" i="24"/>
  <c r="R2179" i="24"/>
  <c r="S2179" i="24"/>
  <c r="T2179" i="24"/>
  <c r="U2179" i="24"/>
  <c r="N2179" i="24"/>
  <c r="O2179" i="24"/>
  <c r="R2163" i="24"/>
  <c r="S2163" i="24"/>
  <c r="T2163" i="24"/>
  <c r="U2163" i="24"/>
  <c r="N2163" i="24"/>
  <c r="O2163" i="24"/>
  <c r="R2147" i="24"/>
  <c r="S2147" i="24"/>
  <c r="T2147" i="24"/>
  <c r="U2147" i="24"/>
  <c r="N2147" i="24"/>
  <c r="O2147" i="24"/>
  <c r="R2131" i="24"/>
  <c r="S2131" i="24"/>
  <c r="T2131" i="24"/>
  <c r="U2131" i="24"/>
  <c r="N2131" i="24"/>
  <c r="O2131" i="24"/>
  <c r="S2115" i="24"/>
  <c r="N2115" i="24"/>
  <c r="T2115" i="24"/>
  <c r="U2115" i="24"/>
  <c r="O2115" i="24"/>
  <c r="R2115" i="24"/>
  <c r="S2099" i="24"/>
  <c r="N2099" i="24"/>
  <c r="O2099" i="24"/>
  <c r="R2099" i="24"/>
  <c r="T2099" i="24"/>
  <c r="U2099" i="24"/>
  <c r="S2083" i="24"/>
  <c r="N2083" i="24"/>
  <c r="T2083" i="24"/>
  <c r="U2083" i="24"/>
  <c r="O2083" i="24"/>
  <c r="R2083" i="24"/>
  <c r="S2067" i="24"/>
  <c r="N2067" i="24"/>
  <c r="T2067" i="24"/>
  <c r="U2067" i="24"/>
  <c r="O2067" i="24"/>
  <c r="R2067" i="24"/>
  <c r="S2051" i="24"/>
  <c r="N2051" i="24"/>
  <c r="T2051" i="24"/>
  <c r="U2051" i="24"/>
  <c r="O2051" i="24"/>
  <c r="R2051" i="24"/>
  <c r="S2035" i="24"/>
  <c r="N2035" i="24"/>
  <c r="T2035" i="24"/>
  <c r="U2035" i="24"/>
  <c r="O2035" i="24"/>
  <c r="R2035" i="24"/>
  <c r="S2019" i="24"/>
  <c r="N2019" i="24"/>
  <c r="O2019" i="24"/>
  <c r="R2019" i="24"/>
  <c r="T2019" i="24"/>
  <c r="U2019" i="24"/>
  <c r="S2003" i="24"/>
  <c r="N2003" i="24"/>
  <c r="R2003" i="24"/>
  <c r="T2003" i="24"/>
  <c r="U2003" i="24"/>
  <c r="O2003" i="24"/>
  <c r="S1987" i="24"/>
  <c r="T1987" i="24"/>
  <c r="N1987" i="24"/>
  <c r="O1987" i="24"/>
  <c r="R1987" i="24"/>
  <c r="U1987" i="24"/>
  <c r="S1971" i="24"/>
  <c r="T1971" i="24"/>
  <c r="N1971" i="24"/>
  <c r="O1971" i="24"/>
  <c r="R1971" i="24"/>
  <c r="U1971" i="24"/>
  <c r="S1955" i="24"/>
  <c r="T1955" i="24"/>
  <c r="U1955" i="24"/>
  <c r="N1955" i="24"/>
  <c r="O1955" i="24"/>
  <c r="R1955" i="24"/>
  <c r="S1939" i="24"/>
  <c r="T1939" i="24"/>
  <c r="U1939" i="24"/>
  <c r="N1939" i="24"/>
  <c r="O1939" i="24"/>
  <c r="R1939" i="24"/>
  <c r="S1923" i="24"/>
  <c r="T1923" i="24"/>
  <c r="U1923" i="24"/>
  <c r="N1923" i="24"/>
  <c r="O1923" i="24"/>
  <c r="R1923" i="24"/>
  <c r="U1862" i="24"/>
  <c r="R1862" i="24"/>
  <c r="S1862" i="24"/>
  <c r="T1862" i="24"/>
  <c r="N1862" i="24"/>
  <c r="O1862" i="24"/>
  <c r="O99" i="24"/>
  <c r="R99" i="24"/>
  <c r="U99" i="24"/>
  <c r="S99" i="24"/>
  <c r="T99" i="24"/>
  <c r="N99" i="24"/>
  <c r="S42" i="24"/>
  <c r="R42" i="24"/>
  <c r="T42" i="24"/>
  <c r="N42" i="24"/>
  <c r="O42" i="24"/>
  <c r="U42" i="24"/>
  <c r="N18" i="24"/>
  <c r="O18" i="24"/>
  <c r="S18" i="24"/>
  <c r="T18" i="24"/>
  <c r="U18" i="24"/>
  <c r="R18" i="24"/>
  <c r="R1221" i="24"/>
  <c r="S1221" i="24"/>
  <c r="T1221" i="24"/>
  <c r="N1221" i="24"/>
  <c r="O1221" i="24"/>
  <c r="U1221" i="24"/>
  <c r="O1288" i="24"/>
  <c r="N1288" i="24"/>
  <c r="R1288" i="24"/>
  <c r="S1288" i="24"/>
  <c r="T1288" i="24"/>
  <c r="U1288" i="24"/>
  <c r="R1352" i="24"/>
  <c r="N1352" i="24"/>
  <c r="O1352" i="24"/>
  <c r="S1352" i="24"/>
  <c r="T1352" i="24"/>
  <c r="U1352" i="24"/>
  <c r="N1229" i="24"/>
  <c r="O1229" i="24"/>
  <c r="S1229" i="24"/>
  <c r="R1229" i="24"/>
  <c r="T1229" i="24"/>
  <c r="U1229" i="24"/>
  <c r="T1004" i="24"/>
  <c r="U1004" i="24"/>
  <c r="N1004" i="24"/>
  <c r="O1004" i="24"/>
  <c r="R1004" i="24"/>
  <c r="S1004" i="24"/>
  <c r="N1333" i="24"/>
  <c r="O1333" i="24"/>
  <c r="R1333" i="24"/>
  <c r="S1333" i="24"/>
  <c r="T1333" i="24"/>
  <c r="U1333" i="24"/>
  <c r="U978" i="24"/>
  <c r="R978" i="24"/>
  <c r="O978" i="24"/>
  <c r="S978" i="24"/>
  <c r="T978" i="24"/>
  <c r="N978" i="24"/>
  <c r="N832" i="24"/>
  <c r="O832" i="24"/>
  <c r="S832" i="24"/>
  <c r="T832" i="24"/>
  <c r="U832" i="24"/>
  <c r="R832" i="24"/>
  <c r="U864" i="24"/>
  <c r="N864" i="24"/>
  <c r="O864" i="24"/>
  <c r="R864" i="24"/>
  <c r="S864" i="24"/>
  <c r="T864" i="24"/>
  <c r="U749" i="24"/>
  <c r="N749" i="24"/>
  <c r="O749" i="24"/>
  <c r="R749" i="24"/>
  <c r="S749" i="24"/>
  <c r="T749" i="24"/>
  <c r="U775" i="24"/>
  <c r="N775" i="24"/>
  <c r="R775" i="24"/>
  <c r="O775" i="24"/>
  <c r="S775" i="24"/>
  <c r="T775" i="24"/>
  <c r="N766" i="24"/>
  <c r="R766" i="24"/>
  <c r="O766" i="24"/>
  <c r="T766" i="24"/>
  <c r="S766" i="24"/>
  <c r="U766" i="24"/>
  <c r="U892" i="24"/>
  <c r="N892" i="24"/>
  <c r="O892" i="24"/>
  <c r="R892" i="24"/>
  <c r="S892" i="24"/>
  <c r="T892" i="24"/>
  <c r="R802" i="24"/>
  <c r="N802" i="24"/>
  <c r="O802" i="24"/>
  <c r="S802" i="24"/>
  <c r="T802" i="24"/>
  <c r="U802" i="24"/>
  <c r="U801" i="24"/>
  <c r="R801" i="24"/>
  <c r="N801" i="24"/>
  <c r="O801" i="24"/>
  <c r="S801" i="24"/>
  <c r="T801" i="24"/>
  <c r="R140" i="24"/>
  <c r="U140" i="24"/>
  <c r="T140" i="24"/>
  <c r="N140" i="24"/>
  <c r="O140" i="24"/>
  <c r="S140" i="24"/>
  <c r="N164" i="24"/>
  <c r="O164" i="24"/>
  <c r="R164" i="24"/>
  <c r="S164" i="24"/>
  <c r="T164" i="24"/>
  <c r="U164" i="24"/>
  <c r="O95" i="24"/>
  <c r="R95" i="24"/>
  <c r="T95" i="24"/>
  <c r="U95" i="24"/>
  <c r="S95" i="24"/>
  <c r="N95" i="24"/>
  <c r="S390" i="24"/>
  <c r="N390" i="24"/>
  <c r="O390" i="24"/>
  <c r="U390" i="24"/>
  <c r="R390" i="24"/>
  <c r="T390" i="24"/>
  <c r="N409" i="24"/>
  <c r="R409" i="24"/>
  <c r="O409" i="24"/>
  <c r="S409" i="24"/>
  <c r="T409" i="24"/>
  <c r="U409" i="24"/>
  <c r="N403" i="24"/>
  <c r="T403" i="24"/>
  <c r="U403" i="24"/>
  <c r="O403" i="24"/>
  <c r="R403" i="24"/>
  <c r="S403" i="24"/>
  <c r="R372" i="24"/>
  <c r="U372" i="24"/>
  <c r="S372" i="24"/>
  <c r="T372" i="24"/>
  <c r="N372" i="24"/>
  <c r="O372" i="24"/>
  <c r="R336" i="24"/>
  <c r="U336" i="24"/>
  <c r="N336" i="24"/>
  <c r="O336" i="24"/>
  <c r="S336" i="24"/>
  <c r="T336" i="24"/>
  <c r="R358" i="24"/>
  <c r="U358" i="24"/>
  <c r="T358" i="24"/>
  <c r="N358" i="24"/>
  <c r="O358" i="24"/>
  <c r="S358" i="24"/>
  <c r="T317" i="24"/>
  <c r="S317" i="24"/>
  <c r="U317" i="24"/>
  <c r="O317" i="24"/>
  <c r="R317" i="24"/>
  <c r="N317" i="24"/>
  <c r="N444" i="24"/>
  <c r="U444" i="24"/>
  <c r="S444" i="24"/>
  <c r="O444" i="24"/>
  <c r="R444" i="24"/>
  <c r="T444" i="24"/>
  <c r="R304" i="24"/>
  <c r="U304" i="24"/>
  <c r="N304" i="24"/>
  <c r="O304" i="24"/>
  <c r="T304" i="24"/>
  <c r="S304" i="24"/>
  <c r="R290" i="24"/>
  <c r="U290" i="24"/>
  <c r="S290" i="24"/>
  <c r="T290" i="24"/>
  <c r="N290" i="24"/>
  <c r="O290" i="24"/>
  <c r="O504" i="24"/>
  <c r="R504" i="24"/>
  <c r="S504" i="24"/>
  <c r="T504" i="24"/>
  <c r="U504" i="24"/>
  <c r="N504" i="24"/>
  <c r="O506" i="24"/>
  <c r="U506" i="24"/>
  <c r="R506" i="24"/>
  <c r="N506" i="24"/>
  <c r="S506" i="24"/>
  <c r="T506" i="24"/>
  <c r="T525" i="24"/>
  <c r="U525" i="24"/>
  <c r="N525" i="24"/>
  <c r="O525" i="24"/>
  <c r="R525" i="24"/>
  <c r="S525" i="24"/>
  <c r="O477" i="24"/>
  <c r="R477" i="24"/>
  <c r="T477" i="24"/>
  <c r="N477" i="24"/>
  <c r="S477" i="24"/>
  <c r="U477" i="24"/>
  <c r="O487" i="24"/>
  <c r="R487" i="24"/>
  <c r="T487" i="24"/>
  <c r="N487" i="24"/>
  <c r="S487" i="24"/>
  <c r="U487" i="24"/>
  <c r="O469" i="24"/>
  <c r="R469" i="24"/>
  <c r="S469" i="24"/>
  <c r="T469" i="24"/>
  <c r="N469" i="24"/>
  <c r="U469" i="24"/>
  <c r="O237" i="24"/>
  <c r="U237" i="24"/>
  <c r="S237" i="24"/>
  <c r="N237" i="24"/>
  <c r="R237" i="24"/>
  <c r="T237" i="24"/>
  <c r="T616" i="24"/>
  <c r="O616" i="24"/>
  <c r="U616" i="24"/>
  <c r="N616" i="24"/>
  <c r="R616" i="24"/>
  <c r="S616" i="24"/>
  <c r="T585" i="24"/>
  <c r="U585" i="24"/>
  <c r="R585" i="24"/>
  <c r="S585" i="24"/>
  <c r="N585" i="24"/>
  <c r="O585" i="24"/>
  <c r="T649" i="24"/>
  <c r="N649" i="24"/>
  <c r="U649" i="24"/>
  <c r="O649" i="24"/>
  <c r="R649" i="24"/>
  <c r="S649" i="24"/>
  <c r="N1543" i="24"/>
  <c r="O1543" i="24"/>
  <c r="S1543" i="24"/>
  <c r="T1543" i="24"/>
  <c r="U1543" i="24"/>
  <c r="R1543" i="24"/>
  <c r="N1523" i="24"/>
  <c r="O1523" i="24"/>
  <c r="S1523" i="24"/>
  <c r="T1523" i="24"/>
  <c r="U1523" i="24"/>
  <c r="R1523" i="24"/>
  <c r="U1506" i="24"/>
  <c r="N1506" i="24"/>
  <c r="O1506" i="24"/>
  <c r="R1506" i="24"/>
  <c r="S1506" i="24"/>
  <c r="T1506" i="24"/>
  <c r="U1488" i="24"/>
  <c r="N1488" i="24"/>
  <c r="T1488" i="24"/>
  <c r="O1488" i="24"/>
  <c r="R1488" i="24"/>
  <c r="S1488" i="24"/>
  <c r="N720" i="24"/>
  <c r="O720" i="24"/>
  <c r="R720" i="24"/>
  <c r="S720" i="24"/>
  <c r="T720" i="24"/>
  <c r="U720" i="24"/>
  <c r="S1911" i="24"/>
  <c r="T1911" i="24"/>
  <c r="U1911" i="24"/>
  <c r="N1911" i="24"/>
  <c r="O1911" i="24"/>
  <c r="R1911" i="24"/>
  <c r="O1895" i="24"/>
  <c r="N1895" i="24"/>
  <c r="R1895" i="24"/>
  <c r="S1895" i="24"/>
  <c r="T1895" i="24"/>
  <c r="U1895" i="24"/>
  <c r="N1557" i="24"/>
  <c r="O1557" i="24"/>
  <c r="S1557" i="24"/>
  <c r="T1557" i="24"/>
  <c r="U1557" i="24"/>
  <c r="R1557" i="24"/>
  <c r="U1502" i="24"/>
  <c r="N1502" i="24"/>
  <c r="O1502" i="24"/>
  <c r="R1502" i="24"/>
  <c r="S1502" i="24"/>
  <c r="T1502" i="24"/>
  <c r="U1510" i="24"/>
  <c r="N1510" i="24"/>
  <c r="O1510" i="24"/>
  <c r="R1510" i="24"/>
  <c r="S1510" i="24"/>
  <c r="T1510" i="24"/>
  <c r="N1565" i="24"/>
  <c r="O1565" i="24"/>
  <c r="S1565" i="24"/>
  <c r="T1565" i="24"/>
  <c r="U1565" i="24"/>
  <c r="R1565" i="24"/>
  <c r="U1802" i="24"/>
  <c r="N1802" i="24"/>
  <c r="O1802" i="24"/>
  <c r="R1802" i="24"/>
  <c r="S1802" i="24"/>
  <c r="T1802" i="24"/>
  <c r="N1769" i="24"/>
  <c r="O1769" i="24"/>
  <c r="T1769" i="24"/>
  <c r="R1769" i="24"/>
  <c r="S1769" i="24"/>
  <c r="U1769" i="24"/>
  <c r="N1787" i="24"/>
  <c r="O1787" i="24"/>
  <c r="T1787" i="24"/>
  <c r="R1787" i="24"/>
  <c r="S1787" i="24"/>
  <c r="U1787" i="24"/>
  <c r="O1704" i="24"/>
  <c r="R1704" i="24"/>
  <c r="S1704" i="24"/>
  <c r="T1704" i="24"/>
  <c r="U1704" i="24"/>
  <c r="N1704" i="24"/>
  <c r="N1679" i="24"/>
  <c r="U1679" i="24"/>
  <c r="R1679" i="24"/>
  <c r="S1679" i="24"/>
  <c r="T1679" i="24"/>
  <c r="O1679" i="24"/>
  <c r="R1654" i="24"/>
  <c r="S1654" i="24"/>
  <c r="T1654" i="24"/>
  <c r="U1654" i="24"/>
  <c r="N1654" i="24"/>
  <c r="O1654" i="24"/>
  <c r="N1653" i="24"/>
  <c r="S1653" i="24"/>
  <c r="U1653" i="24"/>
  <c r="O1653" i="24"/>
  <c r="R1653" i="24"/>
  <c r="T1653" i="24"/>
  <c r="N1664" i="24"/>
  <c r="O1664" i="24"/>
  <c r="R1664" i="24"/>
  <c r="S1664" i="24"/>
  <c r="T1664" i="24"/>
  <c r="U1664" i="24"/>
  <c r="N1639" i="24"/>
  <c r="S1639" i="24"/>
  <c r="U1639" i="24"/>
  <c r="R1639" i="24"/>
  <c r="T1639" i="24"/>
  <c r="O1639" i="24"/>
  <c r="U1614" i="24"/>
  <c r="O1614" i="24"/>
  <c r="R1614" i="24"/>
  <c r="S1614" i="24"/>
  <c r="T1614" i="24"/>
  <c r="N1614" i="24"/>
  <c r="N1589" i="24"/>
  <c r="O1589" i="24"/>
  <c r="S1589" i="24"/>
  <c r="T1589" i="24"/>
  <c r="U1589" i="24"/>
  <c r="R1589" i="24"/>
  <c r="O1756" i="24"/>
  <c r="R1756" i="24"/>
  <c r="S1756" i="24"/>
  <c r="T1756" i="24"/>
  <c r="U1756" i="24"/>
  <c r="N1756" i="24"/>
  <c r="N1715" i="24"/>
  <c r="O1715" i="24"/>
  <c r="S1715" i="24"/>
  <c r="T1715" i="24"/>
  <c r="R1715" i="24"/>
  <c r="U1715" i="24"/>
  <c r="O1714" i="24"/>
  <c r="R1714" i="24"/>
  <c r="S1714" i="24"/>
  <c r="T1714" i="24"/>
  <c r="U1714" i="24"/>
  <c r="N1714" i="24"/>
  <c r="N1665" i="24"/>
  <c r="U1665" i="24"/>
  <c r="T1665" i="24"/>
  <c r="O1665" i="24"/>
  <c r="R1665" i="24"/>
  <c r="S1665" i="24"/>
  <c r="U1818" i="24"/>
  <c r="N1818" i="24"/>
  <c r="O1818" i="24"/>
  <c r="R1818" i="24"/>
  <c r="S1818" i="24"/>
  <c r="T1818" i="24"/>
  <c r="N740" i="24"/>
  <c r="S740" i="24"/>
  <c r="T740" i="24"/>
  <c r="O740" i="24"/>
  <c r="R740" i="24"/>
  <c r="U740" i="24"/>
  <c r="N724" i="24"/>
  <c r="S724" i="24"/>
  <c r="T724" i="24"/>
  <c r="O724" i="24"/>
  <c r="R724" i="24"/>
  <c r="U724" i="24"/>
  <c r="N704" i="24"/>
  <c r="O704" i="24"/>
  <c r="R704" i="24"/>
  <c r="S704" i="24"/>
  <c r="T704" i="24"/>
  <c r="U704" i="24"/>
  <c r="U683" i="24"/>
  <c r="N683" i="24"/>
  <c r="O683" i="24"/>
  <c r="R683" i="24"/>
  <c r="S683" i="24"/>
  <c r="T683" i="24"/>
  <c r="U656" i="24"/>
  <c r="N656" i="24"/>
  <c r="O656" i="24"/>
  <c r="R656" i="24"/>
  <c r="S656" i="24"/>
  <c r="T656" i="24"/>
  <c r="T632" i="24"/>
  <c r="O632" i="24"/>
  <c r="S632" i="24"/>
  <c r="U632" i="24"/>
  <c r="N632" i="24"/>
  <c r="R632" i="24"/>
  <c r="T600" i="24"/>
  <c r="N600" i="24"/>
  <c r="O600" i="24"/>
  <c r="U600" i="24"/>
  <c r="R600" i="24"/>
  <c r="S600" i="24"/>
  <c r="T572" i="24"/>
  <c r="N572" i="24"/>
  <c r="O572" i="24"/>
  <c r="R572" i="24"/>
  <c r="S572" i="24"/>
  <c r="U572" i="24"/>
  <c r="N1455" i="24"/>
  <c r="O1455" i="24"/>
  <c r="R1455" i="24"/>
  <c r="S1455" i="24"/>
  <c r="T1455" i="24"/>
  <c r="U1455" i="24"/>
  <c r="S1063" i="24"/>
  <c r="T1063" i="24"/>
  <c r="N1063" i="24"/>
  <c r="O1063" i="24"/>
  <c r="U1063" i="24"/>
  <c r="R1063" i="24"/>
  <c r="N1433" i="24"/>
  <c r="O1433" i="24"/>
  <c r="R1433" i="24"/>
  <c r="S1433" i="24"/>
  <c r="T1433" i="24"/>
  <c r="U1433" i="24"/>
  <c r="N1421" i="24"/>
  <c r="O1421" i="24"/>
  <c r="R1421" i="24"/>
  <c r="S1421" i="24"/>
  <c r="T1421" i="24"/>
  <c r="U1421" i="24"/>
  <c r="T1046" i="24"/>
  <c r="U1046" i="24"/>
  <c r="N1046" i="24"/>
  <c r="O1046" i="24"/>
  <c r="R1046" i="24"/>
  <c r="S1046" i="24"/>
  <c r="R1391" i="24"/>
  <c r="S1391" i="24"/>
  <c r="T1391" i="24"/>
  <c r="U1391" i="24"/>
  <c r="N1391" i="24"/>
  <c r="O1391" i="24"/>
  <c r="R1384" i="24"/>
  <c r="S1384" i="24"/>
  <c r="T1384" i="24"/>
  <c r="U1384" i="24"/>
  <c r="N1384" i="24"/>
  <c r="O1384" i="24"/>
  <c r="R1362" i="24"/>
  <c r="N1362" i="24"/>
  <c r="O1362" i="24"/>
  <c r="S1362" i="24"/>
  <c r="T1362" i="24"/>
  <c r="U1362" i="24"/>
  <c r="N1347" i="24"/>
  <c r="O1347" i="24"/>
  <c r="R1347" i="24"/>
  <c r="S1347" i="24"/>
  <c r="T1347" i="24"/>
  <c r="U1347" i="24"/>
  <c r="R1324" i="24"/>
  <c r="T1324" i="24"/>
  <c r="U1324" i="24"/>
  <c r="N1324" i="24"/>
  <c r="O1324" i="24"/>
  <c r="S1324" i="24"/>
  <c r="R1302" i="24"/>
  <c r="T1302" i="24"/>
  <c r="U1302" i="24"/>
  <c r="N1302" i="24"/>
  <c r="O1302" i="24"/>
  <c r="S1302" i="24"/>
  <c r="O1284" i="24"/>
  <c r="S1284" i="24"/>
  <c r="T1284" i="24"/>
  <c r="U1284" i="24"/>
  <c r="N1284" i="24"/>
  <c r="R1284" i="24"/>
  <c r="O1264" i="24"/>
  <c r="N1264" i="24"/>
  <c r="R1264" i="24"/>
  <c r="S1264" i="24"/>
  <c r="U1264" i="24"/>
  <c r="T1264" i="24"/>
  <c r="N1241" i="24"/>
  <c r="R1241" i="24"/>
  <c r="S1241" i="24"/>
  <c r="T1241" i="24"/>
  <c r="U1241" i="24"/>
  <c r="O1241" i="24"/>
  <c r="R1015" i="24"/>
  <c r="S1015" i="24"/>
  <c r="T1015" i="24"/>
  <c r="N1015" i="24"/>
  <c r="O1015" i="24"/>
  <c r="U1015" i="24"/>
  <c r="N279" i="24"/>
  <c r="R279" i="24"/>
  <c r="O279" i="24"/>
  <c r="S279" i="24"/>
  <c r="T279" i="24"/>
  <c r="U279" i="24"/>
  <c r="S263" i="24"/>
  <c r="T263" i="24"/>
  <c r="U263" i="24"/>
  <c r="R263" i="24"/>
  <c r="N263" i="24"/>
  <c r="O263" i="24"/>
  <c r="U243" i="24"/>
  <c r="R243" i="24"/>
  <c r="S243" i="24"/>
  <c r="T243" i="24"/>
  <c r="O243" i="24"/>
  <c r="N243" i="24"/>
  <c r="O1207" i="24"/>
  <c r="R1207" i="24"/>
  <c r="S1207" i="24"/>
  <c r="T1207" i="24"/>
  <c r="U1207" i="24"/>
  <c r="N1207" i="24"/>
  <c r="O127" i="24"/>
  <c r="R127" i="24"/>
  <c r="N127" i="24"/>
  <c r="U127" i="24"/>
  <c r="S127" i="24"/>
  <c r="T127" i="24"/>
  <c r="O1183" i="24"/>
  <c r="S1183" i="24"/>
  <c r="T1183" i="24"/>
  <c r="U1183" i="24"/>
  <c r="N1183" i="24"/>
  <c r="R1183" i="24"/>
  <c r="S229" i="24"/>
  <c r="N229" i="24"/>
  <c r="O229" i="24"/>
  <c r="R229" i="24"/>
  <c r="T229" i="24"/>
  <c r="U229" i="24"/>
  <c r="T1178" i="24"/>
  <c r="U1178" i="24"/>
  <c r="R1178" i="24"/>
  <c r="S1178" i="24"/>
  <c r="N1178" i="24"/>
  <c r="O1178" i="24"/>
  <c r="O111" i="24"/>
  <c r="R111" i="24"/>
  <c r="U111" i="24"/>
  <c r="S111" i="24"/>
  <c r="T111" i="24"/>
  <c r="N111" i="24"/>
  <c r="T213" i="24"/>
  <c r="N213" i="24"/>
  <c r="O213" i="24"/>
  <c r="U213" i="24"/>
  <c r="R213" i="24"/>
  <c r="S213" i="24"/>
  <c r="T1174" i="24"/>
  <c r="U1174" i="24"/>
  <c r="N1174" i="24"/>
  <c r="O1174" i="24"/>
  <c r="R1174" i="24"/>
  <c r="S1174" i="24"/>
  <c r="T1166" i="24"/>
  <c r="U1166" i="24"/>
  <c r="N1166" i="24"/>
  <c r="O1166" i="24"/>
  <c r="R1166" i="24"/>
  <c r="S1166" i="24"/>
  <c r="O1158" i="24"/>
  <c r="T1158" i="24"/>
  <c r="U1158" i="24"/>
  <c r="R1158" i="24"/>
  <c r="N1158" i="24"/>
  <c r="S1158" i="24"/>
  <c r="N1479" i="24"/>
  <c r="O1479" i="24"/>
  <c r="R1479" i="24"/>
  <c r="S1479" i="24"/>
  <c r="T1479" i="24"/>
  <c r="U1479" i="24"/>
  <c r="N1465" i="24"/>
  <c r="O1465" i="24"/>
  <c r="R1465" i="24"/>
  <c r="S1465" i="24"/>
  <c r="T1465" i="24"/>
  <c r="U1465" i="24"/>
  <c r="R194" i="24"/>
  <c r="U194" i="24"/>
  <c r="O194" i="24"/>
  <c r="N194" i="24"/>
  <c r="T194" i="24"/>
  <c r="S194" i="24"/>
  <c r="O189" i="24"/>
  <c r="S189" i="24"/>
  <c r="U189" i="24"/>
  <c r="N189" i="24"/>
  <c r="R189" i="24"/>
  <c r="T189" i="24"/>
  <c r="N1132" i="24"/>
  <c r="O1132" i="24"/>
  <c r="T1132" i="24"/>
  <c r="U1132" i="24"/>
  <c r="R1132" i="24"/>
  <c r="S1132" i="24"/>
  <c r="U1117" i="24"/>
  <c r="N1117" i="24"/>
  <c r="O1117" i="24"/>
  <c r="R1117" i="24"/>
  <c r="S1117" i="24"/>
  <c r="T1117" i="24"/>
  <c r="U956" i="24"/>
  <c r="O956" i="24"/>
  <c r="R956" i="24"/>
  <c r="N956" i="24"/>
  <c r="S956" i="24"/>
  <c r="T956" i="24"/>
  <c r="N1098" i="24"/>
  <c r="O1098" i="24"/>
  <c r="T1098" i="24"/>
  <c r="U1098" i="24"/>
  <c r="R1098" i="24"/>
  <c r="S1098" i="24"/>
  <c r="U1085" i="24"/>
  <c r="N1085" i="24"/>
  <c r="O1085" i="24"/>
  <c r="R1085" i="24"/>
  <c r="S1085" i="24"/>
  <c r="T1085" i="24"/>
  <c r="U984" i="24"/>
  <c r="R984" i="24"/>
  <c r="N984" i="24"/>
  <c r="O984" i="24"/>
  <c r="S984" i="24"/>
  <c r="T984" i="24"/>
  <c r="U926" i="24"/>
  <c r="N926" i="24"/>
  <c r="O926" i="24"/>
  <c r="R926" i="24"/>
  <c r="S926" i="24"/>
  <c r="T926" i="24"/>
  <c r="N871" i="24"/>
  <c r="U871" i="24"/>
  <c r="T871" i="24"/>
  <c r="O871" i="24"/>
  <c r="S871" i="24"/>
  <c r="R871" i="24"/>
  <c r="R843" i="24"/>
  <c r="T843" i="24"/>
  <c r="U843" i="24"/>
  <c r="N843" i="24"/>
  <c r="O843" i="24"/>
  <c r="S843" i="24"/>
  <c r="U789" i="24"/>
  <c r="R789" i="24"/>
  <c r="N789" i="24"/>
  <c r="O789" i="24"/>
  <c r="S789" i="24"/>
  <c r="T789" i="24"/>
  <c r="N2498" i="24"/>
  <c r="O2498" i="24"/>
  <c r="R2498" i="24"/>
  <c r="S2498" i="24"/>
  <c r="T2498" i="24"/>
  <c r="U2498" i="24"/>
  <c r="N2482" i="24"/>
  <c r="O2482" i="24"/>
  <c r="R2482" i="24"/>
  <c r="S2482" i="24"/>
  <c r="T2482" i="24"/>
  <c r="U2482" i="24"/>
  <c r="N2466" i="24"/>
  <c r="O2466" i="24"/>
  <c r="R2466" i="24"/>
  <c r="S2466" i="24"/>
  <c r="T2466" i="24"/>
  <c r="U2466" i="24"/>
  <c r="N2450" i="24"/>
  <c r="O2450" i="24"/>
  <c r="R2450" i="24"/>
  <c r="S2450" i="24"/>
  <c r="T2450" i="24"/>
  <c r="U2450" i="24"/>
  <c r="N2434" i="24"/>
  <c r="O2434" i="24"/>
  <c r="R2434" i="24"/>
  <c r="S2434" i="24"/>
  <c r="T2434" i="24"/>
  <c r="U2434" i="24"/>
  <c r="N2418" i="24"/>
  <c r="O2418" i="24"/>
  <c r="R2418" i="24"/>
  <c r="S2418" i="24"/>
  <c r="T2418" i="24"/>
  <c r="U2418" i="24"/>
  <c r="N2402" i="24"/>
  <c r="O2402" i="24"/>
  <c r="R2402" i="24"/>
  <c r="S2402" i="24"/>
  <c r="T2402" i="24"/>
  <c r="U2402" i="24"/>
  <c r="N2386" i="24"/>
  <c r="O2386" i="24"/>
  <c r="R2386" i="24"/>
  <c r="S2386" i="24"/>
  <c r="T2386" i="24"/>
  <c r="U2386" i="24"/>
  <c r="T2370" i="24"/>
  <c r="R2370" i="24"/>
  <c r="S2370" i="24"/>
  <c r="U2370" i="24"/>
  <c r="N2370" i="24"/>
  <c r="O2370" i="24"/>
  <c r="T2354" i="24"/>
  <c r="N2354" i="24"/>
  <c r="O2354" i="24"/>
  <c r="R2354" i="24"/>
  <c r="S2354" i="24"/>
  <c r="U2354" i="24"/>
  <c r="T2338" i="24"/>
  <c r="U2338" i="24"/>
  <c r="N2338" i="24"/>
  <c r="O2338" i="24"/>
  <c r="R2338" i="24"/>
  <c r="S2338" i="24"/>
  <c r="T2322" i="24"/>
  <c r="U2322" i="24"/>
  <c r="N2322" i="24"/>
  <c r="O2322" i="24"/>
  <c r="R2322" i="24"/>
  <c r="S2322" i="24"/>
  <c r="S2306" i="24"/>
  <c r="T2306" i="24"/>
  <c r="U2306" i="24"/>
  <c r="N2306" i="24"/>
  <c r="O2306" i="24"/>
  <c r="R2306" i="24"/>
  <c r="R2290" i="24"/>
  <c r="S2290" i="24"/>
  <c r="T2290" i="24"/>
  <c r="U2290" i="24"/>
  <c r="N2290" i="24"/>
  <c r="O2290" i="24"/>
  <c r="R2274" i="24"/>
  <c r="S2274" i="24"/>
  <c r="T2274" i="24"/>
  <c r="U2274" i="24"/>
  <c r="N2274" i="24"/>
  <c r="O2274" i="24"/>
  <c r="R2258" i="24"/>
  <c r="S2258" i="24"/>
  <c r="T2258" i="24"/>
  <c r="U2258" i="24"/>
  <c r="N2258" i="24"/>
  <c r="O2258" i="24"/>
  <c r="N2242" i="24"/>
  <c r="O2242" i="24"/>
  <c r="R2242" i="24"/>
  <c r="S2242" i="24"/>
  <c r="T2242" i="24"/>
  <c r="U2242" i="24"/>
  <c r="N2226" i="24"/>
  <c r="O2226" i="24"/>
  <c r="R2226" i="24"/>
  <c r="S2226" i="24"/>
  <c r="T2226" i="24"/>
  <c r="U2226" i="24"/>
  <c r="N2210" i="24"/>
  <c r="O2210" i="24"/>
  <c r="R2210" i="24"/>
  <c r="S2210" i="24"/>
  <c r="T2210" i="24"/>
  <c r="U2210" i="24"/>
  <c r="N2194" i="24"/>
  <c r="O2194" i="24"/>
  <c r="R2194" i="24"/>
  <c r="S2194" i="24"/>
  <c r="T2194" i="24"/>
  <c r="U2194" i="24"/>
  <c r="N2178" i="24"/>
  <c r="O2178" i="24"/>
  <c r="R2178" i="24"/>
  <c r="S2178" i="24"/>
  <c r="T2178" i="24"/>
  <c r="U2178" i="24"/>
  <c r="N2162" i="24"/>
  <c r="O2162" i="24"/>
  <c r="R2162" i="24"/>
  <c r="S2162" i="24"/>
  <c r="T2162" i="24"/>
  <c r="U2162" i="24"/>
  <c r="N2146" i="24"/>
  <c r="O2146" i="24"/>
  <c r="R2146" i="24"/>
  <c r="S2146" i="24"/>
  <c r="T2146" i="24"/>
  <c r="U2146" i="24"/>
  <c r="N2130" i="24"/>
  <c r="O2130" i="24"/>
  <c r="R2130" i="24"/>
  <c r="S2130" i="24"/>
  <c r="T2130" i="24"/>
  <c r="U2130" i="24"/>
  <c r="R2114" i="24"/>
  <c r="S2114" i="24"/>
  <c r="N2114" i="24"/>
  <c r="O2114" i="24"/>
  <c r="T2114" i="24"/>
  <c r="U2114" i="24"/>
  <c r="R2098" i="24"/>
  <c r="S2098" i="24"/>
  <c r="U2098" i="24"/>
  <c r="T2098" i="24"/>
  <c r="N2098" i="24"/>
  <c r="O2098" i="24"/>
  <c r="R2082" i="24"/>
  <c r="S2082" i="24"/>
  <c r="T2082" i="24"/>
  <c r="U2082" i="24"/>
  <c r="N2082" i="24"/>
  <c r="O2082" i="24"/>
  <c r="R2066" i="24"/>
  <c r="S2066" i="24"/>
  <c r="T2066" i="24"/>
  <c r="U2066" i="24"/>
  <c r="N2066" i="24"/>
  <c r="O2066" i="24"/>
  <c r="R2050" i="24"/>
  <c r="S2050" i="24"/>
  <c r="T2050" i="24"/>
  <c r="U2050" i="24"/>
  <c r="N2050" i="24"/>
  <c r="O2050" i="24"/>
  <c r="R2034" i="24"/>
  <c r="S2034" i="24"/>
  <c r="T2034" i="24"/>
  <c r="U2034" i="24"/>
  <c r="N2034" i="24"/>
  <c r="O2034" i="24"/>
  <c r="R2018" i="24"/>
  <c r="S2018" i="24"/>
  <c r="T2018" i="24"/>
  <c r="U2018" i="24"/>
  <c r="O2018" i="24"/>
  <c r="N2018" i="24"/>
  <c r="O2002" i="24"/>
  <c r="R2002" i="24"/>
  <c r="S2002" i="24"/>
  <c r="T2002" i="24"/>
  <c r="U2002" i="24"/>
  <c r="N2002" i="24"/>
  <c r="O1986" i="24"/>
  <c r="R1986" i="24"/>
  <c r="S1986" i="24"/>
  <c r="T1986" i="24"/>
  <c r="U1986" i="24"/>
  <c r="N1986" i="24"/>
  <c r="O1970" i="24"/>
  <c r="R1970" i="24"/>
  <c r="S1970" i="24"/>
  <c r="T1970" i="24"/>
  <c r="U1970" i="24"/>
  <c r="N1970" i="24"/>
  <c r="N1954" i="24"/>
  <c r="O1954" i="24"/>
  <c r="R1954" i="24"/>
  <c r="S1954" i="24"/>
  <c r="T1954" i="24"/>
  <c r="U1954" i="24"/>
  <c r="N1938" i="24"/>
  <c r="O1938" i="24"/>
  <c r="R1938" i="24"/>
  <c r="S1938" i="24"/>
  <c r="T1938" i="24"/>
  <c r="U1938" i="24"/>
  <c r="N1922" i="24"/>
  <c r="O1922" i="24"/>
  <c r="R1922" i="24"/>
  <c r="S1922" i="24"/>
  <c r="T1922" i="24"/>
  <c r="U1922" i="24"/>
  <c r="N1857" i="24"/>
  <c r="O1857" i="24"/>
  <c r="R1857" i="24"/>
  <c r="S1857" i="24"/>
  <c r="T1857" i="24"/>
  <c r="U1857" i="24"/>
  <c r="O101" i="24"/>
  <c r="R101" i="24"/>
  <c r="T101" i="24"/>
  <c r="S101" i="24"/>
  <c r="U101" i="24"/>
  <c r="N101" i="24"/>
  <c r="O41" i="24"/>
  <c r="R41" i="24"/>
  <c r="N41" i="24"/>
  <c r="S41" i="24"/>
  <c r="U41" i="24"/>
  <c r="T41" i="24"/>
  <c r="O9" i="24"/>
  <c r="R9" i="24"/>
  <c r="U9" i="24"/>
  <c r="T9" i="24"/>
  <c r="S9" i="24"/>
  <c r="N9" i="24"/>
  <c r="R1378" i="24"/>
  <c r="N1378" i="24"/>
  <c r="O1378" i="24"/>
  <c r="S1378" i="24"/>
  <c r="T1378" i="24"/>
  <c r="U1378" i="24"/>
  <c r="O1268" i="24"/>
  <c r="R1268" i="24"/>
  <c r="T1268" i="24"/>
  <c r="U1268" i="24"/>
  <c r="N1268" i="24"/>
  <c r="S1268" i="24"/>
  <c r="R1332" i="24"/>
  <c r="T1332" i="24"/>
  <c r="U1332" i="24"/>
  <c r="O1332" i="24"/>
  <c r="S1332" i="24"/>
  <c r="N1332" i="24"/>
  <c r="U1456" i="24"/>
  <c r="N1456" i="24"/>
  <c r="R1456" i="24"/>
  <c r="S1456" i="24"/>
  <c r="O1456" i="24"/>
  <c r="T1456" i="24"/>
  <c r="R1003" i="24"/>
  <c r="S1003" i="24"/>
  <c r="T1003" i="24"/>
  <c r="U1003" i="24"/>
  <c r="N1003" i="24"/>
  <c r="O1003" i="24"/>
  <c r="S1275" i="24"/>
  <c r="T1275" i="24"/>
  <c r="U1275" i="24"/>
  <c r="N1275" i="24"/>
  <c r="O1275" i="24"/>
  <c r="R1275" i="24"/>
  <c r="U974" i="24"/>
  <c r="O974" i="24"/>
  <c r="R974" i="24"/>
  <c r="T974" i="24"/>
  <c r="N974" i="24"/>
  <c r="S974" i="24"/>
  <c r="O822" i="24"/>
  <c r="R822" i="24"/>
  <c r="S822" i="24"/>
  <c r="T822" i="24"/>
  <c r="U822" i="24"/>
  <c r="N822" i="24"/>
  <c r="U878" i="24"/>
  <c r="N878" i="24"/>
  <c r="O878" i="24"/>
  <c r="R878" i="24"/>
  <c r="S878" i="24"/>
  <c r="T878" i="24"/>
  <c r="U880" i="24"/>
  <c r="N880" i="24"/>
  <c r="O880" i="24"/>
  <c r="R880" i="24"/>
  <c r="S880" i="24"/>
  <c r="T880" i="24"/>
  <c r="T774" i="24"/>
  <c r="U774" i="24"/>
  <c r="N774" i="24"/>
  <c r="O774" i="24"/>
  <c r="S774" i="24"/>
  <c r="R774" i="24"/>
  <c r="U765" i="24"/>
  <c r="N765" i="24"/>
  <c r="O765" i="24"/>
  <c r="R765" i="24"/>
  <c r="S765" i="24"/>
  <c r="T765" i="24"/>
  <c r="U761" i="24"/>
  <c r="N761" i="24"/>
  <c r="O761" i="24"/>
  <c r="R761" i="24"/>
  <c r="S761" i="24"/>
  <c r="T761" i="24"/>
  <c r="N951" i="24"/>
  <c r="O951" i="24"/>
  <c r="R951" i="24"/>
  <c r="T951" i="24"/>
  <c r="U951" i="24"/>
  <c r="S951" i="24"/>
  <c r="N800" i="24"/>
  <c r="O800" i="24"/>
  <c r="S800" i="24"/>
  <c r="T800" i="24"/>
  <c r="U800" i="24"/>
  <c r="R800" i="24"/>
  <c r="O159" i="24"/>
  <c r="R159" i="24"/>
  <c r="S159" i="24"/>
  <c r="T159" i="24"/>
  <c r="U159" i="24"/>
  <c r="N159" i="24"/>
  <c r="O163" i="24"/>
  <c r="R163" i="24"/>
  <c r="U163" i="24"/>
  <c r="S163" i="24"/>
  <c r="T163" i="24"/>
  <c r="N163" i="24"/>
  <c r="T94" i="24"/>
  <c r="R94" i="24"/>
  <c r="S94" i="24"/>
  <c r="O94" i="24"/>
  <c r="U94" i="24"/>
  <c r="N94" i="24"/>
  <c r="O389" i="24"/>
  <c r="R389" i="24"/>
  <c r="S389" i="24"/>
  <c r="T389" i="24"/>
  <c r="U389" i="24"/>
  <c r="N389" i="24"/>
  <c r="N383" i="24"/>
  <c r="O383" i="24"/>
  <c r="R383" i="24"/>
  <c r="S383" i="24"/>
  <c r="T383" i="24"/>
  <c r="U383" i="24"/>
  <c r="N402" i="24"/>
  <c r="S402" i="24"/>
  <c r="O402" i="24"/>
  <c r="U402" i="24"/>
  <c r="R402" i="24"/>
  <c r="T402" i="24"/>
  <c r="T371" i="24"/>
  <c r="S371" i="24"/>
  <c r="O371" i="24"/>
  <c r="R371" i="24"/>
  <c r="U371" i="24"/>
  <c r="N371" i="24"/>
  <c r="O335" i="24"/>
  <c r="U335" i="24"/>
  <c r="T335" i="24"/>
  <c r="N335" i="24"/>
  <c r="R335" i="24"/>
  <c r="S335" i="24"/>
  <c r="R357" i="24"/>
  <c r="U357" i="24"/>
  <c r="O357" i="24"/>
  <c r="N357" i="24"/>
  <c r="S357" i="24"/>
  <c r="T357" i="24"/>
  <c r="R316" i="24"/>
  <c r="U316" i="24"/>
  <c r="N316" i="24"/>
  <c r="S316" i="24"/>
  <c r="T316" i="24"/>
  <c r="O316" i="24"/>
  <c r="O449" i="24"/>
  <c r="R449" i="24"/>
  <c r="S449" i="24"/>
  <c r="T449" i="24"/>
  <c r="N449" i="24"/>
  <c r="U449" i="24"/>
  <c r="R296" i="24"/>
  <c r="U296" i="24"/>
  <c r="N296" i="24"/>
  <c r="O296" i="24"/>
  <c r="T296" i="24"/>
  <c r="S296" i="24"/>
  <c r="T551" i="24"/>
  <c r="U551" i="24"/>
  <c r="R551" i="24"/>
  <c r="S551" i="24"/>
  <c r="N551" i="24"/>
  <c r="O551" i="24"/>
  <c r="T553" i="24"/>
  <c r="U553" i="24"/>
  <c r="R553" i="24"/>
  <c r="S553" i="24"/>
  <c r="N553" i="24"/>
  <c r="O553" i="24"/>
  <c r="T535" i="24"/>
  <c r="U535" i="24"/>
  <c r="N535" i="24"/>
  <c r="O535" i="24"/>
  <c r="R535" i="24"/>
  <c r="S535" i="24"/>
  <c r="T521" i="24"/>
  <c r="U521" i="24"/>
  <c r="R521" i="24"/>
  <c r="S521" i="24"/>
  <c r="N521" i="24"/>
  <c r="O521" i="24"/>
  <c r="O492" i="24"/>
  <c r="R492" i="24"/>
  <c r="S492" i="24"/>
  <c r="T492" i="24"/>
  <c r="U492" i="24"/>
  <c r="N492" i="24"/>
  <c r="O479" i="24"/>
  <c r="R479" i="24"/>
  <c r="T479" i="24"/>
  <c r="S479" i="24"/>
  <c r="N479" i="24"/>
  <c r="U479" i="24"/>
  <c r="O468" i="24"/>
  <c r="U468" i="24"/>
  <c r="N468" i="24"/>
  <c r="R468" i="24"/>
  <c r="S468" i="24"/>
  <c r="T468" i="24"/>
  <c r="S239" i="24"/>
  <c r="N239" i="24"/>
  <c r="O239" i="24"/>
  <c r="R239" i="24"/>
  <c r="U239" i="24"/>
  <c r="T239" i="24"/>
  <c r="T609" i="24"/>
  <c r="R609" i="24"/>
  <c r="N609" i="24"/>
  <c r="S609" i="24"/>
  <c r="U609" i="24"/>
  <c r="O609" i="24"/>
  <c r="T561" i="24"/>
  <c r="U561" i="24"/>
  <c r="S561" i="24"/>
  <c r="O561" i="24"/>
  <c r="R561" i="24"/>
  <c r="N561" i="24"/>
  <c r="U673" i="24"/>
  <c r="N673" i="24"/>
  <c r="O673" i="24"/>
  <c r="R673" i="24"/>
  <c r="S673" i="24"/>
  <c r="T673" i="24"/>
  <c r="U1542" i="24"/>
  <c r="N1542" i="24"/>
  <c r="O1542" i="24"/>
  <c r="R1542" i="24"/>
  <c r="S1542" i="24"/>
  <c r="T1542" i="24"/>
  <c r="U1522" i="24"/>
  <c r="N1522" i="24"/>
  <c r="O1522" i="24"/>
  <c r="R1522" i="24"/>
  <c r="S1522" i="24"/>
  <c r="T1522" i="24"/>
  <c r="N947" i="24"/>
  <c r="U947" i="24"/>
  <c r="S947" i="24"/>
  <c r="T947" i="24"/>
  <c r="O947" i="24"/>
  <c r="R947" i="24"/>
  <c r="U902" i="24"/>
  <c r="N902" i="24"/>
  <c r="O902" i="24"/>
  <c r="R902" i="24"/>
  <c r="S902" i="24"/>
  <c r="T902" i="24"/>
  <c r="U685" i="24"/>
  <c r="N685" i="24"/>
  <c r="O685" i="24"/>
  <c r="R685" i="24"/>
  <c r="S685" i="24"/>
  <c r="T685" i="24"/>
  <c r="N1910" i="24"/>
  <c r="O1910" i="24"/>
  <c r="R1910" i="24"/>
  <c r="S1910" i="24"/>
  <c r="T1910" i="24"/>
  <c r="U1910" i="24"/>
  <c r="S1894" i="24"/>
  <c r="T1894" i="24"/>
  <c r="U1894" i="24"/>
  <c r="N1894" i="24"/>
  <c r="O1894" i="24"/>
  <c r="R1894" i="24"/>
  <c r="U1556" i="24"/>
  <c r="N1556" i="24"/>
  <c r="T1556" i="24"/>
  <c r="O1556" i="24"/>
  <c r="R1556" i="24"/>
  <c r="S1556" i="24"/>
  <c r="N1501" i="24"/>
  <c r="O1501" i="24"/>
  <c r="S1501" i="24"/>
  <c r="T1501" i="24"/>
  <c r="U1501" i="24"/>
  <c r="R1501" i="24"/>
  <c r="U1508" i="24"/>
  <c r="N1508" i="24"/>
  <c r="T1508" i="24"/>
  <c r="O1508" i="24"/>
  <c r="R1508" i="24"/>
  <c r="S1508" i="24"/>
  <c r="U1564" i="24"/>
  <c r="N1564" i="24"/>
  <c r="T1564" i="24"/>
  <c r="O1564" i="24"/>
  <c r="R1564" i="24"/>
  <c r="S1564" i="24"/>
  <c r="R1794" i="24"/>
  <c r="S1794" i="24"/>
  <c r="T1794" i="24"/>
  <c r="U1794" i="24"/>
  <c r="O1794" i="24"/>
  <c r="N1794" i="24"/>
  <c r="N1809" i="24"/>
  <c r="O1809" i="24"/>
  <c r="T1809" i="24"/>
  <c r="R1809" i="24"/>
  <c r="S1809" i="24"/>
  <c r="U1809" i="24"/>
  <c r="N1779" i="24"/>
  <c r="O1779" i="24"/>
  <c r="T1779" i="24"/>
  <c r="R1779" i="24"/>
  <c r="S1779" i="24"/>
  <c r="U1779" i="24"/>
  <c r="N1680" i="24"/>
  <c r="O1680" i="24"/>
  <c r="R1680" i="24"/>
  <c r="S1680" i="24"/>
  <c r="T1680" i="24"/>
  <c r="U1680" i="24"/>
  <c r="N1655" i="24"/>
  <c r="S1655" i="24"/>
  <c r="U1655" i="24"/>
  <c r="O1655" i="24"/>
  <c r="R1655" i="24"/>
  <c r="T1655" i="24"/>
  <c r="N1630" i="24"/>
  <c r="O1630" i="24"/>
  <c r="R1630" i="24"/>
  <c r="S1630" i="24"/>
  <c r="T1630" i="24"/>
  <c r="U1630" i="24"/>
  <c r="N1629" i="24"/>
  <c r="S1629" i="24"/>
  <c r="U1629" i="24"/>
  <c r="R1629" i="24"/>
  <c r="T1629" i="24"/>
  <c r="O1629" i="24"/>
  <c r="N1640" i="24"/>
  <c r="O1640" i="24"/>
  <c r="R1640" i="24"/>
  <c r="S1640" i="24"/>
  <c r="T1640" i="24"/>
  <c r="U1640" i="24"/>
  <c r="N1615" i="24"/>
  <c r="O1615" i="24"/>
  <c r="S1615" i="24"/>
  <c r="U1615" i="24"/>
  <c r="R1615" i="24"/>
  <c r="T1615" i="24"/>
  <c r="U1590" i="24"/>
  <c r="N1590" i="24"/>
  <c r="O1590" i="24"/>
  <c r="R1590" i="24"/>
  <c r="S1590" i="24"/>
  <c r="T1590" i="24"/>
  <c r="N1729" i="24"/>
  <c r="O1729" i="24"/>
  <c r="T1729" i="24"/>
  <c r="R1729" i="24"/>
  <c r="S1729" i="24"/>
  <c r="U1729" i="24"/>
  <c r="O1740" i="24"/>
  <c r="R1740" i="24"/>
  <c r="S1740" i="24"/>
  <c r="T1740" i="24"/>
  <c r="U1740" i="24"/>
  <c r="N1740" i="24"/>
  <c r="N1691" i="24"/>
  <c r="O1691" i="24"/>
  <c r="S1691" i="24"/>
  <c r="T1691" i="24"/>
  <c r="R1691" i="24"/>
  <c r="U1691" i="24"/>
  <c r="O1690" i="24"/>
  <c r="R1690" i="24"/>
  <c r="S1690" i="24"/>
  <c r="T1690" i="24"/>
  <c r="U1690" i="24"/>
  <c r="N1690" i="24"/>
  <c r="N1641" i="24"/>
  <c r="S1641" i="24"/>
  <c r="U1641" i="24"/>
  <c r="O1641" i="24"/>
  <c r="R1641" i="24"/>
  <c r="T1641" i="24"/>
  <c r="N1825" i="24"/>
  <c r="O1825" i="24"/>
  <c r="R1825" i="24"/>
  <c r="S1825" i="24"/>
  <c r="T1825" i="24"/>
  <c r="U1825" i="24"/>
  <c r="U739" i="24"/>
  <c r="N739" i="24"/>
  <c r="O739" i="24"/>
  <c r="R739" i="24"/>
  <c r="S739" i="24"/>
  <c r="T739" i="24"/>
  <c r="U723" i="24"/>
  <c r="N723" i="24"/>
  <c r="O723" i="24"/>
  <c r="R723" i="24"/>
  <c r="S723" i="24"/>
  <c r="T723" i="24"/>
  <c r="N700" i="24"/>
  <c r="S700" i="24"/>
  <c r="T700" i="24"/>
  <c r="U700" i="24"/>
  <c r="R700" i="24"/>
  <c r="O700" i="24"/>
  <c r="N682" i="24"/>
  <c r="U682" i="24"/>
  <c r="O682" i="24"/>
  <c r="R682" i="24"/>
  <c r="S682" i="24"/>
  <c r="T682" i="24"/>
  <c r="T654" i="24"/>
  <c r="U654" i="24"/>
  <c r="N654" i="24"/>
  <c r="O654" i="24"/>
  <c r="R654" i="24"/>
  <c r="S654" i="24"/>
  <c r="T631" i="24"/>
  <c r="R631" i="24"/>
  <c r="S631" i="24"/>
  <c r="N631" i="24"/>
  <c r="O631" i="24"/>
  <c r="U631" i="24"/>
  <c r="T599" i="24"/>
  <c r="U599" i="24"/>
  <c r="R599" i="24"/>
  <c r="S599" i="24"/>
  <c r="O599" i="24"/>
  <c r="N599" i="24"/>
  <c r="T571" i="24"/>
  <c r="U571" i="24"/>
  <c r="R571" i="24"/>
  <c r="S571" i="24"/>
  <c r="O571" i="24"/>
  <c r="N571" i="24"/>
  <c r="U1454" i="24"/>
  <c r="N1454" i="24"/>
  <c r="R1454" i="24"/>
  <c r="S1454" i="24"/>
  <c r="O1454" i="24"/>
  <c r="T1454" i="24"/>
  <c r="N1443" i="24"/>
  <c r="O1443" i="24"/>
  <c r="R1443" i="24"/>
  <c r="S1443" i="24"/>
  <c r="T1443" i="24"/>
  <c r="U1443" i="24"/>
  <c r="U1432" i="24"/>
  <c r="N1432" i="24"/>
  <c r="R1432" i="24"/>
  <c r="S1432" i="24"/>
  <c r="O1432" i="24"/>
  <c r="T1432" i="24"/>
  <c r="U1420" i="24"/>
  <c r="R1420" i="24"/>
  <c r="S1420" i="24"/>
  <c r="N1420" i="24"/>
  <c r="O1420" i="24"/>
  <c r="T1420" i="24"/>
  <c r="R1406" i="24"/>
  <c r="N1406" i="24"/>
  <c r="O1406" i="24"/>
  <c r="T1406" i="24"/>
  <c r="U1406" i="24"/>
  <c r="S1406" i="24"/>
  <c r="R1390" i="24"/>
  <c r="N1390" i="24"/>
  <c r="O1390" i="24"/>
  <c r="T1390" i="24"/>
  <c r="U1390" i="24"/>
  <c r="S1390" i="24"/>
  <c r="N1383" i="24"/>
  <c r="O1383" i="24"/>
  <c r="T1383" i="24"/>
  <c r="U1383" i="24"/>
  <c r="R1383" i="24"/>
  <c r="S1383" i="24"/>
  <c r="T555" i="24"/>
  <c r="U555" i="24"/>
  <c r="R555" i="24"/>
  <c r="S555" i="24"/>
  <c r="O555" i="24"/>
  <c r="N555" i="24"/>
  <c r="R1346" i="24"/>
  <c r="U1346" i="24"/>
  <c r="O1346" i="24"/>
  <c r="S1346" i="24"/>
  <c r="N1346" i="24"/>
  <c r="T1346" i="24"/>
  <c r="N1323" i="24"/>
  <c r="O1323" i="24"/>
  <c r="R1323" i="24"/>
  <c r="S1323" i="24"/>
  <c r="T1323" i="24"/>
  <c r="U1323" i="24"/>
  <c r="N1301" i="24"/>
  <c r="O1301" i="24"/>
  <c r="R1301" i="24"/>
  <c r="S1301" i="24"/>
  <c r="T1301" i="24"/>
  <c r="U1301" i="24"/>
  <c r="S1283" i="24"/>
  <c r="T1283" i="24"/>
  <c r="U1283" i="24"/>
  <c r="N1283" i="24"/>
  <c r="O1283" i="24"/>
  <c r="R1283" i="24"/>
  <c r="R1263" i="24"/>
  <c r="S1263" i="24"/>
  <c r="T1263" i="24"/>
  <c r="U1263" i="24"/>
  <c r="N1263" i="24"/>
  <c r="O1263" i="24"/>
  <c r="U1240" i="24"/>
  <c r="S1240" i="24"/>
  <c r="T1240" i="24"/>
  <c r="R1240" i="24"/>
  <c r="N1240" i="24"/>
  <c r="O1240" i="24"/>
  <c r="S289" i="24"/>
  <c r="O289" i="24"/>
  <c r="T289" i="24"/>
  <c r="U289" i="24"/>
  <c r="N289" i="24"/>
  <c r="R289" i="24"/>
  <c r="R278" i="24"/>
  <c r="U278" i="24"/>
  <c r="O278" i="24"/>
  <c r="N278" i="24"/>
  <c r="S278" i="24"/>
  <c r="T278" i="24"/>
  <c r="R262" i="24"/>
  <c r="U262" i="24"/>
  <c r="O262" i="24"/>
  <c r="N262" i="24"/>
  <c r="T262" i="24"/>
  <c r="S262" i="24"/>
  <c r="R242" i="24"/>
  <c r="U242" i="24"/>
  <c r="O242" i="24"/>
  <c r="S242" i="24"/>
  <c r="T242" i="24"/>
  <c r="N242" i="24"/>
  <c r="U1206" i="24"/>
  <c r="R1206" i="24"/>
  <c r="S1206" i="24"/>
  <c r="T1206" i="24"/>
  <c r="N1206" i="24"/>
  <c r="O1206" i="24"/>
  <c r="U1194" i="24"/>
  <c r="N1194" i="24"/>
  <c r="R1194" i="24"/>
  <c r="S1194" i="24"/>
  <c r="T1194" i="24"/>
  <c r="O1194" i="24"/>
  <c r="S122" i="24"/>
  <c r="R122" i="24"/>
  <c r="T122" i="24"/>
  <c r="U122" i="24"/>
  <c r="O122" i="24"/>
  <c r="N122" i="24"/>
  <c r="R228" i="24"/>
  <c r="U228" i="24"/>
  <c r="T228" i="24"/>
  <c r="O228" i="24"/>
  <c r="N228" i="24"/>
  <c r="S228" i="24"/>
  <c r="N1177" i="24"/>
  <c r="O1177" i="24"/>
  <c r="R1177" i="24"/>
  <c r="S1177" i="24"/>
  <c r="T1177" i="24"/>
  <c r="U1177" i="24"/>
  <c r="U968" i="24"/>
  <c r="O968" i="24"/>
  <c r="R968" i="24"/>
  <c r="N968" i="24"/>
  <c r="S968" i="24"/>
  <c r="T968" i="24"/>
  <c r="R212" i="24"/>
  <c r="U212" i="24"/>
  <c r="T212" i="24"/>
  <c r="O212" i="24"/>
  <c r="S212" i="24"/>
  <c r="N212" i="24"/>
  <c r="N1173" i="24"/>
  <c r="O1173" i="24"/>
  <c r="R1173" i="24"/>
  <c r="S1173" i="24"/>
  <c r="T1173" i="24"/>
  <c r="U1173" i="24"/>
  <c r="N1165" i="24"/>
  <c r="O1165" i="24"/>
  <c r="R1165" i="24"/>
  <c r="S1165" i="24"/>
  <c r="T1165" i="24"/>
  <c r="U1165" i="24"/>
  <c r="N1157" i="24"/>
  <c r="O1157" i="24"/>
  <c r="S1157" i="24"/>
  <c r="T1157" i="24"/>
  <c r="R1157" i="24"/>
  <c r="U1157" i="24"/>
  <c r="U1478" i="24"/>
  <c r="N1478" i="24"/>
  <c r="O1478" i="24"/>
  <c r="R1478" i="24"/>
  <c r="S1478" i="24"/>
  <c r="T1478" i="24"/>
  <c r="U1464" i="24"/>
  <c r="N1464" i="24"/>
  <c r="S1464" i="24"/>
  <c r="O1464" i="24"/>
  <c r="R1464" i="24"/>
  <c r="T1464" i="24"/>
  <c r="S193" i="24"/>
  <c r="U193" i="24"/>
  <c r="T193" i="24"/>
  <c r="N193" i="24"/>
  <c r="O193" i="24"/>
  <c r="R193" i="24"/>
  <c r="N1140" i="24"/>
  <c r="O1140" i="24"/>
  <c r="T1140" i="24"/>
  <c r="U1140" i="24"/>
  <c r="R1140" i="24"/>
  <c r="S1140" i="24"/>
  <c r="U1131" i="24"/>
  <c r="N1131" i="24"/>
  <c r="O1131" i="24"/>
  <c r="R1131" i="24"/>
  <c r="S1131" i="24"/>
  <c r="T1131" i="24"/>
  <c r="N1116" i="24"/>
  <c r="O1116" i="24"/>
  <c r="T1116" i="24"/>
  <c r="U1116" i="24"/>
  <c r="R1116" i="24"/>
  <c r="S1116" i="24"/>
  <c r="U955" i="24"/>
  <c r="O955" i="24"/>
  <c r="R955" i="24"/>
  <c r="S955" i="24"/>
  <c r="T955" i="24"/>
  <c r="N955" i="24"/>
  <c r="U1097" i="24"/>
  <c r="N1097" i="24"/>
  <c r="O1097" i="24"/>
  <c r="R1097" i="24"/>
  <c r="S1097" i="24"/>
  <c r="T1097" i="24"/>
  <c r="N1084" i="24"/>
  <c r="O1084" i="24"/>
  <c r="T1084" i="24"/>
  <c r="U1084" i="24"/>
  <c r="R1084" i="24"/>
  <c r="S1084" i="24"/>
  <c r="S1071" i="24"/>
  <c r="U1071" i="24"/>
  <c r="N1071" i="24"/>
  <c r="O1071" i="24"/>
  <c r="R1071" i="24"/>
  <c r="T1071" i="24"/>
  <c r="U922" i="24"/>
  <c r="N922" i="24"/>
  <c r="O922" i="24"/>
  <c r="R922" i="24"/>
  <c r="S922" i="24"/>
  <c r="T922" i="24"/>
  <c r="N869" i="24"/>
  <c r="U869" i="24"/>
  <c r="O869" i="24"/>
  <c r="R869" i="24"/>
  <c r="S869" i="24"/>
  <c r="T869" i="24"/>
  <c r="R841" i="24"/>
  <c r="S841" i="24"/>
  <c r="T841" i="24"/>
  <c r="N841" i="24"/>
  <c r="O841" i="24"/>
  <c r="U841" i="24"/>
  <c r="U787" i="24"/>
  <c r="R787" i="24"/>
  <c r="S787" i="24"/>
  <c r="T787" i="24"/>
  <c r="N787" i="24"/>
  <c r="O787" i="24"/>
  <c r="R2497" i="24"/>
  <c r="S2497" i="24"/>
  <c r="T2497" i="24"/>
  <c r="U2497" i="24"/>
  <c r="N2497" i="24"/>
  <c r="O2497" i="24"/>
  <c r="R2481" i="24"/>
  <c r="S2481" i="24"/>
  <c r="T2481" i="24"/>
  <c r="U2481" i="24"/>
  <c r="N2481" i="24"/>
  <c r="O2481" i="24"/>
  <c r="R2465" i="24"/>
  <c r="S2465" i="24"/>
  <c r="T2465" i="24"/>
  <c r="U2465" i="24"/>
  <c r="N2465" i="24"/>
  <c r="O2465" i="24"/>
  <c r="R2449" i="24"/>
  <c r="S2449" i="24"/>
  <c r="T2449" i="24"/>
  <c r="U2449" i="24"/>
  <c r="N2449" i="24"/>
  <c r="O2449" i="24"/>
  <c r="R2433" i="24"/>
  <c r="S2433" i="24"/>
  <c r="T2433" i="24"/>
  <c r="U2433" i="24"/>
  <c r="N2433" i="24"/>
  <c r="O2433" i="24"/>
  <c r="R2417" i="24"/>
  <c r="S2417" i="24"/>
  <c r="T2417" i="24"/>
  <c r="U2417" i="24"/>
  <c r="N2417" i="24"/>
  <c r="O2417" i="24"/>
  <c r="R2401" i="24"/>
  <c r="S2401" i="24"/>
  <c r="T2401" i="24"/>
  <c r="U2401" i="24"/>
  <c r="N2401" i="24"/>
  <c r="O2401" i="24"/>
  <c r="R2385" i="24"/>
  <c r="S2385" i="24"/>
  <c r="T2385" i="24"/>
  <c r="U2385" i="24"/>
  <c r="N2385" i="24"/>
  <c r="O2385" i="24"/>
  <c r="N2369" i="24"/>
  <c r="O2369" i="24"/>
  <c r="R2369" i="24"/>
  <c r="S2369" i="24"/>
  <c r="T2369" i="24"/>
  <c r="U2369" i="24"/>
  <c r="R2353" i="24"/>
  <c r="S2353" i="24"/>
  <c r="T2353" i="24"/>
  <c r="U2353" i="24"/>
  <c r="N2353" i="24"/>
  <c r="O2353" i="24"/>
  <c r="S2337" i="24"/>
  <c r="T2337" i="24"/>
  <c r="U2337" i="24"/>
  <c r="N2337" i="24"/>
  <c r="O2337" i="24"/>
  <c r="R2337" i="24"/>
  <c r="S2321" i="24"/>
  <c r="T2321" i="24"/>
  <c r="U2321" i="24"/>
  <c r="N2321" i="24"/>
  <c r="O2321" i="24"/>
  <c r="R2321" i="24"/>
  <c r="O2305" i="24"/>
  <c r="R2305" i="24"/>
  <c r="S2305" i="24"/>
  <c r="T2305" i="24"/>
  <c r="U2305" i="24"/>
  <c r="N2305" i="24"/>
  <c r="R2289" i="24"/>
  <c r="S2289" i="24"/>
  <c r="T2289" i="24"/>
  <c r="U2289" i="24"/>
  <c r="N2289" i="24"/>
  <c r="O2289" i="24"/>
  <c r="R2273" i="24"/>
  <c r="S2273" i="24"/>
  <c r="T2273" i="24"/>
  <c r="U2273" i="24"/>
  <c r="N2273" i="24"/>
  <c r="O2273" i="24"/>
  <c r="S2257" i="24"/>
  <c r="R2257" i="24"/>
  <c r="T2257" i="24"/>
  <c r="U2257" i="24"/>
  <c r="N2257" i="24"/>
  <c r="O2257" i="24"/>
  <c r="S2241" i="24"/>
  <c r="T2241" i="24"/>
  <c r="U2241" i="24"/>
  <c r="N2241" i="24"/>
  <c r="O2241" i="24"/>
  <c r="R2241" i="24"/>
  <c r="R2225" i="24"/>
  <c r="S2225" i="24"/>
  <c r="T2225" i="24"/>
  <c r="U2225" i="24"/>
  <c r="N2225" i="24"/>
  <c r="O2225" i="24"/>
  <c r="R2209" i="24"/>
  <c r="S2209" i="24"/>
  <c r="T2209" i="24"/>
  <c r="U2209" i="24"/>
  <c r="N2209" i="24"/>
  <c r="O2209" i="24"/>
  <c r="R2193" i="24"/>
  <c r="S2193" i="24"/>
  <c r="T2193" i="24"/>
  <c r="U2193" i="24"/>
  <c r="N2193" i="24"/>
  <c r="O2193" i="24"/>
  <c r="R2177" i="24"/>
  <c r="S2177" i="24"/>
  <c r="T2177" i="24"/>
  <c r="U2177" i="24"/>
  <c r="N2177" i="24"/>
  <c r="O2177" i="24"/>
  <c r="R2161" i="24"/>
  <c r="S2161" i="24"/>
  <c r="T2161" i="24"/>
  <c r="U2161" i="24"/>
  <c r="N2161" i="24"/>
  <c r="O2161" i="24"/>
  <c r="R2145" i="24"/>
  <c r="S2145" i="24"/>
  <c r="T2145" i="24"/>
  <c r="U2145" i="24"/>
  <c r="N2145" i="24"/>
  <c r="O2145" i="24"/>
  <c r="R2129" i="24"/>
  <c r="S2129" i="24"/>
  <c r="T2129" i="24"/>
  <c r="U2129" i="24"/>
  <c r="N2129" i="24"/>
  <c r="O2129" i="24"/>
  <c r="S2113" i="24"/>
  <c r="N2113" i="24"/>
  <c r="O2113" i="24"/>
  <c r="R2113" i="24"/>
  <c r="T2113" i="24"/>
  <c r="U2113" i="24"/>
  <c r="S2097" i="24"/>
  <c r="N2097" i="24"/>
  <c r="O2097" i="24"/>
  <c r="R2097" i="24"/>
  <c r="T2097" i="24"/>
  <c r="U2097" i="24"/>
  <c r="S2081" i="24"/>
  <c r="N2081" i="24"/>
  <c r="O2081" i="24"/>
  <c r="R2081" i="24"/>
  <c r="T2081" i="24"/>
  <c r="U2081" i="24"/>
  <c r="S2065" i="24"/>
  <c r="N2065" i="24"/>
  <c r="O2065" i="24"/>
  <c r="R2065" i="24"/>
  <c r="T2065" i="24"/>
  <c r="U2065" i="24"/>
  <c r="S2049" i="24"/>
  <c r="N2049" i="24"/>
  <c r="O2049" i="24"/>
  <c r="R2049" i="24"/>
  <c r="T2049" i="24"/>
  <c r="U2049" i="24"/>
  <c r="S2033" i="24"/>
  <c r="N2033" i="24"/>
  <c r="O2033" i="24"/>
  <c r="R2033" i="24"/>
  <c r="T2033" i="24"/>
  <c r="U2033" i="24"/>
  <c r="S2017" i="24"/>
  <c r="N2017" i="24"/>
  <c r="O2017" i="24"/>
  <c r="R2017" i="24"/>
  <c r="T2017" i="24"/>
  <c r="U2017" i="24"/>
  <c r="S2001" i="24"/>
  <c r="N2001" i="24"/>
  <c r="O2001" i="24"/>
  <c r="R2001" i="24"/>
  <c r="T2001" i="24"/>
  <c r="U2001" i="24"/>
  <c r="S1985" i="24"/>
  <c r="T1985" i="24"/>
  <c r="N1985" i="24"/>
  <c r="O1985" i="24"/>
  <c r="R1985" i="24"/>
  <c r="U1985" i="24"/>
  <c r="S1969" i="24"/>
  <c r="T1969" i="24"/>
  <c r="N1969" i="24"/>
  <c r="O1969" i="24"/>
  <c r="R1969" i="24"/>
  <c r="U1969" i="24"/>
  <c r="S1953" i="24"/>
  <c r="T1953" i="24"/>
  <c r="U1953" i="24"/>
  <c r="N1953" i="24"/>
  <c r="O1953" i="24"/>
  <c r="R1953" i="24"/>
  <c r="S1937" i="24"/>
  <c r="T1937" i="24"/>
  <c r="U1937" i="24"/>
  <c r="N1937" i="24"/>
  <c r="O1937" i="24"/>
  <c r="R1937" i="24"/>
  <c r="S1921" i="24"/>
  <c r="T1921" i="24"/>
  <c r="U1921" i="24"/>
  <c r="N1921" i="24"/>
  <c r="O1921" i="24"/>
  <c r="R1921" i="24"/>
  <c r="O121" i="24"/>
  <c r="R121" i="24"/>
  <c r="U121" i="24"/>
  <c r="N121" i="24"/>
  <c r="S121" i="24"/>
  <c r="T121" i="24"/>
  <c r="N100" i="24"/>
  <c r="R100" i="24"/>
  <c r="U100" i="24"/>
  <c r="O100" i="24"/>
  <c r="T100" i="24"/>
  <c r="S100" i="24"/>
  <c r="N40" i="24"/>
  <c r="O40" i="24"/>
  <c r="S40" i="24"/>
  <c r="T40" i="24"/>
  <c r="U40" i="24"/>
  <c r="R40" i="24"/>
  <c r="N8" i="24"/>
  <c r="O8" i="24"/>
  <c r="S8" i="24"/>
  <c r="T8" i="24"/>
  <c r="U8" i="24"/>
  <c r="R8" i="24"/>
  <c r="R1366" i="24"/>
  <c r="N1366" i="24"/>
  <c r="O1366" i="24"/>
  <c r="S1366" i="24"/>
  <c r="T1366" i="24"/>
  <c r="U1366" i="24"/>
  <c r="N1247" i="24"/>
  <c r="O1247" i="24"/>
  <c r="R1247" i="24"/>
  <c r="S1247" i="24"/>
  <c r="T1247" i="24"/>
  <c r="U1247" i="24"/>
  <c r="N1313" i="24"/>
  <c r="O1313" i="24"/>
  <c r="R1313" i="24"/>
  <c r="S1313" i="24"/>
  <c r="T1313" i="24"/>
  <c r="U1313" i="24"/>
  <c r="R1407" i="24"/>
  <c r="S1407" i="24"/>
  <c r="T1407" i="24"/>
  <c r="U1407" i="24"/>
  <c r="N1407" i="24"/>
  <c r="O1407" i="24"/>
  <c r="T1014" i="24"/>
  <c r="U1014" i="24"/>
  <c r="N1014" i="24"/>
  <c r="S1014" i="24"/>
  <c r="O1014" i="24"/>
  <c r="R1014" i="24"/>
  <c r="S1055" i="24"/>
  <c r="T1055" i="24"/>
  <c r="N1055" i="24"/>
  <c r="O1055" i="24"/>
  <c r="U1055" i="24"/>
  <c r="R1055" i="24"/>
  <c r="S975" i="24"/>
  <c r="T975" i="24"/>
  <c r="U975" i="24"/>
  <c r="N975" i="24"/>
  <c r="O975" i="24"/>
  <c r="R975" i="24"/>
  <c r="N949" i="24"/>
  <c r="U949" i="24"/>
  <c r="O949" i="24"/>
  <c r="R949" i="24"/>
  <c r="S949" i="24"/>
  <c r="T949" i="24"/>
  <c r="U876" i="24"/>
  <c r="N876" i="24"/>
  <c r="O876" i="24"/>
  <c r="R876" i="24"/>
  <c r="S876" i="24"/>
  <c r="T876" i="24"/>
  <c r="U747" i="24"/>
  <c r="N747" i="24"/>
  <c r="O747" i="24"/>
  <c r="R747" i="24"/>
  <c r="S747" i="24"/>
  <c r="T747" i="24"/>
  <c r="T778" i="24"/>
  <c r="U778" i="24"/>
  <c r="N778" i="24"/>
  <c r="O778" i="24"/>
  <c r="R778" i="24"/>
  <c r="S778" i="24"/>
  <c r="N764" i="24"/>
  <c r="S764" i="24"/>
  <c r="T764" i="24"/>
  <c r="U764" i="24"/>
  <c r="R764" i="24"/>
  <c r="O764" i="24"/>
  <c r="N754" i="24"/>
  <c r="U754" i="24"/>
  <c r="R754" i="24"/>
  <c r="S754" i="24"/>
  <c r="T754" i="24"/>
  <c r="O754" i="24"/>
  <c r="U944" i="24"/>
  <c r="N944" i="24"/>
  <c r="O944" i="24"/>
  <c r="R944" i="24"/>
  <c r="S944" i="24"/>
  <c r="T944" i="24"/>
  <c r="T14" i="24"/>
  <c r="N14" i="24"/>
  <c r="U14" i="24"/>
  <c r="O14" i="24"/>
  <c r="R14" i="24"/>
  <c r="S14" i="24"/>
  <c r="U160" i="24"/>
  <c r="N160" i="24"/>
  <c r="R160" i="24"/>
  <c r="S160" i="24"/>
  <c r="T160" i="24"/>
  <c r="O160" i="24"/>
  <c r="U162" i="24"/>
  <c r="S162" i="24"/>
  <c r="T162" i="24"/>
  <c r="O162" i="24"/>
  <c r="R162" i="24"/>
  <c r="N162" i="24"/>
  <c r="R333" i="24"/>
  <c r="S333" i="24"/>
  <c r="T333" i="24"/>
  <c r="N333" i="24"/>
  <c r="O333" i="24"/>
  <c r="U333" i="24"/>
  <c r="N418" i="24"/>
  <c r="S418" i="24"/>
  <c r="O418" i="24"/>
  <c r="R418" i="24"/>
  <c r="T418" i="24"/>
  <c r="U418" i="24"/>
  <c r="R382" i="24"/>
  <c r="U382" i="24"/>
  <c r="T382" i="24"/>
  <c r="N382" i="24"/>
  <c r="O382" i="24"/>
  <c r="S382" i="24"/>
  <c r="N401" i="24"/>
  <c r="R401" i="24"/>
  <c r="S401" i="24"/>
  <c r="T401" i="24"/>
  <c r="U401" i="24"/>
  <c r="O401" i="24"/>
  <c r="R370" i="24"/>
  <c r="U370" i="24"/>
  <c r="N370" i="24"/>
  <c r="O370" i="24"/>
  <c r="S370" i="24"/>
  <c r="T370" i="24"/>
  <c r="R334" i="24"/>
  <c r="U334" i="24"/>
  <c r="S334" i="24"/>
  <c r="N334" i="24"/>
  <c r="T334" i="24"/>
  <c r="O334" i="24"/>
  <c r="R356" i="24"/>
  <c r="U356" i="24"/>
  <c r="S356" i="24"/>
  <c r="N356" i="24"/>
  <c r="O356" i="24"/>
  <c r="T356" i="24"/>
  <c r="R315" i="24"/>
  <c r="S315" i="24"/>
  <c r="N315" i="24"/>
  <c r="O315" i="24"/>
  <c r="U315" i="24"/>
  <c r="T315" i="24"/>
  <c r="N428" i="24"/>
  <c r="U428" i="24"/>
  <c r="R428" i="24"/>
  <c r="S428" i="24"/>
  <c r="T428" i="24"/>
  <c r="O428" i="24"/>
  <c r="R308" i="24"/>
  <c r="U308" i="24"/>
  <c r="S308" i="24"/>
  <c r="O308" i="24"/>
  <c r="T308" i="24"/>
  <c r="N308" i="24"/>
  <c r="T547" i="24"/>
  <c r="U547" i="24"/>
  <c r="N547" i="24"/>
  <c r="O547" i="24"/>
  <c r="R547" i="24"/>
  <c r="S547" i="24"/>
  <c r="T549" i="24"/>
  <c r="U549" i="24"/>
  <c r="O549" i="24"/>
  <c r="R549" i="24"/>
  <c r="S549" i="24"/>
  <c r="N549" i="24"/>
  <c r="T531" i="24"/>
  <c r="U531" i="24"/>
  <c r="R531" i="24"/>
  <c r="S531" i="24"/>
  <c r="N531" i="24"/>
  <c r="O531" i="24"/>
  <c r="T538" i="24"/>
  <c r="N538" i="24"/>
  <c r="O538" i="24"/>
  <c r="R538" i="24"/>
  <c r="S538" i="24"/>
  <c r="U538" i="24"/>
  <c r="O484" i="24"/>
  <c r="N484" i="24"/>
  <c r="R484" i="24"/>
  <c r="S484" i="24"/>
  <c r="T484" i="24"/>
  <c r="U484" i="24"/>
  <c r="O471" i="24"/>
  <c r="R471" i="24"/>
  <c r="T471" i="24"/>
  <c r="S471" i="24"/>
  <c r="U471" i="24"/>
  <c r="N471" i="24"/>
  <c r="O465" i="24"/>
  <c r="R465" i="24"/>
  <c r="S465" i="24"/>
  <c r="T465" i="24"/>
  <c r="N465" i="24"/>
  <c r="U465" i="24"/>
  <c r="O65" i="24"/>
  <c r="R65" i="24"/>
  <c r="N65" i="24"/>
  <c r="S65" i="24"/>
  <c r="U65" i="24"/>
  <c r="T65" i="24"/>
  <c r="T625" i="24"/>
  <c r="R625" i="24"/>
  <c r="S625" i="24"/>
  <c r="U625" i="24"/>
  <c r="N625" i="24"/>
  <c r="O625" i="24"/>
  <c r="T560" i="24"/>
  <c r="N560" i="24"/>
  <c r="O560" i="24"/>
  <c r="R560" i="24"/>
  <c r="U560" i="24"/>
  <c r="S560" i="24"/>
  <c r="N672" i="24"/>
  <c r="O672" i="24"/>
  <c r="R672" i="24"/>
  <c r="S672" i="24"/>
  <c r="T672" i="24"/>
  <c r="U672" i="24"/>
  <c r="N1541" i="24"/>
  <c r="O1541" i="24"/>
  <c r="S1541" i="24"/>
  <c r="T1541" i="24"/>
  <c r="U1541" i="24"/>
  <c r="R1541" i="24"/>
  <c r="U962" i="24"/>
  <c r="O962" i="24"/>
  <c r="R962" i="24"/>
  <c r="N962" i="24"/>
  <c r="S962" i="24"/>
  <c r="T962" i="24"/>
  <c r="U1504" i="24"/>
  <c r="N1504" i="24"/>
  <c r="T1504" i="24"/>
  <c r="O1504" i="24"/>
  <c r="R1504" i="24"/>
  <c r="S1504" i="24"/>
  <c r="N901" i="24"/>
  <c r="U901" i="24"/>
  <c r="O901" i="24"/>
  <c r="R901" i="24"/>
  <c r="S901" i="24"/>
  <c r="T901" i="24"/>
  <c r="T624" i="24"/>
  <c r="O624" i="24"/>
  <c r="S624" i="24"/>
  <c r="U624" i="24"/>
  <c r="R624" i="24"/>
  <c r="N624" i="24"/>
  <c r="O1909" i="24"/>
  <c r="S1909" i="24"/>
  <c r="T1909" i="24"/>
  <c r="U1909" i="24"/>
  <c r="N1909" i="24"/>
  <c r="R1909" i="24"/>
  <c r="O1893" i="24"/>
  <c r="N1893" i="24"/>
  <c r="R1893" i="24"/>
  <c r="S1893" i="24"/>
  <c r="T1893" i="24"/>
  <c r="U1893" i="24"/>
  <c r="U1536" i="24"/>
  <c r="N1536" i="24"/>
  <c r="T1536" i="24"/>
  <c r="O1536" i="24"/>
  <c r="R1536" i="24"/>
  <c r="S1536" i="24"/>
  <c r="U1500" i="24"/>
  <c r="N1500" i="24"/>
  <c r="T1500" i="24"/>
  <c r="O1500" i="24"/>
  <c r="R1500" i="24"/>
  <c r="S1500" i="24"/>
  <c r="N1521" i="24"/>
  <c r="O1521" i="24"/>
  <c r="S1521" i="24"/>
  <c r="T1521" i="24"/>
  <c r="U1521" i="24"/>
  <c r="R1521" i="24"/>
  <c r="U1844" i="24"/>
  <c r="N1844" i="24"/>
  <c r="O1844" i="24"/>
  <c r="R1844" i="24"/>
  <c r="S1844" i="24"/>
  <c r="T1844" i="24"/>
  <c r="R1786" i="24"/>
  <c r="S1786" i="24"/>
  <c r="T1786" i="24"/>
  <c r="U1786" i="24"/>
  <c r="N1786" i="24"/>
  <c r="O1786" i="24"/>
  <c r="U1804" i="24"/>
  <c r="T1804" i="24"/>
  <c r="N1804" i="24"/>
  <c r="O1804" i="24"/>
  <c r="R1804" i="24"/>
  <c r="S1804" i="24"/>
  <c r="N1771" i="24"/>
  <c r="O1771" i="24"/>
  <c r="T1771" i="24"/>
  <c r="R1771" i="24"/>
  <c r="S1771" i="24"/>
  <c r="U1771" i="24"/>
  <c r="S1656" i="24"/>
  <c r="T1656" i="24"/>
  <c r="U1656" i="24"/>
  <c r="O1656" i="24"/>
  <c r="N1656" i="24"/>
  <c r="R1656" i="24"/>
  <c r="N1631" i="24"/>
  <c r="S1631" i="24"/>
  <c r="U1631" i="24"/>
  <c r="O1631" i="24"/>
  <c r="R1631" i="24"/>
  <c r="T1631" i="24"/>
  <c r="U1606" i="24"/>
  <c r="N1606" i="24"/>
  <c r="O1606" i="24"/>
  <c r="S1606" i="24"/>
  <c r="T1606" i="24"/>
  <c r="R1606" i="24"/>
  <c r="N1605" i="24"/>
  <c r="O1605" i="24"/>
  <c r="S1605" i="24"/>
  <c r="U1605" i="24"/>
  <c r="R1605" i="24"/>
  <c r="T1605" i="24"/>
  <c r="U1616" i="24"/>
  <c r="N1616" i="24"/>
  <c r="O1616" i="24"/>
  <c r="R1616" i="24"/>
  <c r="S1616" i="24"/>
  <c r="T1616" i="24"/>
  <c r="N1591" i="24"/>
  <c r="O1591" i="24"/>
  <c r="S1591" i="24"/>
  <c r="T1591" i="24"/>
  <c r="U1591" i="24"/>
  <c r="R1591" i="24"/>
  <c r="N1751" i="24"/>
  <c r="O1751" i="24"/>
  <c r="T1751" i="24"/>
  <c r="R1751" i="24"/>
  <c r="S1751" i="24"/>
  <c r="U1751" i="24"/>
  <c r="N1705" i="24"/>
  <c r="O1705" i="24"/>
  <c r="S1705" i="24"/>
  <c r="T1705" i="24"/>
  <c r="R1705" i="24"/>
  <c r="U1705" i="24"/>
  <c r="O1716" i="24"/>
  <c r="R1716" i="24"/>
  <c r="S1716" i="24"/>
  <c r="T1716" i="24"/>
  <c r="U1716" i="24"/>
  <c r="N1716" i="24"/>
  <c r="N1667" i="24"/>
  <c r="U1667" i="24"/>
  <c r="O1667" i="24"/>
  <c r="R1667" i="24"/>
  <c r="S1667" i="24"/>
  <c r="T1667" i="24"/>
  <c r="N1666" i="24"/>
  <c r="O1666" i="24"/>
  <c r="R1666" i="24"/>
  <c r="S1666" i="24"/>
  <c r="T1666" i="24"/>
  <c r="U1666" i="24"/>
  <c r="N1617" i="24"/>
  <c r="S1617" i="24"/>
  <c r="U1617" i="24"/>
  <c r="O1617" i="24"/>
  <c r="R1617" i="24"/>
  <c r="T1617" i="24"/>
  <c r="N1821" i="24"/>
  <c r="O1821" i="24"/>
  <c r="R1821" i="24"/>
  <c r="S1821" i="24"/>
  <c r="T1821" i="24"/>
  <c r="U1821" i="24"/>
  <c r="N738" i="24"/>
  <c r="U738" i="24"/>
  <c r="R738" i="24"/>
  <c r="S738" i="24"/>
  <c r="T738" i="24"/>
  <c r="O738" i="24"/>
  <c r="N722" i="24"/>
  <c r="U722" i="24"/>
  <c r="R722" i="24"/>
  <c r="S722" i="24"/>
  <c r="T722" i="24"/>
  <c r="O722" i="24"/>
  <c r="N698" i="24"/>
  <c r="U698" i="24"/>
  <c r="O698" i="24"/>
  <c r="R698" i="24"/>
  <c r="S698" i="24"/>
  <c r="T698" i="24"/>
  <c r="U681" i="24"/>
  <c r="N681" i="24"/>
  <c r="O681" i="24"/>
  <c r="R681" i="24"/>
  <c r="S681" i="24"/>
  <c r="T681" i="24"/>
  <c r="O652" i="24"/>
  <c r="S652" i="24"/>
  <c r="T652" i="24"/>
  <c r="U652" i="24"/>
  <c r="N652" i="24"/>
  <c r="R652" i="24"/>
  <c r="T630" i="24"/>
  <c r="O630" i="24"/>
  <c r="R630" i="24"/>
  <c r="S630" i="24"/>
  <c r="U630" i="24"/>
  <c r="N630" i="24"/>
  <c r="T597" i="24"/>
  <c r="U597" i="24"/>
  <c r="S597" i="24"/>
  <c r="N597" i="24"/>
  <c r="O597" i="24"/>
  <c r="R597" i="24"/>
  <c r="T570" i="24"/>
  <c r="N570" i="24"/>
  <c r="O570" i="24"/>
  <c r="S570" i="24"/>
  <c r="U570" i="24"/>
  <c r="R570" i="24"/>
  <c r="N1453" i="24"/>
  <c r="O1453" i="24"/>
  <c r="R1453" i="24"/>
  <c r="S1453" i="24"/>
  <c r="T1453" i="24"/>
  <c r="U1453" i="24"/>
  <c r="U1442" i="24"/>
  <c r="N1442" i="24"/>
  <c r="R1442" i="24"/>
  <c r="S1442" i="24"/>
  <c r="O1442" i="24"/>
  <c r="T1442" i="24"/>
  <c r="N1431" i="24"/>
  <c r="O1431" i="24"/>
  <c r="R1431" i="24"/>
  <c r="S1431" i="24"/>
  <c r="T1431" i="24"/>
  <c r="U1431" i="24"/>
  <c r="N1419" i="24"/>
  <c r="O1419" i="24"/>
  <c r="R1419" i="24"/>
  <c r="S1419" i="24"/>
  <c r="T1419" i="24"/>
  <c r="U1419" i="24"/>
  <c r="N1405" i="24"/>
  <c r="O1405" i="24"/>
  <c r="R1405" i="24"/>
  <c r="S1405" i="24"/>
  <c r="T1405" i="24"/>
  <c r="U1405" i="24"/>
  <c r="R1041" i="24"/>
  <c r="S1041" i="24"/>
  <c r="T1041" i="24"/>
  <c r="U1041" i="24"/>
  <c r="N1041" i="24"/>
  <c r="O1041" i="24"/>
  <c r="R1382" i="24"/>
  <c r="N1382" i="24"/>
  <c r="O1382" i="24"/>
  <c r="S1382" i="24"/>
  <c r="T1382" i="24"/>
  <c r="U1382" i="24"/>
  <c r="R1361" i="24"/>
  <c r="S1361" i="24"/>
  <c r="T1361" i="24"/>
  <c r="U1361" i="24"/>
  <c r="N1361" i="24"/>
  <c r="O1361" i="24"/>
  <c r="R1344" i="24"/>
  <c r="N1344" i="24"/>
  <c r="O1344" i="24"/>
  <c r="S1344" i="24"/>
  <c r="T1344" i="24"/>
  <c r="U1344" i="24"/>
  <c r="N1321" i="24"/>
  <c r="O1321" i="24"/>
  <c r="R1321" i="24"/>
  <c r="S1321" i="24"/>
  <c r="T1321" i="24"/>
  <c r="U1321" i="24"/>
  <c r="R1300" i="24"/>
  <c r="T1300" i="24"/>
  <c r="U1300" i="24"/>
  <c r="N1300" i="24"/>
  <c r="O1300" i="24"/>
  <c r="S1300" i="24"/>
  <c r="O1282" i="24"/>
  <c r="N1282" i="24"/>
  <c r="S1282" i="24"/>
  <c r="T1282" i="24"/>
  <c r="U1282" i="24"/>
  <c r="R1282" i="24"/>
  <c r="O1262" i="24"/>
  <c r="R1262" i="24"/>
  <c r="S1262" i="24"/>
  <c r="U1262" i="24"/>
  <c r="N1262" i="24"/>
  <c r="T1262" i="24"/>
  <c r="N1237" i="24"/>
  <c r="O1237" i="24"/>
  <c r="R1237" i="24"/>
  <c r="S1237" i="24"/>
  <c r="T1237" i="24"/>
  <c r="U1237" i="24"/>
  <c r="O171" i="24"/>
  <c r="R171" i="24"/>
  <c r="S171" i="24"/>
  <c r="U171" i="24"/>
  <c r="T171" i="24"/>
  <c r="N171" i="24"/>
  <c r="O277" i="24"/>
  <c r="T277" i="24"/>
  <c r="S277" i="24"/>
  <c r="U277" i="24"/>
  <c r="N277" i="24"/>
  <c r="R277" i="24"/>
  <c r="S261" i="24"/>
  <c r="N261" i="24"/>
  <c r="O261" i="24"/>
  <c r="U261" i="24"/>
  <c r="R261" i="24"/>
  <c r="T261" i="24"/>
  <c r="R1002" i="24"/>
  <c r="T1002" i="24"/>
  <c r="U1002" i="24"/>
  <c r="S1002" i="24"/>
  <c r="N1002" i="24"/>
  <c r="O1002" i="24"/>
  <c r="N1205" i="24"/>
  <c r="O1205" i="24"/>
  <c r="R1205" i="24"/>
  <c r="S1205" i="24"/>
  <c r="T1205" i="24"/>
  <c r="U1205" i="24"/>
  <c r="T1193" i="24"/>
  <c r="U1193" i="24"/>
  <c r="N1193" i="24"/>
  <c r="O1193" i="24"/>
  <c r="R1193" i="24"/>
  <c r="S1193" i="24"/>
  <c r="S235" i="24"/>
  <c r="O235" i="24"/>
  <c r="T235" i="24"/>
  <c r="N235" i="24"/>
  <c r="U235" i="24"/>
  <c r="R235" i="24"/>
  <c r="U227" i="24"/>
  <c r="O227" i="24"/>
  <c r="R227" i="24"/>
  <c r="S227" i="24"/>
  <c r="T227" i="24"/>
  <c r="N227" i="24"/>
  <c r="R218" i="24"/>
  <c r="U218" i="24"/>
  <c r="T218" i="24"/>
  <c r="S218" i="24"/>
  <c r="O218" i="24"/>
  <c r="N218" i="24"/>
  <c r="N967" i="24"/>
  <c r="O967" i="24"/>
  <c r="R967" i="24"/>
  <c r="S967" i="24"/>
  <c r="T967" i="24"/>
  <c r="U967" i="24"/>
  <c r="U211" i="24"/>
  <c r="S211" i="24"/>
  <c r="R211" i="24"/>
  <c r="T211" i="24"/>
  <c r="N211" i="24"/>
  <c r="O211" i="24"/>
  <c r="U80" i="24"/>
  <c r="T80" i="24"/>
  <c r="N80" i="24"/>
  <c r="O80" i="24"/>
  <c r="R80" i="24"/>
  <c r="S80" i="24"/>
  <c r="N997" i="24"/>
  <c r="O997" i="24"/>
  <c r="R997" i="24"/>
  <c r="U997" i="24"/>
  <c r="S997" i="24"/>
  <c r="T997" i="24"/>
  <c r="S74" i="24"/>
  <c r="N74" i="24"/>
  <c r="O74" i="24"/>
  <c r="U74" i="24"/>
  <c r="R74" i="24"/>
  <c r="T74" i="24"/>
  <c r="N1477" i="24"/>
  <c r="O1477" i="24"/>
  <c r="R1477" i="24"/>
  <c r="S1477" i="24"/>
  <c r="T1477" i="24"/>
  <c r="U1477" i="24"/>
  <c r="N1463" i="24"/>
  <c r="O1463" i="24"/>
  <c r="R1463" i="24"/>
  <c r="S1463" i="24"/>
  <c r="T1463" i="24"/>
  <c r="U1463" i="24"/>
  <c r="R192" i="24"/>
  <c r="U192" i="24"/>
  <c r="O192" i="24"/>
  <c r="T192" i="24"/>
  <c r="N192" i="24"/>
  <c r="S192" i="24"/>
  <c r="U1139" i="24"/>
  <c r="N1139" i="24"/>
  <c r="O1139" i="24"/>
  <c r="R1139" i="24"/>
  <c r="S1139" i="24"/>
  <c r="T1139" i="24"/>
  <c r="N1130" i="24"/>
  <c r="O1130" i="24"/>
  <c r="T1130" i="24"/>
  <c r="U1130" i="24"/>
  <c r="R1130" i="24"/>
  <c r="S1130" i="24"/>
  <c r="U1115" i="24"/>
  <c r="N1115" i="24"/>
  <c r="O1115" i="24"/>
  <c r="R1115" i="24"/>
  <c r="S1115" i="24"/>
  <c r="T1115" i="24"/>
  <c r="N1112" i="24"/>
  <c r="O1112" i="24"/>
  <c r="T1112" i="24"/>
  <c r="U1112" i="24"/>
  <c r="S1112" i="24"/>
  <c r="R1112" i="24"/>
  <c r="N1096" i="24"/>
  <c r="O1096" i="24"/>
  <c r="T1096" i="24"/>
  <c r="U1096" i="24"/>
  <c r="S1096" i="24"/>
  <c r="R1096" i="24"/>
  <c r="U1083" i="24"/>
  <c r="N1083" i="24"/>
  <c r="O1083" i="24"/>
  <c r="R1083" i="24"/>
  <c r="S1083" i="24"/>
  <c r="T1083" i="24"/>
  <c r="N1070" i="24"/>
  <c r="O1070" i="24"/>
  <c r="S1070" i="24"/>
  <c r="T1070" i="24"/>
  <c r="U1070" i="24"/>
  <c r="R1070" i="24"/>
  <c r="U912" i="24"/>
  <c r="N912" i="24"/>
  <c r="O912" i="24"/>
  <c r="R912" i="24"/>
  <c r="S912" i="24"/>
  <c r="T912" i="24"/>
  <c r="N867" i="24"/>
  <c r="U867" i="24"/>
  <c r="R867" i="24"/>
  <c r="S867" i="24"/>
  <c r="T867" i="24"/>
  <c r="O867" i="24"/>
  <c r="R839" i="24"/>
  <c r="O839" i="24"/>
  <c r="N839" i="24"/>
  <c r="S839" i="24"/>
  <c r="T839" i="24"/>
  <c r="U839" i="24"/>
  <c r="U783" i="24"/>
  <c r="R783" i="24"/>
  <c r="S783" i="24"/>
  <c r="T783" i="24"/>
  <c r="N783" i="24"/>
  <c r="O783" i="24"/>
  <c r="N2496" i="24"/>
  <c r="O2496" i="24"/>
  <c r="R2496" i="24"/>
  <c r="S2496" i="24"/>
  <c r="T2496" i="24"/>
  <c r="U2496" i="24"/>
  <c r="N2480" i="24"/>
  <c r="O2480" i="24"/>
  <c r="R2480" i="24"/>
  <c r="S2480" i="24"/>
  <c r="T2480" i="24"/>
  <c r="U2480" i="24"/>
  <c r="N2464" i="24"/>
  <c r="O2464" i="24"/>
  <c r="R2464" i="24"/>
  <c r="S2464" i="24"/>
  <c r="T2464" i="24"/>
  <c r="U2464" i="24"/>
  <c r="N2448" i="24"/>
  <c r="O2448" i="24"/>
  <c r="R2448" i="24"/>
  <c r="S2448" i="24"/>
  <c r="T2448" i="24"/>
  <c r="U2448" i="24"/>
  <c r="N2432" i="24"/>
  <c r="O2432" i="24"/>
  <c r="R2432" i="24"/>
  <c r="S2432" i="24"/>
  <c r="T2432" i="24"/>
  <c r="U2432" i="24"/>
  <c r="N2416" i="24"/>
  <c r="O2416" i="24"/>
  <c r="R2416" i="24"/>
  <c r="S2416" i="24"/>
  <c r="T2416" i="24"/>
  <c r="U2416" i="24"/>
  <c r="N2400" i="24"/>
  <c r="O2400" i="24"/>
  <c r="R2400" i="24"/>
  <c r="S2400" i="24"/>
  <c r="T2400" i="24"/>
  <c r="U2400" i="24"/>
  <c r="N2384" i="24"/>
  <c r="O2384" i="24"/>
  <c r="R2384" i="24"/>
  <c r="S2384" i="24"/>
  <c r="T2384" i="24"/>
  <c r="U2384" i="24"/>
  <c r="T2368" i="24"/>
  <c r="R2368" i="24"/>
  <c r="S2368" i="24"/>
  <c r="U2368" i="24"/>
  <c r="N2368" i="24"/>
  <c r="O2368" i="24"/>
  <c r="T2352" i="24"/>
  <c r="N2352" i="24"/>
  <c r="O2352" i="24"/>
  <c r="R2352" i="24"/>
  <c r="S2352" i="24"/>
  <c r="U2352" i="24"/>
  <c r="T2336" i="24"/>
  <c r="U2336" i="24"/>
  <c r="N2336" i="24"/>
  <c r="O2336" i="24"/>
  <c r="R2336" i="24"/>
  <c r="S2336" i="24"/>
  <c r="T2320" i="24"/>
  <c r="U2320" i="24"/>
  <c r="N2320" i="24"/>
  <c r="O2320" i="24"/>
  <c r="R2320" i="24"/>
  <c r="S2320" i="24"/>
  <c r="S2304" i="24"/>
  <c r="T2304" i="24"/>
  <c r="U2304" i="24"/>
  <c r="N2304" i="24"/>
  <c r="O2304" i="24"/>
  <c r="R2304" i="24"/>
  <c r="R2288" i="24"/>
  <c r="S2288" i="24"/>
  <c r="T2288" i="24"/>
  <c r="U2288" i="24"/>
  <c r="N2288" i="24"/>
  <c r="O2288" i="24"/>
  <c r="R2272" i="24"/>
  <c r="S2272" i="24"/>
  <c r="T2272" i="24"/>
  <c r="U2272" i="24"/>
  <c r="N2272" i="24"/>
  <c r="O2272" i="24"/>
  <c r="R2256" i="24"/>
  <c r="S2256" i="24"/>
  <c r="T2256" i="24"/>
  <c r="U2256" i="24"/>
  <c r="N2256" i="24"/>
  <c r="O2256" i="24"/>
  <c r="N2240" i="24"/>
  <c r="O2240" i="24"/>
  <c r="R2240" i="24"/>
  <c r="S2240" i="24"/>
  <c r="T2240" i="24"/>
  <c r="U2240" i="24"/>
  <c r="N2224" i="24"/>
  <c r="O2224" i="24"/>
  <c r="R2224" i="24"/>
  <c r="S2224" i="24"/>
  <c r="T2224" i="24"/>
  <c r="U2224" i="24"/>
  <c r="N2208" i="24"/>
  <c r="O2208" i="24"/>
  <c r="R2208" i="24"/>
  <c r="S2208" i="24"/>
  <c r="T2208" i="24"/>
  <c r="U2208" i="24"/>
  <c r="N2192" i="24"/>
  <c r="O2192" i="24"/>
  <c r="R2192" i="24"/>
  <c r="S2192" i="24"/>
  <c r="T2192" i="24"/>
  <c r="U2192" i="24"/>
  <c r="N2176" i="24"/>
  <c r="O2176" i="24"/>
  <c r="R2176" i="24"/>
  <c r="S2176" i="24"/>
  <c r="T2176" i="24"/>
  <c r="U2176" i="24"/>
  <c r="N2160" i="24"/>
  <c r="O2160" i="24"/>
  <c r="R2160" i="24"/>
  <c r="S2160" i="24"/>
  <c r="T2160" i="24"/>
  <c r="U2160" i="24"/>
  <c r="N2144" i="24"/>
  <c r="O2144" i="24"/>
  <c r="R2144" i="24"/>
  <c r="S2144" i="24"/>
  <c r="T2144" i="24"/>
  <c r="U2144" i="24"/>
  <c r="N2128" i="24"/>
  <c r="O2128" i="24"/>
  <c r="R2128" i="24"/>
  <c r="S2128" i="24"/>
  <c r="T2128" i="24"/>
  <c r="U2128" i="24"/>
  <c r="R2112" i="24"/>
  <c r="S2112" i="24"/>
  <c r="N2112" i="24"/>
  <c r="O2112" i="24"/>
  <c r="T2112" i="24"/>
  <c r="U2112" i="24"/>
  <c r="R2096" i="24"/>
  <c r="S2096" i="24"/>
  <c r="U2096" i="24"/>
  <c r="N2096" i="24"/>
  <c r="O2096" i="24"/>
  <c r="T2096" i="24"/>
  <c r="R2080" i="24"/>
  <c r="S2080" i="24"/>
  <c r="T2080" i="24"/>
  <c r="U2080" i="24"/>
  <c r="N2080" i="24"/>
  <c r="O2080" i="24"/>
  <c r="R2064" i="24"/>
  <c r="S2064" i="24"/>
  <c r="T2064" i="24"/>
  <c r="U2064" i="24"/>
  <c r="N2064" i="24"/>
  <c r="O2064" i="24"/>
  <c r="R2048" i="24"/>
  <c r="S2048" i="24"/>
  <c r="T2048" i="24"/>
  <c r="U2048" i="24"/>
  <c r="N2048" i="24"/>
  <c r="O2048" i="24"/>
  <c r="R2032" i="24"/>
  <c r="S2032" i="24"/>
  <c r="T2032" i="24"/>
  <c r="U2032" i="24"/>
  <c r="N2032" i="24"/>
  <c r="O2032" i="24"/>
  <c r="R2016" i="24"/>
  <c r="S2016" i="24"/>
  <c r="T2016" i="24"/>
  <c r="U2016" i="24"/>
  <c r="N2016" i="24"/>
  <c r="O2016" i="24"/>
  <c r="O2000" i="24"/>
  <c r="R2000" i="24"/>
  <c r="S2000" i="24"/>
  <c r="T2000" i="24"/>
  <c r="U2000" i="24"/>
  <c r="N2000" i="24"/>
  <c r="O1984" i="24"/>
  <c r="R1984" i="24"/>
  <c r="S1984" i="24"/>
  <c r="T1984" i="24"/>
  <c r="U1984" i="24"/>
  <c r="N1984" i="24"/>
  <c r="O1968" i="24"/>
  <c r="R1968" i="24"/>
  <c r="S1968" i="24"/>
  <c r="T1968" i="24"/>
  <c r="U1968" i="24"/>
  <c r="N1968" i="24"/>
  <c r="N1952" i="24"/>
  <c r="O1952" i="24"/>
  <c r="R1952" i="24"/>
  <c r="S1952" i="24"/>
  <c r="T1952" i="24"/>
  <c r="U1952" i="24"/>
  <c r="N1936" i="24"/>
  <c r="O1936" i="24"/>
  <c r="R1936" i="24"/>
  <c r="S1936" i="24"/>
  <c r="T1936" i="24"/>
  <c r="U1936" i="24"/>
  <c r="N1920" i="24"/>
  <c r="O1920" i="24"/>
  <c r="R1920" i="24"/>
  <c r="S1920" i="24"/>
  <c r="T1920" i="24"/>
  <c r="U1920" i="24"/>
  <c r="S138" i="24"/>
  <c r="O138" i="24"/>
  <c r="R138" i="24"/>
  <c r="U138" i="24"/>
  <c r="N138" i="24"/>
  <c r="T138" i="24"/>
  <c r="O133" i="24"/>
  <c r="R133" i="24"/>
  <c r="T133" i="24"/>
  <c r="N133" i="24"/>
  <c r="S133" i="24"/>
  <c r="U133" i="24"/>
  <c r="O39" i="24"/>
  <c r="R39" i="24"/>
  <c r="U39" i="24"/>
  <c r="N39" i="24"/>
  <c r="T39" i="24"/>
  <c r="S39" i="24"/>
  <c r="O5" i="24"/>
  <c r="R5" i="24"/>
  <c r="T5" i="24"/>
  <c r="N5" i="24"/>
  <c r="S5" i="24"/>
  <c r="U5" i="24"/>
  <c r="R1356" i="24"/>
  <c r="S1356" i="24"/>
  <c r="T1356" i="24"/>
  <c r="N1356" i="24"/>
  <c r="O1356" i="24"/>
  <c r="U1356" i="24"/>
  <c r="S1223" i="24"/>
  <c r="T1223" i="24"/>
  <c r="U1223" i="24"/>
  <c r="N1223" i="24"/>
  <c r="O1223" i="24"/>
  <c r="R1223" i="24"/>
  <c r="O1294" i="24"/>
  <c r="S1294" i="24"/>
  <c r="T1294" i="24"/>
  <c r="U1294" i="24"/>
  <c r="N1294" i="24"/>
  <c r="R1294" i="24"/>
  <c r="N1399" i="24"/>
  <c r="O1399" i="24"/>
  <c r="T1399" i="24"/>
  <c r="U1399" i="24"/>
  <c r="S1399" i="24"/>
  <c r="R1399" i="24"/>
  <c r="R1011" i="24"/>
  <c r="S1011" i="24"/>
  <c r="T1011" i="24"/>
  <c r="U1011" i="24"/>
  <c r="N1011" i="24"/>
  <c r="O1011" i="24"/>
  <c r="N1052" i="24"/>
  <c r="R1052" i="24"/>
  <c r="S1052" i="24"/>
  <c r="T1052" i="24"/>
  <c r="U1052" i="24"/>
  <c r="O1052" i="24"/>
  <c r="N973" i="24"/>
  <c r="O973" i="24"/>
  <c r="R973" i="24"/>
  <c r="S973" i="24"/>
  <c r="T973" i="24"/>
  <c r="U973" i="24"/>
  <c r="N943" i="24"/>
  <c r="U943" i="24"/>
  <c r="R943" i="24"/>
  <c r="S943" i="24"/>
  <c r="T943" i="24"/>
  <c r="O943" i="24"/>
  <c r="U874" i="24"/>
  <c r="N874" i="24"/>
  <c r="O874" i="24"/>
  <c r="R874" i="24"/>
  <c r="S874" i="24"/>
  <c r="T874" i="24"/>
  <c r="U741" i="24"/>
  <c r="N741" i="24"/>
  <c r="O741" i="24"/>
  <c r="R741" i="24"/>
  <c r="S741" i="24"/>
  <c r="T741" i="24"/>
  <c r="U777" i="24"/>
  <c r="N777" i="24"/>
  <c r="R777" i="24"/>
  <c r="S777" i="24"/>
  <c r="T777" i="24"/>
  <c r="O777" i="24"/>
  <c r="U759" i="24"/>
  <c r="N759" i="24"/>
  <c r="O759" i="24"/>
  <c r="R759" i="24"/>
  <c r="T759" i="24"/>
  <c r="S759" i="24"/>
  <c r="U753" i="24"/>
  <c r="N753" i="24"/>
  <c r="O753" i="24"/>
  <c r="R753" i="24"/>
  <c r="S753" i="24"/>
  <c r="T753" i="24"/>
  <c r="N939" i="24"/>
  <c r="U939" i="24"/>
  <c r="T939" i="24"/>
  <c r="O939" i="24"/>
  <c r="R939" i="24"/>
  <c r="S939" i="24"/>
  <c r="N82" i="24"/>
  <c r="O82" i="24"/>
  <c r="S82" i="24"/>
  <c r="T82" i="24"/>
  <c r="U82" i="24"/>
  <c r="R82" i="24"/>
  <c r="S154" i="24"/>
  <c r="R154" i="24"/>
  <c r="T154" i="24"/>
  <c r="U154" i="24"/>
  <c r="N154" i="24"/>
  <c r="O154" i="24"/>
  <c r="O161" i="24"/>
  <c r="R161" i="24"/>
  <c r="N161" i="24"/>
  <c r="S161" i="24"/>
  <c r="T161" i="24"/>
  <c r="U161" i="24"/>
  <c r="N398" i="24"/>
  <c r="O398" i="24"/>
  <c r="U398" i="24"/>
  <c r="R398" i="24"/>
  <c r="S398" i="24"/>
  <c r="T398" i="24"/>
  <c r="N417" i="24"/>
  <c r="R417" i="24"/>
  <c r="S417" i="24"/>
  <c r="T417" i="24"/>
  <c r="U417" i="24"/>
  <c r="O417" i="24"/>
  <c r="N381" i="24"/>
  <c r="U381" i="24"/>
  <c r="R381" i="24"/>
  <c r="S381" i="24"/>
  <c r="T381" i="24"/>
  <c r="O381" i="24"/>
  <c r="N400" i="24"/>
  <c r="T400" i="24"/>
  <c r="O400" i="24"/>
  <c r="R400" i="24"/>
  <c r="S400" i="24"/>
  <c r="U400" i="24"/>
  <c r="O369" i="24"/>
  <c r="R369" i="24"/>
  <c r="S369" i="24"/>
  <c r="N369" i="24"/>
  <c r="T369" i="24"/>
  <c r="U369" i="24"/>
  <c r="R332" i="24"/>
  <c r="U332" i="24"/>
  <c r="T332" i="24"/>
  <c r="S332" i="24"/>
  <c r="O332" i="24"/>
  <c r="N332" i="24"/>
  <c r="S355" i="24"/>
  <c r="R355" i="24"/>
  <c r="T355" i="24"/>
  <c r="U355" i="24"/>
  <c r="N355" i="24"/>
  <c r="O355" i="24"/>
  <c r="R314" i="24"/>
  <c r="U314" i="24"/>
  <c r="O314" i="24"/>
  <c r="T314" i="24"/>
  <c r="N314" i="24"/>
  <c r="S314" i="24"/>
  <c r="N436" i="24"/>
  <c r="U436" i="24"/>
  <c r="O436" i="24"/>
  <c r="R436" i="24"/>
  <c r="S436" i="24"/>
  <c r="T436" i="24"/>
  <c r="R300" i="24"/>
  <c r="U300" i="24"/>
  <c r="O300" i="24"/>
  <c r="T300" i="24"/>
  <c r="N300" i="24"/>
  <c r="S300" i="24"/>
  <c r="T543" i="24"/>
  <c r="U543" i="24"/>
  <c r="N543" i="24"/>
  <c r="O543" i="24"/>
  <c r="S543" i="24"/>
  <c r="R543" i="24"/>
  <c r="T545" i="24"/>
  <c r="U545" i="24"/>
  <c r="S545" i="24"/>
  <c r="O545" i="24"/>
  <c r="N545" i="24"/>
  <c r="R545" i="24"/>
  <c r="T527" i="24"/>
  <c r="U527" i="24"/>
  <c r="N527" i="24"/>
  <c r="O527" i="24"/>
  <c r="R527" i="24"/>
  <c r="S527" i="24"/>
  <c r="T534" i="24"/>
  <c r="N534" i="24"/>
  <c r="O534" i="24"/>
  <c r="S534" i="24"/>
  <c r="U534" i="24"/>
  <c r="R534" i="24"/>
  <c r="O476" i="24"/>
  <c r="R476" i="24"/>
  <c r="N476" i="24"/>
  <c r="T476" i="24"/>
  <c r="U476" i="24"/>
  <c r="S476" i="24"/>
  <c r="O489" i="24"/>
  <c r="R489" i="24"/>
  <c r="T489" i="24"/>
  <c r="S489" i="24"/>
  <c r="U489" i="24"/>
  <c r="N489" i="24"/>
  <c r="O464" i="24"/>
  <c r="U464" i="24"/>
  <c r="N464" i="24"/>
  <c r="R464" i="24"/>
  <c r="S464" i="24"/>
  <c r="T464" i="24"/>
  <c r="N64" i="24"/>
  <c r="O64" i="24"/>
  <c r="U64" i="24"/>
  <c r="R64" i="24"/>
  <c r="S64" i="24"/>
  <c r="T64" i="24"/>
  <c r="T623" i="24"/>
  <c r="O623" i="24"/>
  <c r="R623" i="24"/>
  <c r="S623" i="24"/>
  <c r="N623" i="24"/>
  <c r="U623" i="24"/>
  <c r="T559" i="24"/>
  <c r="U559" i="24"/>
  <c r="N559" i="24"/>
  <c r="O559" i="24"/>
  <c r="R559" i="24"/>
  <c r="S559" i="24"/>
  <c r="U671" i="24"/>
  <c r="N671" i="24"/>
  <c r="O671" i="24"/>
  <c r="R671" i="24"/>
  <c r="S671" i="24"/>
  <c r="T671" i="24"/>
  <c r="U1540" i="24"/>
  <c r="N1540" i="24"/>
  <c r="T1540" i="24"/>
  <c r="O1540" i="24"/>
  <c r="R1540" i="24"/>
  <c r="S1540" i="24"/>
  <c r="U1520" i="24"/>
  <c r="N1520" i="24"/>
  <c r="T1520" i="24"/>
  <c r="O1520" i="24"/>
  <c r="R1520" i="24"/>
  <c r="S1520" i="24"/>
  <c r="O850" i="24"/>
  <c r="S850" i="24"/>
  <c r="T850" i="24"/>
  <c r="U850" i="24"/>
  <c r="N850" i="24"/>
  <c r="R850" i="24"/>
  <c r="U900" i="24"/>
  <c r="N900" i="24"/>
  <c r="O900" i="24"/>
  <c r="R900" i="24"/>
  <c r="S900" i="24"/>
  <c r="T900" i="24"/>
  <c r="T622" i="24"/>
  <c r="O622" i="24"/>
  <c r="S622" i="24"/>
  <c r="U622" i="24"/>
  <c r="N622" i="24"/>
  <c r="R622" i="24"/>
  <c r="N1908" i="24"/>
  <c r="O1908" i="24"/>
  <c r="R1908" i="24"/>
  <c r="S1908" i="24"/>
  <c r="T1908" i="24"/>
  <c r="U1908" i="24"/>
  <c r="R1892" i="24"/>
  <c r="S1892" i="24"/>
  <c r="T1892" i="24"/>
  <c r="U1892" i="24"/>
  <c r="N1892" i="24"/>
  <c r="O1892" i="24"/>
  <c r="N1535" i="24"/>
  <c r="O1535" i="24"/>
  <c r="S1535" i="24"/>
  <c r="T1535" i="24"/>
  <c r="U1535" i="24"/>
  <c r="R1535" i="24"/>
  <c r="U1496" i="24"/>
  <c r="N1496" i="24"/>
  <c r="T1496" i="24"/>
  <c r="O1496" i="24"/>
  <c r="R1496" i="24"/>
  <c r="S1496" i="24"/>
  <c r="N1509" i="24"/>
  <c r="O1509" i="24"/>
  <c r="S1509" i="24"/>
  <c r="T1509" i="24"/>
  <c r="U1509" i="24"/>
  <c r="R1509" i="24"/>
  <c r="N1843" i="24"/>
  <c r="O1843" i="24"/>
  <c r="T1843" i="24"/>
  <c r="U1843" i="24"/>
  <c r="R1843" i="24"/>
  <c r="S1843" i="24"/>
  <c r="O1778" i="24"/>
  <c r="R1778" i="24"/>
  <c r="S1778" i="24"/>
  <c r="T1778" i="24"/>
  <c r="U1778" i="24"/>
  <c r="N1778" i="24"/>
  <c r="R1796" i="24"/>
  <c r="S1796" i="24"/>
  <c r="U1796" i="24"/>
  <c r="N1796" i="24"/>
  <c r="O1796" i="24"/>
  <c r="T1796" i="24"/>
  <c r="N1811" i="24"/>
  <c r="O1811" i="24"/>
  <c r="T1811" i="24"/>
  <c r="R1811" i="24"/>
  <c r="S1811" i="24"/>
  <c r="U1811" i="24"/>
  <c r="O1632" i="24"/>
  <c r="R1632" i="24"/>
  <c r="S1632" i="24"/>
  <c r="T1632" i="24"/>
  <c r="U1632" i="24"/>
  <c r="N1632" i="24"/>
  <c r="N1607" i="24"/>
  <c r="O1607" i="24"/>
  <c r="S1607" i="24"/>
  <c r="U1607" i="24"/>
  <c r="T1607" i="24"/>
  <c r="R1607" i="24"/>
  <c r="U1582" i="24"/>
  <c r="N1582" i="24"/>
  <c r="O1582" i="24"/>
  <c r="R1582" i="24"/>
  <c r="S1582" i="24"/>
  <c r="T1582" i="24"/>
  <c r="N1581" i="24"/>
  <c r="O1581" i="24"/>
  <c r="S1581" i="24"/>
  <c r="T1581" i="24"/>
  <c r="U1581" i="24"/>
  <c r="R1581" i="24"/>
  <c r="U1592" i="24"/>
  <c r="N1592" i="24"/>
  <c r="T1592" i="24"/>
  <c r="O1592" i="24"/>
  <c r="R1592" i="24"/>
  <c r="S1592" i="24"/>
  <c r="N1731" i="24"/>
  <c r="O1731" i="24"/>
  <c r="T1731" i="24"/>
  <c r="R1731" i="24"/>
  <c r="S1731" i="24"/>
  <c r="U1731" i="24"/>
  <c r="O1730" i="24"/>
  <c r="R1730" i="24"/>
  <c r="S1730" i="24"/>
  <c r="T1730" i="24"/>
  <c r="U1730" i="24"/>
  <c r="N1730" i="24"/>
  <c r="N1681" i="24"/>
  <c r="U1681" i="24"/>
  <c r="T1681" i="24"/>
  <c r="O1681" i="24"/>
  <c r="R1681" i="24"/>
  <c r="S1681" i="24"/>
  <c r="O1692" i="24"/>
  <c r="R1692" i="24"/>
  <c r="S1692" i="24"/>
  <c r="T1692" i="24"/>
  <c r="U1692" i="24"/>
  <c r="N1692" i="24"/>
  <c r="N1643" i="24"/>
  <c r="S1643" i="24"/>
  <c r="U1643" i="24"/>
  <c r="O1643" i="24"/>
  <c r="T1643" i="24"/>
  <c r="R1643" i="24"/>
  <c r="N1642" i="24"/>
  <c r="O1642" i="24"/>
  <c r="R1642" i="24"/>
  <c r="S1642" i="24"/>
  <c r="T1642" i="24"/>
  <c r="U1642" i="24"/>
  <c r="N1593" i="24"/>
  <c r="O1593" i="24"/>
  <c r="S1593" i="24"/>
  <c r="T1593" i="24"/>
  <c r="U1593" i="24"/>
  <c r="R1593" i="24"/>
  <c r="N1817" i="24"/>
  <c r="O1817" i="24"/>
  <c r="R1817" i="24"/>
  <c r="S1817" i="24"/>
  <c r="T1817" i="24"/>
  <c r="U1817" i="24"/>
  <c r="U737" i="24"/>
  <c r="N737" i="24"/>
  <c r="O737" i="24"/>
  <c r="R737" i="24"/>
  <c r="S737" i="24"/>
  <c r="T737" i="24"/>
  <c r="U721" i="24"/>
  <c r="N721" i="24"/>
  <c r="O721" i="24"/>
  <c r="R721" i="24"/>
  <c r="S721" i="24"/>
  <c r="T721" i="24"/>
  <c r="U697" i="24"/>
  <c r="N697" i="24"/>
  <c r="O697" i="24"/>
  <c r="R697" i="24"/>
  <c r="S697" i="24"/>
  <c r="T697" i="24"/>
  <c r="N680" i="24"/>
  <c r="O680" i="24"/>
  <c r="R680" i="24"/>
  <c r="S680" i="24"/>
  <c r="T680" i="24"/>
  <c r="U680" i="24"/>
  <c r="T651" i="24"/>
  <c r="U651" i="24"/>
  <c r="R651" i="24"/>
  <c r="S651" i="24"/>
  <c r="N651" i="24"/>
  <c r="O651" i="24"/>
  <c r="T629" i="24"/>
  <c r="O629" i="24"/>
  <c r="N629" i="24"/>
  <c r="R629" i="24"/>
  <c r="S629" i="24"/>
  <c r="U629" i="24"/>
  <c r="T595" i="24"/>
  <c r="U595" i="24"/>
  <c r="N595" i="24"/>
  <c r="O595" i="24"/>
  <c r="R595" i="24"/>
  <c r="S595" i="24"/>
  <c r="T569" i="24"/>
  <c r="U569" i="24"/>
  <c r="R569" i="24"/>
  <c r="S569" i="24"/>
  <c r="N569" i="24"/>
  <c r="O569" i="24"/>
  <c r="U1452" i="24"/>
  <c r="N1452" i="24"/>
  <c r="R1452" i="24"/>
  <c r="S1452" i="24"/>
  <c r="O1452" i="24"/>
  <c r="T1452" i="24"/>
  <c r="N1441" i="24"/>
  <c r="O1441" i="24"/>
  <c r="R1441" i="24"/>
  <c r="S1441" i="24"/>
  <c r="T1441" i="24"/>
  <c r="U1441" i="24"/>
  <c r="U1430" i="24"/>
  <c r="N1430" i="24"/>
  <c r="R1430" i="24"/>
  <c r="S1430" i="24"/>
  <c r="O1430" i="24"/>
  <c r="T1430" i="24"/>
  <c r="R1418" i="24"/>
  <c r="T1418" i="24"/>
  <c r="U1418" i="24"/>
  <c r="N1418" i="24"/>
  <c r="O1418" i="24"/>
  <c r="S1418" i="24"/>
  <c r="R1404" i="24"/>
  <c r="S1404" i="24"/>
  <c r="T1404" i="24"/>
  <c r="N1404" i="24"/>
  <c r="O1404" i="24"/>
  <c r="U1404" i="24"/>
  <c r="R1040" i="24"/>
  <c r="S1040" i="24"/>
  <c r="T1040" i="24"/>
  <c r="U1040" i="24"/>
  <c r="N1040" i="24"/>
  <c r="O1040" i="24"/>
  <c r="O173" i="24"/>
  <c r="S173" i="24"/>
  <c r="U173" i="24"/>
  <c r="R173" i="24"/>
  <c r="T173" i="24"/>
  <c r="N173" i="24"/>
  <c r="R1360" i="24"/>
  <c r="N1360" i="24"/>
  <c r="O1360" i="24"/>
  <c r="S1360" i="24"/>
  <c r="T1360" i="24"/>
  <c r="U1360" i="24"/>
  <c r="N1343" i="24"/>
  <c r="O1343" i="24"/>
  <c r="R1343" i="24"/>
  <c r="S1343" i="24"/>
  <c r="T1343" i="24"/>
  <c r="U1343" i="24"/>
  <c r="R1320" i="24"/>
  <c r="T1320" i="24"/>
  <c r="U1320" i="24"/>
  <c r="N1320" i="24"/>
  <c r="O1320" i="24"/>
  <c r="S1320" i="24"/>
  <c r="R1298" i="24"/>
  <c r="T1298" i="24"/>
  <c r="U1298" i="24"/>
  <c r="O1298" i="24"/>
  <c r="S1298" i="24"/>
  <c r="N1298" i="24"/>
  <c r="O1280" i="24"/>
  <c r="N1280" i="24"/>
  <c r="R1280" i="24"/>
  <c r="S1280" i="24"/>
  <c r="T1280" i="24"/>
  <c r="U1280" i="24"/>
  <c r="O1260" i="24"/>
  <c r="R1260" i="24"/>
  <c r="S1260" i="24"/>
  <c r="T1260" i="24"/>
  <c r="U1260" i="24"/>
  <c r="N1260" i="24"/>
  <c r="U1236" i="24"/>
  <c r="R1236" i="24"/>
  <c r="S1236" i="24"/>
  <c r="O1236" i="24"/>
  <c r="T1236" i="24"/>
  <c r="N1236" i="24"/>
  <c r="S170" i="24"/>
  <c r="R170" i="24"/>
  <c r="N170" i="24"/>
  <c r="O170" i="24"/>
  <c r="T170" i="24"/>
  <c r="U170" i="24"/>
  <c r="R276" i="24"/>
  <c r="U276" i="24"/>
  <c r="N276" i="24"/>
  <c r="O276" i="24"/>
  <c r="S276" i="24"/>
  <c r="T276" i="24"/>
  <c r="R260" i="24"/>
  <c r="U260" i="24"/>
  <c r="T260" i="24"/>
  <c r="S260" i="24"/>
  <c r="N260" i="24"/>
  <c r="O260" i="24"/>
  <c r="O139" i="24"/>
  <c r="R139" i="24"/>
  <c r="U139" i="24"/>
  <c r="S139" i="24"/>
  <c r="N139" i="24"/>
  <c r="T139" i="24"/>
  <c r="U1204" i="24"/>
  <c r="R1204" i="24"/>
  <c r="S1204" i="24"/>
  <c r="N1204" i="24"/>
  <c r="T1204" i="24"/>
  <c r="O1204" i="24"/>
  <c r="U1192" i="24"/>
  <c r="O1192" i="24"/>
  <c r="R1192" i="24"/>
  <c r="S1192" i="24"/>
  <c r="T1192" i="24"/>
  <c r="N1192" i="24"/>
  <c r="R234" i="24"/>
  <c r="U234" i="24"/>
  <c r="T234" i="24"/>
  <c r="N234" i="24"/>
  <c r="O234" i="24"/>
  <c r="S234" i="24"/>
  <c r="R226" i="24"/>
  <c r="U226" i="24"/>
  <c r="O226" i="24"/>
  <c r="S226" i="24"/>
  <c r="T226" i="24"/>
  <c r="N226" i="24"/>
  <c r="O217" i="24"/>
  <c r="N217" i="24"/>
  <c r="S217" i="24"/>
  <c r="R217" i="24"/>
  <c r="T217" i="24"/>
  <c r="U217" i="24"/>
  <c r="R108" i="24"/>
  <c r="U108" i="24"/>
  <c r="O108" i="24"/>
  <c r="N108" i="24"/>
  <c r="S108" i="24"/>
  <c r="T108" i="24"/>
  <c r="R210" i="24"/>
  <c r="U210" i="24"/>
  <c r="O210" i="24"/>
  <c r="N210" i="24"/>
  <c r="S210" i="24"/>
  <c r="T210" i="24"/>
  <c r="T1172" i="24"/>
  <c r="U1172" i="24"/>
  <c r="N1172" i="24"/>
  <c r="R1172" i="24"/>
  <c r="S1172" i="24"/>
  <c r="O1172" i="24"/>
  <c r="T1164" i="24"/>
  <c r="U1164" i="24"/>
  <c r="R1164" i="24"/>
  <c r="S1164" i="24"/>
  <c r="N1164" i="24"/>
  <c r="O1164" i="24"/>
  <c r="N1851" i="24"/>
  <c r="O1851" i="24"/>
  <c r="T1851" i="24"/>
  <c r="U1851" i="24"/>
  <c r="R1851" i="24"/>
  <c r="S1851" i="24"/>
  <c r="O70" i="24"/>
  <c r="T70" i="24"/>
  <c r="N70" i="24"/>
  <c r="U70" i="24"/>
  <c r="R70" i="24"/>
  <c r="S70" i="24"/>
  <c r="U1462" i="24"/>
  <c r="N1462" i="24"/>
  <c r="S1462" i="24"/>
  <c r="O1462" i="24"/>
  <c r="R1462" i="24"/>
  <c r="T1462" i="24"/>
  <c r="T961" i="24"/>
  <c r="N961" i="24"/>
  <c r="O961" i="24"/>
  <c r="R961" i="24"/>
  <c r="S961" i="24"/>
  <c r="U961" i="24"/>
  <c r="N1138" i="24"/>
  <c r="O1138" i="24"/>
  <c r="T1138" i="24"/>
  <c r="U1138" i="24"/>
  <c r="R1138" i="24"/>
  <c r="S1138" i="24"/>
  <c r="U1129" i="24"/>
  <c r="N1129" i="24"/>
  <c r="O1129" i="24"/>
  <c r="R1129" i="24"/>
  <c r="S1129" i="24"/>
  <c r="T1129" i="24"/>
  <c r="N1114" i="24"/>
  <c r="O1114" i="24"/>
  <c r="T1114" i="24"/>
  <c r="U1114" i="24"/>
  <c r="R1114" i="24"/>
  <c r="S1114" i="24"/>
  <c r="U1111" i="24"/>
  <c r="N1111" i="24"/>
  <c r="O1111" i="24"/>
  <c r="R1111" i="24"/>
  <c r="S1111" i="24"/>
  <c r="T1111" i="24"/>
  <c r="U1095" i="24"/>
  <c r="N1095" i="24"/>
  <c r="O1095" i="24"/>
  <c r="S1095" i="24"/>
  <c r="T1095" i="24"/>
  <c r="R1095" i="24"/>
  <c r="N1082" i="24"/>
  <c r="O1082" i="24"/>
  <c r="T1082" i="24"/>
  <c r="U1082" i="24"/>
  <c r="R1082" i="24"/>
  <c r="S1082" i="24"/>
  <c r="U954" i="24"/>
  <c r="O954" i="24"/>
  <c r="R954" i="24"/>
  <c r="S954" i="24"/>
  <c r="T954" i="24"/>
  <c r="N954" i="24"/>
  <c r="N911" i="24"/>
  <c r="U911" i="24"/>
  <c r="R911" i="24"/>
  <c r="S911" i="24"/>
  <c r="T911" i="24"/>
  <c r="O911" i="24"/>
  <c r="U866" i="24"/>
  <c r="N866" i="24"/>
  <c r="O866" i="24"/>
  <c r="R866" i="24"/>
  <c r="S866" i="24"/>
  <c r="T866" i="24"/>
  <c r="U837" i="24"/>
  <c r="R837" i="24"/>
  <c r="T837" i="24"/>
  <c r="N837" i="24"/>
  <c r="O837" i="24"/>
  <c r="S837" i="24"/>
  <c r="U781" i="24"/>
  <c r="R781" i="24"/>
  <c r="S781" i="24"/>
  <c r="T781" i="24"/>
  <c r="N781" i="24"/>
  <c r="O781" i="24"/>
  <c r="R2495" i="24"/>
  <c r="S2495" i="24"/>
  <c r="T2495" i="24"/>
  <c r="U2495" i="24"/>
  <c r="N2495" i="24"/>
  <c r="O2495" i="24"/>
  <c r="R2479" i="24"/>
  <c r="S2479" i="24"/>
  <c r="T2479" i="24"/>
  <c r="U2479" i="24"/>
  <c r="N2479" i="24"/>
  <c r="O2479" i="24"/>
  <c r="R2463" i="24"/>
  <c r="S2463" i="24"/>
  <c r="T2463" i="24"/>
  <c r="U2463" i="24"/>
  <c r="N2463" i="24"/>
  <c r="O2463" i="24"/>
  <c r="R2447" i="24"/>
  <c r="S2447" i="24"/>
  <c r="T2447" i="24"/>
  <c r="U2447" i="24"/>
  <c r="N2447" i="24"/>
  <c r="O2447" i="24"/>
  <c r="R2431" i="24"/>
  <c r="S2431" i="24"/>
  <c r="T2431" i="24"/>
  <c r="U2431" i="24"/>
  <c r="N2431" i="24"/>
  <c r="O2431" i="24"/>
  <c r="R2415" i="24"/>
  <c r="S2415" i="24"/>
  <c r="T2415" i="24"/>
  <c r="U2415" i="24"/>
  <c r="N2415" i="24"/>
  <c r="O2415" i="24"/>
  <c r="R2399" i="24"/>
  <c r="S2399" i="24"/>
  <c r="T2399" i="24"/>
  <c r="U2399" i="24"/>
  <c r="N2399" i="24"/>
  <c r="O2399" i="24"/>
  <c r="R2383" i="24"/>
  <c r="S2383" i="24"/>
  <c r="T2383" i="24"/>
  <c r="U2383" i="24"/>
  <c r="N2383" i="24"/>
  <c r="O2383" i="24"/>
  <c r="N2367" i="24"/>
  <c r="O2367" i="24"/>
  <c r="R2367" i="24"/>
  <c r="S2367" i="24"/>
  <c r="T2367" i="24"/>
  <c r="U2367" i="24"/>
  <c r="R2351" i="24"/>
  <c r="S2351" i="24"/>
  <c r="T2351" i="24"/>
  <c r="U2351" i="24"/>
  <c r="N2351" i="24"/>
  <c r="O2351" i="24"/>
  <c r="R2335" i="24"/>
  <c r="S2335" i="24"/>
  <c r="T2335" i="24"/>
  <c r="U2335" i="24"/>
  <c r="N2335" i="24"/>
  <c r="O2335" i="24"/>
  <c r="R2319" i="24"/>
  <c r="S2319" i="24"/>
  <c r="T2319" i="24"/>
  <c r="U2319" i="24"/>
  <c r="N2319" i="24"/>
  <c r="O2319" i="24"/>
  <c r="N2303" i="24"/>
  <c r="O2303" i="24"/>
  <c r="R2303" i="24"/>
  <c r="S2303" i="24"/>
  <c r="T2303" i="24"/>
  <c r="U2303" i="24"/>
  <c r="N2287" i="24"/>
  <c r="O2287" i="24"/>
  <c r="R2287" i="24"/>
  <c r="S2287" i="24"/>
  <c r="T2287" i="24"/>
  <c r="U2287" i="24"/>
  <c r="N2271" i="24"/>
  <c r="O2271" i="24"/>
  <c r="R2271" i="24"/>
  <c r="S2271" i="24"/>
  <c r="T2271" i="24"/>
  <c r="U2271" i="24"/>
  <c r="S2255" i="24"/>
  <c r="U2255" i="24"/>
  <c r="N2255" i="24"/>
  <c r="O2255" i="24"/>
  <c r="R2255" i="24"/>
  <c r="T2255" i="24"/>
  <c r="S2239" i="24"/>
  <c r="T2239" i="24"/>
  <c r="U2239" i="24"/>
  <c r="N2239" i="24"/>
  <c r="O2239" i="24"/>
  <c r="R2239" i="24"/>
  <c r="R2223" i="24"/>
  <c r="S2223" i="24"/>
  <c r="T2223" i="24"/>
  <c r="U2223" i="24"/>
  <c r="N2223" i="24"/>
  <c r="O2223" i="24"/>
  <c r="R2207" i="24"/>
  <c r="S2207" i="24"/>
  <c r="T2207" i="24"/>
  <c r="U2207" i="24"/>
  <c r="N2207" i="24"/>
  <c r="O2207" i="24"/>
  <c r="R2191" i="24"/>
  <c r="S2191" i="24"/>
  <c r="T2191" i="24"/>
  <c r="U2191" i="24"/>
  <c r="N2191" i="24"/>
  <c r="O2191" i="24"/>
  <c r="R2175" i="24"/>
  <c r="S2175" i="24"/>
  <c r="T2175" i="24"/>
  <c r="U2175" i="24"/>
  <c r="N2175" i="24"/>
  <c r="O2175" i="24"/>
  <c r="R2159" i="24"/>
  <c r="S2159" i="24"/>
  <c r="T2159" i="24"/>
  <c r="U2159" i="24"/>
  <c r="N2159" i="24"/>
  <c r="O2159" i="24"/>
  <c r="R2143" i="24"/>
  <c r="S2143" i="24"/>
  <c r="T2143" i="24"/>
  <c r="U2143" i="24"/>
  <c r="N2143" i="24"/>
  <c r="O2143" i="24"/>
  <c r="S2127" i="24"/>
  <c r="R2127" i="24"/>
  <c r="T2127" i="24"/>
  <c r="U2127" i="24"/>
  <c r="N2127" i="24"/>
  <c r="O2127" i="24"/>
  <c r="S2111" i="24"/>
  <c r="N2111" i="24"/>
  <c r="O2111" i="24"/>
  <c r="R2111" i="24"/>
  <c r="T2111" i="24"/>
  <c r="U2111" i="24"/>
  <c r="S2095" i="24"/>
  <c r="N2095" i="24"/>
  <c r="T2095" i="24"/>
  <c r="U2095" i="24"/>
  <c r="O2095" i="24"/>
  <c r="R2095" i="24"/>
  <c r="S2079" i="24"/>
  <c r="N2079" i="24"/>
  <c r="O2079" i="24"/>
  <c r="R2079" i="24"/>
  <c r="T2079" i="24"/>
  <c r="U2079" i="24"/>
  <c r="S2063" i="24"/>
  <c r="N2063" i="24"/>
  <c r="O2063" i="24"/>
  <c r="R2063" i="24"/>
  <c r="T2063" i="24"/>
  <c r="U2063" i="24"/>
  <c r="S2047" i="24"/>
  <c r="N2047" i="24"/>
  <c r="O2047" i="24"/>
  <c r="R2047" i="24"/>
  <c r="T2047" i="24"/>
  <c r="U2047" i="24"/>
  <c r="S2031" i="24"/>
  <c r="N2031" i="24"/>
  <c r="O2031" i="24"/>
  <c r="R2031" i="24"/>
  <c r="T2031" i="24"/>
  <c r="U2031" i="24"/>
  <c r="S2015" i="24"/>
  <c r="N2015" i="24"/>
  <c r="O2015" i="24"/>
  <c r="R2015" i="24"/>
  <c r="T2015" i="24"/>
  <c r="U2015" i="24"/>
  <c r="S1999" i="24"/>
  <c r="N1999" i="24"/>
  <c r="O1999" i="24"/>
  <c r="R1999" i="24"/>
  <c r="T1999" i="24"/>
  <c r="U1999" i="24"/>
  <c r="S1983" i="24"/>
  <c r="T1983" i="24"/>
  <c r="N1983" i="24"/>
  <c r="O1983" i="24"/>
  <c r="R1983" i="24"/>
  <c r="U1983" i="24"/>
  <c r="S1967" i="24"/>
  <c r="T1967" i="24"/>
  <c r="N1967" i="24"/>
  <c r="O1967" i="24"/>
  <c r="R1967" i="24"/>
  <c r="U1967" i="24"/>
  <c r="S1951" i="24"/>
  <c r="T1951" i="24"/>
  <c r="U1951" i="24"/>
  <c r="N1951" i="24"/>
  <c r="O1951" i="24"/>
  <c r="R1951" i="24"/>
  <c r="S1935" i="24"/>
  <c r="T1935" i="24"/>
  <c r="U1935" i="24"/>
  <c r="N1935" i="24"/>
  <c r="O1935" i="24"/>
  <c r="R1935" i="24"/>
  <c r="S1919" i="24"/>
  <c r="T1919" i="24"/>
  <c r="U1919" i="24"/>
  <c r="N1919" i="24"/>
  <c r="O1919" i="24"/>
  <c r="R1919" i="24"/>
  <c r="T110" i="24"/>
  <c r="N110" i="24"/>
  <c r="O110" i="24"/>
  <c r="S110" i="24"/>
  <c r="U110" i="24"/>
  <c r="R110" i="24"/>
  <c r="O109" i="24"/>
  <c r="R109" i="24"/>
  <c r="U109" i="24"/>
  <c r="N109" i="24"/>
  <c r="T109" i="24"/>
  <c r="S109" i="24"/>
  <c r="O38" i="24"/>
  <c r="R38" i="24"/>
  <c r="N38" i="24"/>
  <c r="U38" i="24"/>
  <c r="T38" i="24"/>
  <c r="S38" i="24"/>
  <c r="O6" i="24"/>
  <c r="T6" i="24"/>
  <c r="R6" i="24"/>
  <c r="N6" i="24"/>
  <c r="S6" i="24"/>
  <c r="U6" i="24"/>
  <c r="R1338" i="24"/>
  <c r="T1338" i="24"/>
  <c r="U1338" i="24"/>
  <c r="S1338" i="24"/>
  <c r="N1338" i="24"/>
  <c r="O1338" i="24"/>
  <c r="R1375" i="24"/>
  <c r="S1375" i="24"/>
  <c r="T1375" i="24"/>
  <c r="U1375" i="24"/>
  <c r="N1375" i="24"/>
  <c r="O1375" i="24"/>
  <c r="O1274" i="24"/>
  <c r="N1274" i="24"/>
  <c r="S1274" i="24"/>
  <c r="T1274" i="24"/>
  <c r="U1274" i="24"/>
  <c r="R1274" i="24"/>
  <c r="N1457" i="24"/>
  <c r="O1457" i="24"/>
  <c r="R1457" i="24"/>
  <c r="S1457" i="24"/>
  <c r="T1457" i="24"/>
  <c r="U1457" i="24"/>
  <c r="R1013" i="24"/>
  <c r="S1013" i="24"/>
  <c r="T1013" i="24"/>
  <c r="U1013" i="24"/>
  <c r="N1013" i="24"/>
  <c r="O1013" i="24"/>
  <c r="S1067" i="24"/>
  <c r="T1067" i="24"/>
  <c r="R1067" i="24"/>
  <c r="U1067" i="24"/>
  <c r="N1067" i="24"/>
  <c r="O1067" i="24"/>
  <c r="R983" i="24"/>
  <c r="S983" i="24"/>
  <c r="U983" i="24"/>
  <c r="N983" i="24"/>
  <c r="T983" i="24"/>
  <c r="O983" i="24"/>
  <c r="N931" i="24"/>
  <c r="U931" i="24"/>
  <c r="O931" i="24"/>
  <c r="R931" i="24"/>
  <c r="S931" i="24"/>
  <c r="T931" i="24"/>
  <c r="U870" i="24"/>
  <c r="N870" i="24"/>
  <c r="O870" i="24"/>
  <c r="R870" i="24"/>
  <c r="S870" i="24"/>
  <c r="T870" i="24"/>
  <c r="N917" i="24"/>
  <c r="U917" i="24"/>
  <c r="O917" i="24"/>
  <c r="R917" i="24"/>
  <c r="S917" i="24"/>
  <c r="T917" i="24"/>
  <c r="R792" i="24"/>
  <c r="S792" i="24"/>
  <c r="N792" i="24"/>
  <c r="O792" i="24"/>
  <c r="T792" i="24"/>
  <c r="U792" i="24"/>
  <c r="N760" i="24"/>
  <c r="O760" i="24"/>
  <c r="R760" i="24"/>
  <c r="S760" i="24"/>
  <c r="T760" i="24"/>
  <c r="U760" i="24"/>
  <c r="S814" i="24"/>
  <c r="T814" i="24"/>
  <c r="N814" i="24"/>
  <c r="O814" i="24"/>
  <c r="R814" i="24"/>
  <c r="U814" i="24"/>
  <c r="N933" i="24"/>
  <c r="U933" i="24"/>
  <c r="O933" i="24"/>
  <c r="R933" i="24"/>
  <c r="S933" i="24"/>
  <c r="T933" i="24"/>
  <c r="O93" i="24"/>
  <c r="R93" i="24"/>
  <c r="U93" i="24"/>
  <c r="S93" i="24"/>
  <c r="N93" i="24"/>
  <c r="T93" i="24"/>
  <c r="O153" i="24"/>
  <c r="R153" i="24"/>
  <c r="S153" i="24"/>
  <c r="N153" i="24"/>
  <c r="U153" i="24"/>
  <c r="T153" i="24"/>
  <c r="O253" i="24"/>
  <c r="R253" i="24"/>
  <c r="S253" i="24"/>
  <c r="T253" i="24"/>
  <c r="N253" i="24"/>
  <c r="U253" i="24"/>
  <c r="N397" i="24"/>
  <c r="O397" i="24"/>
  <c r="R397" i="24"/>
  <c r="S397" i="24"/>
  <c r="T397" i="24"/>
  <c r="U397" i="24"/>
  <c r="N416" i="24"/>
  <c r="R416" i="24"/>
  <c r="S416" i="24"/>
  <c r="T416" i="24"/>
  <c r="U416" i="24"/>
  <c r="O416" i="24"/>
  <c r="R380" i="24"/>
  <c r="U380" i="24"/>
  <c r="S380" i="24"/>
  <c r="N380" i="24"/>
  <c r="T380" i="24"/>
  <c r="O380" i="24"/>
  <c r="N399" i="24"/>
  <c r="R399" i="24"/>
  <c r="S399" i="24"/>
  <c r="T399" i="24"/>
  <c r="U399" i="24"/>
  <c r="O399" i="24"/>
  <c r="T343" i="24"/>
  <c r="R343" i="24"/>
  <c r="S343" i="24"/>
  <c r="U343" i="24"/>
  <c r="N343" i="24"/>
  <c r="O343" i="24"/>
  <c r="N331" i="24"/>
  <c r="O331" i="24"/>
  <c r="R331" i="24"/>
  <c r="S331" i="24"/>
  <c r="U331" i="24"/>
  <c r="T331" i="24"/>
  <c r="R354" i="24"/>
  <c r="U354" i="24"/>
  <c r="N354" i="24"/>
  <c r="O354" i="24"/>
  <c r="S354" i="24"/>
  <c r="T354" i="24"/>
  <c r="N446" i="24"/>
  <c r="O446" i="24"/>
  <c r="S446" i="24"/>
  <c r="T446" i="24"/>
  <c r="U446" i="24"/>
  <c r="R446" i="24"/>
  <c r="N434" i="24"/>
  <c r="S434" i="24"/>
  <c r="O434" i="24"/>
  <c r="R434" i="24"/>
  <c r="T434" i="24"/>
  <c r="U434" i="24"/>
  <c r="R292" i="24"/>
  <c r="U292" i="24"/>
  <c r="S292" i="24"/>
  <c r="T292" i="24"/>
  <c r="N292" i="24"/>
  <c r="O292" i="24"/>
  <c r="T539" i="24"/>
  <c r="U539" i="24"/>
  <c r="R539" i="24"/>
  <c r="S539" i="24"/>
  <c r="O539" i="24"/>
  <c r="N539" i="24"/>
  <c r="T541" i="24"/>
  <c r="U541" i="24"/>
  <c r="N541" i="24"/>
  <c r="O541" i="24"/>
  <c r="R541" i="24"/>
  <c r="S541" i="24"/>
  <c r="T523" i="24"/>
  <c r="U523" i="24"/>
  <c r="R523" i="24"/>
  <c r="S523" i="24"/>
  <c r="N523" i="24"/>
  <c r="O523" i="24"/>
  <c r="T530" i="24"/>
  <c r="N530" i="24"/>
  <c r="O530" i="24"/>
  <c r="R530" i="24"/>
  <c r="S530" i="24"/>
  <c r="U530" i="24"/>
  <c r="O491" i="24"/>
  <c r="R491" i="24"/>
  <c r="T491" i="24"/>
  <c r="N491" i="24"/>
  <c r="S491" i="24"/>
  <c r="U491" i="24"/>
  <c r="O481" i="24"/>
  <c r="R481" i="24"/>
  <c r="T481" i="24"/>
  <c r="N481" i="24"/>
  <c r="S481" i="24"/>
  <c r="U481" i="24"/>
  <c r="O461" i="24"/>
  <c r="R461" i="24"/>
  <c r="S461" i="24"/>
  <c r="T461" i="24"/>
  <c r="N461" i="24"/>
  <c r="U461" i="24"/>
  <c r="S58" i="24"/>
  <c r="R58" i="24"/>
  <c r="T58" i="24"/>
  <c r="U58" i="24"/>
  <c r="O58" i="24"/>
  <c r="N58" i="24"/>
  <c r="T598" i="24"/>
  <c r="N598" i="24"/>
  <c r="O598" i="24"/>
  <c r="R598" i="24"/>
  <c r="U598" i="24"/>
  <c r="S598" i="24"/>
  <c r="T647" i="24"/>
  <c r="S647" i="24"/>
  <c r="U647" i="24"/>
  <c r="N647" i="24"/>
  <c r="O647" i="24"/>
  <c r="R647" i="24"/>
  <c r="N710" i="24"/>
  <c r="R710" i="24"/>
  <c r="S710" i="24"/>
  <c r="T710" i="24"/>
  <c r="U710" i="24"/>
  <c r="O710" i="24"/>
  <c r="N1539" i="24"/>
  <c r="O1539" i="24"/>
  <c r="S1539" i="24"/>
  <c r="T1539" i="24"/>
  <c r="U1539" i="24"/>
  <c r="R1539" i="24"/>
  <c r="N1519" i="24"/>
  <c r="O1519" i="24"/>
  <c r="S1519" i="24"/>
  <c r="T1519" i="24"/>
  <c r="U1519" i="24"/>
  <c r="R1519" i="24"/>
  <c r="N941" i="24"/>
  <c r="U941" i="24"/>
  <c r="O941" i="24"/>
  <c r="R941" i="24"/>
  <c r="S941" i="24"/>
  <c r="T941" i="24"/>
  <c r="R186" i="24"/>
  <c r="U186" i="24"/>
  <c r="T186" i="24"/>
  <c r="O186" i="24"/>
  <c r="N186" i="24"/>
  <c r="S186" i="24"/>
  <c r="N1573" i="24"/>
  <c r="O1573" i="24"/>
  <c r="S1573" i="24"/>
  <c r="T1573" i="24"/>
  <c r="U1573" i="24"/>
  <c r="R1573" i="24"/>
  <c r="O1907" i="24"/>
  <c r="R1907" i="24"/>
  <c r="S1907" i="24"/>
  <c r="T1907" i="24"/>
  <c r="U1907" i="24"/>
  <c r="N1907" i="24"/>
  <c r="O1891" i="24"/>
  <c r="N1891" i="24"/>
  <c r="R1891" i="24"/>
  <c r="S1891" i="24"/>
  <c r="T1891" i="24"/>
  <c r="U1891" i="24"/>
  <c r="U1534" i="24"/>
  <c r="N1534" i="24"/>
  <c r="O1534" i="24"/>
  <c r="R1534" i="24"/>
  <c r="S1534" i="24"/>
  <c r="T1534" i="24"/>
  <c r="N1495" i="24"/>
  <c r="O1495" i="24"/>
  <c r="S1495" i="24"/>
  <c r="T1495" i="24"/>
  <c r="U1495" i="24"/>
  <c r="R1495" i="24"/>
  <c r="U1568" i="24"/>
  <c r="N1568" i="24"/>
  <c r="T1568" i="24"/>
  <c r="O1568" i="24"/>
  <c r="R1568" i="24"/>
  <c r="S1568" i="24"/>
  <c r="U1842" i="24"/>
  <c r="N1842" i="24"/>
  <c r="O1842" i="24"/>
  <c r="R1842" i="24"/>
  <c r="S1842" i="24"/>
  <c r="T1842" i="24"/>
  <c r="O1770" i="24"/>
  <c r="R1770" i="24"/>
  <c r="S1770" i="24"/>
  <c r="T1770" i="24"/>
  <c r="U1770" i="24"/>
  <c r="N1770" i="24"/>
  <c r="R1788" i="24"/>
  <c r="S1788" i="24"/>
  <c r="T1788" i="24"/>
  <c r="U1788" i="24"/>
  <c r="N1788" i="24"/>
  <c r="O1788" i="24"/>
  <c r="N1799" i="24"/>
  <c r="O1799" i="24"/>
  <c r="T1799" i="24"/>
  <c r="R1799" i="24"/>
  <c r="S1799" i="24"/>
  <c r="U1799" i="24"/>
  <c r="U1608" i="24"/>
  <c r="N1608" i="24"/>
  <c r="O1608" i="24"/>
  <c r="R1608" i="24"/>
  <c r="S1608" i="24"/>
  <c r="T1608" i="24"/>
  <c r="N1583" i="24"/>
  <c r="O1583" i="24"/>
  <c r="S1583" i="24"/>
  <c r="T1583" i="24"/>
  <c r="U1583" i="24"/>
  <c r="R1583" i="24"/>
  <c r="O1746" i="24"/>
  <c r="R1746" i="24"/>
  <c r="S1746" i="24"/>
  <c r="T1746" i="24"/>
  <c r="U1746" i="24"/>
  <c r="N1746" i="24"/>
  <c r="N1745" i="24"/>
  <c r="O1745" i="24"/>
  <c r="T1745" i="24"/>
  <c r="R1745" i="24"/>
  <c r="S1745" i="24"/>
  <c r="U1745" i="24"/>
  <c r="O1752" i="24"/>
  <c r="R1752" i="24"/>
  <c r="S1752" i="24"/>
  <c r="T1752" i="24"/>
  <c r="U1752" i="24"/>
  <c r="N1752" i="24"/>
  <c r="N1707" i="24"/>
  <c r="O1707" i="24"/>
  <c r="S1707" i="24"/>
  <c r="T1707" i="24"/>
  <c r="R1707" i="24"/>
  <c r="U1707" i="24"/>
  <c r="O1706" i="24"/>
  <c r="R1706" i="24"/>
  <c r="S1706" i="24"/>
  <c r="T1706" i="24"/>
  <c r="U1706" i="24"/>
  <c r="N1706" i="24"/>
  <c r="N1657" i="24"/>
  <c r="U1657" i="24"/>
  <c r="O1657" i="24"/>
  <c r="R1657" i="24"/>
  <c r="S1657" i="24"/>
  <c r="T1657" i="24"/>
  <c r="O1668" i="24"/>
  <c r="R1668" i="24"/>
  <c r="S1668" i="24"/>
  <c r="T1668" i="24"/>
  <c r="U1668" i="24"/>
  <c r="N1668" i="24"/>
  <c r="N1619" i="24"/>
  <c r="S1619" i="24"/>
  <c r="U1619" i="24"/>
  <c r="T1619" i="24"/>
  <c r="O1619" i="24"/>
  <c r="R1619" i="24"/>
  <c r="U1618" i="24"/>
  <c r="N1618" i="24"/>
  <c r="O1618" i="24"/>
  <c r="R1618" i="24"/>
  <c r="S1618" i="24"/>
  <c r="T1618" i="24"/>
  <c r="U1836" i="24"/>
  <c r="N1836" i="24"/>
  <c r="O1836" i="24"/>
  <c r="R1836" i="24"/>
  <c r="S1836" i="24"/>
  <c r="T1836" i="24"/>
  <c r="U1824" i="24"/>
  <c r="T1824" i="24"/>
  <c r="N1824" i="24"/>
  <c r="O1824" i="24"/>
  <c r="R1824" i="24"/>
  <c r="S1824" i="24"/>
  <c r="N736" i="24"/>
  <c r="O736" i="24"/>
  <c r="R736" i="24"/>
  <c r="S736" i="24"/>
  <c r="T736" i="24"/>
  <c r="U736" i="24"/>
  <c r="U719" i="24"/>
  <c r="N719" i="24"/>
  <c r="O719" i="24"/>
  <c r="R719" i="24"/>
  <c r="S719" i="24"/>
  <c r="T719" i="24"/>
  <c r="N696" i="24"/>
  <c r="O696" i="24"/>
  <c r="R696" i="24"/>
  <c r="S696" i="24"/>
  <c r="T696" i="24"/>
  <c r="U696" i="24"/>
  <c r="U677" i="24"/>
  <c r="N677" i="24"/>
  <c r="O677" i="24"/>
  <c r="R677" i="24"/>
  <c r="S677" i="24"/>
  <c r="T677" i="24"/>
  <c r="T650" i="24"/>
  <c r="O650" i="24"/>
  <c r="R650" i="24"/>
  <c r="S650" i="24"/>
  <c r="U650" i="24"/>
  <c r="N650" i="24"/>
  <c r="T628" i="24"/>
  <c r="O628" i="24"/>
  <c r="N628" i="24"/>
  <c r="R628" i="24"/>
  <c r="S628" i="24"/>
  <c r="U628" i="24"/>
  <c r="T591" i="24"/>
  <c r="U591" i="24"/>
  <c r="N591" i="24"/>
  <c r="O591" i="24"/>
  <c r="R591" i="24"/>
  <c r="S591" i="24"/>
  <c r="T568" i="24"/>
  <c r="N568" i="24"/>
  <c r="O568" i="24"/>
  <c r="R568" i="24"/>
  <c r="S568" i="24"/>
  <c r="U568" i="24"/>
  <c r="N1451" i="24"/>
  <c r="O1451" i="24"/>
  <c r="R1451" i="24"/>
  <c r="S1451" i="24"/>
  <c r="T1451" i="24"/>
  <c r="U1451" i="24"/>
  <c r="U1440" i="24"/>
  <c r="N1440" i="24"/>
  <c r="R1440" i="24"/>
  <c r="S1440" i="24"/>
  <c r="T1440" i="24"/>
  <c r="O1440" i="24"/>
  <c r="S1057" i="24"/>
  <c r="T1057" i="24"/>
  <c r="N1057" i="24"/>
  <c r="O1057" i="24"/>
  <c r="R1057" i="24"/>
  <c r="U1057" i="24"/>
  <c r="N1417" i="24"/>
  <c r="O1417" i="24"/>
  <c r="R1417" i="24"/>
  <c r="S1417" i="24"/>
  <c r="T1417" i="24"/>
  <c r="U1417" i="24"/>
  <c r="N1403" i="24"/>
  <c r="O1403" i="24"/>
  <c r="R1403" i="24"/>
  <c r="S1403" i="24"/>
  <c r="T1403" i="24"/>
  <c r="U1403" i="24"/>
  <c r="R1037" i="24"/>
  <c r="S1037" i="24"/>
  <c r="T1037" i="24"/>
  <c r="U1037" i="24"/>
  <c r="N1037" i="24"/>
  <c r="O1037" i="24"/>
  <c r="R1380" i="24"/>
  <c r="N1380" i="24"/>
  <c r="O1380" i="24"/>
  <c r="S1380" i="24"/>
  <c r="T1380" i="24"/>
  <c r="U1380" i="24"/>
  <c r="N1034" i="24"/>
  <c r="O1034" i="24"/>
  <c r="T1034" i="24"/>
  <c r="U1034" i="24"/>
  <c r="R1034" i="24"/>
  <c r="S1034" i="24"/>
  <c r="N1341" i="24"/>
  <c r="O1341" i="24"/>
  <c r="R1341" i="24"/>
  <c r="S1341" i="24"/>
  <c r="T1341" i="24"/>
  <c r="U1341" i="24"/>
  <c r="N1319" i="24"/>
  <c r="O1319" i="24"/>
  <c r="R1319" i="24"/>
  <c r="S1319" i="24"/>
  <c r="T1319" i="24"/>
  <c r="U1319" i="24"/>
  <c r="N1297" i="24"/>
  <c r="O1297" i="24"/>
  <c r="R1297" i="24"/>
  <c r="S1297" i="24"/>
  <c r="T1297" i="24"/>
  <c r="U1297" i="24"/>
  <c r="S1279" i="24"/>
  <c r="T1279" i="24"/>
  <c r="U1279" i="24"/>
  <c r="O1279" i="24"/>
  <c r="N1279" i="24"/>
  <c r="R1279" i="24"/>
  <c r="O1259" i="24"/>
  <c r="R1259" i="24"/>
  <c r="S1259" i="24"/>
  <c r="T1259" i="24"/>
  <c r="U1259" i="24"/>
  <c r="N1259" i="24"/>
  <c r="N1235" i="24"/>
  <c r="O1235" i="24"/>
  <c r="R1235" i="24"/>
  <c r="S1235" i="24"/>
  <c r="T1235" i="24"/>
  <c r="U1235" i="24"/>
  <c r="O169" i="24"/>
  <c r="R169" i="24"/>
  <c r="S169" i="24"/>
  <c r="T169" i="24"/>
  <c r="U169" i="24"/>
  <c r="N169" i="24"/>
  <c r="U275" i="24"/>
  <c r="O275" i="24"/>
  <c r="R275" i="24"/>
  <c r="N275" i="24"/>
  <c r="S275" i="24"/>
  <c r="T275" i="24"/>
  <c r="U259" i="24"/>
  <c r="S259" i="24"/>
  <c r="O259" i="24"/>
  <c r="T259" i="24"/>
  <c r="N259" i="24"/>
  <c r="R259" i="24"/>
  <c r="N136" i="24"/>
  <c r="R136" i="24"/>
  <c r="S136" i="24"/>
  <c r="T136" i="24"/>
  <c r="O136" i="24"/>
  <c r="U136" i="24"/>
  <c r="N1203" i="24"/>
  <c r="O1203" i="24"/>
  <c r="R1203" i="24"/>
  <c r="S1203" i="24"/>
  <c r="U1203" i="24"/>
  <c r="T1203" i="24"/>
  <c r="S1191" i="24"/>
  <c r="T1191" i="24"/>
  <c r="U1191" i="24"/>
  <c r="O1191" i="24"/>
  <c r="N1191" i="24"/>
  <c r="R1191" i="24"/>
  <c r="N1873" i="24"/>
  <c r="O1873" i="24"/>
  <c r="R1873" i="24"/>
  <c r="S1873" i="24"/>
  <c r="T1873" i="24"/>
  <c r="U1873" i="24"/>
  <c r="U1860" i="24"/>
  <c r="N1860" i="24"/>
  <c r="O1860" i="24"/>
  <c r="R1860" i="24"/>
  <c r="S1860" i="24"/>
  <c r="T1860" i="24"/>
  <c r="U971" i="24"/>
  <c r="N971" i="24"/>
  <c r="O971" i="24"/>
  <c r="R971" i="24"/>
  <c r="S971" i="24"/>
  <c r="T971" i="24"/>
  <c r="O107" i="24"/>
  <c r="R107" i="24"/>
  <c r="S107" i="24"/>
  <c r="N107" i="24"/>
  <c r="T107" i="24"/>
  <c r="U107" i="24"/>
  <c r="S209" i="24"/>
  <c r="O209" i="24"/>
  <c r="T209" i="24"/>
  <c r="N209" i="24"/>
  <c r="R209" i="24"/>
  <c r="U209" i="24"/>
  <c r="T1171" i="24"/>
  <c r="U1171" i="24"/>
  <c r="N1171" i="24"/>
  <c r="R1171" i="24"/>
  <c r="S1171" i="24"/>
  <c r="O1171" i="24"/>
  <c r="U996" i="24"/>
  <c r="R996" i="24"/>
  <c r="O996" i="24"/>
  <c r="S996" i="24"/>
  <c r="T996" i="24"/>
  <c r="N996" i="24"/>
  <c r="U1850" i="24"/>
  <c r="N1850" i="24"/>
  <c r="O1850" i="24"/>
  <c r="R1850" i="24"/>
  <c r="S1850" i="24"/>
  <c r="T1850" i="24"/>
  <c r="O69" i="24"/>
  <c r="R69" i="24"/>
  <c r="T69" i="24"/>
  <c r="N69" i="24"/>
  <c r="U69" i="24"/>
  <c r="S69" i="24"/>
  <c r="N1461" i="24"/>
  <c r="O1461" i="24"/>
  <c r="R1461" i="24"/>
  <c r="S1461" i="24"/>
  <c r="T1461" i="24"/>
  <c r="U1461" i="24"/>
  <c r="U1149" i="24"/>
  <c r="N1149" i="24"/>
  <c r="O1149" i="24"/>
  <c r="R1149" i="24"/>
  <c r="S1149" i="24"/>
  <c r="T1149" i="24"/>
  <c r="U1137" i="24"/>
  <c r="N1137" i="24"/>
  <c r="O1137" i="24"/>
  <c r="R1137" i="24"/>
  <c r="T1137" i="24"/>
  <c r="S1137" i="24"/>
  <c r="N1128" i="24"/>
  <c r="O1128" i="24"/>
  <c r="T1128" i="24"/>
  <c r="U1128" i="24"/>
  <c r="S1128" i="24"/>
  <c r="R1128" i="24"/>
  <c r="U1113" i="24"/>
  <c r="N1113" i="24"/>
  <c r="O1113" i="24"/>
  <c r="T1113" i="24"/>
  <c r="R1113" i="24"/>
  <c r="S1113" i="24"/>
  <c r="N1110" i="24"/>
  <c r="O1110" i="24"/>
  <c r="T1110" i="24"/>
  <c r="U1110" i="24"/>
  <c r="R1110" i="24"/>
  <c r="S1110" i="24"/>
  <c r="N1094" i="24"/>
  <c r="O1094" i="24"/>
  <c r="T1094" i="24"/>
  <c r="U1094" i="24"/>
  <c r="R1094" i="24"/>
  <c r="S1094" i="24"/>
  <c r="U1081" i="24"/>
  <c r="N1081" i="24"/>
  <c r="O1081" i="24"/>
  <c r="T1081" i="24"/>
  <c r="R1081" i="24"/>
  <c r="S1081" i="24"/>
  <c r="U952" i="24"/>
  <c r="O952" i="24"/>
  <c r="R952" i="24"/>
  <c r="N952" i="24"/>
  <c r="S952" i="24"/>
  <c r="T952" i="24"/>
  <c r="U910" i="24"/>
  <c r="N910" i="24"/>
  <c r="O910" i="24"/>
  <c r="R910" i="24"/>
  <c r="S910" i="24"/>
  <c r="T910" i="24"/>
  <c r="N863" i="24"/>
  <c r="U863" i="24"/>
  <c r="R863" i="24"/>
  <c r="S863" i="24"/>
  <c r="O863" i="24"/>
  <c r="T863" i="24"/>
  <c r="U835" i="24"/>
  <c r="R835" i="24"/>
  <c r="S835" i="24"/>
  <c r="T835" i="24"/>
  <c r="N835" i="24"/>
  <c r="O835" i="24"/>
  <c r="U773" i="24"/>
  <c r="N773" i="24"/>
  <c r="R773" i="24"/>
  <c r="S773" i="24"/>
  <c r="T773" i="24"/>
  <c r="O773" i="24"/>
  <c r="N2494" i="24"/>
  <c r="O2494" i="24"/>
  <c r="R2494" i="24"/>
  <c r="S2494" i="24"/>
  <c r="T2494" i="24"/>
  <c r="U2494" i="24"/>
  <c r="N2478" i="24"/>
  <c r="O2478" i="24"/>
  <c r="R2478" i="24"/>
  <c r="S2478" i="24"/>
  <c r="T2478" i="24"/>
  <c r="U2478" i="24"/>
  <c r="N2462" i="24"/>
  <c r="O2462" i="24"/>
  <c r="R2462" i="24"/>
  <c r="S2462" i="24"/>
  <c r="T2462" i="24"/>
  <c r="U2462" i="24"/>
  <c r="N2446" i="24"/>
  <c r="O2446" i="24"/>
  <c r="R2446" i="24"/>
  <c r="S2446" i="24"/>
  <c r="T2446" i="24"/>
  <c r="U2446" i="24"/>
  <c r="N2430" i="24"/>
  <c r="O2430" i="24"/>
  <c r="R2430" i="24"/>
  <c r="S2430" i="24"/>
  <c r="T2430" i="24"/>
  <c r="U2430" i="24"/>
  <c r="N2414" i="24"/>
  <c r="O2414" i="24"/>
  <c r="R2414" i="24"/>
  <c r="S2414" i="24"/>
  <c r="T2414" i="24"/>
  <c r="U2414" i="24"/>
  <c r="N2398" i="24"/>
  <c r="O2398" i="24"/>
  <c r="R2398" i="24"/>
  <c r="S2398" i="24"/>
  <c r="T2398" i="24"/>
  <c r="U2398" i="24"/>
  <c r="N2382" i="24"/>
  <c r="O2382" i="24"/>
  <c r="R2382" i="24"/>
  <c r="S2382" i="24"/>
  <c r="T2382" i="24"/>
  <c r="U2382" i="24"/>
  <c r="T2366" i="24"/>
  <c r="R2366" i="24"/>
  <c r="S2366" i="24"/>
  <c r="U2366" i="24"/>
  <c r="N2366" i="24"/>
  <c r="O2366" i="24"/>
  <c r="T2350" i="24"/>
  <c r="U2350" i="24"/>
  <c r="N2350" i="24"/>
  <c r="O2350" i="24"/>
  <c r="R2350" i="24"/>
  <c r="S2350" i="24"/>
  <c r="T2334" i="24"/>
  <c r="U2334" i="24"/>
  <c r="N2334" i="24"/>
  <c r="O2334" i="24"/>
  <c r="R2334" i="24"/>
  <c r="S2334" i="24"/>
  <c r="T2318" i="24"/>
  <c r="U2318" i="24"/>
  <c r="N2318" i="24"/>
  <c r="O2318" i="24"/>
  <c r="R2318" i="24"/>
  <c r="S2318" i="24"/>
  <c r="S2302" i="24"/>
  <c r="T2302" i="24"/>
  <c r="U2302" i="24"/>
  <c r="R2302" i="24"/>
  <c r="N2302" i="24"/>
  <c r="O2302" i="24"/>
  <c r="R2286" i="24"/>
  <c r="S2286" i="24"/>
  <c r="T2286" i="24"/>
  <c r="U2286" i="24"/>
  <c r="N2286" i="24"/>
  <c r="O2286" i="24"/>
  <c r="R2270" i="24"/>
  <c r="S2270" i="24"/>
  <c r="T2270" i="24"/>
  <c r="U2270" i="24"/>
  <c r="N2270" i="24"/>
  <c r="O2270" i="24"/>
  <c r="O2254" i="24"/>
  <c r="R2254" i="24"/>
  <c r="S2254" i="24"/>
  <c r="T2254" i="24"/>
  <c r="U2254" i="24"/>
  <c r="N2254" i="24"/>
  <c r="N2238" i="24"/>
  <c r="O2238" i="24"/>
  <c r="R2238" i="24"/>
  <c r="S2238" i="24"/>
  <c r="T2238" i="24"/>
  <c r="U2238" i="24"/>
  <c r="N2222" i="24"/>
  <c r="O2222" i="24"/>
  <c r="R2222" i="24"/>
  <c r="S2222" i="24"/>
  <c r="T2222" i="24"/>
  <c r="U2222" i="24"/>
  <c r="N2206" i="24"/>
  <c r="O2206" i="24"/>
  <c r="R2206" i="24"/>
  <c r="S2206" i="24"/>
  <c r="T2206" i="24"/>
  <c r="U2206" i="24"/>
  <c r="N2190" i="24"/>
  <c r="O2190" i="24"/>
  <c r="R2190" i="24"/>
  <c r="S2190" i="24"/>
  <c r="T2190" i="24"/>
  <c r="U2190" i="24"/>
  <c r="N2174" i="24"/>
  <c r="O2174" i="24"/>
  <c r="R2174" i="24"/>
  <c r="S2174" i="24"/>
  <c r="T2174" i="24"/>
  <c r="U2174" i="24"/>
  <c r="N2158" i="24"/>
  <c r="O2158" i="24"/>
  <c r="R2158" i="24"/>
  <c r="S2158" i="24"/>
  <c r="T2158" i="24"/>
  <c r="U2158" i="24"/>
  <c r="N2142" i="24"/>
  <c r="O2142" i="24"/>
  <c r="R2142" i="24"/>
  <c r="S2142" i="24"/>
  <c r="T2142" i="24"/>
  <c r="U2142" i="24"/>
  <c r="R2126" i="24"/>
  <c r="N2126" i="24"/>
  <c r="O2126" i="24"/>
  <c r="S2126" i="24"/>
  <c r="T2126" i="24"/>
  <c r="U2126" i="24"/>
  <c r="R2110" i="24"/>
  <c r="S2110" i="24"/>
  <c r="U2110" i="24"/>
  <c r="O2110" i="24"/>
  <c r="T2110" i="24"/>
  <c r="N2110" i="24"/>
  <c r="R2094" i="24"/>
  <c r="S2094" i="24"/>
  <c r="U2094" i="24"/>
  <c r="N2094" i="24"/>
  <c r="O2094" i="24"/>
  <c r="T2094" i="24"/>
  <c r="R2078" i="24"/>
  <c r="S2078" i="24"/>
  <c r="T2078" i="24"/>
  <c r="U2078" i="24"/>
  <c r="N2078" i="24"/>
  <c r="O2078" i="24"/>
  <c r="R2062" i="24"/>
  <c r="S2062" i="24"/>
  <c r="T2062" i="24"/>
  <c r="U2062" i="24"/>
  <c r="N2062" i="24"/>
  <c r="O2062" i="24"/>
  <c r="R2046" i="24"/>
  <c r="S2046" i="24"/>
  <c r="T2046" i="24"/>
  <c r="U2046" i="24"/>
  <c r="N2046" i="24"/>
  <c r="O2046" i="24"/>
  <c r="R2030" i="24"/>
  <c r="S2030" i="24"/>
  <c r="T2030" i="24"/>
  <c r="U2030" i="24"/>
  <c r="N2030" i="24"/>
  <c r="O2030" i="24"/>
  <c r="R2014" i="24"/>
  <c r="S2014" i="24"/>
  <c r="T2014" i="24"/>
  <c r="U2014" i="24"/>
  <c r="N2014" i="24"/>
  <c r="O2014" i="24"/>
  <c r="O1998" i="24"/>
  <c r="R1998" i="24"/>
  <c r="S1998" i="24"/>
  <c r="T1998" i="24"/>
  <c r="U1998" i="24"/>
  <c r="N1998" i="24"/>
  <c r="O1982" i="24"/>
  <c r="R1982" i="24"/>
  <c r="S1982" i="24"/>
  <c r="T1982" i="24"/>
  <c r="U1982" i="24"/>
  <c r="N1982" i="24"/>
  <c r="O1966" i="24"/>
  <c r="R1966" i="24"/>
  <c r="S1966" i="24"/>
  <c r="T1966" i="24"/>
  <c r="U1966" i="24"/>
  <c r="N1966" i="24"/>
  <c r="N1950" i="24"/>
  <c r="O1950" i="24"/>
  <c r="R1950" i="24"/>
  <c r="S1950" i="24"/>
  <c r="T1950" i="24"/>
  <c r="U1950" i="24"/>
  <c r="N1934" i="24"/>
  <c r="O1934" i="24"/>
  <c r="R1934" i="24"/>
  <c r="S1934" i="24"/>
  <c r="T1934" i="24"/>
  <c r="U1934" i="24"/>
  <c r="U1856" i="24"/>
  <c r="T1856" i="24"/>
  <c r="N1856" i="24"/>
  <c r="O1856" i="24"/>
  <c r="R1856" i="24"/>
  <c r="S1856" i="24"/>
  <c r="T126" i="24"/>
  <c r="U126" i="24"/>
  <c r="R126" i="24"/>
  <c r="N126" i="24"/>
  <c r="O126" i="24"/>
  <c r="S126" i="24"/>
  <c r="N56" i="24"/>
  <c r="O56" i="24"/>
  <c r="T56" i="24"/>
  <c r="U56" i="24"/>
  <c r="R56" i="24"/>
  <c r="S56" i="24"/>
  <c r="O37" i="24"/>
  <c r="R37" i="24"/>
  <c r="T37" i="24"/>
  <c r="S37" i="24"/>
  <c r="U37" i="24"/>
  <c r="N37" i="24"/>
  <c r="O17" i="24"/>
  <c r="R17" i="24"/>
  <c r="N17" i="24"/>
  <c r="S17" i="24"/>
  <c r="U17" i="24"/>
  <c r="T17" i="24"/>
  <c r="R1318" i="24"/>
  <c r="T1318" i="24"/>
  <c r="U1318" i="24"/>
  <c r="N1318" i="24"/>
  <c r="O1318" i="24"/>
  <c r="S1318" i="24"/>
  <c r="T1363" i="24"/>
  <c r="U1363" i="24"/>
  <c r="R1363" i="24"/>
  <c r="N1363" i="24"/>
  <c r="O1363" i="24"/>
  <c r="S1363" i="24"/>
  <c r="N1249" i="24"/>
  <c r="O1249" i="24"/>
  <c r="R1249" i="24"/>
  <c r="S1249" i="24"/>
  <c r="T1249" i="24"/>
  <c r="U1249" i="24"/>
  <c r="R1408" i="24"/>
  <c r="N1408" i="24"/>
  <c r="O1408" i="24"/>
  <c r="S1408" i="24"/>
  <c r="T1408" i="24"/>
  <c r="U1408" i="24"/>
  <c r="T1010" i="24"/>
  <c r="U1010" i="24"/>
  <c r="N1010" i="24"/>
  <c r="S1010" i="24"/>
  <c r="O1010" i="24"/>
  <c r="R1010" i="24"/>
  <c r="S1049" i="24"/>
  <c r="T1049" i="24"/>
  <c r="N1049" i="24"/>
  <c r="O1049" i="24"/>
  <c r="R1049" i="24"/>
  <c r="U1049" i="24"/>
  <c r="U982" i="24"/>
  <c r="R982" i="24"/>
  <c r="N982" i="24"/>
  <c r="O982" i="24"/>
  <c r="S982" i="24"/>
  <c r="T982" i="24"/>
  <c r="N923" i="24"/>
  <c r="U923" i="24"/>
  <c r="O923" i="24"/>
  <c r="R923" i="24"/>
  <c r="S923" i="24"/>
  <c r="T923" i="24"/>
  <c r="U868" i="24"/>
  <c r="N868" i="24"/>
  <c r="O868" i="24"/>
  <c r="R868" i="24"/>
  <c r="S868" i="24"/>
  <c r="T868" i="24"/>
  <c r="N915" i="24"/>
  <c r="U915" i="24"/>
  <c r="R915" i="24"/>
  <c r="S915" i="24"/>
  <c r="T915" i="24"/>
  <c r="O915" i="24"/>
  <c r="O790" i="24"/>
  <c r="N790" i="24"/>
  <c r="R790" i="24"/>
  <c r="S790" i="24"/>
  <c r="T790" i="24"/>
  <c r="U790" i="24"/>
  <c r="N897" i="24"/>
  <c r="U897" i="24"/>
  <c r="R897" i="24"/>
  <c r="S897" i="24"/>
  <c r="T897" i="24"/>
  <c r="O897" i="24"/>
  <c r="U811" i="24"/>
  <c r="R811" i="24"/>
  <c r="N811" i="24"/>
  <c r="O811" i="24"/>
  <c r="S811" i="24"/>
  <c r="T811" i="24"/>
  <c r="N925" i="24"/>
  <c r="U925" i="24"/>
  <c r="S925" i="24"/>
  <c r="T925" i="24"/>
  <c r="R925" i="24"/>
  <c r="O925" i="24"/>
  <c r="U197" i="24"/>
  <c r="N197" i="24"/>
  <c r="O197" i="24"/>
  <c r="R197" i="24"/>
  <c r="S197" i="24"/>
  <c r="T197" i="24"/>
  <c r="N152" i="24"/>
  <c r="S152" i="24"/>
  <c r="T152" i="24"/>
  <c r="U152" i="24"/>
  <c r="O152" i="24"/>
  <c r="R152" i="24"/>
  <c r="T68" i="24"/>
  <c r="U68" i="24"/>
  <c r="O68" i="24"/>
  <c r="S68" i="24"/>
  <c r="N68" i="24"/>
  <c r="R68" i="24"/>
  <c r="N396" i="24"/>
  <c r="U396" i="24"/>
  <c r="O396" i="24"/>
  <c r="R396" i="24"/>
  <c r="S396" i="24"/>
  <c r="T396" i="24"/>
  <c r="N415" i="24"/>
  <c r="R415" i="24"/>
  <c r="S415" i="24"/>
  <c r="T415" i="24"/>
  <c r="U415" i="24"/>
  <c r="O415" i="24"/>
  <c r="R379" i="24"/>
  <c r="N379" i="24"/>
  <c r="O379" i="24"/>
  <c r="S379" i="24"/>
  <c r="T379" i="24"/>
  <c r="U379" i="24"/>
  <c r="R378" i="24"/>
  <c r="U378" i="24"/>
  <c r="O378" i="24"/>
  <c r="S378" i="24"/>
  <c r="N378" i="24"/>
  <c r="T378" i="24"/>
  <c r="R342" i="24"/>
  <c r="U342" i="24"/>
  <c r="S342" i="24"/>
  <c r="N342" i="24"/>
  <c r="O342" i="24"/>
  <c r="T342" i="24"/>
  <c r="R330" i="24"/>
  <c r="U330" i="24"/>
  <c r="N330" i="24"/>
  <c r="T330" i="24"/>
  <c r="O330" i="24"/>
  <c r="S330" i="24"/>
  <c r="N353" i="24"/>
  <c r="T353" i="24"/>
  <c r="U353" i="24"/>
  <c r="S353" i="24"/>
  <c r="O353" i="24"/>
  <c r="R353" i="24"/>
  <c r="N433" i="24"/>
  <c r="R433" i="24"/>
  <c r="S433" i="24"/>
  <c r="T433" i="24"/>
  <c r="U433" i="24"/>
  <c r="O433" i="24"/>
  <c r="N430" i="24"/>
  <c r="O430" i="24"/>
  <c r="R430" i="24"/>
  <c r="S430" i="24"/>
  <c r="T430" i="24"/>
  <c r="U430" i="24"/>
  <c r="N311" i="24"/>
  <c r="O311" i="24"/>
  <c r="S311" i="24"/>
  <c r="R311" i="24"/>
  <c r="T311" i="24"/>
  <c r="U311" i="24"/>
  <c r="T552" i="24"/>
  <c r="N552" i="24"/>
  <c r="O552" i="24"/>
  <c r="R552" i="24"/>
  <c r="S552" i="24"/>
  <c r="U552" i="24"/>
  <c r="T554" i="24"/>
  <c r="N554" i="24"/>
  <c r="O554" i="24"/>
  <c r="R554" i="24"/>
  <c r="S554" i="24"/>
  <c r="U554" i="24"/>
  <c r="T519" i="24"/>
  <c r="U519" i="24"/>
  <c r="N519" i="24"/>
  <c r="O519" i="24"/>
  <c r="S519" i="24"/>
  <c r="R519" i="24"/>
  <c r="T526" i="24"/>
  <c r="N526" i="24"/>
  <c r="O526" i="24"/>
  <c r="U526" i="24"/>
  <c r="S526" i="24"/>
  <c r="R526" i="24"/>
  <c r="O483" i="24"/>
  <c r="R483" i="24"/>
  <c r="T483" i="24"/>
  <c r="U483" i="24"/>
  <c r="N483" i="24"/>
  <c r="S483" i="24"/>
  <c r="O473" i="24"/>
  <c r="R473" i="24"/>
  <c r="T473" i="24"/>
  <c r="S473" i="24"/>
  <c r="N473" i="24"/>
  <c r="U473" i="24"/>
  <c r="O460" i="24"/>
  <c r="U460" i="24"/>
  <c r="N460" i="24"/>
  <c r="R460" i="24"/>
  <c r="S460" i="24"/>
  <c r="T460" i="24"/>
  <c r="O13" i="24"/>
  <c r="R13" i="24"/>
  <c r="S13" i="24"/>
  <c r="N13" i="24"/>
  <c r="U13" i="24"/>
  <c r="T13" i="24"/>
  <c r="T596" i="24"/>
  <c r="N596" i="24"/>
  <c r="O596" i="24"/>
  <c r="S596" i="24"/>
  <c r="U596" i="24"/>
  <c r="R596" i="24"/>
  <c r="T645" i="24"/>
  <c r="R645" i="24"/>
  <c r="S645" i="24"/>
  <c r="U645" i="24"/>
  <c r="N645" i="24"/>
  <c r="O645" i="24"/>
  <c r="N1555" i="24"/>
  <c r="O1555" i="24"/>
  <c r="S1555" i="24"/>
  <c r="T1555" i="24"/>
  <c r="U1555" i="24"/>
  <c r="R1555" i="24"/>
  <c r="U1538" i="24"/>
  <c r="N1538" i="24"/>
  <c r="O1538" i="24"/>
  <c r="R1538" i="24"/>
  <c r="S1538" i="24"/>
  <c r="T1538" i="24"/>
  <c r="U1518" i="24"/>
  <c r="N1518" i="24"/>
  <c r="O1518" i="24"/>
  <c r="R1518" i="24"/>
  <c r="S1518" i="24"/>
  <c r="T1518" i="24"/>
  <c r="S842" i="24"/>
  <c r="T842" i="24"/>
  <c r="U842" i="24"/>
  <c r="R842" i="24"/>
  <c r="N842" i="24"/>
  <c r="O842" i="24"/>
  <c r="S219" i="24"/>
  <c r="O219" i="24"/>
  <c r="R219" i="24"/>
  <c r="N219" i="24"/>
  <c r="T219" i="24"/>
  <c r="U219" i="24"/>
  <c r="N1575" i="24"/>
  <c r="O1575" i="24"/>
  <c r="S1575" i="24"/>
  <c r="T1575" i="24"/>
  <c r="U1575" i="24"/>
  <c r="R1575" i="24"/>
  <c r="N1906" i="24"/>
  <c r="O1906" i="24"/>
  <c r="R1906" i="24"/>
  <c r="S1906" i="24"/>
  <c r="T1906" i="24"/>
  <c r="U1906" i="24"/>
  <c r="R1890" i="24"/>
  <c r="S1890" i="24"/>
  <c r="T1890" i="24"/>
  <c r="U1890" i="24"/>
  <c r="N1890" i="24"/>
  <c r="O1890" i="24"/>
  <c r="N1533" i="24"/>
  <c r="O1533" i="24"/>
  <c r="S1533" i="24"/>
  <c r="T1533" i="24"/>
  <c r="U1533" i="24"/>
  <c r="R1533" i="24"/>
  <c r="U1494" i="24"/>
  <c r="N1494" i="24"/>
  <c r="O1494" i="24"/>
  <c r="R1494" i="24"/>
  <c r="S1494" i="24"/>
  <c r="T1494" i="24"/>
  <c r="N1571" i="24"/>
  <c r="O1571" i="24"/>
  <c r="S1571" i="24"/>
  <c r="T1571" i="24"/>
  <c r="U1571" i="24"/>
  <c r="R1571" i="24"/>
  <c r="N1841" i="24"/>
  <c r="O1841" i="24"/>
  <c r="R1841" i="24"/>
  <c r="S1841" i="24"/>
  <c r="T1841" i="24"/>
  <c r="U1841" i="24"/>
  <c r="U1810" i="24"/>
  <c r="N1810" i="24"/>
  <c r="O1810" i="24"/>
  <c r="R1810" i="24"/>
  <c r="S1810" i="24"/>
  <c r="T1810" i="24"/>
  <c r="R1780" i="24"/>
  <c r="S1780" i="24"/>
  <c r="T1780" i="24"/>
  <c r="U1780" i="24"/>
  <c r="N1780" i="24"/>
  <c r="O1780" i="24"/>
  <c r="N1791" i="24"/>
  <c r="O1791" i="24"/>
  <c r="T1791" i="24"/>
  <c r="R1791" i="24"/>
  <c r="S1791" i="24"/>
  <c r="U1791" i="24"/>
  <c r="U1584" i="24"/>
  <c r="N1584" i="24"/>
  <c r="T1584" i="24"/>
  <c r="O1584" i="24"/>
  <c r="R1584" i="24"/>
  <c r="S1584" i="24"/>
  <c r="N1723" i="24"/>
  <c r="O1723" i="24"/>
  <c r="S1723" i="24"/>
  <c r="T1723" i="24"/>
  <c r="R1723" i="24"/>
  <c r="U1723" i="24"/>
  <c r="O1722" i="24"/>
  <c r="R1722" i="24"/>
  <c r="S1722" i="24"/>
  <c r="T1722" i="24"/>
  <c r="U1722" i="24"/>
  <c r="N1722" i="24"/>
  <c r="N1721" i="24"/>
  <c r="O1721" i="24"/>
  <c r="S1721" i="24"/>
  <c r="T1721" i="24"/>
  <c r="R1721" i="24"/>
  <c r="U1721" i="24"/>
  <c r="O1732" i="24"/>
  <c r="R1732" i="24"/>
  <c r="S1732" i="24"/>
  <c r="T1732" i="24"/>
  <c r="U1732" i="24"/>
  <c r="N1732" i="24"/>
  <c r="N1683" i="24"/>
  <c r="O1683" i="24"/>
  <c r="R1683" i="24"/>
  <c r="S1683" i="24"/>
  <c r="U1683" i="24"/>
  <c r="T1683" i="24"/>
  <c r="N1682" i="24"/>
  <c r="O1682" i="24"/>
  <c r="R1682" i="24"/>
  <c r="S1682" i="24"/>
  <c r="T1682" i="24"/>
  <c r="U1682" i="24"/>
  <c r="N1633" i="24"/>
  <c r="S1633" i="24"/>
  <c r="U1633" i="24"/>
  <c r="O1633" i="24"/>
  <c r="R1633" i="24"/>
  <c r="T1633" i="24"/>
  <c r="R1644" i="24"/>
  <c r="S1644" i="24"/>
  <c r="T1644" i="24"/>
  <c r="U1644" i="24"/>
  <c r="N1644" i="24"/>
  <c r="O1644" i="24"/>
  <c r="N1595" i="24"/>
  <c r="O1595" i="24"/>
  <c r="S1595" i="24"/>
  <c r="T1595" i="24"/>
  <c r="U1595" i="24"/>
  <c r="R1595" i="24"/>
  <c r="U1594" i="24"/>
  <c r="N1594" i="24"/>
  <c r="O1594" i="24"/>
  <c r="R1594" i="24"/>
  <c r="S1594" i="24"/>
  <c r="T1594" i="24"/>
  <c r="U1832" i="24"/>
  <c r="T1832" i="24"/>
  <c r="N1832" i="24"/>
  <c r="O1832" i="24"/>
  <c r="R1832" i="24"/>
  <c r="S1832" i="24"/>
  <c r="U1820" i="24"/>
  <c r="N1820" i="24"/>
  <c r="O1820" i="24"/>
  <c r="R1820" i="24"/>
  <c r="S1820" i="24"/>
  <c r="T1820" i="24"/>
  <c r="U735" i="24"/>
  <c r="N735" i="24"/>
  <c r="O735" i="24"/>
  <c r="R735" i="24"/>
  <c r="S735" i="24"/>
  <c r="T735" i="24"/>
  <c r="N718" i="24"/>
  <c r="R718" i="24"/>
  <c r="O718" i="24"/>
  <c r="S718" i="24"/>
  <c r="T718" i="24"/>
  <c r="U718" i="24"/>
  <c r="U695" i="24"/>
  <c r="N695" i="24"/>
  <c r="O695" i="24"/>
  <c r="R695" i="24"/>
  <c r="T695" i="24"/>
  <c r="S695" i="24"/>
  <c r="N676" i="24"/>
  <c r="S676" i="24"/>
  <c r="T676" i="24"/>
  <c r="O676" i="24"/>
  <c r="R676" i="24"/>
  <c r="U676" i="24"/>
  <c r="T648" i="24"/>
  <c r="O648" i="24"/>
  <c r="U648" i="24"/>
  <c r="N648" i="24"/>
  <c r="R648" i="24"/>
  <c r="S648" i="24"/>
  <c r="T626" i="24"/>
  <c r="O626" i="24"/>
  <c r="S626" i="24"/>
  <c r="U626" i="24"/>
  <c r="N626" i="24"/>
  <c r="R626" i="24"/>
  <c r="T589" i="24"/>
  <c r="U589" i="24"/>
  <c r="N589" i="24"/>
  <c r="O589" i="24"/>
  <c r="R589" i="24"/>
  <c r="S589" i="24"/>
  <c r="T567" i="24"/>
  <c r="U567" i="24"/>
  <c r="N567" i="24"/>
  <c r="O567" i="24"/>
  <c r="R567" i="24"/>
  <c r="S567" i="24"/>
  <c r="U1450" i="24"/>
  <c r="N1450" i="24"/>
  <c r="R1450" i="24"/>
  <c r="S1450" i="24"/>
  <c r="O1450" i="24"/>
  <c r="T1450" i="24"/>
  <c r="T1062" i="24"/>
  <c r="U1062" i="24"/>
  <c r="N1062" i="24"/>
  <c r="O1062" i="24"/>
  <c r="S1062" i="24"/>
  <c r="R1062" i="24"/>
  <c r="N1056" i="24"/>
  <c r="O1056" i="24"/>
  <c r="R1056" i="24"/>
  <c r="U1056" i="24"/>
  <c r="S1056" i="24"/>
  <c r="T1056" i="24"/>
  <c r="R1416" i="24"/>
  <c r="S1416" i="24"/>
  <c r="T1416" i="24"/>
  <c r="U1416" i="24"/>
  <c r="N1416" i="24"/>
  <c r="O1416" i="24"/>
  <c r="R1045" i="24"/>
  <c r="S1045" i="24"/>
  <c r="T1045" i="24"/>
  <c r="U1045" i="24"/>
  <c r="N1045" i="24"/>
  <c r="O1045" i="24"/>
  <c r="R1036" i="24"/>
  <c r="S1036" i="24"/>
  <c r="T1036" i="24"/>
  <c r="U1036" i="24"/>
  <c r="N1036" i="24"/>
  <c r="O1036" i="24"/>
  <c r="T1379" i="24"/>
  <c r="U1379" i="24"/>
  <c r="R1379" i="24"/>
  <c r="N1379" i="24"/>
  <c r="O1379" i="24"/>
  <c r="S1379" i="24"/>
  <c r="R1358" i="24"/>
  <c r="N1358" i="24"/>
  <c r="O1358" i="24"/>
  <c r="T1358" i="24"/>
  <c r="U1358" i="24"/>
  <c r="S1358" i="24"/>
  <c r="R1340" i="24"/>
  <c r="N1340" i="24"/>
  <c r="O1340" i="24"/>
  <c r="S1340" i="24"/>
  <c r="T1340" i="24"/>
  <c r="U1340" i="24"/>
  <c r="N1317" i="24"/>
  <c r="O1317" i="24"/>
  <c r="R1317" i="24"/>
  <c r="S1317" i="24"/>
  <c r="T1317" i="24"/>
  <c r="U1317" i="24"/>
  <c r="S1295" i="24"/>
  <c r="N1295" i="24"/>
  <c r="O1295" i="24"/>
  <c r="R1295" i="24"/>
  <c r="T1295" i="24"/>
  <c r="U1295" i="24"/>
  <c r="S1277" i="24"/>
  <c r="T1277" i="24"/>
  <c r="U1277" i="24"/>
  <c r="O1277" i="24"/>
  <c r="R1277" i="24"/>
  <c r="N1277" i="24"/>
  <c r="N1257" i="24"/>
  <c r="O1257" i="24"/>
  <c r="R1257" i="24"/>
  <c r="S1257" i="24"/>
  <c r="T1257" i="24"/>
  <c r="U1257" i="24"/>
  <c r="N1233" i="24"/>
  <c r="O1233" i="24"/>
  <c r="R1233" i="24"/>
  <c r="S1233" i="24"/>
  <c r="T1233" i="24"/>
  <c r="U1233" i="24"/>
  <c r="U1218" i="24"/>
  <c r="N1218" i="24"/>
  <c r="O1218" i="24"/>
  <c r="R1218" i="24"/>
  <c r="T1218" i="24"/>
  <c r="S1218" i="24"/>
  <c r="R274" i="24"/>
  <c r="U274" i="24"/>
  <c r="N274" i="24"/>
  <c r="S274" i="24"/>
  <c r="O274" i="24"/>
  <c r="T274" i="24"/>
  <c r="R256" i="24"/>
  <c r="U256" i="24"/>
  <c r="T256" i="24"/>
  <c r="S256" i="24"/>
  <c r="O256" i="24"/>
  <c r="N256" i="24"/>
  <c r="U1216" i="24"/>
  <c r="N1216" i="24"/>
  <c r="O1216" i="24"/>
  <c r="S1216" i="24"/>
  <c r="T1216" i="24"/>
  <c r="R1216" i="24"/>
  <c r="U1202" i="24"/>
  <c r="R1202" i="24"/>
  <c r="T1202" i="24"/>
  <c r="S1202" i="24"/>
  <c r="N1202" i="24"/>
  <c r="O1202" i="24"/>
  <c r="U1190" i="24"/>
  <c r="N1190" i="24"/>
  <c r="O1190" i="24"/>
  <c r="R1190" i="24"/>
  <c r="S1190" i="24"/>
  <c r="T1190" i="24"/>
  <c r="U1872" i="24"/>
  <c r="T1872" i="24"/>
  <c r="N1872" i="24"/>
  <c r="O1872" i="24"/>
  <c r="R1872" i="24"/>
  <c r="S1872" i="24"/>
  <c r="N1859" i="24"/>
  <c r="O1859" i="24"/>
  <c r="T1859" i="24"/>
  <c r="U1859" i="24"/>
  <c r="R1859" i="24"/>
  <c r="S1859" i="24"/>
  <c r="U970" i="24"/>
  <c r="O970" i="24"/>
  <c r="R970" i="24"/>
  <c r="S970" i="24"/>
  <c r="T970" i="24"/>
  <c r="N970" i="24"/>
  <c r="U966" i="24"/>
  <c r="O966" i="24"/>
  <c r="R966" i="24"/>
  <c r="T966" i="24"/>
  <c r="S966" i="24"/>
  <c r="N966" i="24"/>
  <c r="R208" i="24"/>
  <c r="U208" i="24"/>
  <c r="O208" i="24"/>
  <c r="S208" i="24"/>
  <c r="N208" i="24"/>
  <c r="T208" i="24"/>
  <c r="U195" i="24"/>
  <c r="T195" i="24"/>
  <c r="S195" i="24"/>
  <c r="N195" i="24"/>
  <c r="O195" i="24"/>
  <c r="R195" i="24"/>
  <c r="S995" i="24"/>
  <c r="T995" i="24"/>
  <c r="U995" i="24"/>
  <c r="N995" i="24"/>
  <c r="O995" i="24"/>
  <c r="R995" i="24"/>
  <c r="N1849" i="24"/>
  <c r="O1849" i="24"/>
  <c r="R1849" i="24"/>
  <c r="S1849" i="24"/>
  <c r="T1849" i="24"/>
  <c r="U1849" i="24"/>
  <c r="U1476" i="24"/>
  <c r="N1476" i="24"/>
  <c r="R1476" i="24"/>
  <c r="S1476" i="24"/>
  <c r="T1476" i="24"/>
  <c r="O1476" i="24"/>
  <c r="U1460" i="24"/>
  <c r="N1460" i="24"/>
  <c r="R1460" i="24"/>
  <c r="S1460" i="24"/>
  <c r="T1460" i="24"/>
  <c r="O1460" i="24"/>
  <c r="N1148" i="24"/>
  <c r="O1148" i="24"/>
  <c r="T1148" i="24"/>
  <c r="U1148" i="24"/>
  <c r="R1148" i="24"/>
  <c r="S1148" i="24"/>
  <c r="N1136" i="24"/>
  <c r="O1136" i="24"/>
  <c r="T1136" i="24"/>
  <c r="U1136" i="24"/>
  <c r="S1136" i="24"/>
  <c r="R1136" i="24"/>
  <c r="U1127" i="24"/>
  <c r="N1127" i="24"/>
  <c r="O1127" i="24"/>
  <c r="S1127" i="24"/>
  <c r="T1127" i="24"/>
  <c r="R1127" i="24"/>
  <c r="R188" i="24"/>
  <c r="U188" i="24"/>
  <c r="N188" i="24"/>
  <c r="S188" i="24"/>
  <c r="O188" i="24"/>
  <c r="T188" i="24"/>
  <c r="U1109" i="24"/>
  <c r="N1109" i="24"/>
  <c r="O1109" i="24"/>
  <c r="R1109" i="24"/>
  <c r="S1109" i="24"/>
  <c r="T1109" i="24"/>
  <c r="N1845" i="24"/>
  <c r="O1845" i="24"/>
  <c r="R1845" i="24"/>
  <c r="S1845" i="24"/>
  <c r="T1845" i="24"/>
  <c r="U1845" i="24"/>
  <c r="N1080" i="24"/>
  <c r="O1080" i="24"/>
  <c r="T1080" i="24"/>
  <c r="U1080" i="24"/>
  <c r="S1080" i="24"/>
  <c r="R1080" i="24"/>
  <c r="U950" i="24"/>
  <c r="N950" i="24"/>
  <c r="O950" i="24"/>
  <c r="R950" i="24"/>
  <c r="T950" i="24"/>
  <c r="S950" i="24"/>
  <c r="N909" i="24"/>
  <c r="U909" i="24"/>
  <c r="O909" i="24"/>
  <c r="T909" i="24"/>
  <c r="R909" i="24"/>
  <c r="S909" i="24"/>
  <c r="R861" i="24"/>
  <c r="U861" i="24"/>
  <c r="S861" i="24"/>
  <c r="T861" i="24"/>
  <c r="N861" i="24"/>
  <c r="O861" i="24"/>
  <c r="R834" i="24"/>
  <c r="N834" i="24"/>
  <c r="T834" i="24"/>
  <c r="U834" i="24"/>
  <c r="O834" i="24"/>
  <c r="S834" i="24"/>
  <c r="O772" i="24"/>
  <c r="N772" i="24"/>
  <c r="R772" i="24"/>
  <c r="S772" i="24"/>
  <c r="T772" i="24"/>
  <c r="U772" i="24"/>
  <c r="R2493" i="24"/>
  <c r="S2493" i="24"/>
  <c r="T2493" i="24"/>
  <c r="U2493" i="24"/>
  <c r="N2493" i="24"/>
  <c r="O2493" i="24"/>
  <c r="R2477" i="24"/>
  <c r="S2477" i="24"/>
  <c r="T2477" i="24"/>
  <c r="U2477" i="24"/>
  <c r="N2477" i="24"/>
  <c r="O2477" i="24"/>
  <c r="R2461" i="24"/>
  <c r="S2461" i="24"/>
  <c r="T2461" i="24"/>
  <c r="U2461" i="24"/>
  <c r="N2461" i="24"/>
  <c r="O2461" i="24"/>
  <c r="R2445" i="24"/>
  <c r="S2445" i="24"/>
  <c r="T2445" i="24"/>
  <c r="U2445" i="24"/>
  <c r="N2445" i="24"/>
  <c r="O2445" i="24"/>
  <c r="R2429" i="24"/>
  <c r="S2429" i="24"/>
  <c r="T2429" i="24"/>
  <c r="U2429" i="24"/>
  <c r="N2429" i="24"/>
  <c r="O2429" i="24"/>
  <c r="R2413" i="24"/>
  <c r="S2413" i="24"/>
  <c r="T2413" i="24"/>
  <c r="U2413" i="24"/>
  <c r="N2413" i="24"/>
  <c r="O2413" i="24"/>
  <c r="R2397" i="24"/>
  <c r="S2397" i="24"/>
  <c r="T2397" i="24"/>
  <c r="U2397" i="24"/>
  <c r="N2397" i="24"/>
  <c r="O2397" i="24"/>
  <c r="R2381" i="24"/>
  <c r="S2381" i="24"/>
  <c r="T2381" i="24"/>
  <c r="U2381" i="24"/>
  <c r="N2381" i="24"/>
  <c r="O2381" i="24"/>
  <c r="N2365" i="24"/>
  <c r="O2365" i="24"/>
  <c r="R2365" i="24"/>
  <c r="S2365" i="24"/>
  <c r="T2365" i="24"/>
  <c r="U2365" i="24"/>
  <c r="O2349" i="24"/>
  <c r="R2349" i="24"/>
  <c r="S2349" i="24"/>
  <c r="T2349" i="24"/>
  <c r="U2349" i="24"/>
  <c r="N2349" i="24"/>
  <c r="O2333" i="24"/>
  <c r="R2333" i="24"/>
  <c r="S2333" i="24"/>
  <c r="T2333" i="24"/>
  <c r="U2333" i="24"/>
  <c r="N2333" i="24"/>
  <c r="O2317" i="24"/>
  <c r="R2317" i="24"/>
  <c r="S2317" i="24"/>
  <c r="T2317" i="24"/>
  <c r="U2317" i="24"/>
  <c r="N2317" i="24"/>
  <c r="N2301" i="24"/>
  <c r="O2301" i="24"/>
  <c r="R2301" i="24"/>
  <c r="S2301" i="24"/>
  <c r="T2301" i="24"/>
  <c r="U2301" i="24"/>
  <c r="N2285" i="24"/>
  <c r="O2285" i="24"/>
  <c r="R2285" i="24"/>
  <c r="S2285" i="24"/>
  <c r="T2285" i="24"/>
  <c r="U2285" i="24"/>
  <c r="N2269" i="24"/>
  <c r="O2269" i="24"/>
  <c r="R2269" i="24"/>
  <c r="S2269" i="24"/>
  <c r="T2269" i="24"/>
  <c r="U2269" i="24"/>
  <c r="S2253" i="24"/>
  <c r="T2253" i="24"/>
  <c r="U2253" i="24"/>
  <c r="R2253" i="24"/>
  <c r="N2253" i="24"/>
  <c r="O2253" i="24"/>
  <c r="R2237" i="24"/>
  <c r="S2237" i="24"/>
  <c r="T2237" i="24"/>
  <c r="U2237" i="24"/>
  <c r="N2237" i="24"/>
  <c r="O2237" i="24"/>
  <c r="R2221" i="24"/>
  <c r="S2221" i="24"/>
  <c r="T2221" i="24"/>
  <c r="U2221" i="24"/>
  <c r="N2221" i="24"/>
  <c r="O2221" i="24"/>
  <c r="R2205" i="24"/>
  <c r="S2205" i="24"/>
  <c r="T2205" i="24"/>
  <c r="U2205" i="24"/>
  <c r="N2205" i="24"/>
  <c r="O2205" i="24"/>
  <c r="R2189" i="24"/>
  <c r="S2189" i="24"/>
  <c r="T2189" i="24"/>
  <c r="U2189" i="24"/>
  <c r="N2189" i="24"/>
  <c r="O2189" i="24"/>
  <c r="R2173" i="24"/>
  <c r="S2173" i="24"/>
  <c r="T2173" i="24"/>
  <c r="U2173" i="24"/>
  <c r="N2173" i="24"/>
  <c r="O2173" i="24"/>
  <c r="R2157" i="24"/>
  <c r="S2157" i="24"/>
  <c r="T2157" i="24"/>
  <c r="U2157" i="24"/>
  <c r="N2157" i="24"/>
  <c r="O2157" i="24"/>
  <c r="R2141" i="24"/>
  <c r="S2141" i="24"/>
  <c r="T2141" i="24"/>
  <c r="U2141" i="24"/>
  <c r="N2141" i="24"/>
  <c r="O2141" i="24"/>
  <c r="S2125" i="24"/>
  <c r="O2125" i="24"/>
  <c r="R2125" i="24"/>
  <c r="T2125" i="24"/>
  <c r="U2125" i="24"/>
  <c r="N2125" i="24"/>
  <c r="S2109" i="24"/>
  <c r="N2109" i="24"/>
  <c r="O2109" i="24"/>
  <c r="R2109" i="24"/>
  <c r="T2109" i="24"/>
  <c r="U2109" i="24"/>
  <c r="S2093" i="24"/>
  <c r="N2093" i="24"/>
  <c r="O2093" i="24"/>
  <c r="R2093" i="24"/>
  <c r="T2093" i="24"/>
  <c r="U2093" i="24"/>
  <c r="S2077" i="24"/>
  <c r="N2077" i="24"/>
  <c r="R2077" i="24"/>
  <c r="T2077" i="24"/>
  <c r="U2077" i="24"/>
  <c r="O2077" i="24"/>
  <c r="S2061" i="24"/>
  <c r="N2061" i="24"/>
  <c r="R2061" i="24"/>
  <c r="T2061" i="24"/>
  <c r="U2061" i="24"/>
  <c r="O2061" i="24"/>
  <c r="S2045" i="24"/>
  <c r="N2045" i="24"/>
  <c r="R2045" i="24"/>
  <c r="T2045" i="24"/>
  <c r="U2045" i="24"/>
  <c r="O2045" i="24"/>
  <c r="S2029" i="24"/>
  <c r="N2029" i="24"/>
  <c r="R2029" i="24"/>
  <c r="T2029" i="24"/>
  <c r="U2029" i="24"/>
  <c r="O2029" i="24"/>
  <c r="S2013" i="24"/>
  <c r="N2013" i="24"/>
  <c r="O2013" i="24"/>
  <c r="R2013" i="24"/>
  <c r="T2013" i="24"/>
  <c r="U2013" i="24"/>
  <c r="S1997" i="24"/>
  <c r="N1997" i="24"/>
  <c r="O1997" i="24"/>
  <c r="R1997" i="24"/>
  <c r="T1997" i="24"/>
  <c r="U1997" i="24"/>
  <c r="S1981" i="24"/>
  <c r="T1981" i="24"/>
  <c r="N1981" i="24"/>
  <c r="O1981" i="24"/>
  <c r="R1981" i="24"/>
  <c r="U1981" i="24"/>
  <c r="S1965" i="24"/>
  <c r="T1965" i="24"/>
  <c r="N1965" i="24"/>
  <c r="O1965" i="24"/>
  <c r="R1965" i="24"/>
  <c r="U1965" i="24"/>
  <c r="S1949" i="24"/>
  <c r="T1949" i="24"/>
  <c r="U1949" i="24"/>
  <c r="N1949" i="24"/>
  <c r="R1949" i="24"/>
  <c r="O1949" i="24"/>
  <c r="S1933" i="24"/>
  <c r="T1933" i="24"/>
  <c r="U1933" i="24"/>
  <c r="N1933" i="24"/>
  <c r="O1933" i="24"/>
  <c r="R1933" i="24"/>
  <c r="N1855" i="24"/>
  <c r="O1855" i="24"/>
  <c r="R1855" i="24"/>
  <c r="S1855" i="24"/>
  <c r="T1855" i="24"/>
  <c r="U1855" i="24"/>
  <c r="R112" i="24"/>
  <c r="S112" i="24"/>
  <c r="N112" i="24"/>
  <c r="O112" i="24"/>
  <c r="U112" i="24"/>
  <c r="T112" i="24"/>
  <c r="O61" i="24"/>
  <c r="R61" i="24"/>
  <c r="S61" i="24"/>
  <c r="U61" i="24"/>
  <c r="N61" i="24"/>
  <c r="T61" i="24"/>
  <c r="N36" i="24"/>
  <c r="R36" i="24"/>
  <c r="U36" i="24"/>
  <c r="O36" i="24"/>
  <c r="S36" i="24"/>
  <c r="T36" i="24"/>
  <c r="U16" i="24"/>
  <c r="T16" i="24"/>
  <c r="N16" i="24"/>
  <c r="O16" i="24"/>
  <c r="R16" i="24"/>
  <c r="S16" i="24"/>
  <c r="N1299" i="24"/>
  <c r="O1299" i="24"/>
  <c r="R1299" i="24"/>
  <c r="S1299" i="24"/>
  <c r="T1299" i="24"/>
  <c r="U1299" i="24"/>
  <c r="N1353" i="24"/>
  <c r="R1353" i="24"/>
  <c r="O1353" i="24"/>
  <c r="T1353" i="24"/>
  <c r="U1353" i="24"/>
  <c r="S1353" i="24"/>
  <c r="N1381" i="24"/>
  <c r="O1381" i="24"/>
  <c r="R1381" i="24"/>
  <c r="S1381" i="24"/>
  <c r="T1381" i="24"/>
  <c r="U1381" i="24"/>
  <c r="R1400" i="24"/>
  <c r="S1400" i="24"/>
  <c r="T1400" i="24"/>
  <c r="U1400" i="24"/>
  <c r="N1400" i="24"/>
  <c r="O1400" i="24"/>
  <c r="T1012" i="24"/>
  <c r="U1012" i="24"/>
  <c r="N1012" i="24"/>
  <c r="O1012" i="24"/>
  <c r="R1012" i="24"/>
  <c r="S1012" i="24"/>
  <c r="R1402" i="24"/>
  <c r="T1402" i="24"/>
  <c r="U1402" i="24"/>
  <c r="N1402" i="24"/>
  <c r="O1402" i="24"/>
  <c r="S1402" i="24"/>
  <c r="N981" i="24"/>
  <c r="O981" i="24"/>
  <c r="R981" i="24"/>
  <c r="S981" i="24"/>
  <c r="T981" i="24"/>
  <c r="U981" i="24"/>
  <c r="R845" i="24"/>
  <c r="U845" i="24"/>
  <c r="N845" i="24"/>
  <c r="O845" i="24"/>
  <c r="S845" i="24"/>
  <c r="T845" i="24"/>
  <c r="N865" i="24"/>
  <c r="U865" i="24"/>
  <c r="R865" i="24"/>
  <c r="S865" i="24"/>
  <c r="T865" i="24"/>
  <c r="O865" i="24"/>
  <c r="N913" i="24"/>
  <c r="U913" i="24"/>
  <c r="O913" i="24"/>
  <c r="R913" i="24"/>
  <c r="S913" i="24"/>
  <c r="T913" i="24"/>
  <c r="T788" i="24"/>
  <c r="U788" i="24"/>
  <c r="O788" i="24"/>
  <c r="R788" i="24"/>
  <c r="S788" i="24"/>
  <c r="N788" i="24"/>
  <c r="N895" i="24"/>
  <c r="U895" i="24"/>
  <c r="T895" i="24"/>
  <c r="O895" i="24"/>
  <c r="R895" i="24"/>
  <c r="S895" i="24"/>
  <c r="U807" i="24"/>
  <c r="R807" i="24"/>
  <c r="O807" i="24"/>
  <c r="N807" i="24"/>
  <c r="S807" i="24"/>
  <c r="T807" i="24"/>
  <c r="N921" i="24"/>
  <c r="U921" i="24"/>
  <c r="O921" i="24"/>
  <c r="R921" i="24"/>
  <c r="S921" i="24"/>
  <c r="T921" i="24"/>
  <c r="R198" i="24"/>
  <c r="U198" i="24"/>
  <c r="O198" i="24"/>
  <c r="T198" i="24"/>
  <c r="S198" i="24"/>
  <c r="N198" i="24"/>
  <c r="O151" i="24"/>
  <c r="R151" i="24"/>
  <c r="N151" i="24"/>
  <c r="S151" i="24"/>
  <c r="T151" i="24"/>
  <c r="U151" i="24"/>
  <c r="S257" i="24"/>
  <c r="U257" i="24"/>
  <c r="T257" i="24"/>
  <c r="N257" i="24"/>
  <c r="R257" i="24"/>
  <c r="O257" i="24"/>
  <c r="O395" i="24"/>
  <c r="T395" i="24"/>
  <c r="N395" i="24"/>
  <c r="S395" i="24"/>
  <c r="U395" i="24"/>
  <c r="R395" i="24"/>
  <c r="N414" i="24"/>
  <c r="O414" i="24"/>
  <c r="R414" i="24"/>
  <c r="S414" i="24"/>
  <c r="T414" i="24"/>
  <c r="U414" i="24"/>
  <c r="N408" i="24"/>
  <c r="R408" i="24"/>
  <c r="S408" i="24"/>
  <c r="T408" i="24"/>
  <c r="U408" i="24"/>
  <c r="O408" i="24"/>
  <c r="N377" i="24"/>
  <c r="T377" i="24"/>
  <c r="U377" i="24"/>
  <c r="R377" i="24"/>
  <c r="S377" i="24"/>
  <c r="O377" i="24"/>
  <c r="R341" i="24"/>
  <c r="U341" i="24"/>
  <c r="N341" i="24"/>
  <c r="O341" i="24"/>
  <c r="T341" i="24"/>
  <c r="S341" i="24"/>
  <c r="O329" i="24"/>
  <c r="R329" i="24"/>
  <c r="T329" i="24"/>
  <c r="N329" i="24"/>
  <c r="S329" i="24"/>
  <c r="U329" i="24"/>
  <c r="R352" i="24"/>
  <c r="U352" i="24"/>
  <c r="N352" i="24"/>
  <c r="T352" i="24"/>
  <c r="O352" i="24"/>
  <c r="S352" i="24"/>
  <c r="N443" i="24"/>
  <c r="T443" i="24"/>
  <c r="O443" i="24"/>
  <c r="R443" i="24"/>
  <c r="S443" i="24"/>
  <c r="U443" i="24"/>
  <c r="N432" i="24"/>
  <c r="R432" i="24"/>
  <c r="S432" i="24"/>
  <c r="T432" i="24"/>
  <c r="U432" i="24"/>
  <c r="O432" i="24"/>
  <c r="T303" i="24"/>
  <c r="U303" i="24"/>
  <c r="R303" i="24"/>
  <c r="N303" i="24"/>
  <c r="O303" i="24"/>
  <c r="S303" i="24"/>
  <c r="T548" i="24"/>
  <c r="N548" i="24"/>
  <c r="O548" i="24"/>
  <c r="S548" i="24"/>
  <c r="U548" i="24"/>
  <c r="R548" i="24"/>
  <c r="T550" i="24"/>
  <c r="N550" i="24"/>
  <c r="O550" i="24"/>
  <c r="S550" i="24"/>
  <c r="U550" i="24"/>
  <c r="R550" i="24"/>
  <c r="T536" i="24"/>
  <c r="N536" i="24"/>
  <c r="O536" i="24"/>
  <c r="R536" i="24"/>
  <c r="S536" i="24"/>
  <c r="U536" i="24"/>
  <c r="T522" i="24"/>
  <c r="N522" i="24"/>
  <c r="O522" i="24"/>
  <c r="R522" i="24"/>
  <c r="S522" i="24"/>
  <c r="U522" i="24"/>
  <c r="O475" i="24"/>
  <c r="R475" i="24"/>
  <c r="T475" i="24"/>
  <c r="N475" i="24"/>
  <c r="S475" i="24"/>
  <c r="U475" i="24"/>
  <c r="O466" i="24"/>
  <c r="N466" i="24"/>
  <c r="R466" i="24"/>
  <c r="S466" i="24"/>
  <c r="T466" i="24"/>
  <c r="U466" i="24"/>
  <c r="O457" i="24"/>
  <c r="R457" i="24"/>
  <c r="S457" i="24"/>
  <c r="T457" i="24"/>
  <c r="N457" i="24"/>
  <c r="U457" i="24"/>
  <c r="T627" i="24"/>
  <c r="N627" i="24"/>
  <c r="O627" i="24"/>
  <c r="R627" i="24"/>
  <c r="S627" i="24"/>
  <c r="U627" i="24"/>
  <c r="T594" i="24"/>
  <c r="N594" i="24"/>
  <c r="O594" i="24"/>
  <c r="R594" i="24"/>
  <c r="S594" i="24"/>
  <c r="U594" i="24"/>
  <c r="T641" i="24"/>
  <c r="R641" i="24"/>
  <c r="N641" i="24"/>
  <c r="O641" i="24"/>
  <c r="S641" i="24"/>
  <c r="U641" i="24"/>
  <c r="U1554" i="24"/>
  <c r="N1554" i="24"/>
  <c r="O1554" i="24"/>
  <c r="R1554" i="24"/>
  <c r="S1554" i="24"/>
  <c r="T1554" i="24"/>
  <c r="N1537" i="24"/>
  <c r="O1537" i="24"/>
  <c r="S1537" i="24"/>
  <c r="T1537" i="24"/>
  <c r="U1537" i="24"/>
  <c r="R1537" i="24"/>
  <c r="N1517" i="24"/>
  <c r="O1517" i="24"/>
  <c r="S1517" i="24"/>
  <c r="T1517" i="24"/>
  <c r="U1517" i="24"/>
  <c r="R1517" i="24"/>
  <c r="N1499" i="24"/>
  <c r="O1499" i="24"/>
  <c r="S1499" i="24"/>
  <c r="T1499" i="24"/>
  <c r="U1499" i="24"/>
  <c r="R1499" i="24"/>
  <c r="O199" i="24"/>
  <c r="S199" i="24"/>
  <c r="T199" i="24"/>
  <c r="U199" i="24"/>
  <c r="R199" i="24"/>
  <c r="N199" i="24"/>
  <c r="U1576" i="24"/>
  <c r="N1576" i="24"/>
  <c r="T1576" i="24"/>
  <c r="S1576" i="24"/>
  <c r="O1576" i="24"/>
  <c r="R1576" i="24"/>
  <c r="O1905" i="24"/>
  <c r="R1905" i="24"/>
  <c r="S1905" i="24"/>
  <c r="T1905" i="24"/>
  <c r="U1905" i="24"/>
  <c r="N1905" i="24"/>
  <c r="O1889" i="24"/>
  <c r="N1889" i="24"/>
  <c r="R1889" i="24"/>
  <c r="S1889" i="24"/>
  <c r="T1889" i="24"/>
  <c r="U1889" i="24"/>
  <c r="U1532" i="24"/>
  <c r="N1532" i="24"/>
  <c r="T1532" i="24"/>
  <c r="O1532" i="24"/>
  <c r="R1532" i="24"/>
  <c r="S1532" i="24"/>
  <c r="N1493" i="24"/>
  <c r="O1493" i="24"/>
  <c r="S1493" i="24"/>
  <c r="T1493" i="24"/>
  <c r="U1493" i="24"/>
  <c r="R1493" i="24"/>
  <c r="U1570" i="24"/>
  <c r="N1570" i="24"/>
  <c r="O1570" i="24"/>
  <c r="R1570" i="24"/>
  <c r="S1570" i="24"/>
  <c r="T1570" i="24"/>
  <c r="U1840" i="24"/>
  <c r="T1840" i="24"/>
  <c r="N1840" i="24"/>
  <c r="O1840" i="24"/>
  <c r="R1840" i="24"/>
  <c r="S1840" i="24"/>
  <c r="N1805" i="24"/>
  <c r="O1805" i="24"/>
  <c r="T1805" i="24"/>
  <c r="R1805" i="24"/>
  <c r="S1805" i="24"/>
  <c r="U1805" i="24"/>
  <c r="O1772" i="24"/>
  <c r="R1772" i="24"/>
  <c r="S1772" i="24"/>
  <c r="T1772" i="24"/>
  <c r="U1772" i="24"/>
  <c r="N1772" i="24"/>
  <c r="N1783" i="24"/>
  <c r="O1783" i="24"/>
  <c r="T1783" i="24"/>
  <c r="R1783" i="24"/>
  <c r="S1783" i="24"/>
  <c r="U1783" i="24"/>
  <c r="N1747" i="24"/>
  <c r="O1747" i="24"/>
  <c r="T1747" i="24"/>
  <c r="R1747" i="24"/>
  <c r="S1747" i="24"/>
  <c r="U1747" i="24"/>
  <c r="N1699" i="24"/>
  <c r="O1699" i="24"/>
  <c r="S1699" i="24"/>
  <c r="T1699" i="24"/>
  <c r="R1699" i="24"/>
  <c r="U1699" i="24"/>
  <c r="O1698" i="24"/>
  <c r="R1698" i="24"/>
  <c r="S1698" i="24"/>
  <c r="T1698" i="24"/>
  <c r="U1698" i="24"/>
  <c r="N1698" i="24"/>
  <c r="N1697" i="24"/>
  <c r="O1697" i="24"/>
  <c r="S1697" i="24"/>
  <c r="T1697" i="24"/>
  <c r="R1697" i="24"/>
  <c r="U1697" i="24"/>
  <c r="O1708" i="24"/>
  <c r="R1708" i="24"/>
  <c r="S1708" i="24"/>
  <c r="T1708" i="24"/>
  <c r="U1708" i="24"/>
  <c r="N1708" i="24"/>
  <c r="N1659" i="24"/>
  <c r="U1659" i="24"/>
  <c r="O1659" i="24"/>
  <c r="R1659" i="24"/>
  <c r="S1659" i="24"/>
  <c r="T1659" i="24"/>
  <c r="U1658" i="24"/>
  <c r="N1658" i="24"/>
  <c r="O1658" i="24"/>
  <c r="R1658" i="24"/>
  <c r="S1658" i="24"/>
  <c r="T1658" i="24"/>
  <c r="N1609" i="24"/>
  <c r="O1609" i="24"/>
  <c r="S1609" i="24"/>
  <c r="U1609" i="24"/>
  <c r="R1609" i="24"/>
  <c r="T1609" i="24"/>
  <c r="N1620" i="24"/>
  <c r="O1620" i="24"/>
  <c r="R1620" i="24"/>
  <c r="S1620" i="24"/>
  <c r="T1620" i="24"/>
  <c r="U1620" i="24"/>
  <c r="N1757" i="24"/>
  <c r="O1757" i="24"/>
  <c r="T1757" i="24"/>
  <c r="R1757" i="24"/>
  <c r="S1757" i="24"/>
  <c r="U1757" i="24"/>
  <c r="N1741" i="24"/>
  <c r="O1741" i="24"/>
  <c r="T1741" i="24"/>
  <c r="R1741" i="24"/>
  <c r="S1741" i="24"/>
  <c r="U1741" i="24"/>
  <c r="N1835" i="24"/>
  <c r="O1835" i="24"/>
  <c r="T1835" i="24"/>
  <c r="U1835" i="24"/>
  <c r="R1835" i="24"/>
  <c r="S1835" i="24"/>
  <c r="U1816" i="24"/>
  <c r="T1816" i="24"/>
  <c r="N1816" i="24"/>
  <c r="O1816" i="24"/>
  <c r="R1816" i="24"/>
  <c r="S1816" i="24"/>
  <c r="N734" i="24"/>
  <c r="R734" i="24"/>
  <c r="O734" i="24"/>
  <c r="S734" i="24"/>
  <c r="T734" i="24"/>
  <c r="U734" i="24"/>
  <c r="U717" i="24"/>
  <c r="N717" i="24"/>
  <c r="O717" i="24"/>
  <c r="R717" i="24"/>
  <c r="S717" i="24"/>
  <c r="T717" i="24"/>
  <c r="N694" i="24"/>
  <c r="R694" i="24"/>
  <c r="S694" i="24"/>
  <c r="T694" i="24"/>
  <c r="U694" i="24"/>
  <c r="O694" i="24"/>
  <c r="U675" i="24"/>
  <c r="N675" i="24"/>
  <c r="O675" i="24"/>
  <c r="R675" i="24"/>
  <c r="S675" i="24"/>
  <c r="T675" i="24"/>
  <c r="T646" i="24"/>
  <c r="O646" i="24"/>
  <c r="R646" i="24"/>
  <c r="S646" i="24"/>
  <c r="U646" i="24"/>
  <c r="N646" i="24"/>
  <c r="T615" i="24"/>
  <c r="S615" i="24"/>
  <c r="U615" i="24"/>
  <c r="N615" i="24"/>
  <c r="O615" i="24"/>
  <c r="R615" i="24"/>
  <c r="T584" i="24"/>
  <c r="N584" i="24"/>
  <c r="O584" i="24"/>
  <c r="R584" i="24"/>
  <c r="S584" i="24"/>
  <c r="U584" i="24"/>
  <c r="T566" i="24"/>
  <c r="N566" i="24"/>
  <c r="O566" i="24"/>
  <c r="S566" i="24"/>
  <c r="U566" i="24"/>
  <c r="R566" i="24"/>
  <c r="N1449" i="24"/>
  <c r="O1449" i="24"/>
  <c r="R1449" i="24"/>
  <c r="S1449" i="24"/>
  <c r="T1449" i="24"/>
  <c r="U1449" i="24"/>
  <c r="S1061" i="24"/>
  <c r="T1061" i="24"/>
  <c r="N1061" i="24"/>
  <c r="R1061" i="24"/>
  <c r="U1061" i="24"/>
  <c r="O1061" i="24"/>
  <c r="N1429" i="24"/>
  <c r="O1429" i="24"/>
  <c r="R1429" i="24"/>
  <c r="S1429" i="24"/>
  <c r="T1429" i="24"/>
  <c r="U1429" i="24"/>
  <c r="N1415" i="24"/>
  <c r="O1415" i="24"/>
  <c r="T1415" i="24"/>
  <c r="U1415" i="24"/>
  <c r="R1415" i="24"/>
  <c r="S1415" i="24"/>
  <c r="R1044" i="24"/>
  <c r="S1044" i="24"/>
  <c r="T1044" i="24"/>
  <c r="U1044" i="24"/>
  <c r="N1044" i="24"/>
  <c r="O1044" i="24"/>
  <c r="N1879" i="24"/>
  <c r="O1879" i="24"/>
  <c r="R1879" i="24"/>
  <c r="S1879" i="24"/>
  <c r="T1879" i="24"/>
  <c r="U1879" i="24"/>
  <c r="R1377" i="24"/>
  <c r="S1377" i="24"/>
  <c r="T1377" i="24"/>
  <c r="U1377" i="24"/>
  <c r="N1377" i="24"/>
  <c r="O1377" i="24"/>
  <c r="N1357" i="24"/>
  <c r="O1357" i="24"/>
  <c r="R1357" i="24"/>
  <c r="S1357" i="24"/>
  <c r="T1357" i="24"/>
  <c r="U1357" i="24"/>
  <c r="N1339" i="24"/>
  <c r="O1339" i="24"/>
  <c r="R1339" i="24"/>
  <c r="S1339" i="24"/>
  <c r="T1339" i="24"/>
  <c r="U1339" i="24"/>
  <c r="R1316" i="24"/>
  <c r="T1316" i="24"/>
  <c r="U1316" i="24"/>
  <c r="O1316" i="24"/>
  <c r="S1316" i="24"/>
  <c r="N1316" i="24"/>
  <c r="R1027" i="24"/>
  <c r="S1027" i="24"/>
  <c r="T1027" i="24"/>
  <c r="N1027" i="24"/>
  <c r="O1027" i="24"/>
  <c r="U1027" i="24"/>
  <c r="O1276" i="24"/>
  <c r="S1276" i="24"/>
  <c r="T1276" i="24"/>
  <c r="U1276" i="24"/>
  <c r="N1276" i="24"/>
  <c r="R1276" i="24"/>
  <c r="R1019" i="24"/>
  <c r="S1019" i="24"/>
  <c r="T1019" i="24"/>
  <c r="N1019" i="24"/>
  <c r="O1019" i="24"/>
  <c r="U1019" i="24"/>
  <c r="U1232" i="24"/>
  <c r="O1232" i="24"/>
  <c r="S1232" i="24"/>
  <c r="T1232" i="24"/>
  <c r="N1232" i="24"/>
  <c r="R1232" i="24"/>
  <c r="R1217" i="24"/>
  <c r="T1217" i="24"/>
  <c r="U1217" i="24"/>
  <c r="N1217" i="24"/>
  <c r="O1217" i="24"/>
  <c r="S1217" i="24"/>
  <c r="S273" i="24"/>
  <c r="R273" i="24"/>
  <c r="O273" i="24"/>
  <c r="T273" i="24"/>
  <c r="U273" i="24"/>
  <c r="N273" i="24"/>
  <c r="N255" i="24"/>
  <c r="R255" i="24"/>
  <c r="O255" i="24"/>
  <c r="S255" i="24"/>
  <c r="T255" i="24"/>
  <c r="U255" i="24"/>
  <c r="O1215" i="24"/>
  <c r="S1215" i="24"/>
  <c r="T1215" i="24"/>
  <c r="U1215" i="24"/>
  <c r="R1215" i="24"/>
  <c r="N1215" i="24"/>
  <c r="O1001" i="24"/>
  <c r="R1001" i="24"/>
  <c r="S1001" i="24"/>
  <c r="T1001" i="24"/>
  <c r="U1001" i="24"/>
  <c r="N1001" i="24"/>
  <c r="R1189" i="24"/>
  <c r="S1189" i="24"/>
  <c r="T1189" i="24"/>
  <c r="N1189" i="24"/>
  <c r="O1189" i="24"/>
  <c r="U1189" i="24"/>
  <c r="N1871" i="24"/>
  <c r="O1871" i="24"/>
  <c r="R1871" i="24"/>
  <c r="S1871" i="24"/>
  <c r="T1871" i="24"/>
  <c r="U1871" i="24"/>
  <c r="N1181" i="24"/>
  <c r="O1181" i="24"/>
  <c r="R1181" i="24"/>
  <c r="S1181" i="24"/>
  <c r="T1181" i="24"/>
  <c r="U1181" i="24"/>
  <c r="T969" i="24"/>
  <c r="R969" i="24"/>
  <c r="S969" i="24"/>
  <c r="U969" i="24"/>
  <c r="N969" i="24"/>
  <c r="O969" i="24"/>
  <c r="N965" i="24"/>
  <c r="O965" i="24"/>
  <c r="R965" i="24"/>
  <c r="S965" i="24"/>
  <c r="T965" i="24"/>
  <c r="U965" i="24"/>
  <c r="R92" i="24"/>
  <c r="U92" i="24"/>
  <c r="N92" i="24"/>
  <c r="O92" i="24"/>
  <c r="S92" i="24"/>
  <c r="T92" i="24"/>
  <c r="T1170" i="24"/>
  <c r="U1170" i="24"/>
  <c r="N1170" i="24"/>
  <c r="O1170" i="24"/>
  <c r="R1170" i="24"/>
  <c r="S1170" i="24"/>
  <c r="N1163" i="24"/>
  <c r="O1163" i="24"/>
  <c r="R1163" i="24"/>
  <c r="S1163" i="24"/>
  <c r="U1163" i="24"/>
  <c r="T1163" i="24"/>
  <c r="U1848" i="24"/>
  <c r="T1848" i="24"/>
  <c r="N1848" i="24"/>
  <c r="O1848" i="24"/>
  <c r="R1848" i="24"/>
  <c r="S1848" i="24"/>
  <c r="N1475" i="24"/>
  <c r="O1475" i="24"/>
  <c r="R1475" i="24"/>
  <c r="S1475" i="24"/>
  <c r="T1475" i="24"/>
  <c r="U1475" i="24"/>
  <c r="N1459" i="24"/>
  <c r="O1459" i="24"/>
  <c r="R1459" i="24"/>
  <c r="S1459" i="24"/>
  <c r="T1459" i="24"/>
  <c r="U1459" i="24"/>
  <c r="R60" i="24"/>
  <c r="U60" i="24"/>
  <c r="N60" i="24"/>
  <c r="O60" i="24"/>
  <c r="S60" i="24"/>
  <c r="T60" i="24"/>
  <c r="U1135" i="24"/>
  <c r="N1135" i="24"/>
  <c r="O1135" i="24"/>
  <c r="S1135" i="24"/>
  <c r="T1135" i="24"/>
  <c r="R1135" i="24"/>
  <c r="N1126" i="24"/>
  <c r="O1126" i="24"/>
  <c r="T1126" i="24"/>
  <c r="U1126" i="24"/>
  <c r="R1126" i="24"/>
  <c r="S1126" i="24"/>
  <c r="S187" i="24"/>
  <c r="U187" i="24"/>
  <c r="R187" i="24"/>
  <c r="T187" i="24"/>
  <c r="N187" i="24"/>
  <c r="O187" i="24"/>
  <c r="N1108" i="24"/>
  <c r="O1108" i="24"/>
  <c r="T1108" i="24"/>
  <c r="U1108" i="24"/>
  <c r="R1108" i="24"/>
  <c r="S1108" i="24"/>
  <c r="U1093" i="24"/>
  <c r="N1093" i="24"/>
  <c r="O1093" i="24"/>
  <c r="R1093" i="24"/>
  <c r="S1093" i="24"/>
  <c r="T1093" i="24"/>
  <c r="U1079" i="24"/>
  <c r="N1079" i="24"/>
  <c r="O1079" i="24"/>
  <c r="R1079" i="24"/>
  <c r="S1079" i="24"/>
  <c r="T1079" i="24"/>
  <c r="U948" i="24"/>
  <c r="N948" i="24"/>
  <c r="O948" i="24"/>
  <c r="R948" i="24"/>
  <c r="S948" i="24"/>
  <c r="T948" i="24"/>
  <c r="U908" i="24"/>
  <c r="N908" i="24"/>
  <c r="O908" i="24"/>
  <c r="R908" i="24"/>
  <c r="S908" i="24"/>
  <c r="T908" i="24"/>
  <c r="R178" i="24"/>
  <c r="U178" i="24"/>
  <c r="O178" i="24"/>
  <c r="N178" i="24"/>
  <c r="S178" i="24"/>
  <c r="T178" i="24"/>
  <c r="U829" i="24"/>
  <c r="R829" i="24"/>
  <c r="S829" i="24"/>
  <c r="N829" i="24"/>
  <c r="O829" i="24"/>
  <c r="T829" i="24"/>
  <c r="U769" i="24"/>
  <c r="N769" i="24"/>
  <c r="O769" i="24"/>
  <c r="R769" i="24"/>
  <c r="S769" i="24"/>
  <c r="T769" i="24"/>
  <c r="U2" i="24"/>
  <c r="P2" i="24"/>
  <c r="N2" i="24"/>
  <c r="T2" i="24"/>
  <c r="S2" i="24"/>
  <c r="O2" i="24"/>
  <c r="P349" i="36"/>
  <c r="P309" i="36"/>
  <c r="F281" i="26" s="1"/>
  <c r="E45" i="41" s="1"/>
  <c r="P356" i="36"/>
  <c r="P329" i="36"/>
  <c r="P355" i="36"/>
  <c r="P354" i="36"/>
  <c r="P353" i="36"/>
  <c r="E1274" i="26"/>
  <c r="P626" i="36"/>
  <c r="P371" i="36"/>
  <c r="P287" i="36"/>
  <c r="P430" i="36"/>
  <c r="P456" i="36"/>
  <c r="P385" i="36"/>
  <c r="P537" i="36"/>
  <c r="P512" i="36"/>
  <c r="P390" i="36"/>
  <c r="P619" i="36"/>
  <c r="P310" i="36"/>
  <c r="F282" i="26" s="1"/>
  <c r="E51" i="41" s="1"/>
  <c r="P308" i="36"/>
  <c r="F280" i="26" s="1"/>
  <c r="E48" i="41" s="1"/>
  <c r="P579" i="36"/>
  <c r="P197" i="36"/>
  <c r="P569" i="36"/>
  <c r="P457" i="36"/>
  <c r="P370" i="36"/>
  <c r="P538" i="36"/>
  <c r="P431" i="36"/>
  <c r="P383" i="36"/>
  <c r="P324" i="36"/>
  <c r="P445" i="36"/>
  <c r="P510" i="36"/>
  <c r="P497" i="36"/>
  <c r="P570" i="36"/>
  <c r="P307" i="36"/>
  <c r="F279" i="26" s="1"/>
  <c r="E42" i="41" s="1"/>
  <c r="P325" i="36"/>
  <c r="P606" i="36"/>
  <c r="P417" i="36"/>
  <c r="P357" i="36"/>
  <c r="P647" i="36"/>
  <c r="P524" i="36"/>
  <c r="P330" i="36"/>
  <c r="P635" i="36"/>
  <c r="P470" i="36"/>
  <c r="P384" i="36"/>
  <c r="P560" i="36"/>
  <c r="P656" i="36"/>
  <c r="P571" i="36"/>
  <c r="P363" i="36"/>
  <c r="P345" i="36"/>
  <c r="P544" i="36"/>
  <c r="P335" i="36"/>
  <c r="P391" i="36"/>
  <c r="P650" i="36"/>
  <c r="P405" i="36"/>
  <c r="P651" i="36"/>
  <c r="P550" i="36"/>
  <c r="P648" i="36"/>
  <c r="P471" i="36"/>
  <c r="P418" i="36"/>
  <c r="P382" i="36"/>
  <c r="P432" i="36"/>
  <c r="P376" i="36"/>
  <c r="P545" i="36"/>
  <c r="P352" i="36"/>
  <c r="P593" i="36"/>
  <c r="P444" i="36"/>
  <c r="P654" i="36"/>
  <c r="P543" i="36"/>
  <c r="P486" i="36"/>
  <c r="P649" i="36"/>
  <c r="P358" i="36"/>
  <c r="P631" i="36"/>
  <c r="P525" i="36"/>
  <c r="P485" i="36"/>
  <c r="P389" i="36"/>
  <c r="P351" i="36"/>
  <c r="P377" i="36"/>
  <c r="P637" i="36"/>
  <c r="P552" i="36"/>
  <c r="P536" i="36"/>
  <c r="P511" i="36"/>
  <c r="P472" i="36"/>
  <c r="P531" i="36"/>
  <c r="P523" i="36"/>
  <c r="P499" i="36"/>
  <c r="P443" i="36"/>
  <c r="P419" i="36"/>
  <c r="P403" i="36"/>
  <c r="P289" i="36"/>
  <c r="P196" i="36"/>
  <c r="P378" i="36"/>
  <c r="P529" i="36"/>
  <c r="P653" i="36"/>
  <c r="P561" i="36"/>
  <c r="P323" i="36"/>
  <c r="P268" i="36"/>
  <c r="P484" i="36"/>
  <c r="P404" i="36"/>
  <c r="P372" i="36"/>
  <c r="P364" i="36"/>
  <c r="P350" i="36"/>
  <c r="P346" i="36"/>
  <c r="P652" i="36"/>
  <c r="P636" i="36"/>
  <c r="P607" i="36"/>
  <c r="P551" i="36"/>
  <c r="P655" i="36"/>
  <c r="P578" i="36"/>
  <c r="P562" i="36"/>
  <c r="P530" i="36"/>
  <c r="P498" i="36"/>
  <c r="P458" i="36"/>
  <c r="P288" i="36"/>
  <c r="P195" i="36"/>
  <c r="P27" i="36" l="1"/>
  <c r="F789" i="21"/>
  <c r="F838" i="21"/>
  <c r="F926" i="21"/>
  <c r="F906" i="21"/>
  <c r="P348" i="36"/>
  <c r="E12" i="42"/>
  <c r="E11" i="42" s="1"/>
  <c r="P347" i="36"/>
  <c r="E9" i="42"/>
  <c r="E8" i="42"/>
  <c r="P51" i="36"/>
  <c r="E10" i="5"/>
  <c r="E9" i="5"/>
  <c r="E13" i="5"/>
  <c r="E12" i="5"/>
  <c r="E16" i="5"/>
  <c r="E15" i="5"/>
  <c r="E19" i="5"/>
  <c r="E18" i="5"/>
  <c r="E150" i="34"/>
  <c r="E21" i="34"/>
  <c r="F937" i="21"/>
  <c r="F506" i="22"/>
  <c r="E146" i="34"/>
  <c r="E9" i="34"/>
  <c r="F929" i="21"/>
  <c r="F392" i="22"/>
  <c r="E12" i="34"/>
  <c r="E147" i="34"/>
  <c r="F930" i="21"/>
  <c r="F391" i="22"/>
  <c r="E180" i="34"/>
  <c r="F852" i="21"/>
  <c r="F304" i="21"/>
  <c r="F265" i="21"/>
  <c r="F243" i="21"/>
  <c r="F287" i="21"/>
  <c r="E161" i="34"/>
  <c r="E135" i="34"/>
  <c r="E43" i="34"/>
  <c r="E139" i="34"/>
  <c r="E117" i="34"/>
  <c r="F288" i="21"/>
  <c r="F817" i="21"/>
  <c r="F266" i="21"/>
  <c r="F244" i="21"/>
  <c r="F741" i="21"/>
  <c r="F715" i="21"/>
  <c r="F627" i="21"/>
  <c r="F585" i="21"/>
  <c r="F426" i="21"/>
  <c r="F322" i="21"/>
  <c r="F374" i="21"/>
  <c r="F103" i="21"/>
  <c r="F61" i="21"/>
  <c r="F19" i="21"/>
  <c r="E58" i="34"/>
  <c r="E166" i="34"/>
  <c r="E122" i="34"/>
  <c r="F936" i="21"/>
  <c r="F505" i="22"/>
  <c r="E69" i="29"/>
  <c r="E67" i="29"/>
  <c r="E46" i="34"/>
  <c r="E162" i="34"/>
  <c r="E136" i="34"/>
  <c r="E140" i="34"/>
  <c r="E118" i="34"/>
  <c r="E132" i="34"/>
  <c r="F775" i="21"/>
  <c r="F677" i="21"/>
  <c r="F834" i="21"/>
  <c r="F540" i="21"/>
  <c r="F483" i="21"/>
  <c r="F199" i="21"/>
  <c r="F153" i="21"/>
  <c r="F819" i="21"/>
  <c r="F749" i="21"/>
  <c r="F723" i="21"/>
  <c r="F635" i="21"/>
  <c r="F593" i="21"/>
  <c r="F384" i="21"/>
  <c r="F436" i="21"/>
  <c r="F332" i="21"/>
  <c r="F111" i="21"/>
  <c r="F69" i="21"/>
  <c r="F27" i="21"/>
  <c r="E87" i="29"/>
  <c r="E98" i="29"/>
  <c r="E76" i="29"/>
  <c r="E36" i="29"/>
  <c r="E54" i="29"/>
  <c r="E65" i="29"/>
  <c r="E19" i="29"/>
  <c r="E30" i="34"/>
  <c r="E10" i="34"/>
  <c r="F950" i="21"/>
  <c r="F519" i="22"/>
  <c r="F945" i="21"/>
  <c r="F513" i="22"/>
  <c r="F824" i="21"/>
  <c r="F655" i="21"/>
  <c r="F613" i="21"/>
  <c r="F461" i="21"/>
  <c r="F357" i="21"/>
  <c r="F131" i="21"/>
  <c r="F89" i="21"/>
  <c r="F47" i="21"/>
  <c r="F409" i="21"/>
  <c r="F924" i="21"/>
  <c r="F440" i="22"/>
  <c r="E36" i="34"/>
  <c r="E16" i="34"/>
  <c r="F921" i="21"/>
  <c r="F435" i="22"/>
  <c r="F857" i="21"/>
  <c r="F539" i="21"/>
  <c r="F430" i="21"/>
  <c r="F326" i="21"/>
  <c r="F425" i="21"/>
  <c r="F321" i="21"/>
  <c r="F482" i="21"/>
  <c r="F378" i="21"/>
  <c r="F534" i="21"/>
  <c r="F529" i="21"/>
  <c r="F477" i="21"/>
  <c r="F373" i="21"/>
  <c r="E79" i="29"/>
  <c r="E90" i="29"/>
  <c r="E11" i="29"/>
  <c r="E68" i="29"/>
  <c r="E28" i="29"/>
  <c r="E46" i="29"/>
  <c r="E57" i="29"/>
  <c r="E119" i="29"/>
  <c r="E122" i="29"/>
  <c r="E116" i="29"/>
  <c r="F411" i="22"/>
  <c r="F410" i="22"/>
  <c r="F835" i="21"/>
  <c r="F783" i="21"/>
  <c r="F685" i="21"/>
  <c r="F207" i="21"/>
  <c r="F161" i="21"/>
  <c r="F493" i="21"/>
  <c r="F550" i="21"/>
  <c r="E81" i="34"/>
  <c r="E92" i="34"/>
  <c r="E106" i="29"/>
  <c r="E109" i="29"/>
  <c r="E112" i="29"/>
  <c r="F916" i="21"/>
  <c r="F427" i="22"/>
  <c r="F836" i="21"/>
  <c r="F693" i="21"/>
  <c r="F503" i="21"/>
  <c r="F215" i="21"/>
  <c r="F169" i="21"/>
  <c r="F560" i="21"/>
  <c r="F280" i="21"/>
  <c r="F918" i="21"/>
  <c r="F562" i="21"/>
  <c r="F275" i="21"/>
  <c r="F754" i="21"/>
  <c r="F750" i="21"/>
  <c r="F746" i="21"/>
  <c r="F742" i="21"/>
  <c r="F738" i="21"/>
  <c r="F734" i="21"/>
  <c r="F656" i="21"/>
  <c r="F652" i="21"/>
  <c r="F648" i="21"/>
  <c r="F644" i="21"/>
  <c r="F640" i="21"/>
  <c r="F636" i="21"/>
  <c r="F632" i="21"/>
  <c r="F628" i="21"/>
  <c r="F624" i="21"/>
  <c r="F620" i="21"/>
  <c r="F290" i="21"/>
  <c r="F567" i="21"/>
  <c r="F547" i="21"/>
  <c r="F527" i="21"/>
  <c r="F285" i="21"/>
  <c r="F396" i="21"/>
  <c r="F376" i="21"/>
  <c r="F532" i="21"/>
  <c r="F572" i="21"/>
  <c r="F411" i="21"/>
  <c r="F391" i="21"/>
  <c r="F371" i="21"/>
  <c r="F224" i="21"/>
  <c r="F220" i="21"/>
  <c r="F216" i="21"/>
  <c r="F212" i="21"/>
  <c r="F208" i="21"/>
  <c r="F204" i="21"/>
  <c r="F200" i="21"/>
  <c r="F196" i="21"/>
  <c r="F192" i="21"/>
  <c r="F188" i="21"/>
  <c r="F184" i="21"/>
  <c r="F90" i="21"/>
  <c r="F86" i="21"/>
  <c r="F82" i="21"/>
  <c r="F78" i="21"/>
  <c r="F74" i="21"/>
  <c r="F70" i="21"/>
  <c r="F66" i="21"/>
  <c r="F62" i="21"/>
  <c r="F58" i="21"/>
  <c r="F54" i="21"/>
  <c r="F557" i="21"/>
  <c r="F522" i="21"/>
  <c r="F552" i="21"/>
  <c r="F406" i="21"/>
  <c r="F386" i="21"/>
  <c r="F366" i="21"/>
  <c r="F542" i="21"/>
  <c r="F401" i="21"/>
  <c r="F381" i="21"/>
  <c r="F537" i="21"/>
  <c r="F428" i="22"/>
  <c r="F900" i="21"/>
  <c r="F339" i="22"/>
  <c r="E41" i="29"/>
  <c r="E39" i="29"/>
  <c r="E43" i="29"/>
  <c r="F282" i="22"/>
  <c r="F298" i="22"/>
  <c r="F299" i="22"/>
  <c r="F281" i="22"/>
  <c r="F306" i="22"/>
  <c r="F289" i="22"/>
  <c r="E86" i="34"/>
  <c r="E191" i="34"/>
  <c r="F922" i="21"/>
  <c r="F436" i="22"/>
  <c r="F830" i="21"/>
  <c r="F771" i="21"/>
  <c r="F673" i="21"/>
  <c r="F535" i="21"/>
  <c r="F195" i="21"/>
  <c r="F149" i="21"/>
  <c r="F762" i="21"/>
  <c r="F758" i="21"/>
  <c r="F736" i="21"/>
  <c r="F732" i="21"/>
  <c r="F710" i="21"/>
  <c r="F706" i="21"/>
  <c r="F868" i="21"/>
  <c r="F832" i="21"/>
  <c r="F689" i="21"/>
  <c r="F555" i="21"/>
  <c r="F498" i="21"/>
  <c r="F211" i="21"/>
  <c r="F165" i="21"/>
  <c r="F875" i="21"/>
  <c r="F806" i="21"/>
  <c r="F753" i="21"/>
  <c r="F727" i="21"/>
  <c r="F639" i="21"/>
  <c r="F597" i="21"/>
  <c r="F822" i="21"/>
  <c r="F441" i="21"/>
  <c r="F337" i="21"/>
  <c r="F115" i="21"/>
  <c r="F73" i="21"/>
  <c r="F31" i="21"/>
  <c r="F389" i="21"/>
  <c r="E148" i="34"/>
  <c r="E15" i="34"/>
  <c r="F394" i="22"/>
  <c r="F224" i="22"/>
  <c r="E47" i="29"/>
  <c r="E45" i="29"/>
  <c r="E62" i="29"/>
  <c r="E60" i="29"/>
  <c r="E64" i="29"/>
  <c r="F804" i="21"/>
  <c r="F925" i="21"/>
  <c r="F808" i="21"/>
  <c r="F800" i="21"/>
  <c r="E78" i="29"/>
  <c r="E80" i="29"/>
  <c r="F845" i="21"/>
  <c r="F198" i="21"/>
  <c r="F194" i="21"/>
  <c r="F190" i="21"/>
  <c r="F152" i="21"/>
  <c r="F148" i="21"/>
  <c r="F144" i="21"/>
  <c r="F106" i="21"/>
  <c r="F102" i="21"/>
  <c r="F64" i="21"/>
  <c r="F60" i="21"/>
  <c r="F22" i="21"/>
  <c r="F18" i="21"/>
  <c r="F827" i="21"/>
  <c r="F295" i="21"/>
  <c r="F759" i="21"/>
  <c r="F661" i="21"/>
  <c r="F468" i="21"/>
  <c r="F183" i="21"/>
  <c r="F137" i="21"/>
  <c r="F520" i="21"/>
  <c r="E87" i="34"/>
  <c r="E98" i="34"/>
  <c r="F820" i="21"/>
  <c r="F643" i="21"/>
  <c r="F601" i="21"/>
  <c r="F446" i="21"/>
  <c r="F342" i="21"/>
  <c r="F394" i="21"/>
  <c r="F119" i="21"/>
  <c r="F77" i="21"/>
  <c r="F35" i="21"/>
  <c r="E115" i="34"/>
  <c r="E159" i="34"/>
  <c r="E183" i="34"/>
  <c r="F258" i="21"/>
  <c r="F253" i="21"/>
  <c r="F915" i="21"/>
  <c r="F268" i="21"/>
  <c r="F263" i="21"/>
  <c r="F458" i="21"/>
  <c r="F438" i="21"/>
  <c r="F418" i="21"/>
  <c r="F453" i="21"/>
  <c r="F433" i="21"/>
  <c r="F132" i="21"/>
  <c r="F128" i="21"/>
  <c r="F124" i="21"/>
  <c r="F120" i="21"/>
  <c r="F116" i="21"/>
  <c r="F112" i="21"/>
  <c r="F108" i="21"/>
  <c r="F104" i="21"/>
  <c r="F100" i="21"/>
  <c r="F96" i="21"/>
  <c r="F448" i="21"/>
  <c r="F428" i="21"/>
  <c r="F463" i="21"/>
  <c r="F443" i="21"/>
  <c r="F423" i="21"/>
  <c r="F426" i="22"/>
  <c r="F315" i="22"/>
  <c r="F495" i="22"/>
  <c r="F941" i="21"/>
  <c r="F510" i="22"/>
  <c r="F300" i="22"/>
  <c r="F288" i="22"/>
  <c r="F305" i="22"/>
  <c r="F284" i="22"/>
  <c r="E29" i="29"/>
  <c r="E31" i="29"/>
  <c r="E136" i="29"/>
  <c r="E139" i="29"/>
  <c r="E142" i="29"/>
  <c r="F814" i="21"/>
  <c r="F273" i="21"/>
  <c r="F251" i="21"/>
  <c r="F229" i="21"/>
  <c r="E75" i="29"/>
  <c r="E73" i="29"/>
  <c r="E71" i="29"/>
  <c r="F869" i="21"/>
  <c r="F782" i="21"/>
  <c r="F778" i="21"/>
  <c r="F774" i="21"/>
  <c r="F770" i="21"/>
  <c r="F766" i="21"/>
  <c r="F752" i="21"/>
  <c r="F748" i="21"/>
  <c r="F744" i="21"/>
  <c r="F740" i="21"/>
  <c r="F726" i="21"/>
  <c r="F722" i="21"/>
  <c r="F718" i="21"/>
  <c r="F714" i="21"/>
  <c r="F815" i="21"/>
  <c r="F278" i="21"/>
  <c r="F256" i="21"/>
  <c r="F234" i="21"/>
  <c r="F733" i="21"/>
  <c r="F707" i="21"/>
  <c r="F619" i="21"/>
  <c r="F577" i="21"/>
  <c r="F364" i="21"/>
  <c r="F416" i="21"/>
  <c r="F312" i="21"/>
  <c r="F95" i="21"/>
  <c r="F53" i="21"/>
  <c r="F11" i="21"/>
  <c r="E179" i="34"/>
  <c r="F299" i="21"/>
  <c r="F260" i="21"/>
  <c r="F238" i="21"/>
  <c r="F282" i="21"/>
  <c r="F851" i="21"/>
  <c r="E182" i="34"/>
  <c r="F439" i="22"/>
  <c r="F831" i="21"/>
  <c r="F779" i="21"/>
  <c r="F681" i="21"/>
  <c r="F488" i="21"/>
  <c r="F545" i="21"/>
  <c r="F203" i="21"/>
  <c r="F157" i="21"/>
  <c r="F306" i="21"/>
  <c r="F284" i="21"/>
  <c r="E185" i="34"/>
  <c r="F289" i="21"/>
  <c r="F262" i="21"/>
  <c r="F240" i="21"/>
  <c r="F853" i="21"/>
  <c r="F279" i="21"/>
  <c r="F257" i="21"/>
  <c r="F235" i="21"/>
  <c r="F274" i="21"/>
  <c r="F252" i="21"/>
  <c r="F230" i="21"/>
  <c r="F301" i="21"/>
  <c r="F267" i="21"/>
  <c r="F245" i="21"/>
  <c r="F296" i="21"/>
  <c r="F213" i="22"/>
  <c r="F387" i="22"/>
  <c r="F946" i="21"/>
  <c r="F354" i="22"/>
  <c r="F357" i="22"/>
  <c r="F514" i="22"/>
  <c r="F821" i="21"/>
  <c r="F651" i="21"/>
  <c r="F609" i="21"/>
  <c r="F404" i="21"/>
  <c r="F456" i="21"/>
  <c r="F352" i="21"/>
  <c r="F127" i="21"/>
  <c r="F85" i="21"/>
  <c r="F43" i="21"/>
  <c r="F939" i="21"/>
  <c r="E212" i="34"/>
  <c r="F799" i="21"/>
  <c r="F833" i="21"/>
  <c r="F697" i="21"/>
  <c r="F508" i="21"/>
  <c r="F219" i="21"/>
  <c r="F173" i="21"/>
  <c r="F565" i="21"/>
  <c r="F927" i="21"/>
  <c r="F430" i="22"/>
  <c r="E156" i="34"/>
  <c r="E35" i="34"/>
  <c r="E189" i="34"/>
  <c r="E80" i="34"/>
  <c r="F294" i="21"/>
  <c r="E178" i="34"/>
  <c r="F850" i="21"/>
  <c r="F277" i="21"/>
  <c r="F255" i="21"/>
  <c r="F233" i="21"/>
  <c r="E141" i="34"/>
  <c r="E126" i="34"/>
  <c r="E177" i="34"/>
  <c r="F272" i="21"/>
  <c r="F250" i="21"/>
  <c r="F228" i="21"/>
  <c r="F849" i="21"/>
  <c r="E132" i="29"/>
  <c r="E126" i="29"/>
  <c r="E129" i="29"/>
  <c r="E92" i="29"/>
  <c r="E81" i="29"/>
  <c r="E30" i="29"/>
  <c r="E48" i="29"/>
  <c r="E59" i="29"/>
  <c r="E13" i="29"/>
  <c r="E70" i="29"/>
  <c r="F304" i="22"/>
  <c r="F287" i="22"/>
  <c r="F301" i="22"/>
  <c r="F283" i="22"/>
  <c r="E35" i="29"/>
  <c r="E33" i="29"/>
  <c r="E37" i="29"/>
  <c r="E164" i="34"/>
  <c r="E52" i="34"/>
  <c r="E120" i="34"/>
  <c r="F865" i="21"/>
  <c r="F700" i="21"/>
  <c r="F696" i="21"/>
  <c r="F692" i="21"/>
  <c r="F688" i="21"/>
  <c r="F684" i="21"/>
  <c r="F680" i="21"/>
  <c r="F654" i="21"/>
  <c r="F650" i="21"/>
  <c r="F646" i="21"/>
  <c r="F642" i="21"/>
  <c r="F638" i="21"/>
  <c r="F634" i="21"/>
  <c r="F612" i="21"/>
  <c r="F608" i="21"/>
  <c r="F604" i="21"/>
  <c r="F600" i="21"/>
  <c r="F596" i="21"/>
  <c r="F592" i="21"/>
  <c r="F829" i="21"/>
  <c r="F305" i="21"/>
  <c r="F767" i="21"/>
  <c r="F669" i="21"/>
  <c r="F530" i="21"/>
  <c r="F478" i="21"/>
  <c r="F191" i="21"/>
  <c r="F145" i="21"/>
  <c r="E33" i="34"/>
  <c r="E13" i="34"/>
  <c r="E22" i="29"/>
  <c r="E16" i="29"/>
  <c r="E26" i="29"/>
  <c r="E20" i="29"/>
  <c r="E14" i="29"/>
  <c r="E24" i="29"/>
  <c r="E18" i="29"/>
  <c r="E12" i="29"/>
  <c r="E154" i="34"/>
  <c r="E29" i="34"/>
  <c r="F943" i="21"/>
  <c r="F512" i="22"/>
  <c r="F676" i="21"/>
  <c r="F672" i="21"/>
  <c r="F668" i="21"/>
  <c r="F630" i="21"/>
  <c r="F626" i="21"/>
  <c r="F588" i="21"/>
  <c r="F584" i="21"/>
  <c r="F864" i="21"/>
  <c r="E170" i="34"/>
  <c r="E91" i="34"/>
  <c r="F844" i="21"/>
  <c r="F186" i="21"/>
  <c r="F182" i="21"/>
  <c r="F140" i="21"/>
  <c r="F136" i="21"/>
  <c r="F98" i="21"/>
  <c r="F94" i="21"/>
  <c r="F56" i="21"/>
  <c r="F52" i="21"/>
  <c r="F14" i="21"/>
  <c r="F10" i="21"/>
  <c r="F874" i="21"/>
  <c r="F802" i="21"/>
  <c r="F798" i="21"/>
  <c r="E219" i="34"/>
  <c r="F503" i="22"/>
  <c r="F856" i="21"/>
  <c r="F519" i="21"/>
  <c r="F472" i="21"/>
  <c r="F368" i="21"/>
  <c r="F467" i="21"/>
  <c r="F363" i="21"/>
  <c r="F420" i="21"/>
  <c r="F316" i="21"/>
  <c r="F415" i="21"/>
  <c r="F311" i="21"/>
  <c r="F524" i="21"/>
  <c r="E171" i="34"/>
  <c r="E94" i="34"/>
  <c r="E163" i="34"/>
  <c r="E119" i="34"/>
  <c r="E49" i="34"/>
  <c r="E23" i="29"/>
  <c r="E40" i="29"/>
  <c r="F839" i="21"/>
  <c r="F570" i="21"/>
  <c r="F803" i="21"/>
  <c r="F701" i="21"/>
  <c r="F513" i="21"/>
  <c r="F223" i="21"/>
  <c r="F177" i="21"/>
  <c r="E100" i="34"/>
  <c r="E173" i="34"/>
  <c r="F251" i="22"/>
  <c r="F194" i="22"/>
  <c r="F214" i="22"/>
  <c r="F302" i="21"/>
  <c r="F790" i="21"/>
  <c r="F236" i="21"/>
  <c r="F794" i="21"/>
  <c r="F231" i="21"/>
  <c r="F307" i="21"/>
  <c r="F246" i="21"/>
  <c r="F784" i="21"/>
  <c r="F780" i="21"/>
  <c r="F776" i="21"/>
  <c r="F772" i="21"/>
  <c r="F768" i="21"/>
  <c r="F764" i="21"/>
  <c r="F760" i="21"/>
  <c r="F728" i="21"/>
  <c r="F724" i="21"/>
  <c r="F720" i="21"/>
  <c r="F716" i="21"/>
  <c r="F712" i="21"/>
  <c r="F708" i="21"/>
  <c r="F702" i="21"/>
  <c r="F698" i="21"/>
  <c r="F694" i="21"/>
  <c r="F690" i="21"/>
  <c r="F686" i="21"/>
  <c r="F682" i="21"/>
  <c r="F678" i="21"/>
  <c r="F674" i="21"/>
  <c r="F670" i="21"/>
  <c r="F666" i="21"/>
  <c r="F662" i="21"/>
  <c r="F614" i="21"/>
  <c r="F610" i="21"/>
  <c r="F606" i="21"/>
  <c r="F602" i="21"/>
  <c r="F598" i="21"/>
  <c r="F594" i="21"/>
  <c r="F297" i="21"/>
  <c r="F241" i="21"/>
  <c r="F505" i="21"/>
  <c r="F920" i="21"/>
  <c r="F500" i="21"/>
  <c r="F480" i="21"/>
  <c r="F354" i="21"/>
  <c r="F334" i="21"/>
  <c r="F314" i="21"/>
  <c r="F495" i="21"/>
  <c r="F475" i="21"/>
  <c r="F349" i="21"/>
  <c r="F329" i="21"/>
  <c r="F178" i="21"/>
  <c r="F174" i="21"/>
  <c r="F170" i="21"/>
  <c r="F166" i="21"/>
  <c r="F162" i="21"/>
  <c r="F158" i="21"/>
  <c r="F154" i="21"/>
  <c r="F150" i="21"/>
  <c r="F146" i="21"/>
  <c r="F142" i="21"/>
  <c r="F138" i="21"/>
  <c r="F48" i="21"/>
  <c r="F44" i="21"/>
  <c r="F40" i="21"/>
  <c r="F36" i="21"/>
  <c r="F578" i="21"/>
  <c r="F515" i="21"/>
  <c r="F490" i="21"/>
  <c r="F470" i="21"/>
  <c r="F344" i="21"/>
  <c r="F324" i="21"/>
  <c r="F582" i="21"/>
  <c r="F510" i="21"/>
  <c r="F586" i="21"/>
  <c r="F485" i="21"/>
  <c r="F359" i="21"/>
  <c r="F339" i="21"/>
  <c r="F319" i="21"/>
  <c r="F590" i="21"/>
  <c r="F16" i="21"/>
  <c r="F429" i="22"/>
  <c r="F20" i="21"/>
  <c r="F24" i="21"/>
  <c r="F28" i="21"/>
  <c r="F32" i="21"/>
  <c r="F12" i="21"/>
  <c r="F863" i="21"/>
  <c r="F664" i="21"/>
  <c r="F660" i="21"/>
  <c r="F622" i="21"/>
  <c r="F618" i="21"/>
  <c r="F580" i="21"/>
  <c r="F576" i="21"/>
  <c r="F823" i="21"/>
  <c r="F647" i="21"/>
  <c r="F605" i="21"/>
  <c r="F399" i="21"/>
  <c r="F123" i="21"/>
  <c r="F81" i="21"/>
  <c r="F39" i="21"/>
  <c r="F451" i="21"/>
  <c r="F347" i="21"/>
  <c r="E83" i="29"/>
  <c r="E94" i="29"/>
  <c r="E61" i="29"/>
  <c r="E15" i="29"/>
  <c r="E72" i="29"/>
  <c r="E32" i="29"/>
  <c r="E50" i="29"/>
  <c r="F828" i="21"/>
  <c r="F763" i="21"/>
  <c r="F665" i="21"/>
  <c r="F300" i="21"/>
  <c r="F187" i="21"/>
  <c r="F141" i="21"/>
  <c r="F525" i="21"/>
  <c r="F473" i="21"/>
  <c r="F860" i="21"/>
  <c r="F566" i="21"/>
  <c r="F571" i="21"/>
  <c r="F551" i="21"/>
  <c r="F531" i="21"/>
  <c r="F509" i="21"/>
  <c r="F541" i="21"/>
  <c r="F504" i="21"/>
  <c r="F484" i="21"/>
  <c r="F536" i="21"/>
  <c r="F499" i="21"/>
  <c r="F479" i="21"/>
  <c r="F526" i="21"/>
  <c r="F561" i="21"/>
  <c r="F494" i="21"/>
  <c r="F474" i="21"/>
  <c r="F556" i="21"/>
  <c r="F521" i="21"/>
  <c r="F389" i="22"/>
  <c r="F514" i="21"/>
  <c r="F489" i="21"/>
  <c r="F469" i="21"/>
  <c r="F546" i="21"/>
  <c r="E49" i="29"/>
  <c r="E53" i="29"/>
  <c r="E51" i="29"/>
  <c r="E18" i="34"/>
  <c r="E149" i="34"/>
  <c r="E121" i="34"/>
  <c r="E55" i="34"/>
  <c r="E165" i="34"/>
  <c r="F899" i="21"/>
  <c r="F338" i="22"/>
  <c r="F935" i="21"/>
  <c r="F504" i="22"/>
  <c r="E155" i="34"/>
  <c r="E32" i="34"/>
  <c r="E91" i="29"/>
  <c r="E89" i="29"/>
  <c r="F818" i="21"/>
  <c r="F745" i="21"/>
  <c r="F719" i="21"/>
  <c r="F631" i="21"/>
  <c r="F589" i="21"/>
  <c r="F379" i="21"/>
  <c r="F107" i="21"/>
  <c r="F65" i="21"/>
  <c r="F23" i="21"/>
  <c r="F431" i="21"/>
  <c r="F327" i="21"/>
  <c r="F932" i="21"/>
  <c r="F390" i="22"/>
  <c r="F816" i="21"/>
  <c r="F261" i="21"/>
  <c r="F239" i="21"/>
  <c r="F283" i="21"/>
  <c r="F737" i="21"/>
  <c r="F711" i="21"/>
  <c r="F623" i="21"/>
  <c r="F581" i="21"/>
  <c r="F421" i="21"/>
  <c r="F317" i="21"/>
  <c r="F99" i="21"/>
  <c r="F57" i="21"/>
  <c r="F15" i="21"/>
  <c r="F369" i="21"/>
  <c r="F232" i="22"/>
  <c r="F395" i="22"/>
  <c r="E190" i="34"/>
  <c r="E83" i="34"/>
  <c r="F793" i="21"/>
  <c r="F807" i="21"/>
  <c r="E96" i="29"/>
  <c r="E74" i="29"/>
  <c r="E85" i="29"/>
  <c r="E17" i="29"/>
  <c r="E34" i="29"/>
  <c r="E52" i="29"/>
  <c r="E63" i="29"/>
  <c r="E40" i="34"/>
  <c r="E131" i="34"/>
  <c r="E160" i="34"/>
  <c r="E116" i="34"/>
  <c r="F948" i="21"/>
  <c r="F517" i="22"/>
  <c r="E21" i="29"/>
  <c r="E38" i="29"/>
  <c r="F846" i="21"/>
  <c r="F222" i="21"/>
  <c r="F218" i="21"/>
  <c r="F214" i="21"/>
  <c r="F210" i="21"/>
  <c r="F206" i="21"/>
  <c r="F202" i="21"/>
  <c r="F176" i="21"/>
  <c r="F172" i="21"/>
  <c r="F168" i="21"/>
  <c r="F164" i="21"/>
  <c r="F160" i="21"/>
  <c r="F156" i="21"/>
  <c r="F130" i="21"/>
  <c r="F126" i="21"/>
  <c r="F122" i="21"/>
  <c r="F118" i="21"/>
  <c r="F114" i="21"/>
  <c r="F110" i="21"/>
  <c r="F88" i="21"/>
  <c r="F84" i="21"/>
  <c r="F80" i="21"/>
  <c r="F76" i="21"/>
  <c r="F72" i="21"/>
  <c r="F68" i="21"/>
  <c r="F46" i="21"/>
  <c r="F42" i="21"/>
  <c r="F38" i="21"/>
  <c r="F34" i="21"/>
  <c r="F30" i="21"/>
  <c r="F26" i="21"/>
  <c r="F858" i="21"/>
  <c r="F559" i="21"/>
  <c r="F554" i="21"/>
  <c r="F492" i="21"/>
  <c r="F450" i="21"/>
  <c r="F408" i="21"/>
  <c r="F388" i="21"/>
  <c r="F346" i="21"/>
  <c r="F549" i="21"/>
  <c r="F512" i="21"/>
  <c r="F487" i="21"/>
  <c r="F445" i="21"/>
  <c r="F403" i="21"/>
  <c r="F383" i="21"/>
  <c r="F341" i="21"/>
  <c r="F544" i="21"/>
  <c r="F507" i="21"/>
  <c r="F502" i="21"/>
  <c r="F460" i="21"/>
  <c r="F440" i="21"/>
  <c r="F398" i="21"/>
  <c r="F356" i="21"/>
  <c r="F336" i="21"/>
  <c r="F497" i="21"/>
  <c r="F455" i="21"/>
  <c r="F435" i="21"/>
  <c r="F393" i="21"/>
  <c r="F351" i="21"/>
  <c r="F331" i="21"/>
  <c r="F569" i="21"/>
  <c r="F564" i="21"/>
  <c r="E95" i="29"/>
  <c r="E97" i="29"/>
  <c r="E93" i="29"/>
  <c r="E24" i="34"/>
  <c r="E151" i="34"/>
  <c r="E137" i="34"/>
  <c r="E133" i="34"/>
  <c r="E125" i="34"/>
  <c r="E181" i="34"/>
  <c r="F923" i="21"/>
  <c r="F434" i="22"/>
  <c r="F859" i="21"/>
  <c r="F462" i="21"/>
  <c r="F442" i="21"/>
  <c r="F422" i="21"/>
  <c r="F400" i="21"/>
  <c r="F380" i="21"/>
  <c r="F358" i="21"/>
  <c r="F338" i="21"/>
  <c r="F318" i="21"/>
  <c r="F457" i="21"/>
  <c r="F437" i="21"/>
  <c r="F417" i="21"/>
  <c r="F395" i="21"/>
  <c r="F375" i="21"/>
  <c r="F353" i="21"/>
  <c r="F333" i="21"/>
  <c r="F313" i="21"/>
  <c r="F452" i="21"/>
  <c r="F432" i="21"/>
  <c r="F410" i="21"/>
  <c r="F390" i="21"/>
  <c r="F370" i="21"/>
  <c r="F348" i="21"/>
  <c r="F328" i="21"/>
  <c r="F447" i="21"/>
  <c r="F427" i="21"/>
  <c r="F405" i="21"/>
  <c r="F385" i="21"/>
  <c r="F365" i="21"/>
  <c r="F343" i="21"/>
  <c r="F323" i="21"/>
  <c r="F193" i="22"/>
  <c r="F388" i="22"/>
  <c r="F393" i="22"/>
  <c r="F223" i="22"/>
  <c r="E42" i="29"/>
  <c r="E25" i="29"/>
  <c r="E172" i="34"/>
  <c r="E97" i="34"/>
  <c r="F942" i="21"/>
  <c r="F511" i="22"/>
  <c r="E86" i="29"/>
  <c r="E82" i="29"/>
  <c r="E84" i="29"/>
  <c r="E95" i="34"/>
  <c r="E84" i="34"/>
  <c r="P92" i="36"/>
  <c r="P109" i="36"/>
  <c r="P187" i="36"/>
  <c r="F48" i="26" s="1"/>
  <c r="E118" i="29" s="1"/>
  <c r="P18" i="36"/>
  <c r="P104" i="36"/>
  <c r="P177" i="36"/>
  <c r="P17" i="36"/>
  <c r="P171" i="36"/>
  <c r="P138" i="36"/>
  <c r="P90" i="36"/>
  <c r="P193" i="36"/>
  <c r="P115" i="36"/>
  <c r="P64" i="36"/>
  <c r="P59" i="36"/>
  <c r="P159" i="36"/>
  <c r="P87" i="36"/>
  <c r="P116" i="36"/>
  <c r="P387" i="36"/>
  <c r="F1276" i="26" s="1"/>
  <c r="E134" i="34" s="1"/>
  <c r="P141" i="36"/>
  <c r="P500" i="36"/>
  <c r="F1497" i="26" s="1"/>
  <c r="F414" i="21" s="1"/>
  <c r="P12" i="36"/>
  <c r="P192" i="36"/>
  <c r="P242" i="36"/>
  <c r="P241" i="36"/>
  <c r="P453" i="36"/>
  <c r="F1384" i="26" s="1"/>
  <c r="F37" i="21" s="1"/>
  <c r="P79" i="36"/>
  <c r="P252" i="36"/>
  <c r="P36" i="36"/>
  <c r="P164" i="36"/>
  <c r="P45" i="36"/>
  <c r="P70" i="36"/>
  <c r="P200" i="36"/>
  <c r="P123" i="36"/>
  <c r="P300" i="36"/>
  <c r="P125" i="36"/>
  <c r="P299" i="36"/>
  <c r="P152" i="36"/>
  <c r="P148" i="36"/>
  <c r="P78" i="36"/>
  <c r="P282" i="36"/>
  <c r="P142" i="36"/>
  <c r="P194" i="36"/>
  <c r="P253" i="36"/>
  <c r="P155" i="36"/>
  <c r="P167" i="36"/>
  <c r="P249" i="36"/>
  <c r="P144" i="36"/>
  <c r="P63" i="36"/>
  <c r="P65" i="36"/>
  <c r="P75" i="36"/>
  <c r="P43" i="36"/>
  <c r="P105" i="36"/>
  <c r="P53" i="36"/>
  <c r="P146" i="36"/>
  <c r="P107" i="36"/>
  <c r="P120" i="36"/>
  <c r="P420" i="36"/>
  <c r="F1390" i="26" s="1"/>
  <c r="F51" i="21" s="1"/>
  <c r="P147" i="36"/>
  <c r="P111" i="36"/>
  <c r="P175" i="36"/>
  <c r="P89" i="36"/>
  <c r="P35" i="36"/>
  <c r="P212" i="36"/>
  <c r="P91" i="36"/>
  <c r="P112" i="36"/>
  <c r="P446" i="36"/>
  <c r="F1377" i="26" s="1"/>
  <c r="F9" i="21" s="1"/>
  <c r="P162" i="36"/>
  <c r="P99" i="36"/>
  <c r="P185" i="36"/>
  <c r="P143" i="36"/>
  <c r="P15" i="36"/>
  <c r="P108" i="36"/>
  <c r="P26" i="36"/>
  <c r="P414" i="36"/>
  <c r="F1424" i="26" s="1"/>
  <c r="F167" i="21" s="1"/>
  <c r="P140" i="36"/>
  <c r="P88" i="36"/>
  <c r="P102" i="36"/>
  <c r="P6" i="36"/>
  <c r="P176" i="36"/>
  <c r="P54" i="36"/>
  <c r="P84" i="36"/>
  <c r="P291" i="36"/>
  <c r="P532" i="36"/>
  <c r="F1458" i="26" s="1"/>
  <c r="F271" i="21" s="1"/>
  <c r="P209" i="36"/>
  <c r="P44" i="36"/>
  <c r="P264" i="36"/>
  <c r="P207" i="36"/>
  <c r="P98" i="36"/>
  <c r="P118" i="36"/>
  <c r="P202" i="36"/>
  <c r="P163" i="36"/>
  <c r="P411" i="36"/>
  <c r="F1421" i="26" s="1"/>
  <c r="F155" i="21" s="1"/>
  <c r="P261" i="36"/>
  <c r="P130" i="36"/>
  <c r="P81" i="36"/>
  <c r="P587" i="36"/>
  <c r="F1570" i="26" s="1"/>
  <c r="F683" i="21" s="1"/>
  <c r="P413" i="36"/>
  <c r="F1423" i="26" s="1"/>
  <c r="F163" i="21" s="1"/>
  <c r="P295" i="36"/>
  <c r="P131" i="36"/>
  <c r="P25" i="36"/>
  <c r="P208" i="36"/>
  <c r="P157" i="36"/>
  <c r="P128" i="36"/>
  <c r="P97" i="36"/>
  <c r="P439" i="36"/>
  <c r="F1409" i="26" s="1"/>
  <c r="F117" i="21" s="1"/>
  <c r="P184" i="36"/>
  <c r="P388" i="36"/>
  <c r="F1280" i="26" s="1"/>
  <c r="E138" i="34" s="1"/>
  <c r="P601" i="36"/>
  <c r="F1557" i="26" s="1"/>
  <c r="F641" i="21" s="1"/>
  <c r="P61" i="36"/>
  <c r="P8" i="36"/>
  <c r="P296" i="36"/>
  <c r="P86" i="36"/>
  <c r="P156" i="36"/>
  <c r="P553" i="36"/>
  <c r="P20" i="36"/>
  <c r="P573" i="36"/>
  <c r="F1579" i="26" s="1"/>
  <c r="F709" i="21" s="1"/>
  <c r="P52" i="36"/>
  <c r="P151" i="36"/>
  <c r="P294" i="36"/>
  <c r="P58" i="36"/>
  <c r="P9" i="36"/>
  <c r="P85" i="36"/>
  <c r="P168" i="36"/>
  <c r="P188" i="36"/>
  <c r="P174" i="36"/>
  <c r="P7" i="36"/>
  <c r="P190" i="36"/>
  <c r="P582" i="36"/>
  <c r="F1565" i="26" s="1"/>
  <c r="F663" i="21" s="1"/>
  <c r="P426" i="36"/>
  <c r="F1396" i="26" s="1"/>
  <c r="F75" i="21" s="1"/>
  <c r="P596" i="36"/>
  <c r="F1552" i="26" s="1"/>
  <c r="F621" i="21" s="1"/>
  <c r="P137" i="36"/>
  <c r="P397" i="36"/>
  <c r="F1435" i="26" s="1"/>
  <c r="F201" i="21" s="1"/>
  <c r="P133" i="36"/>
  <c r="P235" i="36"/>
  <c r="P178" i="36"/>
  <c r="P488" i="36"/>
  <c r="F1485" i="26" s="1"/>
  <c r="F367" i="21" s="1"/>
  <c r="P199" i="36"/>
  <c r="P301" i="36"/>
  <c r="P298" i="36"/>
  <c r="P62" i="36"/>
  <c r="P609" i="36"/>
  <c r="F1539" i="26" s="1"/>
  <c r="F579" i="21" s="1"/>
  <c r="P608" i="36"/>
  <c r="F1538" i="26" s="1"/>
  <c r="F575" i="21" s="1"/>
  <c r="P172" i="36"/>
  <c r="P205" i="36"/>
  <c r="P487" i="36"/>
  <c r="F1484" i="26" s="1"/>
  <c r="F362" i="21" s="1"/>
  <c r="P69" i="36"/>
  <c r="P201" i="36"/>
  <c r="P210" i="36"/>
  <c r="P117" i="36"/>
  <c r="P71" i="36"/>
  <c r="P290" i="36"/>
  <c r="P179" i="36"/>
  <c r="P145" i="36"/>
  <c r="P421" i="36"/>
  <c r="F1391" i="26" s="1"/>
  <c r="F55" i="21" s="1"/>
  <c r="P534" i="36"/>
  <c r="F1460" i="26" s="1"/>
  <c r="F281" i="21" s="1"/>
  <c r="P539" i="36"/>
  <c r="F1451" i="26" s="1"/>
  <c r="F249" i="21" s="1"/>
  <c r="P400" i="36"/>
  <c r="F1438" i="26" s="1"/>
  <c r="F213" i="21" s="1"/>
  <c r="P16" i="36"/>
  <c r="P160" i="36"/>
  <c r="P158" i="36"/>
  <c r="P170" i="36"/>
  <c r="P169" i="36"/>
  <c r="P396" i="36"/>
  <c r="P233" i="36"/>
  <c r="P563" i="36"/>
  <c r="P292" i="36"/>
  <c r="P121" i="36"/>
  <c r="P96" i="36"/>
  <c r="P33" i="36"/>
  <c r="P434" i="36"/>
  <c r="F1404" i="26" s="1"/>
  <c r="F97" i="21" s="1"/>
  <c r="P540" i="36"/>
  <c r="P100" i="36"/>
  <c r="P34" i="36"/>
  <c r="P514" i="36"/>
  <c r="P406" i="36"/>
  <c r="F1416" i="26" s="1"/>
  <c r="F135" i="21" s="1"/>
  <c r="P447" i="36"/>
  <c r="F1378" i="26" s="1"/>
  <c r="F13" i="21" s="1"/>
  <c r="P191" i="36"/>
  <c r="P173" i="36"/>
  <c r="P166" i="36"/>
  <c r="P541" i="36"/>
  <c r="F1453" i="26" s="1"/>
  <c r="F259" i="21" s="1"/>
  <c r="P211" i="36"/>
  <c r="P427" i="36"/>
  <c r="P198" i="36"/>
  <c r="P232" i="36"/>
  <c r="P165" i="36"/>
  <c r="P262" i="36"/>
  <c r="P106" i="36"/>
  <c r="P57" i="36"/>
  <c r="P572" i="36"/>
  <c r="F1578" i="26" s="1"/>
  <c r="F705" i="21" s="1"/>
  <c r="P74" i="36"/>
  <c r="P440" i="36"/>
  <c r="F1410" i="26" s="1"/>
  <c r="F121" i="21" s="1"/>
  <c r="P407" i="36"/>
  <c r="P269" i="36"/>
  <c r="P135" i="36"/>
  <c r="P533" i="36"/>
  <c r="P297" i="36"/>
  <c r="P60" i="36"/>
  <c r="P113" i="36"/>
  <c r="P433" i="36"/>
  <c r="F1403" i="26" s="1"/>
  <c r="F93" i="21" s="1"/>
  <c r="P581" i="36"/>
  <c r="P526" i="36"/>
  <c r="F1465" i="26" s="1"/>
  <c r="F293" i="21" s="1"/>
  <c r="P602" i="36"/>
  <c r="F1558" i="26" s="1"/>
  <c r="F645" i="21" s="1"/>
  <c r="P293" i="36"/>
  <c r="P80" i="36"/>
  <c r="P393" i="36"/>
  <c r="F1431" i="26" s="1"/>
  <c r="F185" i="21" s="1"/>
  <c r="P595" i="36"/>
  <c r="P501" i="36"/>
  <c r="F1498" i="26" s="1"/>
  <c r="F419" i="21" s="1"/>
  <c r="P257" i="36"/>
  <c r="P222" i="36"/>
  <c r="P255" i="36"/>
  <c r="P230" i="36"/>
  <c r="P260" i="36"/>
  <c r="P226" i="36"/>
  <c r="F105" i="26" s="1"/>
  <c r="E114" i="30" s="1"/>
  <c r="P214" i="36"/>
  <c r="P223" i="36"/>
  <c r="P245" i="36"/>
  <c r="P221" i="36"/>
  <c r="P259" i="36"/>
  <c r="P225" i="36"/>
  <c r="P248" i="36"/>
  <c r="P244" i="36"/>
  <c r="P229" i="36"/>
  <c r="P243" i="36"/>
  <c r="P219" i="36"/>
  <c r="P258" i="36"/>
  <c r="P218" i="36"/>
  <c r="P247" i="36"/>
  <c r="P216" i="36"/>
  <c r="P228" i="36"/>
  <c r="F107" i="26" s="1"/>
  <c r="E122" i="30" s="1"/>
  <c r="P220" i="36"/>
  <c r="P224" i="36"/>
  <c r="P231" i="36"/>
  <c r="P217" i="36"/>
  <c r="P215" i="36"/>
  <c r="P256" i="36"/>
  <c r="P227" i="36"/>
  <c r="F106" i="26" s="1"/>
  <c r="E118" i="30" s="1"/>
  <c r="P246" i="36"/>
  <c r="P254" i="36"/>
  <c r="P250" i="36"/>
  <c r="P265" i="36"/>
  <c r="P251" i="36"/>
  <c r="P263" i="36"/>
  <c r="F1208" i="26"/>
  <c r="F1199" i="26"/>
  <c r="E8" i="5" s="1"/>
  <c r="F1174" i="26"/>
  <c r="E54" i="34" s="1"/>
  <c r="F2368" i="26"/>
  <c r="F31" i="23" s="1"/>
  <c r="F1137" i="26"/>
  <c r="E17" i="34" s="1"/>
  <c r="F1171" i="26"/>
  <c r="E51" i="34" s="1"/>
  <c r="F1241" i="26"/>
  <c r="E99" i="34" s="1"/>
  <c r="F1606" i="26"/>
  <c r="F787" i="21" s="1"/>
  <c r="F1165" i="26"/>
  <c r="E45" i="34" s="1"/>
  <c r="F2370" i="26"/>
  <c r="F33" i="23" s="1"/>
  <c r="F1205" i="26"/>
  <c r="F2366" i="26"/>
  <c r="F29" i="23" s="1"/>
  <c r="F2372" i="26"/>
  <c r="F35" i="23" s="1"/>
  <c r="F1238" i="26"/>
  <c r="E96" i="34" s="1"/>
  <c r="F1128" i="26"/>
  <c r="E8" i="34" s="1"/>
  <c r="F1148" i="26"/>
  <c r="E28" i="34" s="1"/>
  <c r="F1162" i="26"/>
  <c r="E42" i="34" s="1"/>
  <c r="F2371" i="26"/>
  <c r="F34" i="23" s="1"/>
  <c r="F2075" i="26"/>
  <c r="F352" i="22" s="1"/>
  <c r="F1168" i="26"/>
  <c r="E48" i="34" s="1"/>
  <c r="F1131" i="26"/>
  <c r="E11" i="34" s="1"/>
  <c r="F2369" i="26"/>
  <c r="F32" i="23" s="1"/>
  <c r="F1232" i="26"/>
  <c r="E90" i="34" s="1"/>
  <c r="F1140" i="26"/>
  <c r="E20" i="34" s="1"/>
  <c r="F1224" i="26"/>
  <c r="E82" i="34" s="1"/>
  <c r="F1227" i="26"/>
  <c r="E85" i="34" s="1"/>
  <c r="F1202" i="26"/>
  <c r="F1235" i="26"/>
  <c r="E93" i="34" s="1"/>
  <c r="F1151" i="26"/>
  <c r="E31" i="34" s="1"/>
  <c r="F1221" i="26"/>
  <c r="E79" i="34" s="1"/>
  <c r="F2367" i="26"/>
  <c r="F30" i="23" s="1"/>
  <c r="P161" i="36"/>
  <c r="P603" i="36"/>
  <c r="P204" i="36"/>
  <c r="P42" i="36"/>
  <c r="P513" i="36"/>
  <c r="P399" i="36"/>
  <c r="P149" i="36"/>
  <c r="P559" i="36"/>
  <c r="P558" i="36"/>
  <c r="P110" i="36"/>
  <c r="P139" i="36"/>
  <c r="P136" i="36"/>
  <c r="P234" i="36"/>
  <c r="P150" i="36"/>
  <c r="P77" i="36"/>
  <c r="P101" i="36"/>
  <c r="P126" i="36"/>
  <c r="P24" i="36"/>
  <c r="P153" i="36"/>
  <c r="P122" i="36"/>
  <c r="P459" i="36"/>
  <c r="P564" i="36"/>
  <c r="P473" i="36"/>
  <c r="P546" i="36"/>
  <c r="P398" i="36"/>
  <c r="P154" i="36"/>
  <c r="P452" i="36"/>
  <c r="P624" i="36"/>
  <c r="P366" i="36"/>
  <c r="P548" i="36"/>
  <c r="P586" i="36"/>
  <c r="P392" i="36"/>
  <c r="P588" i="36"/>
  <c r="P38" i="36"/>
  <c r="P47" i="36"/>
  <c r="P449" i="36"/>
  <c r="P566" i="36"/>
  <c r="P83" i="36"/>
  <c r="P22" i="36"/>
  <c r="P435" i="36"/>
  <c r="P19" i="36"/>
  <c r="P55" i="36"/>
  <c r="P73" i="36"/>
  <c r="P183" i="36"/>
  <c r="P56" i="36"/>
  <c r="P49" i="36"/>
  <c r="P67" i="36"/>
  <c r="P575" i="36"/>
  <c r="P82" i="36"/>
  <c r="P46" i="36"/>
  <c r="P134" i="36"/>
  <c r="P412" i="36"/>
  <c r="P360" i="36"/>
  <c r="P464" i="36"/>
  <c r="P479" i="36"/>
  <c r="P95" i="36"/>
  <c r="P395" i="36"/>
  <c r="P423" i="36"/>
  <c r="P29" i="36"/>
  <c r="P119" i="36"/>
  <c r="P422" i="36"/>
  <c r="P114" i="36"/>
  <c r="P556" i="36"/>
  <c r="P21" i="36"/>
  <c r="P394" i="36"/>
  <c r="P646" i="36"/>
  <c r="P612" i="36"/>
  <c r="P365" i="36"/>
  <c r="P31" i="36"/>
  <c r="P50" i="36"/>
  <c r="P386" i="36"/>
  <c r="P599" i="36"/>
  <c r="P535" i="36"/>
  <c r="P629" i="36"/>
  <c r="P617" i="36"/>
  <c r="P614" i="36"/>
  <c r="P132" i="36"/>
  <c r="P48" i="36"/>
  <c r="P616" i="36"/>
  <c r="P504" i="36"/>
  <c r="P460" i="36"/>
  <c r="P494" i="36"/>
  <c r="P429" i="36"/>
  <c r="P517" i="36"/>
  <c r="P331" i="36"/>
  <c r="P437" i="36"/>
  <c r="P408" i="36"/>
  <c r="P23" i="36"/>
  <c r="P547" i="36"/>
  <c r="P76" i="36"/>
  <c r="P474" i="36"/>
  <c r="P415" i="36"/>
  <c r="P94" i="36"/>
  <c r="P401" i="36"/>
  <c r="P93" i="36"/>
  <c r="P367" i="36"/>
  <c r="P611" i="36"/>
  <c r="P206" i="36"/>
  <c r="P186" i="36"/>
  <c r="P574" i="36"/>
  <c r="P442" i="36"/>
  <c r="P589" i="36"/>
  <c r="P465" i="36"/>
  <c r="P30" i="36"/>
  <c r="P189" i="36"/>
  <c r="P39" i="36"/>
  <c r="P491" i="36"/>
  <c r="P598" i="36"/>
  <c r="P528" i="36"/>
  <c r="P585" i="36"/>
  <c r="P467" i="36"/>
  <c r="P448" i="36"/>
  <c r="P11" i="36"/>
  <c r="P567" i="36"/>
  <c r="P518" i="36"/>
  <c r="P590" i="36"/>
  <c r="P630" i="36"/>
  <c r="P124" i="36"/>
  <c r="P634" i="36"/>
  <c r="P519" i="36"/>
  <c r="P554" i="36"/>
  <c r="P66" i="36"/>
  <c r="P506" i="36"/>
  <c r="P466" i="36"/>
  <c r="P236" i="36"/>
  <c r="P490" i="36"/>
  <c r="P441" i="36"/>
  <c r="P515" i="36"/>
  <c r="P483" i="36"/>
  <c r="P475" i="36"/>
  <c r="P10" i="36"/>
  <c r="P402" i="36"/>
  <c r="P597" i="36"/>
  <c r="P621" i="36"/>
  <c r="P502" i="36"/>
  <c r="P509" i="36"/>
  <c r="P127" i="36"/>
  <c r="P600" i="36"/>
  <c r="P549" i="36"/>
  <c r="P492" i="36"/>
  <c r="P41" i="36"/>
  <c r="P604" i="36"/>
  <c r="P454" i="36"/>
  <c r="P455" i="36"/>
  <c r="P476" i="36"/>
  <c r="P613" i="36"/>
  <c r="P584" i="36"/>
  <c r="P568" i="36"/>
  <c r="P489" i="36"/>
  <c r="P522" i="36"/>
  <c r="P328" i="36"/>
  <c r="P577" i="36"/>
  <c r="P542" i="36"/>
  <c r="P68" i="36"/>
  <c r="P493" i="36"/>
  <c r="P409" i="36"/>
  <c r="P425" i="36"/>
  <c r="P481" i="36"/>
  <c r="P428" i="36"/>
  <c r="P615" i="36"/>
  <c r="P565" i="36"/>
  <c r="P527" i="36"/>
  <c r="P424" i="36"/>
  <c r="P516" i="36"/>
  <c r="P103" i="36"/>
  <c r="P129" i="36"/>
  <c r="P480" i="36"/>
  <c r="P583" i="36"/>
  <c r="P521" i="36"/>
  <c r="P477" i="36"/>
  <c r="P416" i="36"/>
  <c r="P410" i="36"/>
  <c r="P520" i="36"/>
  <c r="P213" i="36"/>
  <c r="P482" i="36"/>
  <c r="P591" i="36"/>
  <c r="P610" i="36"/>
  <c r="P463" i="36"/>
  <c r="P478" i="36"/>
  <c r="P461" i="36"/>
  <c r="P462" i="36"/>
  <c r="P508" i="36"/>
  <c r="P451" i="36"/>
  <c r="P468" i="36"/>
  <c r="P28" i="36"/>
  <c r="P450" i="36"/>
  <c r="P505" i="36"/>
  <c r="P438" i="36"/>
  <c r="P576" i="36"/>
  <c r="P436" i="36"/>
  <c r="P334" i="36"/>
  <c r="P555" i="36"/>
  <c r="P37" i="36"/>
  <c r="P32" i="36"/>
  <c r="P628" i="36"/>
  <c r="P495" i="36"/>
  <c r="P14" i="36"/>
  <c r="P13" i="36"/>
  <c r="P40" i="36"/>
  <c r="P496" i="36"/>
  <c r="P503" i="36"/>
  <c r="P469" i="36"/>
  <c r="P507" i="36"/>
  <c r="P557" i="36"/>
  <c r="P622" i="36"/>
  <c r="P368" i="36"/>
  <c r="P359" i="36"/>
  <c r="P203" i="36"/>
  <c r="P237" i="36"/>
  <c r="F116" i="26" s="1"/>
  <c r="P369" i="36"/>
  <c r="E11" i="5" l="1"/>
  <c r="E14" i="5"/>
  <c r="E17" i="5"/>
  <c r="F54" i="26"/>
  <c r="E138" i="29" s="1"/>
  <c r="F115" i="26"/>
  <c r="E168" i="30" s="1"/>
  <c r="F147" i="26"/>
  <c r="E288" i="30" s="1"/>
  <c r="F140" i="26"/>
  <c r="E259" i="30" s="1"/>
  <c r="F101" i="26"/>
  <c r="E43" i="30" s="1"/>
  <c r="F233" i="26"/>
  <c r="E298" i="30" s="1"/>
  <c r="F128" i="26"/>
  <c r="E200" i="30" s="1"/>
  <c r="F98" i="26"/>
  <c r="E135" i="30" s="1"/>
  <c r="F139" i="26"/>
  <c r="E246" i="30" s="1"/>
  <c r="F84" i="26"/>
  <c r="E52" i="30" s="1"/>
  <c r="F91" i="26"/>
  <c r="E81" i="30" s="1"/>
  <c r="F79" i="26"/>
  <c r="E19" i="30" s="1"/>
  <c r="F142" i="26"/>
  <c r="E267" i="30" s="1"/>
  <c r="F132" i="26"/>
  <c r="E225" i="30" s="1"/>
  <c r="F125" i="26"/>
  <c r="E209" i="30" s="1"/>
  <c r="F143" i="26"/>
  <c r="E272" i="30" s="1"/>
  <c r="F123" i="26"/>
  <c r="E188" i="30" s="1"/>
  <c r="F108" i="26"/>
  <c r="E139" i="30" s="1"/>
  <c r="F127" i="26"/>
  <c r="E196" i="30" s="1"/>
  <c r="F124" i="26"/>
  <c r="E192" i="30" s="1"/>
  <c r="F134" i="26"/>
  <c r="E234" i="30" s="1"/>
  <c r="F126" i="26"/>
  <c r="E213" i="30" s="1"/>
  <c r="F85" i="26"/>
  <c r="E56" i="30" s="1"/>
  <c r="F136" i="26"/>
  <c r="E255" i="30" s="1"/>
  <c r="F81" i="26"/>
  <c r="E27" i="30" s="1"/>
  <c r="F82" i="26"/>
  <c r="E31" i="30" s="1"/>
  <c r="F138" i="26"/>
  <c r="E242" i="30" s="1"/>
  <c r="F104" i="26"/>
  <c r="E97" i="30" s="1"/>
  <c r="F131" i="26"/>
  <c r="E221" i="30" s="1"/>
  <c r="F94" i="26"/>
  <c r="E106" i="30" s="1"/>
  <c r="F141" i="26"/>
  <c r="E263" i="30" s="1"/>
  <c r="F144" i="26"/>
  <c r="E276" i="30" s="1"/>
  <c r="F95" i="26"/>
  <c r="E110" i="30" s="1"/>
  <c r="F113" i="26"/>
  <c r="E160" i="30" s="1"/>
  <c r="F83" i="26"/>
  <c r="E48" i="30" s="1"/>
  <c r="F96" i="26"/>
  <c r="E127" i="30" s="1"/>
  <c r="F100" i="26"/>
  <c r="E39" i="30" s="1"/>
  <c r="F78" i="26"/>
  <c r="E15" i="30" s="1"/>
  <c r="F86" i="26"/>
  <c r="E60" i="30" s="1"/>
  <c r="F110" i="26"/>
  <c r="E147" i="30" s="1"/>
  <c r="F133" i="26"/>
  <c r="E230" i="30" s="1"/>
  <c r="F111" i="26"/>
  <c r="E152" i="30" s="1"/>
  <c r="F146" i="26"/>
  <c r="E284" i="30" s="1"/>
  <c r="F103" i="26"/>
  <c r="E93" i="30" s="1"/>
  <c r="F102" i="26"/>
  <c r="E89" i="30" s="1"/>
  <c r="F77" i="26"/>
  <c r="E11" i="30" s="1"/>
  <c r="F87" i="26"/>
  <c r="E65" i="30" s="1"/>
  <c r="F92" i="26"/>
  <c r="E85" i="30" s="1"/>
  <c r="F99" i="26"/>
  <c r="E35" i="30" s="1"/>
  <c r="F93" i="26"/>
  <c r="E102" i="30" s="1"/>
  <c r="F114" i="26"/>
  <c r="E164" i="30" s="1"/>
  <c r="F88" i="26"/>
  <c r="E69" i="30" s="1"/>
  <c r="F90" i="26"/>
  <c r="E77" i="30" s="1"/>
  <c r="F130" i="26"/>
  <c r="E217" i="30" s="1"/>
  <c r="F112" i="26"/>
  <c r="E156" i="30" s="1"/>
  <c r="F89" i="26"/>
  <c r="E73" i="30" s="1"/>
  <c r="F145" i="26"/>
  <c r="E280" i="30" s="1"/>
  <c r="F135" i="26"/>
  <c r="E251" i="30" s="1"/>
  <c r="F109" i="26"/>
  <c r="E143" i="30" s="1"/>
  <c r="F80" i="26"/>
  <c r="E23" i="30" s="1"/>
  <c r="F129" i="26"/>
  <c r="E204" i="30" s="1"/>
  <c r="F97" i="26"/>
  <c r="E131" i="30" s="1"/>
  <c r="F137" i="26"/>
  <c r="E238" i="30" s="1"/>
  <c r="F51" i="26"/>
  <c r="E128" i="29" s="1"/>
  <c r="F53" i="26"/>
  <c r="E135" i="29" s="1"/>
  <c r="F45" i="26"/>
  <c r="E108" i="29" s="1"/>
  <c r="F49" i="26"/>
  <c r="E121" i="29" s="1"/>
  <c r="F55" i="26"/>
  <c r="E141" i="29" s="1"/>
  <c r="F46" i="26"/>
  <c r="E111" i="29" s="1"/>
  <c r="F1452" i="26"/>
  <c r="F254" i="21" s="1"/>
  <c r="F1596" i="26"/>
  <c r="F757" i="21" s="1"/>
  <c r="F1513" i="26"/>
  <c r="F1551" i="26"/>
  <c r="F617" i="21" s="1"/>
  <c r="F1472" i="26"/>
  <c r="F315" i="21" s="1"/>
  <c r="F1417" i="26"/>
  <c r="F139" i="21" s="1"/>
  <c r="F52" i="26"/>
  <c r="E131" i="29" s="1"/>
  <c r="F1564" i="26"/>
  <c r="F659" i="21" s="1"/>
  <c r="F1397" i="26"/>
  <c r="F79" i="21" s="1"/>
  <c r="F1587" i="26"/>
  <c r="F731" i="21" s="1"/>
  <c r="F1459" i="26"/>
  <c r="F276" i="21" s="1"/>
  <c r="F1434" i="26"/>
  <c r="F197" i="21" s="1"/>
  <c r="F1533" i="26"/>
  <c r="F563" i="21" s="1"/>
  <c r="F1182" i="26"/>
  <c r="E62" i="34" s="1"/>
  <c r="F1540" i="26"/>
  <c r="F583" i="21" s="1"/>
  <c r="F1589" i="26"/>
  <c r="F739" i="21" s="1"/>
  <c r="F1543" i="26"/>
  <c r="F595" i="21" s="1"/>
  <c r="F1411" i="26"/>
  <c r="F125" i="21" s="1"/>
  <c r="F1532" i="26"/>
  <c r="F558" i="21" s="1"/>
  <c r="F1530" i="26"/>
  <c r="F548" i="21" s="1"/>
  <c r="F1541" i="26"/>
  <c r="F587" i="21" s="1"/>
  <c r="F1544" i="26"/>
  <c r="F599" i="21" s="1"/>
  <c r="F1461" i="26"/>
  <c r="F286" i="21" s="1"/>
  <c r="F1393" i="26"/>
  <c r="F63" i="21" s="1"/>
  <c r="F1383" i="26"/>
  <c r="F33" i="21" s="1"/>
  <c r="F1471" i="26"/>
  <c r="F310" i="21" s="1"/>
  <c r="F1395" i="26"/>
  <c r="F71" i="21" s="1"/>
  <c r="F1454" i="26"/>
  <c r="F264" i="21" s="1"/>
  <c r="F1488" i="26"/>
  <c r="F382" i="21" s="1"/>
  <c r="F1588" i="26"/>
  <c r="F735" i="21" s="1"/>
  <c r="F1600" i="26"/>
  <c r="F773" i="21" s="1"/>
  <c r="F1574" i="26"/>
  <c r="F699" i="21" s="1"/>
  <c r="F1545" i="26"/>
  <c r="F603" i="21" s="1"/>
  <c r="F1556" i="26"/>
  <c r="F637" i="21" s="1"/>
  <c r="F1573" i="26"/>
  <c r="F695" i="21" s="1"/>
  <c r="F1568" i="26"/>
  <c r="F675" i="21" s="1"/>
  <c r="F1572" i="26"/>
  <c r="F691" i="21" s="1"/>
  <c r="F1425" i="26"/>
  <c r="F171" i="21" s="1"/>
  <c r="F1547" i="26"/>
  <c r="F611" i="21" s="1"/>
  <c r="F1555" i="26"/>
  <c r="F633" i="21" s="1"/>
  <c r="F1433" i="26"/>
  <c r="F193" i="21" s="1"/>
  <c r="F1559" i="26"/>
  <c r="F649" i="21" s="1"/>
  <c r="F1418" i="26"/>
  <c r="F143" i="21" s="1"/>
  <c r="F1553" i="26"/>
  <c r="F625" i="21" s="1"/>
  <c r="F1430" i="26"/>
  <c r="F181" i="21" s="1"/>
  <c r="F1519" i="26"/>
  <c r="F506" i="21" s="1"/>
  <c r="F1398" i="26"/>
  <c r="F83" i="21" s="1"/>
  <c r="F2076" i="26"/>
  <c r="F355" i="22" s="1"/>
  <c r="F1476" i="26"/>
  <c r="F335" i="21" s="1"/>
  <c r="F1467" i="26"/>
  <c r="F303" i="21" s="1"/>
  <c r="F1511" i="26"/>
  <c r="F471" i="21" s="1"/>
  <c r="F1272" i="26"/>
  <c r="E130" i="34" s="1"/>
  <c r="F1405" i="26"/>
  <c r="F101" i="21" s="1"/>
  <c r="F1504" i="26"/>
  <c r="F449" i="21" s="1"/>
  <c r="F1159" i="26"/>
  <c r="E39" i="34" s="1"/>
  <c r="F1194" i="26"/>
  <c r="E74" i="34" s="1"/>
  <c r="F1500" i="26"/>
  <c r="F429" i="21" s="1"/>
  <c r="F1381" i="26"/>
  <c r="F25" i="21" s="1"/>
  <c r="F1518" i="26"/>
  <c r="F501" i="21" s="1"/>
  <c r="F1386" i="26"/>
  <c r="F45" i="21" s="1"/>
  <c r="F1591" i="26"/>
  <c r="F747" i="21" s="1"/>
  <c r="F1516" i="26"/>
  <c r="F491" i="21" s="1"/>
  <c r="F1514" i="26"/>
  <c r="F481" i="21" s="1"/>
  <c r="F1531" i="26"/>
  <c r="F553" i="21" s="1"/>
  <c r="F1412" i="26"/>
  <c r="F129" i="21" s="1"/>
  <c r="F1143" i="26"/>
  <c r="E23" i="34" s="1"/>
  <c r="F1542" i="26"/>
  <c r="F591" i="21" s="1"/>
  <c r="F1506" i="26"/>
  <c r="F459" i="21" s="1"/>
  <c r="F1560" i="26"/>
  <c r="F653" i="21" s="1"/>
  <c r="F1407" i="26"/>
  <c r="F109" i="21" s="1"/>
  <c r="F1380" i="26"/>
  <c r="F21" i="21" s="1"/>
  <c r="F1580" i="26"/>
  <c r="F713" i="21" s="1"/>
  <c r="F1191" i="26"/>
  <c r="E71" i="34" s="1"/>
  <c r="F1598" i="26"/>
  <c r="F765" i="21" s="1"/>
  <c r="F1566" i="26"/>
  <c r="F667" i="21" s="1"/>
  <c r="F1583" i="26"/>
  <c r="F725" i="21" s="1"/>
  <c r="F1440" i="26"/>
  <c r="F221" i="21" s="1"/>
  <c r="F1503" i="26"/>
  <c r="F444" i="21" s="1"/>
  <c r="F1399" i="26"/>
  <c r="F87" i="21" s="1"/>
  <c r="F1432" i="26"/>
  <c r="F189" i="21" s="1"/>
  <c r="F1571" i="26"/>
  <c r="F687" i="21" s="1"/>
  <c r="F1510" i="26"/>
  <c r="F466" i="21" s="1"/>
  <c r="F1188" i="26"/>
  <c r="E68" i="34" s="1"/>
  <c r="F1213" i="26"/>
  <c r="E10" i="39" s="1"/>
  <c r="F1590" i="26"/>
  <c r="F743" i="21" s="1"/>
  <c r="F1216" i="26"/>
  <c r="E13" i="39" s="1"/>
  <c r="F1426" i="26"/>
  <c r="F175" i="21" s="1"/>
  <c r="F1490" i="26"/>
  <c r="F392" i="21" s="1"/>
  <c r="F1499" i="26"/>
  <c r="F424" i="21" s="1"/>
  <c r="F1475" i="26"/>
  <c r="F330" i="21" s="1"/>
  <c r="F1444" i="26"/>
  <c r="F227" i="21" s="1"/>
  <c r="F1611" i="26"/>
  <c r="F797" i="21" s="1"/>
  <c r="F1601" i="26"/>
  <c r="F777" i="21" s="1"/>
  <c r="F1493" i="26"/>
  <c r="F407" i="21" s="1"/>
  <c r="F1406" i="26"/>
  <c r="F105" i="21" s="1"/>
  <c r="F1505" i="26"/>
  <c r="F454" i="21" s="1"/>
  <c r="F1480" i="26"/>
  <c r="F355" i="21" s="1"/>
  <c r="F1489" i="26"/>
  <c r="F387" i="21" s="1"/>
  <c r="F1512" i="26"/>
  <c r="F476" i="21" s="1"/>
  <c r="F1525" i="26"/>
  <c r="F523" i="21" s="1"/>
  <c r="F1599" i="26"/>
  <c r="F769" i="21" s="1"/>
  <c r="F1569" i="26"/>
  <c r="F679" i="21" s="1"/>
  <c r="F1602" i="26"/>
  <c r="F781" i="21" s="1"/>
  <c r="F1422" i="26"/>
  <c r="F159" i="21" s="1"/>
  <c r="F1177" i="26"/>
  <c r="E57" i="34" s="1"/>
  <c r="F1517" i="26"/>
  <c r="F496" i="21" s="1"/>
  <c r="F1134" i="26"/>
  <c r="E14" i="34" s="1"/>
  <c r="F1581" i="26"/>
  <c r="F717" i="21" s="1"/>
  <c r="F1154" i="26"/>
  <c r="E34" i="34" s="1"/>
  <c r="F1582" i="26"/>
  <c r="F721" i="21" s="1"/>
  <c r="F1527" i="26"/>
  <c r="F533" i="21" s="1"/>
  <c r="F1486" i="26"/>
  <c r="F372" i="21" s="1"/>
  <c r="F50" i="26"/>
  <c r="E125" i="29" s="1"/>
  <c r="F1501" i="26"/>
  <c r="F434" i="21" s="1"/>
  <c r="F1446" i="26"/>
  <c r="F237" i="21" s="1"/>
  <c r="F1478" i="26"/>
  <c r="F345" i="21" s="1"/>
  <c r="F1385" i="26"/>
  <c r="F41" i="21" s="1"/>
  <c r="F1420" i="26"/>
  <c r="F151" i="21" s="1"/>
  <c r="F1382" i="26"/>
  <c r="F29" i="21" s="1"/>
  <c r="F1436" i="26"/>
  <c r="F205" i="21" s="1"/>
  <c r="F1479" i="26"/>
  <c r="F350" i="21" s="1"/>
  <c r="F2373" i="26"/>
  <c r="F36" i="23" s="1"/>
  <c r="F47" i="26"/>
  <c r="E115" i="29" s="1"/>
  <c r="F1492" i="26"/>
  <c r="F402" i="21" s="1"/>
  <c r="F1526" i="26"/>
  <c r="F528" i="21" s="1"/>
  <c r="F1474" i="26"/>
  <c r="F325" i="21" s="1"/>
  <c r="F1592" i="26"/>
  <c r="F751" i="21" s="1"/>
  <c r="F1520" i="26"/>
  <c r="F511" i="21" s="1"/>
  <c r="F1439" i="26"/>
  <c r="F217" i="21" s="1"/>
  <c r="F1546" i="26"/>
  <c r="F607" i="21" s="1"/>
  <c r="F1612" i="26"/>
  <c r="F801" i="21" s="1"/>
  <c r="F1392" i="26"/>
  <c r="F59" i="21" s="1"/>
  <c r="F1185" i="26"/>
  <c r="E65" i="34" s="1"/>
  <c r="F1524" i="26"/>
  <c r="F518" i="21" s="1"/>
  <c r="F1445" i="26"/>
  <c r="F232" i="21" s="1"/>
  <c r="F1529" i="26"/>
  <c r="F543" i="21" s="1"/>
  <c r="F1419" i="26"/>
  <c r="F147" i="21" s="1"/>
  <c r="F1487" i="26"/>
  <c r="F377" i="21" s="1"/>
  <c r="F1534" i="26"/>
  <c r="F568" i="21" s="1"/>
  <c r="F1408" i="26"/>
  <c r="F113" i="21" s="1"/>
  <c r="F1515" i="26"/>
  <c r="F486" i="21" s="1"/>
  <c r="F1394" i="26"/>
  <c r="F67" i="21" s="1"/>
  <c r="F1567" i="26"/>
  <c r="F671" i="21" s="1"/>
  <c r="F1447" i="26"/>
  <c r="F242" i="21" s="1"/>
  <c r="F1597" i="26"/>
  <c r="F761" i="21" s="1"/>
  <c r="F1379" i="26"/>
  <c r="F17" i="21" s="1"/>
  <c r="F44" i="26"/>
  <c r="E105" i="29" s="1"/>
  <c r="F1437" i="26"/>
  <c r="F209" i="21" s="1"/>
  <c r="F1554" i="26"/>
  <c r="F629" i="21" s="1"/>
  <c r="F1491" i="26"/>
  <c r="F397" i="21" s="1"/>
  <c r="F1502" i="26"/>
  <c r="F439" i="21" s="1"/>
  <c r="F1528" i="26"/>
  <c r="F538" i="21" s="1"/>
  <c r="F1466" i="26"/>
  <c r="F298" i="21" s="1"/>
  <c r="F1473" i="26"/>
  <c r="F320" i="21" s="1"/>
  <c r="F1477" i="26"/>
  <c r="F340" i="21" s="1"/>
  <c r="F1613" i="26"/>
  <c r="F805" i="21" s="1"/>
  <c r="F1607" i="26"/>
  <c r="F791" i="21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tc={84BD74F7-9670-4B7D-BE6D-259187DB84DB}</author>
  </authors>
  <commentList>
    <comment ref="F1" authorId="0" shapeId="0" xr:uid="{84BD74F7-9670-4B7D-BE6D-259187DB84DB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¡Ojo! Copiado como valores</t>
      </text>
    </comment>
  </commentList>
</comments>
</file>

<file path=xl/sharedStrings.xml><?xml version="1.0" encoding="utf-8"?>
<sst xmlns="http://schemas.openxmlformats.org/spreadsheetml/2006/main" count="15626" uniqueCount="6661">
  <si>
    <t>Referencia</t>
  </si>
  <si>
    <t>Código EAN</t>
  </si>
  <si>
    <t>ZECK</t>
  </si>
  <si>
    <t>WH-WDG05LE5</t>
  </si>
  <si>
    <t>WH-WDG07LE5</t>
  </si>
  <si>
    <t>WH-WDG09LE5</t>
  </si>
  <si>
    <t>WH-ADC0509L3E5</t>
  </si>
  <si>
    <t>WH-ADC0509L3E5AN</t>
  </si>
  <si>
    <t>WH-ADC0509L3E5B</t>
  </si>
  <si>
    <t>WH-SDC0509L3E5</t>
  </si>
  <si>
    <t>WH-MDC05J3E5</t>
  </si>
  <si>
    <t>WH-MDC07J3E5</t>
  </si>
  <si>
    <t>WH-MDC09J3E5</t>
  </si>
  <si>
    <t>WH-MDC12H6E5</t>
  </si>
  <si>
    <t>WH-MDC16H6E5</t>
  </si>
  <si>
    <t>WH-WXG09ME5</t>
  </si>
  <si>
    <t>WH-WXG12ME5</t>
  </si>
  <si>
    <t>WH-WXG09ME8</t>
  </si>
  <si>
    <t>WH-WXG12ME8</t>
  </si>
  <si>
    <t>WH-WXG16ME8</t>
  </si>
  <si>
    <t>WH-ADC0309M3E5B2</t>
  </si>
  <si>
    <t>WH-ADC0316M9E82</t>
  </si>
  <si>
    <t>WH-ADC0316M9E8AN2</t>
  </si>
  <si>
    <t>WH-CME5</t>
  </si>
  <si>
    <t>WH-CME8</t>
  </si>
  <si>
    <t>CZ-RTW2</t>
  </si>
  <si>
    <t>WH-MXC09J3E5</t>
  </si>
  <si>
    <t>WH-MXC12J6E5</t>
  </si>
  <si>
    <t>WH-MXC09J3E8</t>
  </si>
  <si>
    <t>WH-MXC12J9E8</t>
  </si>
  <si>
    <t>WH-MXC16J9E8</t>
  </si>
  <si>
    <t>WH-WXG20ME8</t>
  </si>
  <si>
    <t>WH-WXG25ME8</t>
  </si>
  <si>
    <t>WH-WXG30ME8</t>
  </si>
  <si>
    <t>WH-ADF0309J3E5CM</t>
  </si>
  <si>
    <t>CU-2WZ71YBE5</t>
  </si>
  <si>
    <t>S-71WF3E</t>
  </si>
  <si>
    <t>WH-UDZ03KE5</t>
  </si>
  <si>
    <t>WH-UDZ05KE5</t>
  </si>
  <si>
    <t>WH-UDZ07KE5</t>
  </si>
  <si>
    <t>WH-UDZ09KE5</t>
  </si>
  <si>
    <t>WH-UDZ12KE5</t>
  </si>
  <si>
    <t>WH-UXZ09KE5</t>
  </si>
  <si>
    <t>WH-UXZ12KE5</t>
  </si>
  <si>
    <t>WH-UXZ09KE8</t>
  </si>
  <si>
    <t>WH-UXZ12KE8</t>
  </si>
  <si>
    <t>WH-ADC0309K3E5</t>
  </si>
  <si>
    <t>WH-ADC0309K3E5B</t>
  </si>
  <si>
    <t>WH-ADC0309K3E5AN</t>
  </si>
  <si>
    <t>WH-ADC0912K6E5</t>
  </si>
  <si>
    <t>WH-ADC0912K6E5AN</t>
  </si>
  <si>
    <t>WH-ADC0912K9E8</t>
  </si>
  <si>
    <t>WH-ADC0912K9E8AN</t>
  </si>
  <si>
    <t>WH-SDC0309K3E5</t>
  </si>
  <si>
    <t>WH-SDC12K6E5</t>
  </si>
  <si>
    <t>WH-SXC09K3E5</t>
  </si>
  <si>
    <t>WH-SXC12K6E5</t>
  </si>
  <si>
    <t>WH-SXC09K3E8</t>
  </si>
  <si>
    <t>WH-SXC12K9E8</t>
  </si>
  <si>
    <t>WH-UD12HE5</t>
  </si>
  <si>
    <t>WH-UD16HE5</t>
  </si>
  <si>
    <t>WH-UD09HE8</t>
  </si>
  <si>
    <t>WH-UD12HE8</t>
  </si>
  <si>
    <t>WH-UD16HE8</t>
  </si>
  <si>
    <t>WH-UX09HE5</t>
  </si>
  <si>
    <t>WH-UX12HE5</t>
  </si>
  <si>
    <t>WH-UX09HE8</t>
  </si>
  <si>
    <t>WH-UX12HE8</t>
  </si>
  <si>
    <t>WH-UX16HE8</t>
  </si>
  <si>
    <t>WH-ADC1216H6E5C</t>
  </si>
  <si>
    <t>WH-ADC0916H9E8</t>
  </si>
  <si>
    <t>WH-SDC12H6E5</t>
  </si>
  <si>
    <t>WH-SDC16H6E5</t>
  </si>
  <si>
    <t>WH-SDC09H3E8</t>
  </si>
  <si>
    <t>WH-SDC12H9E8</t>
  </si>
  <si>
    <t>WH-SDC16H9E8</t>
  </si>
  <si>
    <t>WH-SXC09H3E5</t>
  </si>
  <si>
    <t>WH-SXC12H6E5</t>
  </si>
  <si>
    <t>WH-SXC09H3E8</t>
  </si>
  <si>
    <t>WH-SXC12H9E8</t>
  </si>
  <si>
    <t>WH-SXC16H9E8</t>
  </si>
  <si>
    <t>CZ-RTW1</t>
  </si>
  <si>
    <t>CZ-NS4P</t>
  </si>
  <si>
    <t>CZ-NS5P</t>
  </si>
  <si>
    <t>CZ-NE2P</t>
  </si>
  <si>
    <t>CZ-NE3P</t>
  </si>
  <si>
    <t>CZ-NE4P</t>
  </si>
  <si>
    <t>CZ-NV1</t>
  </si>
  <si>
    <t>CZ-NV2</t>
  </si>
  <si>
    <t>PAW-3WYVLV-HW</t>
  </si>
  <si>
    <t>PAW-A2W-AFVLV</t>
  </si>
  <si>
    <t>CZ-TAW1B</t>
  </si>
  <si>
    <t>CZ-TAW1-CBL</t>
  </si>
  <si>
    <t>PAW-A2W-EXTMETER</t>
  </si>
  <si>
    <t>PAW-AZAW-MBS-1</t>
  </si>
  <si>
    <t>PAW-AW-MBS-H</t>
  </si>
  <si>
    <t>PAW-AZAW-KNX-1</t>
  </si>
  <si>
    <t>PAW-AW-KNX-H</t>
  </si>
  <si>
    <t>PAW-A2W-CMH-2</t>
  </si>
  <si>
    <t>PAW-A2W-RTWIRELESS</t>
  </si>
  <si>
    <t>PAW-A2W-RTWIRED</t>
  </si>
  <si>
    <t>PAW-A2W-TSBU</t>
  </si>
  <si>
    <t>PAW-A2W-TSSO</t>
  </si>
  <si>
    <t>PAW-A2W-TSOD</t>
  </si>
  <si>
    <t>PAW-A2W-TSRT</t>
  </si>
  <si>
    <t>PAW-A2W-TSHC</t>
  </si>
  <si>
    <t>PAW-A2W-MGTFILTER</t>
  </si>
  <si>
    <t>PAW-TD20B8E3-2</t>
  </si>
  <si>
    <t>PAW-TD23B6E5</t>
  </si>
  <si>
    <t>PAW-BTANK50L-2</t>
  </si>
  <si>
    <t>PAW-BTANK100L</t>
  </si>
  <si>
    <t>PAW-BTANKG200L</t>
  </si>
  <si>
    <t>PAW-BTANKG260L</t>
  </si>
  <si>
    <t>PAW-TA15C1E5</t>
  </si>
  <si>
    <t>PAW-TA20C1E5STD</t>
  </si>
  <si>
    <t>PAW-TA30C1E5STD</t>
  </si>
  <si>
    <t>PAW-TA40C1E5STD</t>
  </si>
  <si>
    <t>PAW-TA30C2E5STD</t>
  </si>
  <si>
    <t>PAW-TA20C1E5C</t>
  </si>
  <si>
    <t>PAW-TD20C1E5-1</t>
  </si>
  <si>
    <t>PAW-TD30C1E5-1</t>
  </si>
  <si>
    <t>PAW-TD30C1E5HI-1</t>
  </si>
  <si>
    <t>PAW-TS1</t>
  </si>
  <si>
    <t>PAW-TS2</t>
  </si>
  <si>
    <t>PAW-TS4</t>
  </si>
  <si>
    <t>CZ-TK1</t>
  </si>
  <si>
    <t>PAW-EANODE2</t>
  </si>
  <si>
    <t>PAW-EANODE3</t>
  </si>
  <si>
    <t>PAW-A2W-VENTA-R</t>
  </si>
  <si>
    <t>PAW-A2W-VENTA-L</t>
  </si>
  <si>
    <t>PAW-VEN-DPL</t>
  </si>
  <si>
    <t>PAW-VEN-CBLEXT12</t>
  </si>
  <si>
    <t>PAW-VEN-DIVPLG</t>
  </si>
  <si>
    <t>PAW-VEN-DPLBOX</t>
  </si>
  <si>
    <t>PAW-VEN-ACCPCB</t>
  </si>
  <si>
    <t>PAW-VEN-FLTKIT</t>
  </si>
  <si>
    <t>PAW-VEN-S-CO2RH-W</t>
  </si>
  <si>
    <t>PAW-VEN-S-CO2-D</t>
  </si>
  <si>
    <t>PAW-VEN-S-CO2-W</t>
  </si>
  <si>
    <t>PAW-VEN-WBRK</t>
  </si>
  <si>
    <t>PAW-VENTX10Z-1</t>
  </si>
  <si>
    <t>PAW-VENTX15Z-1</t>
  </si>
  <si>
    <t>PAW-VENTX20Z-1</t>
  </si>
  <si>
    <t>PAW-VENTX25Z-1</t>
  </si>
  <si>
    <t>PAW-VENTX20H-1</t>
  </si>
  <si>
    <t>PAW-VENTX20V-1</t>
  </si>
  <si>
    <t>PAW-VENTX30H-1</t>
  </si>
  <si>
    <t>PAW-VENTX30V-1</t>
  </si>
  <si>
    <t>PAW-VENTX40H-1</t>
  </si>
  <si>
    <t>PAW-VENTX40V-1</t>
  </si>
  <si>
    <t>PAW-VENTX50H-1</t>
  </si>
  <si>
    <t>PAW-VENTX50V-1</t>
  </si>
  <si>
    <t>PAW-VEN-CTRLB</t>
  </si>
  <si>
    <t>PAW-VEN-CTRLW</t>
  </si>
  <si>
    <t>PAW-VEN-FLT1</t>
  </si>
  <si>
    <t>PAW-DHW100W-1</t>
  </si>
  <si>
    <t>PAW-DHW150W-1</t>
  </si>
  <si>
    <t>PAW-DHW200F</t>
  </si>
  <si>
    <t>PAW-DHW270F</t>
  </si>
  <si>
    <t>PAW-DHW270C1F</t>
  </si>
  <si>
    <t>PAW-DHW-STAND</t>
  </si>
  <si>
    <t>CU-Z20ZKE</t>
  </si>
  <si>
    <t>CU-Z25ZKE</t>
  </si>
  <si>
    <t>CU-Z35ZKE</t>
  </si>
  <si>
    <t>CU-Z42ZKE</t>
  </si>
  <si>
    <t>CU-Z50ZKE</t>
  </si>
  <si>
    <t>CU-Z71ZKE</t>
  </si>
  <si>
    <t>CS-Z20ZKEW</t>
  </si>
  <si>
    <t>CS-Z25ZKEW</t>
  </si>
  <si>
    <t>CS-Z35ZKEW</t>
  </si>
  <si>
    <t>CS-Z42ZKEW</t>
  </si>
  <si>
    <t>CS-Z50ZKEW</t>
  </si>
  <si>
    <t>CS-Z71ZKEW</t>
  </si>
  <si>
    <t>CS-MZ16ZKE</t>
  </si>
  <si>
    <t>CS-XZ20ZKEW-H</t>
  </si>
  <si>
    <t>CS-XZ25ZKEW-H</t>
  </si>
  <si>
    <t>CS-XZ35ZKEW-H</t>
  </si>
  <si>
    <t>CU-TZ20ZKE</t>
  </si>
  <si>
    <t>CU-TZ25ZKE</t>
  </si>
  <si>
    <t>CU-TZ35ZKE</t>
  </si>
  <si>
    <t>CU-TZ42ZKE</t>
  </si>
  <si>
    <t>CU-TZ50ZKE</t>
  </si>
  <si>
    <t>CU-TZ60ZKE</t>
  </si>
  <si>
    <t>CU-TZ71ZKE</t>
  </si>
  <si>
    <t>CS-MTZ16ZKE</t>
  </si>
  <si>
    <t>CS-TZ20ZKEW</t>
  </si>
  <si>
    <t>CS-TZ25ZKEW</t>
  </si>
  <si>
    <t>CS-TZ35ZKEW</t>
  </si>
  <si>
    <t>CS-TZ42ZKEW</t>
  </si>
  <si>
    <t>CS-TZ50ZKEW</t>
  </si>
  <si>
    <t>CS-TZ60ZKEW</t>
  </si>
  <si>
    <t>CS-TZ71ZKEW</t>
  </si>
  <si>
    <t>CU-BZ25ZKE</t>
  </si>
  <si>
    <t>CU-BZ35ZKE</t>
  </si>
  <si>
    <t>CU-BZ50ZKE</t>
  </si>
  <si>
    <t>CU-BZ60ZKE</t>
  </si>
  <si>
    <t>CS-BZ25ZKE</t>
  </si>
  <si>
    <t>CS-BZ35ZKE</t>
  </si>
  <si>
    <t>CS-BZ50ZKE</t>
  </si>
  <si>
    <t>CS-BZ60ZKE</t>
  </si>
  <si>
    <t>CU-Z25UBEA</t>
  </si>
  <si>
    <t>CU-Z35UBEA</t>
  </si>
  <si>
    <t>CU-Z50UBEA</t>
  </si>
  <si>
    <t>CU-Z60UBEA</t>
  </si>
  <si>
    <t>CS-MZ20UFEA</t>
  </si>
  <si>
    <t>CS-Z25UFEAW</t>
  </si>
  <si>
    <t>CS-Z35UFEAW</t>
  </si>
  <si>
    <t>CS-Z50UFEAW</t>
  </si>
  <si>
    <t>CS-MZ20UD3EA</t>
  </si>
  <si>
    <t>CS-Z25UD3EAW</t>
  </si>
  <si>
    <t>CS-Z35UD3EAW</t>
  </si>
  <si>
    <t>CS-Z50UD3EAW</t>
  </si>
  <si>
    <t>CS-Z60UD3EAW</t>
  </si>
  <si>
    <t>CU-2TZ41TBE</t>
  </si>
  <si>
    <t>CU-2TZ50TBE</t>
  </si>
  <si>
    <t>CU-3TZ52TBE</t>
  </si>
  <si>
    <t>CU-2Z35TBE</t>
  </si>
  <si>
    <t>CU-2Z41TBE</t>
  </si>
  <si>
    <t>CU-2Z50TBE</t>
  </si>
  <si>
    <t>CU-3Z52TBE</t>
  </si>
  <si>
    <t>CU-3Z68TBE</t>
  </si>
  <si>
    <t>CU-4Z68TBE</t>
  </si>
  <si>
    <t>CU-4Z80TBE</t>
  </si>
  <si>
    <t>CU-5Z90TBE</t>
  </si>
  <si>
    <t>CZ-TACG1</t>
  </si>
  <si>
    <t>CZ-RD517C</t>
  </si>
  <si>
    <t>CZ-RL511D</t>
  </si>
  <si>
    <t>CZ-RCC5</t>
  </si>
  <si>
    <t>PAW-AC-KNX-1i</t>
  </si>
  <si>
    <t>PAW-AZAC-KNX-1</t>
  </si>
  <si>
    <t>PAW-AC-MBS-1</t>
  </si>
  <si>
    <t>PAW-AZAC-MBS-1</t>
  </si>
  <si>
    <t>PAW-AC-BAC-1</t>
  </si>
  <si>
    <t>PAW-AZAC-BAC-1</t>
  </si>
  <si>
    <t>PAW-AC-DIO</t>
  </si>
  <si>
    <t>CZ-MA1PA</t>
  </si>
  <si>
    <t>CZ-MA2PA</t>
  </si>
  <si>
    <t>CZ-MA3PA</t>
  </si>
  <si>
    <t>U-36PZH3E5</t>
  </si>
  <si>
    <t>U-50PZH3E5</t>
  </si>
  <si>
    <t>U-60PZH3E5</t>
  </si>
  <si>
    <t>U-71PZH4E5</t>
  </si>
  <si>
    <t>U-100PZH4E5</t>
  </si>
  <si>
    <t>U-125PZH4E5</t>
  </si>
  <si>
    <t>U-140PZH4E5</t>
  </si>
  <si>
    <t>U-71PZH4E8</t>
  </si>
  <si>
    <t>U-100PZH4E8</t>
  </si>
  <si>
    <t>U-125PZH4E8</t>
  </si>
  <si>
    <t>U-140PZH4E8</t>
  </si>
  <si>
    <t>U-25PZ3E5</t>
  </si>
  <si>
    <t>U-36PZ3E5</t>
  </si>
  <si>
    <t>U-50PZ3E5</t>
  </si>
  <si>
    <t>U-60PZ3E5A</t>
  </si>
  <si>
    <t>U-71PZ3E5A</t>
  </si>
  <si>
    <t>U-100PZ3E5</t>
  </si>
  <si>
    <t>U-125PZ3E5</t>
  </si>
  <si>
    <t>U-140PZ3E5</t>
  </si>
  <si>
    <t>U-100PZ3E8</t>
  </si>
  <si>
    <t>U-125PZ3E8</t>
  </si>
  <si>
    <t>U-140PZ3E8</t>
  </si>
  <si>
    <t>S-3650PU3E</t>
  </si>
  <si>
    <t>S-6071PU3E</t>
  </si>
  <si>
    <t>S-1014PU3E</t>
  </si>
  <si>
    <t>CZ-KPU3W</t>
  </si>
  <si>
    <t>CZ-KPU3AW</t>
  </si>
  <si>
    <t>CZ-FDU3</t>
  </si>
  <si>
    <t>CZ-ATU2</t>
  </si>
  <si>
    <t>S-25PY3E</t>
  </si>
  <si>
    <t>S-36PY3E</t>
  </si>
  <si>
    <t>S-50PY3E</t>
  </si>
  <si>
    <t>S-60PY3E</t>
  </si>
  <si>
    <t>CZ-KPY4</t>
  </si>
  <si>
    <t>S-3650PF3E</t>
  </si>
  <si>
    <t>S-6071PF3E</t>
  </si>
  <si>
    <t>S-1014PF3E</t>
  </si>
  <si>
    <t>S-3650PT3E</t>
  </si>
  <si>
    <t>S-6071PT3E</t>
  </si>
  <si>
    <t>S-1014PT3E</t>
  </si>
  <si>
    <t>S-3650PK3E</t>
  </si>
  <si>
    <t>S-6010PK3E</t>
  </si>
  <si>
    <t>PAW-200W5APAC-1</t>
  </si>
  <si>
    <t>PAW-250W5APAC-1</t>
  </si>
  <si>
    <t>U-200PZH4E8</t>
  </si>
  <si>
    <t>U-250PZH4E8</t>
  </si>
  <si>
    <t>S-250PE4E5B</t>
  </si>
  <si>
    <t>U-200PZH2E8</t>
  </si>
  <si>
    <t>U-250PZH2E8</t>
  </si>
  <si>
    <t>S-200PE3E5B</t>
  </si>
  <si>
    <t>S-250PE3E5B</t>
  </si>
  <si>
    <t>CU-Z25YKEA</t>
  </si>
  <si>
    <t>CU-Z35YKEA</t>
  </si>
  <si>
    <t>CU-Z42YKEA</t>
  </si>
  <si>
    <t>CU-Z50YKEA</t>
  </si>
  <si>
    <t>CU-Z71YKEA</t>
  </si>
  <si>
    <t>CS-Z25YKEA</t>
  </si>
  <si>
    <t>CS-Z35YKEA</t>
  </si>
  <si>
    <t>CS-Z42YKEA</t>
  </si>
  <si>
    <t>CS-Z50YKEA</t>
  </si>
  <si>
    <t>CS-Z71YKEA</t>
  </si>
  <si>
    <t>CZ-50DRS1</t>
  </si>
  <si>
    <t>CZ-140DRS1</t>
  </si>
  <si>
    <t>CZ-P224BK2BM</t>
  </si>
  <si>
    <t>CZ-P680BK2BM</t>
  </si>
  <si>
    <t>CZ-P3HPC2BM</t>
  </si>
  <si>
    <t>PAW-WTRAY</t>
  </si>
  <si>
    <t>PAW-GRDSTD40</t>
  </si>
  <si>
    <t>PAW-GRDBSE20</t>
  </si>
  <si>
    <t>CZ-CENSC1</t>
  </si>
  <si>
    <t>CZ-CSRC3</t>
  </si>
  <si>
    <t>PAW-APF800F</t>
  </si>
  <si>
    <t>PAW-APF1000F</t>
  </si>
  <si>
    <t>PAW-APF1400F</t>
  </si>
  <si>
    <t>CZ-56DAF2</t>
  </si>
  <si>
    <t>CZ-90DAF2</t>
  </si>
  <si>
    <t>CZ-160DAF2</t>
  </si>
  <si>
    <t>CZ-TREMIESPW705</t>
  </si>
  <si>
    <t>CZ-TREMIESPW706</t>
  </si>
  <si>
    <t>CZ-CAPWFC1</t>
  </si>
  <si>
    <t>PAW-RC2-KNX-1i</t>
  </si>
  <si>
    <t>PAW-RC2-MBS-1</t>
  </si>
  <si>
    <t>PAW-RC2-MBS-4</t>
  </si>
  <si>
    <t>PAW-RC2-BAC-1</t>
  </si>
  <si>
    <t>PAW-AZRC-KNX-1</t>
  </si>
  <si>
    <t>PAW-AZRC-MBS-1</t>
  </si>
  <si>
    <t>PAW-AZRC-BAC-1</t>
  </si>
  <si>
    <t>CZ-CAPRA1</t>
  </si>
  <si>
    <t>CZ-CAPC3</t>
  </si>
  <si>
    <t>CZ-CAPDC3</t>
  </si>
  <si>
    <t>CZ-CAPBC2</t>
  </si>
  <si>
    <t>CZ-CFUNC2</t>
  </si>
  <si>
    <t>CZ-RTC6W</t>
  </si>
  <si>
    <t>CZ-RTC6WBL</t>
  </si>
  <si>
    <t>CZ-RTC6WBLW</t>
  </si>
  <si>
    <t>CZ-RTC6</t>
  </si>
  <si>
    <t>CZ-RTC6BL</t>
  </si>
  <si>
    <t>CZ-RTC6BLW</t>
  </si>
  <si>
    <t>CZ-RTC5B</t>
  </si>
  <si>
    <t>CZ-RWS3</t>
  </si>
  <si>
    <t>CZ-RWRY3</t>
  </si>
  <si>
    <t>CZ-RWRU3W</t>
  </si>
  <si>
    <t>CZ-RWRT3</t>
  </si>
  <si>
    <t>CZ-RWRC3</t>
  </si>
  <si>
    <t>CZ-T10</t>
  </si>
  <si>
    <t>PAW-FDC</t>
  </si>
  <si>
    <t>PAW-OCT</t>
  </si>
  <si>
    <t>PAW-EXCT</t>
  </si>
  <si>
    <t>SER8150R0B1194</t>
  </si>
  <si>
    <t>SER8150R5B1194</t>
  </si>
  <si>
    <t>VCM8000V5094P</t>
  </si>
  <si>
    <t>HRCEP14R</t>
  </si>
  <si>
    <t>HRCPBG28R</t>
  </si>
  <si>
    <t>HRCPDG42R</t>
  </si>
  <si>
    <t>SED-WDC-G-5045</t>
  </si>
  <si>
    <t>SED-MTH-G-5045</t>
  </si>
  <si>
    <t>SED-CO2-G-5045</t>
  </si>
  <si>
    <t>SED-TRH-G-5045</t>
  </si>
  <si>
    <t>SED-WLS-G-5045</t>
  </si>
  <si>
    <t>FAS-00</t>
  </si>
  <si>
    <t>FAS-01</t>
  </si>
  <si>
    <t>FAS-03</t>
  </si>
  <si>
    <t>FAS-05</t>
  </si>
  <si>
    <t>FAS-06</t>
  </si>
  <si>
    <t>FAS-07</t>
  </si>
  <si>
    <t>FAS-10</t>
  </si>
  <si>
    <t>PAW-RE2C4-MOD-WH</t>
  </si>
  <si>
    <t>PAW-RE2D4-WH</t>
  </si>
  <si>
    <t>PAW-RE2C4-MOD-BK</t>
  </si>
  <si>
    <t>PAW-RE2D4-BK</t>
  </si>
  <si>
    <t>PAW-WMS-DC</t>
  </si>
  <si>
    <t>PAW-WMS-AC</t>
  </si>
  <si>
    <t>PAW-CMS-DC</t>
  </si>
  <si>
    <t>PAW-CMS-AC</t>
  </si>
  <si>
    <t>PAW-24DC</t>
  </si>
  <si>
    <t>PAW-DWC</t>
  </si>
  <si>
    <t>CZ-64ESMC3</t>
  </si>
  <si>
    <t>CZ-ANC3</t>
  </si>
  <si>
    <t>CZ-256ESMC3</t>
  </si>
  <si>
    <t>CZ-CFUSCC1</t>
  </si>
  <si>
    <t>FV-15ZY1G</t>
  </si>
  <si>
    <t>FV-25ZY1G</t>
  </si>
  <si>
    <t>FV-35ZY1G</t>
  </si>
  <si>
    <t>FV-50ZY1G</t>
  </si>
  <si>
    <t>FV-65ZY1G</t>
  </si>
  <si>
    <t>FV-80ZY1G</t>
  </si>
  <si>
    <t>FV-1KZY1G</t>
  </si>
  <si>
    <t>FV-1HZY1G</t>
  </si>
  <si>
    <t>FV-2KZY1G</t>
  </si>
  <si>
    <t>FV-FP15ZY1G</t>
  </si>
  <si>
    <t>FV-FP25ZY1G</t>
  </si>
  <si>
    <t>FV-FP35ZY1G</t>
  </si>
  <si>
    <t>FV-FP50ZY1G</t>
  </si>
  <si>
    <t>FV-FP65ZY1G</t>
  </si>
  <si>
    <t>FV-FP80ZY1G</t>
  </si>
  <si>
    <t>FV-FP1KZY1G</t>
  </si>
  <si>
    <t xml:space="preserve">FY-250ZDY8R </t>
  </si>
  <si>
    <t xml:space="preserve">FY-350ZDY8R </t>
  </si>
  <si>
    <t>FY-500ZDY8R</t>
  </si>
  <si>
    <t>FY-01KZDY8R</t>
  </si>
  <si>
    <t>PAW-280PAH3M-1</t>
  </si>
  <si>
    <t>PAW-10PAIRC-LS-1</t>
  </si>
  <si>
    <t>PAW-10PAIRC-HS-1</t>
  </si>
  <si>
    <t>PAW-15PAIRC-LS-1</t>
  </si>
  <si>
    <t>PAW-15PAIRC-HS-1</t>
  </si>
  <si>
    <t>PAW-20PAIRC-LS-1</t>
  </si>
  <si>
    <t>PAW-20PAIRC-HS-1</t>
  </si>
  <si>
    <t>PAW-25PAIRC-LS-1</t>
  </si>
  <si>
    <t>PAW-25PAIRC-HS-1</t>
  </si>
  <si>
    <t>FY-3009U1P</t>
  </si>
  <si>
    <t>FY-3012U1P</t>
  </si>
  <si>
    <t>FY-3015U1P</t>
  </si>
  <si>
    <t>FV-15CSD1G</t>
  </si>
  <si>
    <t>OCU-CR200VF5A</t>
  </si>
  <si>
    <t>OCU-CR400VF8</t>
  </si>
  <si>
    <t>OCU-CR400VF8A</t>
  </si>
  <si>
    <t>OCU-CR1000VF8</t>
  </si>
  <si>
    <t>OCU-CR1000VF8A</t>
  </si>
  <si>
    <t>OCU-CR2000VF8A</t>
  </si>
  <si>
    <t>KIT-CO2-PANEL-C-03</t>
  </si>
  <si>
    <t>KIT-CO2-PANEL-C-05</t>
  </si>
  <si>
    <t>KIT-CO2-PANEL-C-09</t>
  </si>
  <si>
    <t>KIT-CO2-PANEL-C-11</t>
  </si>
  <si>
    <t>KIT-CO2-PANEL-C-14</t>
  </si>
  <si>
    <t>KIT-CO2-PANEL-C-18</t>
  </si>
  <si>
    <t>KIT-CO2-PANEL-C-24</t>
  </si>
  <si>
    <t>SPK-TU125</t>
  </si>
  <si>
    <t>CZ-CO2LBROL500</t>
  </si>
  <si>
    <t>PAW-CO2-CHECKER</t>
  </si>
  <si>
    <t>CZ-RD514C</t>
  </si>
  <si>
    <t>S-M20PY3E</t>
  </si>
  <si>
    <t>PAW-AIR1-DP</t>
  </si>
  <si>
    <t>PAW-PACR4</t>
  </si>
  <si>
    <t>PAW-T10</t>
  </si>
  <si>
    <t>U-10ME2E8</t>
  </si>
  <si>
    <t>U-12ME2E8</t>
  </si>
  <si>
    <t>U-14ME2E8</t>
  </si>
  <si>
    <t>U-16ME2E8</t>
  </si>
  <si>
    <t>U-18ME2E8</t>
  </si>
  <si>
    <t>U-20ME2E8</t>
  </si>
  <si>
    <t>U-8ME2E8</t>
  </si>
  <si>
    <t>U-10MES2E8</t>
  </si>
  <si>
    <t>U-10MF3E8</t>
  </si>
  <si>
    <t>U-12MF3E8</t>
  </si>
  <si>
    <t>U-14MF3E8</t>
  </si>
  <si>
    <t>U-16MF3E8</t>
  </si>
  <si>
    <t>U-8MF3E8</t>
  </si>
  <si>
    <t>U-4LE2E5</t>
  </si>
  <si>
    <t>U-4LZ2E5</t>
  </si>
  <si>
    <t>U-5LE2E5</t>
  </si>
  <si>
    <t>U-5LZ2E5</t>
  </si>
  <si>
    <t>U-6LE2E5</t>
  </si>
  <si>
    <t>U-6LZ2E5</t>
  </si>
  <si>
    <t>U-10LE1E8</t>
  </si>
  <si>
    <t>U-10LZ2E8</t>
  </si>
  <si>
    <t>U-4LE2E8</t>
  </si>
  <si>
    <t>U-4LZ2E8</t>
  </si>
  <si>
    <t>U-5LE2E8</t>
  </si>
  <si>
    <t>U-5LZ2E8</t>
  </si>
  <si>
    <t>U-6LE2E8</t>
  </si>
  <si>
    <t>U-6LZ2E8</t>
  </si>
  <si>
    <t>U-8LE1E8</t>
  </si>
  <si>
    <t>U-8LZ2E8</t>
  </si>
  <si>
    <t>U-16GE3E5</t>
  </si>
  <si>
    <t>U-20GE3E5</t>
  </si>
  <si>
    <t>U-25GE3E5</t>
  </si>
  <si>
    <t>U-30GE3E5</t>
  </si>
  <si>
    <t>U-20GES3E5</t>
  </si>
  <si>
    <t>U-16GF3E5</t>
  </si>
  <si>
    <t>U-20GF3E5</t>
  </si>
  <si>
    <t>U-25GF3E5</t>
  </si>
  <si>
    <t>S-28MD1E5</t>
  </si>
  <si>
    <t>S-36MD1E5</t>
  </si>
  <si>
    <t>S-45MD1E5</t>
  </si>
  <si>
    <t>S-56MD1E5</t>
  </si>
  <si>
    <t>S-73MD1E5</t>
  </si>
  <si>
    <t>S-22ML1E5</t>
  </si>
  <si>
    <t>S-28ML1E5</t>
  </si>
  <si>
    <t>S-36ML1E5</t>
  </si>
  <si>
    <t>S-45ML1E5</t>
  </si>
  <si>
    <t>S-56ML1E5</t>
  </si>
  <si>
    <t>S-73ML1E5</t>
  </si>
  <si>
    <t>S-112MU2E5BN</t>
  </si>
  <si>
    <t>S-140MU2E5BN</t>
  </si>
  <si>
    <t>S-160MU2E5BN</t>
  </si>
  <si>
    <t>S-22MU2E5BN</t>
  </si>
  <si>
    <t>S-28MU2E5BN</t>
  </si>
  <si>
    <t>S-36MU2E5BN</t>
  </si>
  <si>
    <t>S-45MU2E5BN</t>
  </si>
  <si>
    <t>S-56MU2E5BN</t>
  </si>
  <si>
    <t>S-60MU2E5BN</t>
  </si>
  <si>
    <t>S-73MU2E5BN</t>
  </si>
  <si>
    <t>S-90MU2E5BN</t>
  </si>
  <si>
    <t>S-15MY3E</t>
  </si>
  <si>
    <t>S-22MY3E</t>
  </si>
  <si>
    <t>S-28MY3E</t>
  </si>
  <si>
    <t>S-36MY3E</t>
  </si>
  <si>
    <t>S-45MY3E</t>
  </si>
  <si>
    <t>S-56MY3E</t>
  </si>
  <si>
    <t>S-112MF3E5AN</t>
  </si>
  <si>
    <t>S-112MF3E5BN</t>
  </si>
  <si>
    <t>S-140MF3E5AN</t>
  </si>
  <si>
    <t>S-140MF3E5BN</t>
  </si>
  <si>
    <t>S-15MF3E5AN</t>
  </si>
  <si>
    <t>S-15MF3E5BN</t>
  </si>
  <si>
    <t>S-160MF3E5AN</t>
  </si>
  <si>
    <t>S-160MF3E5BN</t>
  </si>
  <si>
    <t>S-22MF3E5AN</t>
  </si>
  <si>
    <t>S-22MF3E5BN</t>
  </si>
  <si>
    <t>S-28MF3E5AN</t>
  </si>
  <si>
    <t>S-28MF3E5BN</t>
  </si>
  <si>
    <t>S-36MF3E5AN</t>
  </si>
  <si>
    <t>S-36MF3E5BN</t>
  </si>
  <si>
    <t>S-45MF3E5AN</t>
  </si>
  <si>
    <t>S-45MF3E5BN</t>
  </si>
  <si>
    <t>S-56MF3E5AN</t>
  </si>
  <si>
    <t>S-56MF3E5BN</t>
  </si>
  <si>
    <t>S-60MF3E5AN</t>
  </si>
  <si>
    <t>S-60MF3E5BN</t>
  </si>
  <si>
    <t>S-73MF3E5AN</t>
  </si>
  <si>
    <t>S-73MF3E5BN</t>
  </si>
  <si>
    <t>S-90MF3E5AN</t>
  </si>
  <si>
    <t>S-90MF3E5BN</t>
  </si>
  <si>
    <t>S-112MF4E5BN</t>
  </si>
  <si>
    <t>S-140MF4E5BN</t>
  </si>
  <si>
    <t>S-15MF4E5BN</t>
  </si>
  <si>
    <t>S-160MF4E5BN</t>
  </si>
  <si>
    <t>S-22MF4E5BN</t>
  </si>
  <si>
    <t>S-28MF4E5BN</t>
  </si>
  <si>
    <t>S-36MF4E5BN</t>
  </si>
  <si>
    <t>S-45MF4E5BN</t>
  </si>
  <si>
    <t>S-56MF4E5BN</t>
  </si>
  <si>
    <t>S-60MF4E5BN</t>
  </si>
  <si>
    <t>S-73MF4E5BN</t>
  </si>
  <si>
    <t>S-90MF4E5BN</t>
  </si>
  <si>
    <t>S-15MM1E5B</t>
  </si>
  <si>
    <t>S-22MM1E5B</t>
  </si>
  <si>
    <t>S-28MM1E5B</t>
  </si>
  <si>
    <t>S-36MM1E5B</t>
  </si>
  <si>
    <t>S-45MM1E5B</t>
  </si>
  <si>
    <t>S-56MM1E5B</t>
  </si>
  <si>
    <t>S-106MT2E5A</t>
  </si>
  <si>
    <t>S-140MT2E5A</t>
  </si>
  <si>
    <t>S-36MT2E5A</t>
  </si>
  <si>
    <t>S-45MT2E5A</t>
  </si>
  <si>
    <t>S-56MT2E5A</t>
  </si>
  <si>
    <t>S-73MT2E5A</t>
  </si>
  <si>
    <t>S-106MK2E5B</t>
  </si>
  <si>
    <t>S-15MK2E5B</t>
  </si>
  <si>
    <t>S-22MK2E5B</t>
  </si>
  <si>
    <t>S-28MK2E5B</t>
  </si>
  <si>
    <t>S-36MK2E5B</t>
  </si>
  <si>
    <t>S-45MK2E5B</t>
  </si>
  <si>
    <t>S-56MK2E5B</t>
  </si>
  <si>
    <t>S-73MK2E5B</t>
  </si>
  <si>
    <t>PAW-10EAIRC-HS</t>
  </si>
  <si>
    <t>PAW-10EAIRC-LS</t>
  </si>
  <si>
    <t>PAW-15EAIRC-HS</t>
  </si>
  <si>
    <t>PAW-15EAIRC-LS</t>
  </si>
  <si>
    <t>PAW-20EAIRC-HS</t>
  </si>
  <si>
    <t>PAW-20EAIRC-LS</t>
  </si>
  <si>
    <t>PAW-25EAIRC-HS</t>
  </si>
  <si>
    <t>PAW-25EAIRC-LS</t>
  </si>
  <si>
    <t>S-22MG1E5N</t>
  </si>
  <si>
    <t>S-28MG1E5N</t>
  </si>
  <si>
    <t>S-36MG1E5N</t>
  </si>
  <si>
    <t>S-45MG1E5N</t>
  </si>
  <si>
    <t>S-56MG1E5N</t>
  </si>
  <si>
    <t>S-22MP1E5</t>
  </si>
  <si>
    <t>S-28MP1E5</t>
  </si>
  <si>
    <t>S-36MP1E5</t>
  </si>
  <si>
    <t>S-45MP1E5</t>
  </si>
  <si>
    <t>S-56MP1E5</t>
  </si>
  <si>
    <t>S-71MP1E5</t>
  </si>
  <si>
    <t>S-22MR1E5</t>
  </si>
  <si>
    <t>S-28MR1E5</t>
  </si>
  <si>
    <t>S-36MR1E5</t>
  </si>
  <si>
    <t>S-45MR1E5</t>
  </si>
  <si>
    <t>S-56MR1E5</t>
  </si>
  <si>
    <t>S-71MR1E5</t>
  </si>
  <si>
    <t>PAW-500ZDX3N</t>
  </si>
  <si>
    <t>PAW-800ZDX3N</t>
  </si>
  <si>
    <t>PAW-01KZDX3N</t>
  </si>
  <si>
    <t>S-125MW1E5</t>
  </si>
  <si>
    <t>S-80MW1E5</t>
  </si>
  <si>
    <t>PAW-3WSK</t>
  </si>
  <si>
    <t>PAW-250WP5G1</t>
  </si>
  <si>
    <t>PAW-500WP5G1</t>
  </si>
  <si>
    <t>PAW-710WP5G1</t>
  </si>
  <si>
    <t>PAW-250W5G1</t>
  </si>
  <si>
    <t>PAW-500W5G1</t>
  </si>
  <si>
    <t>PAW-710W5G1</t>
  </si>
  <si>
    <t>CZ-BCU2</t>
  </si>
  <si>
    <t>CZ-CFU3</t>
  </si>
  <si>
    <t>CZ-CGLSC1</t>
  </si>
  <si>
    <t>CZ-P160RVK2</t>
  </si>
  <si>
    <t>CZ-P160SVK2</t>
  </si>
  <si>
    <t>CZ-P56SVK2</t>
  </si>
  <si>
    <t>CZ-PSWK2</t>
  </si>
  <si>
    <t>CZ-SLK2</t>
  </si>
  <si>
    <t>PAW-160MAH3M</t>
  </si>
  <si>
    <t>PAW-280MAH3M</t>
  </si>
  <si>
    <t>PAW-560MAH3M</t>
  </si>
  <si>
    <t>CZ-P1350BH2BM</t>
  </si>
  <si>
    <t>CZ-P1350BK2BM</t>
  </si>
  <si>
    <t>CZ-P224BH2BM</t>
  </si>
  <si>
    <t>CZ-P4HP3C2BM</t>
  </si>
  <si>
    <t>CZ-P4HP4C2BM</t>
  </si>
  <si>
    <t>CZ-P680BH2BM</t>
  </si>
  <si>
    <t>CZ-P680PJ2BM</t>
  </si>
  <si>
    <t>CZ-P1350PH2BM</t>
  </si>
  <si>
    <t>CZ-P1350PJ2BM</t>
  </si>
  <si>
    <t>CZ-P680PH2BM</t>
  </si>
  <si>
    <t>CZ-DUMPA22MMR2</t>
  </si>
  <si>
    <t>CZ-DUMPA22MMS2</t>
  </si>
  <si>
    <t>CZ-DUMPA45MMS3</t>
  </si>
  <si>
    <t>CZ-DUMPA56MF2</t>
  </si>
  <si>
    <t>CZ-DUMPA90MF2</t>
  </si>
  <si>
    <t>CZ-DUMPA160MF2</t>
  </si>
  <si>
    <t>PAW-PUD2W-1R</t>
  </si>
  <si>
    <t>PAW-PUD2W-2R</t>
  </si>
  <si>
    <t>PAW-PUD2W-3R</t>
  </si>
  <si>
    <t>PAW-PUD2WB-1</t>
  </si>
  <si>
    <t>PAW-PUD3W-1R</t>
  </si>
  <si>
    <t>PAW-PUD3W-2R</t>
  </si>
  <si>
    <t>PAW-PUD3W-3R</t>
  </si>
  <si>
    <t>CZ-CNEXU1</t>
  </si>
  <si>
    <t>CZ-CLNC2</t>
  </si>
  <si>
    <t>CZ-CAPDC2</t>
  </si>
  <si>
    <t>CZ-CAPE2</t>
  </si>
  <si>
    <t>CZ-CAPEK2</t>
  </si>
  <si>
    <t>CZ-P4160HR3</t>
  </si>
  <si>
    <t>CZ-P456HR3</t>
  </si>
  <si>
    <t>CZ-P656HR3</t>
  </si>
  <si>
    <t>CZ-P856HR3</t>
  </si>
  <si>
    <t>CZ-P160HR3</t>
  </si>
  <si>
    <t>CZ-P56HR3</t>
  </si>
  <si>
    <t>CZ-CBPCC2</t>
  </si>
  <si>
    <t>CZ-CSWAC2</t>
  </si>
  <si>
    <t>CZ-CSWBC2</t>
  </si>
  <si>
    <t>CZ-CSWGC2</t>
  </si>
  <si>
    <t>CZ-CSWKC2</t>
  </si>
  <si>
    <t>CZ-CSWWC2</t>
  </si>
  <si>
    <t>CZ-KPD2</t>
  </si>
  <si>
    <t>CZ-02KPL2</t>
  </si>
  <si>
    <t>CZ-03KPL2</t>
  </si>
  <si>
    <t>CZ-ESWC2</t>
  </si>
  <si>
    <t>CZ-RELC2</t>
  </si>
  <si>
    <t>CZ-RWRD3</t>
  </si>
  <si>
    <t>CZ-RWRL3</t>
  </si>
  <si>
    <t>PAW-AC2-MBS-128P</t>
  </si>
  <si>
    <t>PAW-AC2-BAC-128P</t>
  </si>
  <si>
    <t>PAW-AC2-BAC-64P</t>
  </si>
  <si>
    <t>PAW-AC2-KNX-64P</t>
  </si>
  <si>
    <t>PAW-AC2-MBS-64P</t>
  </si>
  <si>
    <t>PAW-AC2-BAC-16P</t>
  </si>
  <si>
    <t>PAW-AC2-KNX-16P</t>
  </si>
  <si>
    <t>PAW-AC2-MBS-16P</t>
  </si>
  <si>
    <t>WH-SDC0316M9E8</t>
  </si>
  <si>
    <t>WH-UH09FE5</t>
  </si>
  <si>
    <t>WH-UH12FE5</t>
  </si>
  <si>
    <t>WH-SHF09F3E5</t>
  </si>
  <si>
    <t>WH-SHF12F6E5</t>
  </si>
  <si>
    <t>WH-UH09FE8</t>
  </si>
  <si>
    <t>WH-UH12FE8</t>
  </si>
  <si>
    <t>WH-SHF09F3E8</t>
  </si>
  <si>
    <t>WH-SHF12F9E8</t>
  </si>
  <si>
    <t>WH-MHF09G3E5</t>
  </si>
  <si>
    <t>WH-MHF12G6E5</t>
  </si>
  <si>
    <t>WH-ADC1216H6E5</t>
  </si>
  <si>
    <t>WH-ADC0316M9E83</t>
  </si>
  <si>
    <t>WH-ADC0316M9E8AN3</t>
  </si>
  <si>
    <t>PAW-DHW250F</t>
  </si>
  <si>
    <t>PAW-DHW250C1F</t>
  </si>
  <si>
    <t>PAW-VEN-HTR125</t>
  </si>
  <si>
    <t>PAW-VEN-HTR160</t>
  </si>
  <si>
    <t>PAW-CO2-PANEL-C</t>
  </si>
  <si>
    <t>PAW-E2V03CWAC0</t>
  </si>
  <si>
    <t>PAW-E2V05CWAC0</t>
  </si>
  <si>
    <t>PAW-E2V09CWAC0</t>
  </si>
  <si>
    <t>PAW-E2V11CWAC0</t>
  </si>
  <si>
    <t>PAW-E2V14CWAC0</t>
  </si>
  <si>
    <t>PAW-E2V18CWAC0</t>
  </si>
  <si>
    <t>PAW-E2V24CWAC0</t>
  </si>
  <si>
    <t>U-8LE1E8E</t>
  </si>
  <si>
    <t>U-10LE1E8E</t>
  </si>
  <si>
    <t>U-8LZ2E8E</t>
  </si>
  <si>
    <t>U-10LZ2E8E</t>
  </si>
  <si>
    <t>U-8ME2E8E</t>
  </si>
  <si>
    <t>U-10ME2E8E</t>
  </si>
  <si>
    <t>U-12ME2E8E</t>
  </si>
  <si>
    <t>U-14ME2E8E</t>
  </si>
  <si>
    <t>U-16ME2E8E</t>
  </si>
  <si>
    <t>U-18ME2E8E</t>
  </si>
  <si>
    <t>U-20ME2E8E</t>
  </si>
  <si>
    <t>U-8MF3E8E</t>
  </si>
  <si>
    <t>U-10MF3E8E</t>
  </si>
  <si>
    <t>U-12MF3E8E</t>
  </si>
  <si>
    <t>U-14MF3E8E</t>
  </si>
  <si>
    <t>U-16MF3E8E</t>
  </si>
  <si>
    <t>U-16GE3E5E</t>
  </si>
  <si>
    <t>U-20GE3E5E</t>
  </si>
  <si>
    <t>U-25GE3E5E</t>
  </si>
  <si>
    <t>U-30GE3E5E</t>
  </si>
  <si>
    <t>U-16GF3E5E</t>
  </si>
  <si>
    <t>U-20GF3E5E</t>
  </si>
  <si>
    <t>U-25GF3E5E</t>
  </si>
  <si>
    <t>CZ-ANC2</t>
  </si>
  <si>
    <t>CZ-DUMPA22MMR3</t>
  </si>
  <si>
    <t>CZ-NE1P</t>
  </si>
  <si>
    <t>CZ-RE2C2</t>
  </si>
  <si>
    <t>CZ-RTC2</t>
  </si>
  <si>
    <t>CZ-RWSD2</t>
  </si>
  <si>
    <t>FY-10ELPNAH</t>
  </si>
  <si>
    <t>FY-10ESPNAH</t>
  </si>
  <si>
    <t xml:space="preserve">FY-800ZDY8R </t>
  </si>
  <si>
    <t>PAW-280PAH2</t>
  </si>
  <si>
    <t>PAW-280PAH2L</t>
  </si>
  <si>
    <t>PAW-280PAH2M</t>
  </si>
  <si>
    <t>PAW-A2W-SWITCH-1</t>
  </si>
  <si>
    <t>PAW-AC-ENO-1i</t>
  </si>
  <si>
    <t>PAW-AC-HEAT-1</t>
  </si>
  <si>
    <t>PAW-AC-WIFI-1B</t>
  </si>
  <si>
    <t>PAW-ADC-CV150</t>
  </si>
  <si>
    <t>PAW-ADC-PREKIT-1</t>
  </si>
  <si>
    <t>PAW-ADC-PREKIT-H</t>
  </si>
  <si>
    <t>PAW-BTANK200L</t>
  </si>
  <si>
    <t>PAW-BTANK300L</t>
  </si>
  <si>
    <t>PAW-CHS</t>
  </si>
  <si>
    <t>PAW-ECF</t>
  </si>
  <si>
    <t>PAW-FILTER</t>
  </si>
  <si>
    <t>PAW-FILTER-ONLY</t>
  </si>
  <si>
    <t>PAW-HRPT120</t>
  </si>
  <si>
    <t>PAW-HRPT120HX</t>
  </si>
  <si>
    <t>PAW-HRPT160</t>
  </si>
  <si>
    <t>PAW-HRPT160HX</t>
  </si>
  <si>
    <t>PAW-HRPT200</t>
  </si>
  <si>
    <t>PAW-HRPT200HX</t>
  </si>
  <si>
    <t>PAW-HRPT40</t>
  </si>
  <si>
    <t>PAW-HRPT40HX</t>
  </si>
  <si>
    <t>PAW-HRPT80</t>
  </si>
  <si>
    <t>PAW-HRPT80HX</t>
  </si>
  <si>
    <t>PAW-IR-WIFI-1</t>
  </si>
  <si>
    <t>PAW-LANCABLE</t>
  </si>
  <si>
    <t>PAW-MRC</t>
  </si>
  <si>
    <t>PAW-RE2C3-MOD-WH-1</t>
  </si>
  <si>
    <t>PAW-RE2C3-WH</t>
  </si>
  <si>
    <t>PAW-SERVER-PKEA</t>
  </si>
  <si>
    <t>PAW-SMSCONTROL</t>
  </si>
  <si>
    <t>PAW-TD20C1E5</t>
  </si>
  <si>
    <t>PAW-WPH1</t>
  </si>
  <si>
    <t>PAW-WPH2</t>
  </si>
  <si>
    <t>PAW-WPH3</t>
  </si>
  <si>
    <t>S-224ME2E5</t>
  </si>
  <si>
    <t>S-280ME2E5</t>
  </si>
  <si>
    <t>SED-CMS-P-5045</t>
  </si>
  <si>
    <t>SED-WDS-P-5045</t>
  </si>
  <si>
    <t>SED-WMS-P-5045</t>
  </si>
  <si>
    <t>SER8150A0B1194P</t>
  </si>
  <si>
    <t>SER8150A5B1194P</t>
  </si>
  <si>
    <t>VCM8000R94BOX</t>
  </si>
  <si>
    <t>CZ-CFU2</t>
  </si>
  <si>
    <t>KIT-100PF3Z5</t>
  </si>
  <si>
    <t>KIT-100PF3Z5-6</t>
  </si>
  <si>
    <t>KIT-100PF3Z5-6W</t>
  </si>
  <si>
    <t>KIT-100PF3Z8</t>
  </si>
  <si>
    <t>KIT-100PF3Z8-6</t>
  </si>
  <si>
    <t>KIT-100PF3Z8-6W</t>
  </si>
  <si>
    <t>KIT-100PK3Z5</t>
  </si>
  <si>
    <t>KIT-100PK3Z5-6W</t>
  </si>
  <si>
    <t>KIT-100PK3Z8</t>
  </si>
  <si>
    <t>KIT-100PK3Z8-6W</t>
  </si>
  <si>
    <t>KIT-100PT3Z5</t>
  </si>
  <si>
    <t>KIT-100PT3Z5-6W</t>
  </si>
  <si>
    <t>KIT-100PT3Z8</t>
  </si>
  <si>
    <t>KIT-100PT3Z8-6W</t>
  </si>
  <si>
    <t>KIT-100PU3Z5</t>
  </si>
  <si>
    <t>KIT-100PU3Z5-6</t>
  </si>
  <si>
    <t>KIT-100PU3Z5-6W</t>
  </si>
  <si>
    <t>KIT-100PU3Z8</t>
  </si>
  <si>
    <t>KIT-100PU3Z8-6</t>
  </si>
  <si>
    <t>KIT-100PU3Z8-6W</t>
  </si>
  <si>
    <t>KIT-125PF3Z5</t>
  </si>
  <si>
    <t>KIT-125PF3Z5-6</t>
  </si>
  <si>
    <t>KIT-125PF3Z5-6W</t>
  </si>
  <si>
    <t>KIT-125PF3Z8</t>
  </si>
  <si>
    <t>KIT-125PF3Z8-6</t>
  </si>
  <si>
    <t>KIT-125PF3Z8-6W</t>
  </si>
  <si>
    <t>KIT-125PT3Z5</t>
  </si>
  <si>
    <t>KIT-125PT3Z5-6W</t>
  </si>
  <si>
    <t>KIT-125PT3Z8</t>
  </si>
  <si>
    <t>KIT-125PT3Z8-6W</t>
  </si>
  <si>
    <t>KIT-125PU3Z5</t>
  </si>
  <si>
    <t>KIT-125PU3Z5-6</t>
  </si>
  <si>
    <t>KIT-125PU3Z5-6W</t>
  </si>
  <si>
    <t>KIT-125PU3Z8</t>
  </si>
  <si>
    <t>KIT-125PU3Z8-6</t>
  </si>
  <si>
    <t>KIT-125PU3Z8-6W</t>
  </si>
  <si>
    <t>KIT-140PF3Z5</t>
  </si>
  <si>
    <t>KIT-140PF3Z5-6</t>
  </si>
  <si>
    <t>KIT-140PF3Z5-6W</t>
  </si>
  <si>
    <t>KIT-140PF3Z8</t>
  </si>
  <si>
    <t>KIT-140PF3Z8-6</t>
  </si>
  <si>
    <t>KIT-140PF3Z8-6W</t>
  </si>
  <si>
    <t>KIT-140PT3Z5</t>
  </si>
  <si>
    <t>KIT-140PT3Z5-6W</t>
  </si>
  <si>
    <t>KIT-140PT3Z8</t>
  </si>
  <si>
    <t>KIT-140PT3Z8-6W</t>
  </si>
  <si>
    <t>KIT-140PU3Z5</t>
  </si>
  <si>
    <t>KIT-140PU3Z5-6</t>
  </si>
  <si>
    <t>KIT-140PU3Z5-6W</t>
  </si>
  <si>
    <t>KIT-140PU3Z8</t>
  </si>
  <si>
    <t>KIT-140PU3Z8-6</t>
  </si>
  <si>
    <t>KIT-140PU3Z8-6W</t>
  </si>
  <si>
    <t>KIT-200PE3ZH8</t>
  </si>
  <si>
    <t>KIT-250PE3ZH8</t>
  </si>
  <si>
    <t>KIT-25PY3Z5</t>
  </si>
  <si>
    <t>KIT-25PY3Z5-6</t>
  </si>
  <si>
    <t>KIT-25PY3Z5-6W</t>
  </si>
  <si>
    <t>KIT-2TZ2035-ZBE</t>
  </si>
  <si>
    <t>KIT-2TZ2535-ZBE</t>
  </si>
  <si>
    <t>KIT-2TZ2535-ZKE</t>
  </si>
  <si>
    <t>KIT-36PF3Z5</t>
  </si>
  <si>
    <t>KIT-36PF3Z5-6</t>
  </si>
  <si>
    <t>KIT-36PF3Z5-6W</t>
  </si>
  <si>
    <t>KIT-36PF3ZH5</t>
  </si>
  <si>
    <t>KIT-36PF3ZH5-6W</t>
  </si>
  <si>
    <t>KIT-36PK3Z5</t>
  </si>
  <si>
    <t>KIT-36PK3Z5-6W</t>
  </si>
  <si>
    <t>KIT-36PK3ZH5</t>
  </si>
  <si>
    <t>KIT-36PT3Z5</t>
  </si>
  <si>
    <t>KIT-36PT3Z5-6W</t>
  </si>
  <si>
    <t>KIT-36PT3ZH5</t>
  </si>
  <si>
    <t>KIT-36PU3Z5</t>
  </si>
  <si>
    <t>KIT-36PU3Z5-6</t>
  </si>
  <si>
    <t>KIT-36PU3Z5-6W</t>
  </si>
  <si>
    <t>KIT-36PU3ZH5-6WE</t>
  </si>
  <si>
    <t>KIT-36PU3ZH5-E</t>
  </si>
  <si>
    <t>KIT-36PY3ZH5</t>
  </si>
  <si>
    <t>KIT-50PF3Z5</t>
  </si>
  <si>
    <t>KIT-50PF3Z5-6</t>
  </si>
  <si>
    <t>KIT-50PF3Z5-6W</t>
  </si>
  <si>
    <t>KIT-50PF3ZH5</t>
  </si>
  <si>
    <t>KIT-50PF3ZH5-6W</t>
  </si>
  <si>
    <t>KIT-50PK3Z5</t>
  </si>
  <si>
    <t>KIT-50PK3Z5-6W</t>
  </si>
  <si>
    <t>KIT-50PK3ZH5</t>
  </si>
  <si>
    <t>KIT-50PT3Z5</t>
  </si>
  <si>
    <t>KIT-50PT3Z5-6W</t>
  </si>
  <si>
    <t>KIT-50PT3ZH5</t>
  </si>
  <si>
    <t>KIT-50PU3Z5</t>
  </si>
  <si>
    <t>KIT-50PU3Z5-6</t>
  </si>
  <si>
    <t>KIT-50PU3Z5-6W</t>
  </si>
  <si>
    <t>KIT-50PU3ZH5-6WE</t>
  </si>
  <si>
    <t>KIT-50PU3ZH5-E</t>
  </si>
  <si>
    <t>KIT-50PY3Z5</t>
  </si>
  <si>
    <t>KIT-50PY3Z5-6</t>
  </si>
  <si>
    <t>KIT-50PY3Z5-6W</t>
  </si>
  <si>
    <t>KIT-50PY3ZH5</t>
  </si>
  <si>
    <t>KIT-60PF3Z5</t>
  </si>
  <si>
    <t>KIT-60PF3Z5-6</t>
  </si>
  <si>
    <t>KIT-60PF3Z5-6W</t>
  </si>
  <si>
    <t>KIT-60PF3ZH5</t>
  </si>
  <si>
    <t>KIT-60PF3ZH5-6W</t>
  </si>
  <si>
    <t>KIT-60PK3Z5</t>
  </si>
  <si>
    <t>KIT-60PK3Z5-6W</t>
  </si>
  <si>
    <t>KIT-60PK3ZH5</t>
  </si>
  <si>
    <t>KIT-60PT3Z5</t>
  </si>
  <si>
    <t>KIT-60PT3Z5-6W</t>
  </si>
  <si>
    <t>KIT-60PT3ZH5</t>
  </si>
  <si>
    <t>KIT-60PU3Z5</t>
  </si>
  <si>
    <t>KIT-60PU3Z5-6</t>
  </si>
  <si>
    <t>KIT-60PU3Z5-6W</t>
  </si>
  <si>
    <t>KIT-60PU3ZH5-6WE</t>
  </si>
  <si>
    <t>KIT-60PU3ZH5-E</t>
  </si>
  <si>
    <t>KIT-60PY3Z5</t>
  </si>
  <si>
    <t>KIT-60PY3Z5-6</t>
  </si>
  <si>
    <t>KIT-60PY3Z5-6W</t>
  </si>
  <si>
    <t>KIT-60PY3ZH5</t>
  </si>
  <si>
    <t>KIT-71PF3Z5</t>
  </si>
  <si>
    <t>KIT-71PF3Z5-6</t>
  </si>
  <si>
    <t>KIT-71PF3Z5-6W</t>
  </si>
  <si>
    <t>KIT-71PK3Z5</t>
  </si>
  <si>
    <t>KIT-71PK3Z5-6W</t>
  </si>
  <si>
    <t>KIT-71PT3Z5</t>
  </si>
  <si>
    <t>KIT-71PT3Z5-6W</t>
  </si>
  <si>
    <t>KIT-71PU3Z5</t>
  </si>
  <si>
    <t>KIT-71PU3Z5-6</t>
  </si>
  <si>
    <t>KIT-71PU3Z5-6W</t>
  </si>
  <si>
    <t>KIT-ADC03JE5B-S</t>
  </si>
  <si>
    <t>KIT-ADC03JE5C-S</t>
  </si>
  <si>
    <t>KIT-ADC03JE5-S</t>
  </si>
  <si>
    <t>KIT-ADC03K3E5</t>
  </si>
  <si>
    <t>KIT-ADC03K3E5AN</t>
  </si>
  <si>
    <t>KIT-ADC03K3E5B</t>
  </si>
  <si>
    <t>KIT-ADC05JE5B-S</t>
  </si>
  <si>
    <t>KIT-ADC05JE5C-S</t>
  </si>
  <si>
    <t>KIT-ADC05JE5-S</t>
  </si>
  <si>
    <t>KIT-ADC05K3E5</t>
  </si>
  <si>
    <t>KIT-ADC05K3E5AN</t>
  </si>
  <si>
    <t>KIT-ADC05K3E5B</t>
  </si>
  <si>
    <t>KIT-ADC05L3E5</t>
  </si>
  <si>
    <t>KIT-ADC05L3E5AN</t>
  </si>
  <si>
    <t>KIT-ADC05L3E5B</t>
  </si>
  <si>
    <t>KIT-ADC07JE5B-S</t>
  </si>
  <si>
    <t>KIT-ADC07JE5C-S</t>
  </si>
  <si>
    <t>KIT-ADC07JE5-S</t>
  </si>
  <si>
    <t>KIT-ADC07K3E5</t>
  </si>
  <si>
    <t>KIT-ADC07K3E5AN</t>
  </si>
  <si>
    <t>KIT-ADC07K3E5B</t>
  </si>
  <si>
    <t>KIT-ADC07L3E5</t>
  </si>
  <si>
    <t>KIT-ADC07L3E5AN</t>
  </si>
  <si>
    <t>KIT-ADC07L3E5B</t>
  </si>
  <si>
    <t>KIT-ADC09JE5-1-S</t>
  </si>
  <si>
    <t>KIT-ADC09JE5B-1-S</t>
  </si>
  <si>
    <t>KIT-ADC09JE5C-1-S</t>
  </si>
  <si>
    <t>KIT-ADC09K3E5</t>
  </si>
  <si>
    <t>KIT-ADC09K3E5AN</t>
  </si>
  <si>
    <t>KIT-ADC09K3E5B</t>
  </si>
  <si>
    <t>KIT-ADC09L3E5</t>
  </si>
  <si>
    <t>KIT-ADC09L3E5AN</t>
  </si>
  <si>
    <t>KIT-ADC09L3E5B</t>
  </si>
  <si>
    <t>KIT-ADC12HE5C-S</t>
  </si>
  <si>
    <t>KIT-ADC12HE5-S</t>
  </si>
  <si>
    <t>KIT-ADC12HE8-S</t>
  </si>
  <si>
    <t>KIT-ADC16HE5C-S</t>
  </si>
  <si>
    <t>KIT-ADC16HE5-S</t>
  </si>
  <si>
    <t>KIT-ADC16HE8-S</t>
  </si>
  <si>
    <t>KIT-ADC9HE8-S</t>
  </si>
  <si>
    <t>KIT-ADF0309J3E5CM</t>
  </si>
  <si>
    <t>KIT-AXC09HE5C-S</t>
  </si>
  <si>
    <t>KIT-AXC09K6E5</t>
  </si>
  <si>
    <t>KIT-AXC09K6E5AN</t>
  </si>
  <si>
    <t>KIT-AXC09K9E8</t>
  </si>
  <si>
    <t>KIT-AXC09K9E8AN</t>
  </si>
  <si>
    <t>KIT-AXC12HE5C-S</t>
  </si>
  <si>
    <t>KIT-AXC12HE8-S</t>
  </si>
  <si>
    <t>KIT-AXC12K6E5</t>
  </si>
  <si>
    <t>KIT-AXC12K6E5AN</t>
  </si>
  <si>
    <t>KIT-AXC12K9E8</t>
  </si>
  <si>
    <t>KIT-AXC12K9E8AN</t>
  </si>
  <si>
    <t>KIT-AXC16HE8-S</t>
  </si>
  <si>
    <t>KIT-AXC9HE8-S</t>
  </si>
  <si>
    <t>KIT-BZ25-ZKE</t>
  </si>
  <si>
    <t>KIT-BZ35-ZKE</t>
  </si>
  <si>
    <t>KIT-BZ50-ZKE</t>
  </si>
  <si>
    <t>KIT-BZ60-ZKE</t>
  </si>
  <si>
    <t>KIT-P160HR3</t>
  </si>
  <si>
    <t>KIT-P56HR3</t>
  </si>
  <si>
    <t>KIT-TZ20-ZKE</t>
  </si>
  <si>
    <t>KIT-TZ25-ZKE</t>
  </si>
  <si>
    <t>KIT-TZ35-ZKE</t>
  </si>
  <si>
    <t>KIT-TZ42-ZKE</t>
  </si>
  <si>
    <t>KIT-TZ50-ZKE</t>
  </si>
  <si>
    <t>KIT-TZ60-ZKE</t>
  </si>
  <si>
    <t>KIT-TZ71-ZKE</t>
  </si>
  <si>
    <t>KIT-WC03JE5-S</t>
  </si>
  <si>
    <t>KIT-WC03K3E5</t>
  </si>
  <si>
    <t>KIT-WC05JE5-S</t>
  </si>
  <si>
    <t>KIT-WC05K3E5</t>
  </si>
  <si>
    <t>KIT-WC05L3E5</t>
  </si>
  <si>
    <t>KIT-WC07JE5-S</t>
  </si>
  <si>
    <t>KIT-WC07K3E5</t>
  </si>
  <si>
    <t>KIT-WC07L3E5</t>
  </si>
  <si>
    <t>KIT-WC09H3E8-S</t>
  </si>
  <si>
    <t>KIT-WC09JE5-1-S</t>
  </si>
  <si>
    <t>KIT-WC09K3E5</t>
  </si>
  <si>
    <t>KIT-WC09L3E5</t>
  </si>
  <si>
    <t>KIT-WC12H6E5-S</t>
  </si>
  <si>
    <t>KIT-WC12H9E8-S</t>
  </si>
  <si>
    <t>KIT-WC16H6E5-S</t>
  </si>
  <si>
    <t>KIT-WC16H9E8-S</t>
  </si>
  <si>
    <t>KIT-WHF09F3E5</t>
  </si>
  <si>
    <t>KIT-WHF09F3E8</t>
  </si>
  <si>
    <t>KIT-WHF12F6E5</t>
  </si>
  <si>
    <t>KIT-WHF12F9E8</t>
  </si>
  <si>
    <t>KIT-WXC09H3E5-S</t>
  </si>
  <si>
    <t>KIT-WXC09H3E8-S</t>
  </si>
  <si>
    <t>KIT-WXC12H6E5-S</t>
  </si>
  <si>
    <t>KIT-WXC12H9E8-S</t>
  </si>
  <si>
    <t>KIT-XZ20-ZKE-H</t>
  </si>
  <si>
    <t>KIT-XZ25-ZKE-H</t>
  </si>
  <si>
    <t>KIT-XZ35-ZKE-H</t>
  </si>
  <si>
    <t>KIT-Z20-ZKE</t>
  </si>
  <si>
    <t>KIT-Z25-UD3EA</t>
  </si>
  <si>
    <t>KIT-Z25-UFE</t>
  </si>
  <si>
    <t>KIT-Z25-ZKE</t>
  </si>
  <si>
    <t>KIT-Z35-UD3EA</t>
  </si>
  <si>
    <t>KIT-Z35-UFE</t>
  </si>
  <si>
    <t>KIT-Z35-ZKE</t>
  </si>
  <si>
    <t>KIT-Z42-ZKE</t>
  </si>
  <si>
    <t>KIT-Z50-UD3EA</t>
  </si>
  <si>
    <t>KIT-Z50-UFE</t>
  </si>
  <si>
    <t>KIT-Z50-ZKE</t>
  </si>
  <si>
    <t>KIT-Z60-UD3EA</t>
  </si>
  <si>
    <t>KIT-Z71-ZKE</t>
  </si>
  <si>
    <t>PAW-PACR3</t>
  </si>
  <si>
    <t>PAW-TD30C1E5</t>
  </si>
  <si>
    <t>WH-ADC0309J3E5</t>
  </si>
  <si>
    <t>WH-ADC0309J3E5B</t>
  </si>
  <si>
    <t>WH-ADC0309J3E5C</t>
  </si>
  <si>
    <t>WH-SDC0305J3E5</t>
  </si>
  <si>
    <t>WH-SDC0709J3E5</t>
  </si>
  <si>
    <t>WH-UD03JE5</t>
  </si>
  <si>
    <t>WH-UD05JE5</t>
  </si>
  <si>
    <t>WH-UD07JE5</t>
  </si>
  <si>
    <t>WH-UD09JE5-1</t>
  </si>
  <si>
    <t>Componente 1</t>
  </si>
  <si>
    <t>Precio 1</t>
  </si>
  <si>
    <t>Componente 2</t>
  </si>
  <si>
    <t>Precio 2</t>
  </si>
  <si>
    <t>Componente 3</t>
  </si>
  <si>
    <t>Precio 3</t>
  </si>
  <si>
    <t>Componente 4</t>
  </si>
  <si>
    <t>Precio 4</t>
  </si>
  <si>
    <t>Componente 5</t>
  </si>
  <si>
    <t>Precio 5</t>
  </si>
  <si>
    <t>TOTAL</t>
  </si>
  <si>
    <r>
      <t xml:space="preserve">AQUAREA GENERACIÓN </t>
    </r>
    <r>
      <rPr>
        <b/>
        <sz val="14"/>
        <color rgb="FFE06136"/>
        <rFont val="Arial Narrow"/>
        <family val="2"/>
      </rPr>
      <t>L</t>
    </r>
    <r>
      <rPr>
        <b/>
        <sz val="14"/>
        <color theme="1"/>
        <rFont val="Arial Narrow"/>
        <family val="2"/>
      </rPr>
      <t xml:space="preserve"> R290</t>
    </r>
  </si>
  <si>
    <r>
      <t xml:space="preserve">AQUAREA GENERACIÓN </t>
    </r>
    <r>
      <rPr>
        <b/>
        <sz val="14"/>
        <color rgb="FFE06136"/>
        <rFont val="Arial Narrow"/>
        <family val="2"/>
      </rPr>
      <t>K</t>
    </r>
    <r>
      <rPr>
        <b/>
        <sz val="14"/>
        <color theme="1"/>
        <rFont val="Arial Narrow"/>
        <family val="2"/>
      </rPr>
      <t xml:space="preserve"> R32</t>
    </r>
  </si>
  <si>
    <r>
      <t xml:space="preserve">AQUAREA GENERACIÓN </t>
    </r>
    <r>
      <rPr>
        <b/>
        <sz val="14"/>
        <color rgb="FFE06136"/>
        <rFont val="Arial Narrow"/>
        <family val="2"/>
      </rPr>
      <t>J</t>
    </r>
    <r>
      <rPr>
        <b/>
        <sz val="14"/>
        <color theme="1"/>
        <rFont val="Arial Narrow"/>
        <family val="2"/>
      </rPr>
      <t xml:space="preserve"> R32</t>
    </r>
  </si>
  <si>
    <r>
      <t xml:space="preserve">AQUAREA GENERACIÓN </t>
    </r>
    <r>
      <rPr>
        <b/>
        <sz val="14"/>
        <color rgb="FFE06136"/>
        <rFont val="Arial Narrow"/>
        <family val="2"/>
      </rPr>
      <t>H</t>
    </r>
    <r>
      <rPr>
        <b/>
        <sz val="14"/>
        <color theme="1"/>
        <rFont val="Arial Narrow"/>
        <family val="2"/>
      </rPr>
      <t xml:space="preserve"> R410A</t>
    </r>
  </si>
  <si>
    <t>KIT-WXC16H9E8-S</t>
  </si>
  <si>
    <t>GAMA RAC ETHEREA</t>
  </si>
  <si>
    <t>4010869384483</t>
  </si>
  <si>
    <t>4010869384476</t>
  </si>
  <si>
    <t>4010869384490</t>
  </si>
  <si>
    <t>4010869384537</t>
  </si>
  <si>
    <t>4010869384544</t>
  </si>
  <si>
    <t>4010869384506</t>
  </si>
  <si>
    <t>4010869384469</t>
  </si>
  <si>
    <t>4010869384551</t>
  </si>
  <si>
    <t>4010869384520</t>
  </si>
  <si>
    <t>GAMA RAC TZ</t>
  </si>
  <si>
    <t>4010869384568</t>
  </si>
  <si>
    <t>4010869384513</t>
  </si>
  <si>
    <t>4010869384629</t>
  </si>
  <si>
    <t>4010869384636</t>
  </si>
  <si>
    <t>4010869384605</t>
  </si>
  <si>
    <t>4010869384643</t>
  </si>
  <si>
    <t>4010869384612</t>
  </si>
  <si>
    <t>GAMA RAC BZ</t>
  </si>
  <si>
    <t>4010869384667</t>
  </si>
  <si>
    <t>4010869384650</t>
  </si>
  <si>
    <t>4010869384599</t>
  </si>
  <si>
    <t>4010869384674</t>
  </si>
  <si>
    <t>GAMA RAC YKEA</t>
  </si>
  <si>
    <t>GAMA RAC Consola de suelo</t>
  </si>
  <si>
    <t>GAMA RAC Conducto</t>
  </si>
  <si>
    <t>GAMA RAC Multi</t>
  </si>
  <si>
    <t>GAMA PAC Conducto Elite + RTC6 BLW</t>
  </si>
  <si>
    <t/>
  </si>
  <si>
    <t>KIT-71PF3ZH45-6W</t>
  </si>
  <si>
    <t>KIT-71PF3ZH48-6W</t>
  </si>
  <si>
    <t>KIT-100PF3ZH45-6W</t>
  </si>
  <si>
    <t>KIT-100PF3ZH48-6W</t>
  </si>
  <si>
    <t>KIT-125PF3ZH45-6W</t>
  </si>
  <si>
    <t>KIT-125PF3ZH48-6W</t>
  </si>
  <si>
    <t>KIT-140PF3ZH45-6W</t>
  </si>
  <si>
    <t>KIT-140PF3ZH48-6W</t>
  </si>
  <si>
    <t>GAMA PAC Conducto Elite + RTC5B</t>
  </si>
  <si>
    <t>KIT-71PF3ZH45</t>
  </si>
  <si>
    <t>KIT-71PF3ZH48</t>
  </si>
  <si>
    <t>KIT-100PF3ZH45</t>
  </si>
  <si>
    <t>KIT-100PF3ZH48</t>
  </si>
  <si>
    <t>KIT-125PF3ZH45</t>
  </si>
  <si>
    <t>KIT-125PF3ZH48</t>
  </si>
  <si>
    <t>KIT-140PF3ZH45</t>
  </si>
  <si>
    <t>KIT-140PF3ZH48</t>
  </si>
  <si>
    <t>GAMA PAC Conducto Estándar + RTC6 BLW</t>
  </si>
  <si>
    <t>GAMA PAC Conducto Estándar + RTC6</t>
  </si>
  <si>
    <t>4010869374163</t>
  </si>
  <si>
    <t>4010869374170</t>
  </si>
  <si>
    <t>4010869374187</t>
  </si>
  <si>
    <t>4010869374194</t>
  </si>
  <si>
    <t>4010869374200</t>
  </si>
  <si>
    <t>4010869374217</t>
  </si>
  <si>
    <t>4010869374224</t>
  </si>
  <si>
    <t>4010869374231</t>
  </si>
  <si>
    <t>4010869374248</t>
  </si>
  <si>
    <t>4010869374255</t>
  </si>
  <si>
    <t>GAMA PAC Conducto Estándar + RTC5B</t>
  </si>
  <si>
    <t>GAMA PAC Cassette 90x90 Elite + RTC6 BLW</t>
  </si>
  <si>
    <t>KIT-71PU3ZH45-6WE</t>
  </si>
  <si>
    <t>KIT-71PU3ZH48-6WE</t>
  </si>
  <si>
    <t>KIT-100PU3ZH45-6WE</t>
  </si>
  <si>
    <t>KIT-100PU3ZH48-6WE</t>
  </si>
  <si>
    <t>KIT-125PU3ZH45-6WE</t>
  </si>
  <si>
    <t>KIT-125PU3ZH48-6WE</t>
  </si>
  <si>
    <t>KIT-140PU3ZH45-6WE</t>
  </si>
  <si>
    <t>KIT-140PU3ZH48-6WE</t>
  </si>
  <si>
    <t>GAMA PAC Cassette 90x90 Elite + RTC5B</t>
  </si>
  <si>
    <t>KIT-71PU3ZH45-E</t>
  </si>
  <si>
    <t>KIT-71PU3ZH48-E</t>
  </si>
  <si>
    <t>KIT-100PU3ZH45-E</t>
  </si>
  <si>
    <t>KIT-100PU3ZH48-E</t>
  </si>
  <si>
    <t>KIT-125PU3ZH45-E</t>
  </si>
  <si>
    <t>KIT-125PU3ZH48-E</t>
  </si>
  <si>
    <t>KIT-140PU3ZH45-E</t>
  </si>
  <si>
    <t>KIT-140PU3ZH48-E</t>
  </si>
  <si>
    <t>GAMA PAC Cassette 90x90 Estándar + RTC6 BLW</t>
  </si>
  <si>
    <t>GAMA PAC Cassette 90x90 Estándar + RTC6</t>
  </si>
  <si>
    <t>4010869374262</t>
  </si>
  <si>
    <t>4010869374279</t>
  </si>
  <si>
    <t>4010869374286</t>
  </si>
  <si>
    <t>4010869374293</t>
  </si>
  <si>
    <t>4010869374309</t>
  </si>
  <si>
    <t>4010869374316</t>
  </si>
  <si>
    <t>4010869374323</t>
  </si>
  <si>
    <t>4010869374330</t>
  </si>
  <si>
    <t>4010869374347</t>
  </si>
  <si>
    <t>4010869374361</t>
  </si>
  <si>
    <t>GAMA PAC Cassette 90x90 Estándar + RTC5B</t>
  </si>
  <si>
    <t>GAMA PAC Cassette 60x60 Élite + RTC5B</t>
  </si>
  <si>
    <t>GAMA PAC Cassette 60x60 Estándar + RTC6BLW</t>
  </si>
  <si>
    <t>GAMA PAC Cassette 60x60 Estándar + RTC6</t>
  </si>
  <si>
    <t>GAMA PAC Cassette 60x60 Estándar + RTC5B</t>
  </si>
  <si>
    <t>GAMA PAC Split de pared Élite + RTC5B</t>
  </si>
  <si>
    <t>KIT-71PK3ZH45</t>
  </si>
  <si>
    <t>KIT-71PK3ZH48</t>
  </si>
  <si>
    <t>KIT-100PK3ZH45</t>
  </si>
  <si>
    <t>KIT-100PK3ZH48</t>
  </si>
  <si>
    <t>GAMA PAC Split de pared Estándar + RTC6BLW</t>
  </si>
  <si>
    <t>4010869374460</t>
  </si>
  <si>
    <t>4010869374477</t>
  </si>
  <si>
    <t>4010869374484</t>
  </si>
  <si>
    <t>4010869374491</t>
  </si>
  <si>
    <t>4010869374521</t>
  </si>
  <si>
    <t>4010869374507</t>
  </si>
  <si>
    <t>GAMA PAC Split de pared Estándar + RTC5B</t>
  </si>
  <si>
    <t>GAMA PAC consola de techo Élite + RTC5B</t>
  </si>
  <si>
    <t>KIT-71PT3ZH45</t>
  </si>
  <si>
    <t>KIT-71PT3ZH48</t>
  </si>
  <si>
    <t>KIT-100PT3ZH45</t>
  </si>
  <si>
    <t>KIT-100PT3ZH48</t>
  </si>
  <si>
    <t>KIT-125PT3ZH45</t>
  </si>
  <si>
    <t>KIT-125PT3ZH48</t>
  </si>
  <si>
    <t>KIT-140PT3ZH45</t>
  </si>
  <si>
    <t>KIT-140PT3ZH48</t>
  </si>
  <si>
    <t>GAMA PAC consola de techo Estándar + RTC6BLW</t>
  </si>
  <si>
    <t>4010869374354</t>
  </si>
  <si>
    <t>4010869374378</t>
  </si>
  <si>
    <t>4010869374385</t>
  </si>
  <si>
    <t>4010869374392</t>
  </si>
  <si>
    <t>4010869374408</t>
  </si>
  <si>
    <t>4010869374415</t>
  </si>
  <si>
    <t>4010869374422</t>
  </si>
  <si>
    <t>4010869374439</t>
  </si>
  <si>
    <t>4010869374446</t>
  </si>
  <si>
    <t>4010869374453</t>
  </si>
  <si>
    <t>GAMA PAC consola de techo Estándar + RTC5B</t>
  </si>
  <si>
    <t>GAMA PAC conducto de alta presión Élite + RTC5B</t>
  </si>
  <si>
    <t>KIT-200PE4ZH48</t>
  </si>
  <si>
    <t>KIT-250PE4ZH48</t>
  </si>
  <si>
    <t>Kits para VRF</t>
  </si>
  <si>
    <t>KITS PANEL + EEV PARA R744 (Carel)</t>
  </si>
  <si>
    <t>CÓDIGO EAN</t>
  </si>
  <si>
    <t>MODELO</t>
  </si>
  <si>
    <t>Refrigerante</t>
  </si>
  <si>
    <t>SEER</t>
  </si>
  <si>
    <t>GAMA AQUAREA</t>
  </si>
  <si>
    <t>AQUAREA ECOFLEX</t>
  </si>
  <si>
    <t>AQUAREA HT</t>
  </si>
  <si>
    <t>AQUAREA MANAGER (HPM)</t>
  </si>
  <si>
    <t>GAMA DOMÉSTICA</t>
  </si>
  <si>
    <t>MULTI SPLIT TZ</t>
  </si>
  <si>
    <t>U. EXTERIORES MULTI TZ</t>
  </si>
  <si>
    <t>MULTI SPLIT Z</t>
  </si>
  <si>
    <t>U. EXTERIORES FREE MULTI</t>
  </si>
  <si>
    <t>KITS PACi</t>
  </si>
  <si>
    <t>GAMA COMERCIAL R32</t>
  </si>
  <si>
    <t>UNIDADES EXTERIORES</t>
  </si>
  <si>
    <t>UNIDADES STANDARD</t>
  </si>
  <si>
    <t>UNIDADES ELITE</t>
  </si>
  <si>
    <t>UNIDADES INTERIORES</t>
  </si>
  <si>
    <t>GAMA VRF</t>
  </si>
  <si>
    <t>ECOi - UNIDADES EXTERIORES VRF</t>
  </si>
  <si>
    <t>MINI VRF R32 ECOI LZ2</t>
  </si>
  <si>
    <t>MINI VRF R410A ECOI LE2</t>
  </si>
  <si>
    <t>ECO G - UNIDADES EXTERIORES GHP (VRF ACCIONADO A GAS)</t>
  </si>
  <si>
    <t>KITS SISTEMA PARA EXTERIORES ECOi***</t>
  </si>
  <si>
    <t>KITS SISTEMA PARA EXTERIORES ECOG***</t>
  </si>
  <si>
    <t>SISTEMAS PUMP-DOWN</t>
  </si>
  <si>
    <t>CZ-RTW2TAW1C</t>
  </si>
  <si>
    <t>Filtros F7 para 10Z, 15Z, 20H, 20V</t>
  </si>
  <si>
    <t>RAC R-32</t>
  </si>
  <si>
    <t>EQUIPOS DOMÉSTICOS 1X1</t>
  </si>
  <si>
    <t>5025232946266</t>
  </si>
  <si>
    <t>5025232946495</t>
  </si>
  <si>
    <t>5025232946273</t>
  </si>
  <si>
    <t>5025232946501</t>
  </si>
  <si>
    <t>5025232946280</t>
  </si>
  <si>
    <t>5025232946518</t>
  </si>
  <si>
    <t>5025232946297</t>
  </si>
  <si>
    <t>5025232946525</t>
  </si>
  <si>
    <t>5025232946303</t>
  </si>
  <si>
    <t>5025232946532</t>
  </si>
  <si>
    <t>5025232946310</t>
  </si>
  <si>
    <t>5025232946549</t>
  </si>
  <si>
    <t>5025232945467</t>
  </si>
  <si>
    <t>5025232945481</t>
  </si>
  <si>
    <t>5025232945504</t>
  </si>
  <si>
    <t>5025232946167</t>
  </si>
  <si>
    <t>5025232946396</t>
  </si>
  <si>
    <t>5025232946174</t>
  </si>
  <si>
    <t>5025232946402</t>
  </si>
  <si>
    <t>5025232946181</t>
  </si>
  <si>
    <t>5025232946419</t>
  </si>
  <si>
    <t>5025232946198</t>
  </si>
  <si>
    <t>5025232946426</t>
  </si>
  <si>
    <t>5025232946204</t>
  </si>
  <si>
    <t>5025232946433</t>
  </si>
  <si>
    <t>5025232946211</t>
  </si>
  <si>
    <t>5025232946440</t>
  </si>
  <si>
    <t>5025232946228</t>
  </si>
  <si>
    <t>5025232946457</t>
  </si>
  <si>
    <t>SALA SERVIDORES SPLIT INVERTER  Desde -15ºC en Calor</t>
  </si>
  <si>
    <t>4010869201988</t>
  </si>
  <si>
    <t>4010869200424</t>
  </si>
  <si>
    <t>4010869201995</t>
  </si>
  <si>
    <t>4010869231855</t>
  </si>
  <si>
    <t>Módulo para controlar 2 conjuntos PKEA</t>
  </si>
  <si>
    <t>5025232632336</t>
  </si>
  <si>
    <t xml:space="preserve"> SPLIT INVERTER BZ (R32)</t>
  </si>
  <si>
    <t>5025232946075</t>
  </si>
  <si>
    <t>5025232946327</t>
  </si>
  <si>
    <t>5025232946082</t>
  </si>
  <si>
    <t>5025232946334</t>
  </si>
  <si>
    <t>5025232946099</t>
  </si>
  <si>
    <t>5025232946341</t>
  </si>
  <si>
    <t>5025232946105</t>
  </si>
  <si>
    <t>5025232946358</t>
  </si>
  <si>
    <t>GAMA COMERCIAL R-32</t>
  </si>
  <si>
    <t>R32</t>
  </si>
  <si>
    <t>Kit cassette 90x90 3,60kW Elite + RTC6BLW</t>
  </si>
  <si>
    <t>Kit cassette 90x90 5kW Elite + RTC6BLW</t>
  </si>
  <si>
    <t>Kit cassette 90x90 6kW Elite + RTC6BLW</t>
  </si>
  <si>
    <t>Kit cassette 90x90 7,10kW Elite + RTC6BLW</t>
  </si>
  <si>
    <t>Kit cassette 90x90 7,10kW Elite trifásica + RTC6BLW</t>
  </si>
  <si>
    <t>Kit cassette 90x90 10kW Elite + RTC6BLW</t>
  </si>
  <si>
    <t>Kit cassette 90x90 10kW Elite trifásica + RTC6BLW</t>
  </si>
  <si>
    <t>Kit cassette 90x90 12,50kW Elite + RTC6BLW</t>
  </si>
  <si>
    <t>Kit cassette 90x90 12,50kW Elite trifásica + RTC6BLW</t>
  </si>
  <si>
    <t>Kit cassette 90x90 14kW Elite + RTC6BLW</t>
  </si>
  <si>
    <t>Kit cassette 90x90 14kW Elite trifásica + RTC6BLW</t>
  </si>
  <si>
    <t>Kit cassette 90x90 3,60kW Elite + RTC5B</t>
  </si>
  <si>
    <t>Kit cassette 90x90 5kW Elite + RTC5B</t>
  </si>
  <si>
    <t>Kit cassette 90x90 6kW Elite + RTC5B</t>
  </si>
  <si>
    <t>Kit cassette 90x90 7,10kW Elite + RTC5B</t>
  </si>
  <si>
    <t>Kit cassette 90x90 7,10kW Elite trifásica + RTC5B</t>
  </si>
  <si>
    <t>Kit cassette 90x90 10kW Elite + RTC5B</t>
  </si>
  <si>
    <t>Kit cassette 90x90 10kW Elite trifásica + RTC5B</t>
  </si>
  <si>
    <t>Kit cassette 90x90 12,50kW Elite + RTC5B</t>
  </si>
  <si>
    <t>Kit cassette 90x90 12,50kW Elite trifásica + RTC5B</t>
  </si>
  <si>
    <t>Kit cassette 90x90 14kW Elite + RTC5B</t>
  </si>
  <si>
    <t>Kit cassette 90x90 14kW Elite trifásica + RTC5B</t>
  </si>
  <si>
    <t>Kit cassette 90x90 3,60kW Standard + RTC6BLW</t>
  </si>
  <si>
    <t>Kit cassette 90x90 5kW Standard + RTC6BLW</t>
  </si>
  <si>
    <t>Kit cassette 90x90 6kW Standard + RTC6BLW</t>
  </si>
  <si>
    <t>Kit cassette 90x90 7,10kW Standard + RTC6BLW</t>
  </si>
  <si>
    <t>Kit cassette 90x90 10kW Standard + RTC6BLW</t>
  </si>
  <si>
    <t>Kit cassette 90x90 10kW Standard trifásica + RTC6BLW</t>
  </si>
  <si>
    <t>Kit cassette 90x90 12,50kW Standard + RTC6BLW</t>
  </si>
  <si>
    <t>Kit cassette 90x90 12,50kW Standard trifásica + RTC6BLW</t>
  </si>
  <si>
    <t>Kit cassette 90x90 14kW Standard + RTC6BLW</t>
  </si>
  <si>
    <t>Kit cassette 90x90 14kW Standard trifásica + RTC6BLW</t>
  </si>
  <si>
    <t>Kit cassette 90x90 3,60kW Standard + RTC6</t>
  </si>
  <si>
    <t>Kit cassette 90x90 5kW Standard + RTC6</t>
  </si>
  <si>
    <t>Kit cassette 90x90 6kW Standard + RTC6</t>
  </si>
  <si>
    <t>Kit cassette 90x90 7,10kW Standard + RTC6</t>
  </si>
  <si>
    <t>Kit cassette 90x90 10kW Standard + RTC6</t>
  </si>
  <si>
    <t>Kit cassette 90x90 10kW Standard trifásica + RTC6</t>
  </si>
  <si>
    <t>Kit cassette 90x90 12,50kW Standard + RTC6</t>
  </si>
  <si>
    <t>Kit cassette 90x90 12,50kW Standard trifásica + RTC6</t>
  </si>
  <si>
    <t>Kit cassette 90x90 14kW Standard + RTC6</t>
  </si>
  <si>
    <t>Kit cassette 90x90 14kW Standard trifásica + RTC6</t>
  </si>
  <si>
    <t>Kit cassette 90x90 3,60kW Standard + RTC5B</t>
  </si>
  <si>
    <t>Kit cassette 90x90 5kW Standard + RTC5B</t>
  </si>
  <si>
    <t>Kit cassette 90x90 6kW Standard + RTC5B</t>
  </si>
  <si>
    <t>Kit cassette 90x90 7,10kW Standard + RTC5B</t>
  </si>
  <si>
    <t>Kit cassette 90x90 10kW Standard + RTC5B</t>
  </si>
  <si>
    <t>Kit cassette 90x90 10kW Standard trifásica + RTC5B</t>
  </si>
  <si>
    <t>Kit cassette 90x90 12,50kW Standard + RTC5B</t>
  </si>
  <si>
    <t>Kit cassette 90x90 12,50kW Standard trifásica + RTC5B</t>
  </si>
  <si>
    <t>Kit cassette 90x90 14kW Standard + RTC5B</t>
  </si>
  <si>
    <t>Kit cassette 90x90 14kW Standard trifásica + RTC5B</t>
  </si>
  <si>
    <t>Kit cassette 60x60 3,50kW Elite + RTC5B</t>
  </si>
  <si>
    <t>Kit cassette 60x60 5kW Elite + RTC5B</t>
  </si>
  <si>
    <t>Kit cassette 60x60 6kW Elite + RTC5B</t>
  </si>
  <si>
    <t>Kit cassette 60x60 2,50kW Standard + RTC6BLW</t>
  </si>
  <si>
    <t>Kit cassette 60x60 3,50kW Standard + RTC6BLW</t>
  </si>
  <si>
    <t>Kit cassette 60x60 5kW Standard + RTC6BLW</t>
  </si>
  <si>
    <t>Kit cassette 60x60 6kW Standard + RTC6BLW</t>
  </si>
  <si>
    <t>Kit cassette 60x60 2,50kW Standard + RTC6</t>
  </si>
  <si>
    <t>Kit cassette 60x60 3,50kW Standard + RTC6</t>
  </si>
  <si>
    <t>Kit cassette 60x60 5kW Standard + RTC6</t>
  </si>
  <si>
    <t>Kit cassette 60x60 6kW Standard + RTC6</t>
  </si>
  <si>
    <t>Kit cassette 60x60 2,50kW Standard + RTC5B</t>
  </si>
  <si>
    <t>Kit cassette 60x60 3,50kW Standard + RTC5B</t>
  </si>
  <si>
    <t>Kit cassette 60x60 5kW Standard + RTC5B</t>
  </si>
  <si>
    <t>Kit cassette 60x60 6kW Standard + RTC5B</t>
  </si>
  <si>
    <t xml:space="preserve"> UNIDADES EXTERIORES PACi  STANDARD NX</t>
  </si>
  <si>
    <t>2,5 KW monofásica</t>
  </si>
  <si>
    <t>3,6 kW Monofásica</t>
  </si>
  <si>
    <t>5 kW Monofásica</t>
  </si>
  <si>
    <t>6 kW Monofásica</t>
  </si>
  <si>
    <t>7,1 kW Monofásica</t>
  </si>
  <si>
    <t>10 kW Monofásica</t>
  </si>
  <si>
    <t>12,5 kW Monofásica</t>
  </si>
  <si>
    <t>14 kW Monofásica</t>
  </si>
  <si>
    <t>10 kW Trifásica</t>
  </si>
  <si>
    <t>12,5 kW Trifásica</t>
  </si>
  <si>
    <t>14 kW Trifásica</t>
  </si>
  <si>
    <t xml:space="preserve"> UNIDADES EXTERIORES PACi  ELITE NX</t>
  </si>
  <si>
    <t>7,1 kW Trifásica</t>
  </si>
  <si>
    <t>20 kW Trifásica</t>
  </si>
  <si>
    <t>25 kW Trifásica</t>
  </si>
  <si>
    <t>UNIDADES INTERIORES PACi NX</t>
  </si>
  <si>
    <t>R410A</t>
  </si>
  <si>
    <t>KITS SISTEMA PARA EXTERIORES ECOi</t>
  </si>
  <si>
    <t>25kW. Con Bomba Clase A</t>
  </si>
  <si>
    <t>50kW. Con Bomba Clase A</t>
  </si>
  <si>
    <t>KITS SISTEMA PARA EXTERIORES ECOG</t>
  </si>
  <si>
    <t>Derivador bomba de calor (de 68,0 a 135,0 kW)</t>
  </si>
  <si>
    <t>Derivador Rec. de Calor</t>
  </si>
  <si>
    <t>CASSETTES</t>
  </si>
  <si>
    <t>S-22MM1/S-28MM1/S-36MM1 AIR OUTLET</t>
  </si>
  <si>
    <t>S-45MM1/S-56MM1 AIR OUTLET</t>
  </si>
  <si>
    <t>S-200PE1E8/S-224ME1E5 AIR OUTLET</t>
  </si>
  <si>
    <t>S-250PE1E8/S-280ME1E8 AIR OUTLET</t>
  </si>
  <si>
    <t>Receptor inalámbrico para cassette 60x60, es necesario el mando CZ-RWS3</t>
  </si>
  <si>
    <t>Programador Semanal</t>
  </si>
  <si>
    <t>PAIMS - Software Básico *</t>
  </si>
  <si>
    <t>PAIMS Cálculo Consumos **</t>
  </si>
  <si>
    <t>PAIMS - Bacnet **</t>
  </si>
  <si>
    <t>PCBs PARA UNIDADES INTERIORES ECOi, ECOG E PACi</t>
  </si>
  <si>
    <t>Recuperador entálpico 800 m3/h</t>
  </si>
  <si>
    <t>Recuperador entálpico 1000 m3/h</t>
  </si>
  <si>
    <t>UNIDADES CONDENSADORAS</t>
  </si>
  <si>
    <t>R744</t>
  </si>
  <si>
    <t>Filtro 1" (no necesario para generación H)</t>
  </si>
  <si>
    <t>PAW-A2W-COV-KL</t>
  </si>
  <si>
    <t>1763 kcal/h</t>
  </si>
  <si>
    <t>8,10 A++</t>
  </si>
  <si>
    <t>2408 kcal/h</t>
  </si>
  <si>
    <t>2150 kcal/h</t>
  </si>
  <si>
    <t>2924 kcal/h</t>
  </si>
  <si>
    <t>3010 kcal/h</t>
  </si>
  <si>
    <t>9,50 A+++</t>
  </si>
  <si>
    <t>3440 kcal/h</t>
  </si>
  <si>
    <t>3612 kcal/h</t>
  </si>
  <si>
    <t>7,00 A++</t>
  </si>
  <si>
    <t>4558 kcal/h</t>
  </si>
  <si>
    <t>4300 kcal/h</t>
  </si>
  <si>
    <t>4988 kcal/h</t>
  </si>
  <si>
    <t>6106 kcal/h</t>
  </si>
  <si>
    <t>6,50 A++</t>
  </si>
  <si>
    <t>7396 kcal/h</t>
  </si>
  <si>
    <t>1720 kcal/h</t>
  </si>
  <si>
    <t>2322 kcal/h</t>
  </si>
  <si>
    <t>2838 kcal/h</t>
  </si>
  <si>
    <t>6,80 A++</t>
  </si>
  <si>
    <t>6,40 A++</t>
  </si>
  <si>
    <t>6,90 A++</t>
  </si>
  <si>
    <t>4987 kcal/h</t>
  </si>
  <si>
    <t>5160 kcal/h</t>
  </si>
  <si>
    <t>6019 kcal/h</t>
  </si>
  <si>
    <t>6105 kcal/h</t>
  </si>
  <si>
    <t>6,20 A++</t>
  </si>
  <si>
    <t>7395 kcal/h</t>
  </si>
  <si>
    <t>8,50 A+++</t>
  </si>
  <si>
    <t>4644 kcal/h</t>
  </si>
  <si>
    <t>6,10 A++</t>
  </si>
  <si>
    <t>7,90 A++</t>
  </si>
  <si>
    <t>3698 kcal/h</t>
  </si>
  <si>
    <t>6,70 A++</t>
  </si>
  <si>
    <t>5,90 A+</t>
  </si>
  <si>
    <t>2752 kcal/h</t>
  </si>
  <si>
    <t>5,80 A+</t>
  </si>
  <si>
    <t>4386 kcal/h</t>
  </si>
  <si>
    <t>5246 kcal/h</t>
  </si>
  <si>
    <t>5,60 A+</t>
  </si>
  <si>
    <t>6020 kcal/h</t>
  </si>
  <si>
    <t>2710 kcal/h</t>
  </si>
  <si>
    <t>2925 kcal/h</t>
  </si>
  <si>
    <t>3300 kcal/h</t>
  </si>
  <si>
    <t>4643 kcal/h</t>
  </si>
  <si>
    <t>6,30 A++</t>
  </si>
  <si>
    <t>5847 kcal/h</t>
  </si>
  <si>
    <r>
      <t>KIT-50PU</t>
    </r>
    <r>
      <rPr>
        <b/>
        <sz val="14"/>
        <color rgb="FF000000"/>
        <rFont val="Trebuchet MS"/>
        <family val="2"/>
      </rPr>
      <t>3</t>
    </r>
    <r>
      <rPr>
        <b/>
        <sz val="14"/>
        <rFont val="Trebuchet MS"/>
        <family val="2"/>
      </rPr>
      <t>Z5</t>
    </r>
  </si>
  <si>
    <r>
      <t>S-28MU2E5B</t>
    </r>
    <r>
      <rPr>
        <sz val="14"/>
        <rFont val="Trebuchet MS"/>
        <family val="2"/>
      </rPr>
      <t>N</t>
    </r>
  </si>
  <si>
    <t>NUEVO!</t>
  </si>
  <si>
    <r>
      <t xml:space="preserve">Sistema Pump Down para ud. Exterior 2 tubos (1 unidad) con receptor </t>
    </r>
    <r>
      <rPr>
        <sz val="11"/>
        <color rgb="FF00B050"/>
        <rFont val="Trebuchet MS"/>
        <family val="2"/>
      </rPr>
      <t>¡</t>
    </r>
    <r>
      <rPr>
        <b/>
        <sz val="11"/>
        <color rgb="FF00B050"/>
        <rFont val="Trebuchet MS"/>
        <family val="2"/>
      </rPr>
      <t>NUEVO!</t>
    </r>
  </si>
  <si>
    <r>
      <t xml:space="preserve">Sistema Pump Down para ud. Exterior 2 tubos (2 unidades) con receptor </t>
    </r>
    <r>
      <rPr>
        <b/>
        <sz val="11"/>
        <color rgb="FF00B050"/>
        <rFont val="Trebuchet MS"/>
        <family val="2"/>
      </rPr>
      <t>¡NUEVO!</t>
    </r>
  </si>
  <si>
    <r>
      <t xml:space="preserve">Sistema Pump Down para ud. Exterior 2 tubos (3 unidades) con receptor </t>
    </r>
    <r>
      <rPr>
        <b/>
        <sz val="11"/>
        <color rgb="FF00B050"/>
        <rFont val="Trebuchet MS"/>
        <family val="2"/>
      </rPr>
      <t>¡NUEVO!</t>
    </r>
  </si>
  <si>
    <r>
      <t xml:space="preserve">Sistema Pump Down para ud. Exterior 3 tubos (1 unidad) con receptor </t>
    </r>
    <r>
      <rPr>
        <b/>
        <sz val="11"/>
        <color rgb="FF00B050"/>
        <rFont val="Trebuchet MS"/>
        <family val="2"/>
      </rPr>
      <t>¡NUEVO!</t>
    </r>
  </si>
  <si>
    <r>
      <t xml:space="preserve">Sistema Pump Down para ud. Exterior 3 tubos (2 unidades) con receptor </t>
    </r>
    <r>
      <rPr>
        <b/>
        <sz val="11"/>
        <color rgb="FF00B050"/>
        <rFont val="Trebuchet MS"/>
        <family val="2"/>
      </rPr>
      <t>¡NUEVO!</t>
    </r>
  </si>
  <si>
    <r>
      <t xml:space="preserve">Sistema Pump Down para ud. Exterior 3 tubos (3 unidades) con receptor </t>
    </r>
    <r>
      <rPr>
        <b/>
        <sz val="11"/>
        <color rgb="FF00B050"/>
        <rFont val="Trebuchet MS"/>
        <family val="2"/>
      </rPr>
      <t>¡NUEVO!</t>
    </r>
  </si>
  <si>
    <t>VRF SMART CONNECTIVITY</t>
  </si>
  <si>
    <t>PAW-P+100MAH4M</t>
  </si>
  <si>
    <t>PAW-P+100PGNEPACK</t>
  </si>
  <si>
    <t>PAW-P+102SENSPACK</t>
  </si>
  <si>
    <t>PAW-P+116EEVPACK</t>
  </si>
  <si>
    <t>PAW-P+133EEVPACK</t>
  </si>
  <si>
    <t>PAW-P+145EEVPACK</t>
  </si>
  <si>
    <t>PVPR* (€)</t>
  </si>
  <si>
    <t>S-200PE4E</t>
  </si>
  <si>
    <t>S-250PE4E</t>
  </si>
  <si>
    <t>CZ-NS6P</t>
  </si>
  <si>
    <t>CZ-NS7P</t>
  </si>
  <si>
    <t>WH-CME8L</t>
  </si>
  <si>
    <t>Visor de 1/2"</t>
  </si>
  <si>
    <t>Visor de 1/4"</t>
  </si>
  <si>
    <t>Visor de 3/4"</t>
  </si>
  <si>
    <t>Visor de 3/8"</t>
  </si>
  <si>
    <t>Visor de 5/8"</t>
  </si>
  <si>
    <t>WH-WDG03ME5</t>
  </si>
  <si>
    <t>WH-WDG05ME5</t>
  </si>
  <si>
    <t>WH-WDG07ME5</t>
  </si>
  <si>
    <t>WH-WDG09ME5</t>
  </si>
  <si>
    <t>WH-WDG09ME8</t>
  </si>
  <si>
    <t>WH-WDG12ME5</t>
  </si>
  <si>
    <t>WH-WDG12ME8</t>
  </si>
  <si>
    <t>WH-WDG16ME5</t>
  </si>
  <si>
    <t>WH-WDG16ME8</t>
  </si>
  <si>
    <t>WH-ADC0309M3E51</t>
  </si>
  <si>
    <t>WH-ADC0916M3E51</t>
  </si>
  <si>
    <t>WH-ADC0316M9E81</t>
  </si>
  <si>
    <t>WH-ADC0309M3E5B1</t>
  </si>
  <si>
    <t>WH-ADC0916M3E5B1</t>
  </si>
  <si>
    <t>WH-ADC0316M9E8B1</t>
  </si>
  <si>
    <t>WH-ADC0309M3E5AN1</t>
  </si>
  <si>
    <t>WH-ADC0916M3E5AN1</t>
  </si>
  <si>
    <t>WH-ADC0316M9E8AN1</t>
  </si>
  <si>
    <t>WH-ADC0309M3E52</t>
  </si>
  <si>
    <t>WH-ADC0916M3E52</t>
  </si>
  <si>
    <t>WH-ADC0916M3E5B2</t>
  </si>
  <si>
    <t>WH-ADC0316M9E8B2</t>
  </si>
  <si>
    <t>WH-ADC0309M3E5AN2</t>
  </si>
  <si>
    <t>WH-ADC0916M3E5AN2</t>
  </si>
  <si>
    <t>WH-ADC0309M3E53</t>
  </si>
  <si>
    <t>WH-ADC0916M3E53</t>
  </si>
  <si>
    <t>WH-ADC0309M3E5B3</t>
  </si>
  <si>
    <t>WH-ADC0916M3E5B3</t>
  </si>
  <si>
    <t>WH-ADC0316M9E8B3</t>
  </si>
  <si>
    <t>WH-ADC0309M3E5AN3</t>
  </si>
  <si>
    <t>WH-ADC0916M3E5AN3</t>
  </si>
  <si>
    <t>WH-SDC0309M3E5</t>
  </si>
  <si>
    <t>WH-SDC0916M3E5</t>
  </si>
  <si>
    <r>
      <t xml:space="preserve">AQUAREA GENERACIÓN </t>
    </r>
    <r>
      <rPr>
        <b/>
        <sz val="14"/>
        <color rgb="FFE06136"/>
        <rFont val="Arial Narrow"/>
        <family val="2"/>
      </rPr>
      <t>M</t>
    </r>
    <r>
      <rPr>
        <b/>
        <sz val="14"/>
        <color theme="1"/>
        <rFont val="Arial Narrow"/>
        <family val="2"/>
      </rPr>
      <t xml:space="preserve"> R290</t>
    </r>
  </si>
  <si>
    <t>KIT-ADC03ME51</t>
  </si>
  <si>
    <t>KIT-ADC05ME51</t>
  </si>
  <si>
    <t>KIT-ADC07ME51</t>
  </si>
  <si>
    <t>KIT-ADC09ME51</t>
  </si>
  <si>
    <t>KIT-ADC12ME51</t>
  </si>
  <si>
    <t>KIT-ADC16ME51</t>
  </si>
  <si>
    <t>KIT-ADC09ME81</t>
  </si>
  <si>
    <t>KIT-ADC12ME81</t>
  </si>
  <si>
    <t>KIT-ADC16ME81</t>
  </si>
  <si>
    <t>KIT-ADC03ME51B</t>
  </si>
  <si>
    <t>KIT-ADC05ME51B</t>
  </si>
  <si>
    <t>KIT-ADC07ME51B</t>
  </si>
  <si>
    <t>KIT-ADC09ME51B</t>
  </si>
  <si>
    <t>KIT-ADC12ME51B</t>
  </si>
  <si>
    <t>KIT-ADC16ME51B</t>
  </si>
  <si>
    <t>KIT-ADC09ME81B</t>
  </si>
  <si>
    <t>KIT-ADC12ME81B</t>
  </si>
  <si>
    <t>KIT-ADC16ME81B</t>
  </si>
  <si>
    <t>KIT-ADC03ME51AN</t>
  </si>
  <si>
    <t>KIT-ADC05ME51AN</t>
  </si>
  <si>
    <t>KIT-ADC07ME51AN</t>
  </si>
  <si>
    <t>KIT-ADC09ME51AN</t>
  </si>
  <si>
    <t>KIT-ADC12ME51AN</t>
  </si>
  <si>
    <t>KIT-ADC16ME51AN</t>
  </si>
  <si>
    <t>KIT-ADC09ME81AN</t>
  </si>
  <si>
    <t>KIT-ADC12ME81AN</t>
  </si>
  <si>
    <t>KIT-ADC16ME81AN</t>
  </si>
  <si>
    <t>KIT-ADC03ME52</t>
  </si>
  <si>
    <t>KIT-ADC05ME52</t>
  </si>
  <si>
    <t>KIT-ADC07ME52</t>
  </si>
  <si>
    <t>KIT-ADC09ME52</t>
  </si>
  <si>
    <t>KIT-ADC12ME52</t>
  </si>
  <si>
    <t>KIT-ADC16ME52</t>
  </si>
  <si>
    <t>KIT-ADC09ME82</t>
  </si>
  <si>
    <t>KIT-ADC12ME82</t>
  </si>
  <si>
    <t>KIT-ADC16ME82</t>
  </si>
  <si>
    <t>KIT-ADC03ME52B</t>
  </si>
  <si>
    <t>KIT-ADC05ME52B</t>
  </si>
  <si>
    <t>KIT-ADC07ME52B</t>
  </si>
  <si>
    <t>KIT-ADC09ME52B</t>
  </si>
  <si>
    <t>KIT-ADC12ME52B</t>
  </si>
  <si>
    <t>KIT-ADC16ME52B</t>
  </si>
  <si>
    <t>KIT-ADC09ME82B</t>
  </si>
  <si>
    <t>KIT-ADC12ME82B</t>
  </si>
  <si>
    <t>KIT-ADC16ME82B</t>
  </si>
  <si>
    <t>KIT-ADC03ME52AN</t>
  </si>
  <si>
    <t>KIT-ADC05ME52AN</t>
  </si>
  <si>
    <t>KIT-ADC07ME52AN</t>
  </si>
  <si>
    <t>KIT-ADC09ME52AN</t>
  </si>
  <si>
    <t>KIT-ADC12ME52AN</t>
  </si>
  <si>
    <t>KIT-ADC16ME52AN</t>
  </si>
  <si>
    <t>KIT-ADC09ME82AN</t>
  </si>
  <si>
    <t>KIT-ADC12ME82AN</t>
  </si>
  <si>
    <t>KIT-ADC16ME82AN</t>
  </si>
  <si>
    <t>KIT-ADC03ME53</t>
  </si>
  <si>
    <t>KIT-ADC05ME53</t>
  </si>
  <si>
    <t>KIT-ADC07ME53</t>
  </si>
  <si>
    <t>KIT-ADC09ME53</t>
  </si>
  <si>
    <t>KIT-ADC12ME53</t>
  </si>
  <si>
    <t>KIT-ADC16ME53</t>
  </si>
  <si>
    <t>KIT-ADC09ME83</t>
  </si>
  <si>
    <t>KIT-ADC12ME83</t>
  </si>
  <si>
    <t>KIT-ADC16ME83</t>
  </si>
  <si>
    <t>KIT-ADC03ME53B</t>
  </si>
  <si>
    <t>KIT-ADC05ME53B</t>
  </si>
  <si>
    <t>KIT-ADC07ME53B</t>
  </si>
  <si>
    <t>KIT-ADC09ME53B</t>
  </si>
  <si>
    <t>KIT-ADC12ME53B</t>
  </si>
  <si>
    <t>KIT-ADC16ME53B</t>
  </si>
  <si>
    <t>KIT-ADC09ME83B</t>
  </si>
  <si>
    <t>KIT-ADC12ME83B</t>
  </si>
  <si>
    <t>KIT-ADC16ME83B</t>
  </si>
  <si>
    <t>KIT-ADC03ME53AN</t>
  </si>
  <si>
    <t>KIT-ADC05ME53AN</t>
  </si>
  <si>
    <t>KIT-ADC07ME53AN</t>
  </si>
  <si>
    <t>KIT-ADC09ME53AN</t>
  </si>
  <si>
    <t>KIT-ADC12ME53AN</t>
  </si>
  <si>
    <t>KIT-ADC16ME53AN</t>
  </si>
  <si>
    <t>KIT-ADC09ME83AN</t>
  </si>
  <si>
    <t>KIT-ADC12ME83AN</t>
  </si>
  <si>
    <t>KIT-ADC16ME83AN</t>
  </si>
  <si>
    <t>KIT-CMDC03ME5</t>
  </si>
  <si>
    <t>KIT-CMDC05ME5</t>
  </si>
  <si>
    <t>KIT-CMDC07ME5</t>
  </si>
  <si>
    <t>KIT-CMDC09ME5</t>
  </si>
  <si>
    <t>KIT-CMDC12ME5</t>
  </si>
  <si>
    <t>KIT-CMDC16ME5</t>
  </si>
  <si>
    <t>KIT-CMDC09ME8</t>
  </si>
  <si>
    <t>KIT-CMDC12ME8</t>
  </si>
  <si>
    <t>KIT-CMDC16ME8</t>
  </si>
  <si>
    <t>KIT-MDC03ME5</t>
  </si>
  <si>
    <t>KIT-MDC05ME5</t>
  </si>
  <si>
    <t>KIT-MDC07ME5</t>
  </si>
  <si>
    <t>KIT-MDC09ME5</t>
  </si>
  <si>
    <t>KIT-MDC12ME5</t>
  </si>
  <si>
    <t>KIT-MDC16ME5</t>
  </si>
  <si>
    <t>KIT-MDC09ME8</t>
  </si>
  <si>
    <t>KIT-MDC12ME8</t>
  </si>
  <si>
    <t>KIT-MDC16ME8</t>
  </si>
  <si>
    <t>KIT-AXC09ME51</t>
  </si>
  <si>
    <t>KIT-AXC12ME51</t>
  </si>
  <si>
    <t>KIT-AXC09ME81</t>
  </si>
  <si>
    <t>KIT-AXC12ME81</t>
  </si>
  <si>
    <t>KIT-AXC16ME81</t>
  </si>
  <si>
    <t>KIT-AXC09ME51B</t>
  </si>
  <si>
    <t>KIT-AXC12ME51B</t>
  </si>
  <si>
    <t>KIT-AXC09ME81B</t>
  </si>
  <si>
    <t>KIT-AXC12ME81B</t>
  </si>
  <si>
    <t>KIT-AXC16ME81B</t>
  </si>
  <si>
    <t>KIT-AXC09ME51AN</t>
  </si>
  <si>
    <t>KIT-AXC12ME51AN</t>
  </si>
  <si>
    <t>KIT-AXC09ME81AN</t>
  </si>
  <si>
    <t>KIT-AXC12ME81AN</t>
  </si>
  <si>
    <t>KIT-AXC16ME81AN</t>
  </si>
  <si>
    <t>KIT-AXC09ME52</t>
  </si>
  <si>
    <t>KIT-AXC12ME52</t>
  </si>
  <si>
    <t>KIT-AXC09ME82</t>
  </si>
  <si>
    <t>KIT-AXC12ME82</t>
  </si>
  <si>
    <t>KIT-AXC16ME82</t>
  </si>
  <si>
    <t>KIT-AXC09ME52B</t>
  </si>
  <si>
    <t>KIT-AXC12ME52B</t>
  </si>
  <si>
    <t>KIT-AXC09ME82B</t>
  </si>
  <si>
    <t>KIT-AXC12ME82B</t>
  </si>
  <si>
    <t>KIT-AXC16ME82B</t>
  </si>
  <si>
    <t>KIT-AXC09ME52AN</t>
  </si>
  <si>
    <t>KIT-AXC12ME52AN</t>
  </si>
  <si>
    <t>KIT-AXC09ME82AN</t>
  </si>
  <si>
    <t>KIT-AXC12ME82AN</t>
  </si>
  <si>
    <t>KIT-AXC16ME82AN</t>
  </si>
  <si>
    <t>KIT-AXC09ME53</t>
  </si>
  <si>
    <t>KIT-AXC12ME53</t>
  </si>
  <si>
    <t>KIT-AXC09ME83</t>
  </si>
  <si>
    <t>KIT-AXC12ME83</t>
  </si>
  <si>
    <t>KIT-AXC16ME83</t>
  </si>
  <si>
    <t>KIT-AXC09ME53B</t>
  </si>
  <si>
    <t>KIT-AXC12ME53B</t>
  </si>
  <si>
    <t>KIT-AXC09ME83B</t>
  </si>
  <si>
    <t>KIT-AXC12ME83B</t>
  </si>
  <si>
    <t>KIT-AXC16ME83B</t>
  </si>
  <si>
    <t>KIT-AXC09ME53AN</t>
  </si>
  <si>
    <t>KIT-AXC12ME53AN</t>
  </si>
  <si>
    <t>KIT-AXC09ME83AN</t>
  </si>
  <si>
    <t>KIT-AXC12ME83AN</t>
  </si>
  <si>
    <t>KIT-AXC16ME83AN</t>
  </si>
  <si>
    <t>KIT-CMXC09ME5</t>
  </si>
  <si>
    <t>KIT-CMXC12ME5</t>
  </si>
  <si>
    <t>KIT-CMXC09ME8</t>
  </si>
  <si>
    <t>KIT-CMXC12ME8</t>
  </si>
  <si>
    <t>KIT-CMXC16ME8</t>
  </si>
  <si>
    <t>KIT-CMXC20ME8</t>
  </si>
  <si>
    <t>KIT-CMXC25ME8</t>
  </si>
  <si>
    <t>KIT-CMXC30ME8</t>
  </si>
  <si>
    <t>KIT-MXC09ME5</t>
  </si>
  <si>
    <t>KIT-MXC12ME5</t>
  </si>
  <si>
    <t>KIT-MXC09ME8</t>
  </si>
  <si>
    <t>KIT-MXC12ME8</t>
  </si>
  <si>
    <t>KIT-MXC16ME8</t>
  </si>
  <si>
    <t>KIT-MXC20ME8</t>
  </si>
  <si>
    <t>KIT-MXC25ME8</t>
  </si>
  <si>
    <t>KIT-MXC30ME8</t>
  </si>
  <si>
    <t>9 kW monofásico</t>
  </si>
  <si>
    <t>8 kW monofásico</t>
  </si>
  <si>
    <t>CC</t>
  </si>
  <si>
    <t>P-FQ20-2AA-E101</t>
  </si>
  <si>
    <t>P-FQ30-2AA-E101</t>
  </si>
  <si>
    <t>P-FQ40-2AA-E101</t>
  </si>
  <si>
    <t>P-FQ20-2EA-E101</t>
  </si>
  <si>
    <t>P-FQ30-2EA-E101</t>
  </si>
  <si>
    <t>P-FQ40-2EA-E101</t>
  </si>
  <si>
    <t>P-FQ20-4AA-E101</t>
  </si>
  <si>
    <t>P-FQ30-4AA-E101</t>
  </si>
  <si>
    <t>P-FQ40-4AA-E101</t>
  </si>
  <si>
    <t>P-FQ20-4EA-E101</t>
  </si>
  <si>
    <t>P-FQ30-4EA-E101</t>
  </si>
  <si>
    <t>P-FQ40-4EA-E101</t>
  </si>
  <si>
    <t>P-FQ50-2AA-E101</t>
  </si>
  <si>
    <t>P-FQ60-2AA-E101</t>
  </si>
  <si>
    <t>P-FQ70-2AA-E101</t>
  </si>
  <si>
    <t>P-FQ50-2EA-E101</t>
  </si>
  <si>
    <t>P-FQ60-2EA-E101</t>
  </si>
  <si>
    <t>P-FQ70-2EA-E101</t>
  </si>
  <si>
    <t>P-FQ60-4AA-E101</t>
  </si>
  <si>
    <t>P-FQ70-4AA-E101</t>
  </si>
  <si>
    <t>P-FQ60-4EA-E101</t>
  </si>
  <si>
    <t>P-FQ70-4EA-E101</t>
  </si>
  <si>
    <t>P-FC10DQ-2AA-E101</t>
  </si>
  <si>
    <t>P-FC20DQ-2AA-E101</t>
  </si>
  <si>
    <t>P-FC30DQ-2AA-E101</t>
  </si>
  <si>
    <t>P-FC40DQ-2AA-E101</t>
  </si>
  <si>
    <t>P-FC50DQ-2AA-E101</t>
  </si>
  <si>
    <t>P-FC60DQ-2AA-E101</t>
  </si>
  <si>
    <t>P-FC70DQ-2AA-E101</t>
  </si>
  <si>
    <t>P-FC10DT-2AA-E101</t>
  </si>
  <si>
    <t>P-FC20DT-2AA-E101</t>
  </si>
  <si>
    <t>P-FC30DT-2AA-E101</t>
  </si>
  <si>
    <t>P-FC40DT-2AA-E101</t>
  </si>
  <si>
    <t>P-FC50DT-2AA-E101</t>
  </si>
  <si>
    <t>P-FC60DT-2AA-E101</t>
  </si>
  <si>
    <t>P-FC70DT-2AA-E101</t>
  </si>
  <si>
    <t>P-FC10DQ-2EA-E101</t>
  </si>
  <si>
    <t>P-FC20DQ-2EA-E101</t>
  </si>
  <si>
    <t>P-FC30DQ-2EA-E101</t>
  </si>
  <si>
    <t>P-FC40DQ-2EA-E101</t>
  </si>
  <si>
    <t>P-FC50DQ-2EA-E101</t>
  </si>
  <si>
    <t>P-FC60DQ-2EA-E101</t>
  </si>
  <si>
    <t>P-FC70DQ-2EA-E101</t>
  </si>
  <si>
    <t>P-FC80DQ-2EA-E101</t>
  </si>
  <si>
    <t>P-FC10DT-2EA-E101</t>
  </si>
  <si>
    <t>P-FC20DT-2EA-E101</t>
  </si>
  <si>
    <t>P-FC30DT-2EA-E101</t>
  </si>
  <si>
    <t>P-FC40DT-2EA-E101</t>
  </si>
  <si>
    <t>P-FC50DT-2EA-E101</t>
  </si>
  <si>
    <t>P-FC60DT-2EA-E101</t>
  </si>
  <si>
    <t>P-FC70DT-2EA-E101</t>
  </si>
  <si>
    <t>P-FC80DT-2EA-E101</t>
  </si>
  <si>
    <t>P-FC10DQ-4AA-E101</t>
  </si>
  <si>
    <t>P-FC20DQ-4AA-E101</t>
  </si>
  <si>
    <t>P-FC30DQ-4AA-E101</t>
  </si>
  <si>
    <t>P-FC40DQ-4AA-E101</t>
  </si>
  <si>
    <t>P-FC50DQ-4AA-E101</t>
  </si>
  <si>
    <t>P-FC60DQ-4AA-E101</t>
  </si>
  <si>
    <t>P-FC70DQ-4AA-E101</t>
  </si>
  <si>
    <t>P-FC10DT-4AA-E101</t>
  </si>
  <si>
    <t>P-FC20DT-4AA-E101</t>
  </si>
  <si>
    <t>P-FC30DT-4AA-E101</t>
  </si>
  <si>
    <t>P-FC40DT-4AA-E101</t>
  </si>
  <si>
    <t>P-FC50DT-4AA-E101</t>
  </si>
  <si>
    <t>P-FC60DT-4AA-E101</t>
  </si>
  <si>
    <t>P-FC70DT-4AA-E101</t>
  </si>
  <si>
    <t>P-FC10DQ-4EA-E101</t>
  </si>
  <si>
    <t>P-FC20DQ-4EA-E101</t>
  </si>
  <si>
    <t>P-FC30DQ-4EA-E101</t>
  </si>
  <si>
    <t>P-FC40DQ-4EA-E101</t>
  </si>
  <si>
    <t>P-FC50DQ-4EA-E101</t>
  </si>
  <si>
    <t>P-FC60DQ-4EA-E101</t>
  </si>
  <si>
    <t>P-FC70DQ-4EA-E101</t>
  </si>
  <si>
    <t>P-FC80DQ-4EA-E101</t>
  </si>
  <si>
    <t>P-FC10DT-4EA-E101</t>
  </si>
  <si>
    <t>P-FC20DT-4EA-E101</t>
  </si>
  <si>
    <t>P-FC30DT-4EA-E101</t>
  </si>
  <si>
    <t>P-FC40DT-4EA-E101</t>
  </si>
  <si>
    <t>P-FC50DT-4EA-E101</t>
  </si>
  <si>
    <t>P-FC60DT-4EA-E101</t>
  </si>
  <si>
    <t>P-FC70DT-4EA-E101</t>
  </si>
  <si>
    <t>P-FC80DT-4EA-E101</t>
  </si>
  <si>
    <t>P-FC10BQ-2AA-E101</t>
  </si>
  <si>
    <t>P-FC20BQ-2AA-E101</t>
  </si>
  <si>
    <t>P-FC30BQ-2AA-E101</t>
  </si>
  <si>
    <t>P-FC40BQ-2AA-E101</t>
  </si>
  <si>
    <t>P-FC50BQ-2AA-E101</t>
  </si>
  <si>
    <t>P-FC60BQ-2AA-E101</t>
  </si>
  <si>
    <t>P-FC70BQ-2AA-E101</t>
  </si>
  <si>
    <t>P-FC10BT-2AA-E101</t>
  </si>
  <si>
    <t>P-FC20BT-2AA-E101</t>
  </si>
  <si>
    <t>P-FC30BT-2AA-E101</t>
  </si>
  <si>
    <t>P-FC40BT-2AA-E101</t>
  </si>
  <si>
    <t>P-FC50BT-2AA-E101</t>
  </si>
  <si>
    <t>P-FC60BT-2AA-E101</t>
  </si>
  <si>
    <t>P-FC70BT-2AA-E101</t>
  </si>
  <si>
    <t>P-FC10BQ-2EA-E101</t>
  </si>
  <si>
    <t>P-FC20BQ-2EA-E101</t>
  </si>
  <si>
    <t>P-FC30BQ-2EA-E101</t>
  </si>
  <si>
    <t>P-FC40BQ-2EA-E101</t>
  </si>
  <si>
    <t>P-FC50BQ-2EA-E101</t>
  </si>
  <si>
    <t>P-FC60BQ-2EA-E101</t>
  </si>
  <si>
    <t>P-FC70BQ-2EA-E101</t>
  </si>
  <si>
    <t>P-FC80BQ-2EA-E101</t>
  </si>
  <si>
    <t>P-FC10BT-2EA-E101</t>
  </si>
  <si>
    <t>P-FC20BT-2EA-E101</t>
  </si>
  <si>
    <t>P-FC30BT-2EA-E101</t>
  </si>
  <si>
    <t>P-FC40BT-2EA-E101</t>
  </si>
  <si>
    <t>P-FC50BT-2EA-E101</t>
  </si>
  <si>
    <t>P-FC60BT-2EA-E101</t>
  </si>
  <si>
    <t>P-FC70BT-2EA-E101</t>
  </si>
  <si>
    <t>P-FC80BT-2EA-E101</t>
  </si>
  <si>
    <t>P-FC10BQ-4AA-E101</t>
  </si>
  <si>
    <t>P-FC20BQ-4AA-E101</t>
  </si>
  <si>
    <t>P-FC30BQ-4AA-E101</t>
  </si>
  <si>
    <t>P-FC40BQ-4AA-E101</t>
  </si>
  <si>
    <t>P-FC50BQ-4AA-E101</t>
  </si>
  <si>
    <t>P-FC60BQ-4AA-E101</t>
  </si>
  <si>
    <t>P-FC70BQ-4AA-E101</t>
  </si>
  <si>
    <t>P-FC10BT-4AA-E101</t>
  </si>
  <si>
    <t>P-FC20BT-4AA-E101</t>
  </si>
  <si>
    <t>P-FC30BT-4AA-E101</t>
  </si>
  <si>
    <t>P-FC40BT-4AA-E101</t>
  </si>
  <si>
    <t>P-FC50BT-4AA-E101</t>
  </si>
  <si>
    <t>P-FC60BT-4AA-E101</t>
  </si>
  <si>
    <t>P-FC70BT-4AA-E101</t>
  </si>
  <si>
    <t>P-FC10BQ-4EA-E101</t>
  </si>
  <si>
    <t>P-FC20BQ-4EA-E101</t>
  </si>
  <si>
    <t>P-FC30BQ-4EA-E101</t>
  </si>
  <si>
    <t>P-FC40BQ-4EA-E101</t>
  </si>
  <si>
    <t>P-FC50BQ-4EA-E101</t>
  </si>
  <si>
    <t>P-FC60BQ-4EA-E101</t>
  </si>
  <si>
    <t>P-FC70BQ-4EA-E101</t>
  </si>
  <si>
    <t>P-FC80BQ-4EA-E101</t>
  </si>
  <si>
    <t>P-FC10BT-4EA-E101</t>
  </si>
  <si>
    <t>P-FC20BT-4EA-E101</t>
  </si>
  <si>
    <t>P-FC30BT-4EA-E101</t>
  </si>
  <si>
    <t>P-FC40BT-4EA-E101</t>
  </si>
  <si>
    <t>P-FC50BT-4EA-E101</t>
  </si>
  <si>
    <t>P-FC60BT-4EA-E101</t>
  </si>
  <si>
    <t>P-FC70BT-4EA-E101</t>
  </si>
  <si>
    <t>P-FC80BT-4EA-E101</t>
  </si>
  <si>
    <t>P-FC10AQ-2AA-E101</t>
  </si>
  <si>
    <t>P-FC20AQ-2AA-E101</t>
  </si>
  <si>
    <t>P-FC30AQ-2AA-E101</t>
  </si>
  <si>
    <t>P-FC40AQ-2AA-E101</t>
  </si>
  <si>
    <t>P-FC50AQ-2AA-E101</t>
  </si>
  <si>
    <t>P-FC60AQ-2AA-E101</t>
  </si>
  <si>
    <t>P-FC70AQ-2AA-E101</t>
  </si>
  <si>
    <t>P-FC80AQ-2AA-E101</t>
  </si>
  <si>
    <t>P-FC10AT-2AA-E101</t>
  </si>
  <si>
    <t>P-FC20AT-2AA-E101</t>
  </si>
  <si>
    <t>P-FC30AT-2AA-E101</t>
  </si>
  <si>
    <t>P-FC40AT-2AA-E101</t>
  </si>
  <si>
    <t>P-FC50AT-2AA-E101</t>
  </si>
  <si>
    <t>P-FC60AT-2AA-E101</t>
  </si>
  <si>
    <t>P-FC70AT-2AA-E101</t>
  </si>
  <si>
    <t>P-FC80AT-2AA-E101</t>
  </si>
  <si>
    <t>P-FC10AQ-2EA-E101</t>
  </si>
  <si>
    <t>P-FC20AQ-2EA-E101</t>
  </si>
  <si>
    <t>P-FC30AQ-2EA-E101</t>
  </si>
  <si>
    <t>P-FC40AQ-2EA-E101</t>
  </si>
  <si>
    <t>P-FC50AQ-2EA-E101</t>
  </si>
  <si>
    <t>P-FC60AQ-2EA-E101</t>
  </si>
  <si>
    <t>P-FC70AQ-2EA-E101</t>
  </si>
  <si>
    <t>P-FC80AQ-2EA-E101</t>
  </si>
  <si>
    <t>P-FC10AT-2EA-E101</t>
  </si>
  <si>
    <t>P-FC20AT-2EA-E101</t>
  </si>
  <si>
    <t>P-FC30AT-2EA-E101</t>
  </si>
  <si>
    <t>P-FC40AT-2EA-E101</t>
  </si>
  <si>
    <t>P-FC50AT-2EA-E101</t>
  </si>
  <si>
    <t>P-FC60AT-2EA-E101</t>
  </si>
  <si>
    <t>P-FC70AT-2EA-E101</t>
  </si>
  <si>
    <t>P-FC80AT-2EA-E101</t>
  </si>
  <si>
    <t>P-FC10AQ-4AA-E101</t>
  </si>
  <si>
    <t>P-FC20AQ-4AA-E101</t>
  </si>
  <si>
    <t>P-FC30AQ-4AA-E101</t>
  </si>
  <si>
    <t>P-FC40AQ-4AA-E101</t>
  </si>
  <si>
    <t>P-FC50AQ-4AA-E101</t>
  </si>
  <si>
    <t>P-FC60AQ-4AA-E101</t>
  </si>
  <si>
    <t>P-FC70AQ-4AA-E101</t>
  </si>
  <si>
    <t>P-FC10AT-4AA-E101</t>
  </si>
  <si>
    <t>P-FC20AT-4AA-E101</t>
  </si>
  <si>
    <t>P-FC30AT-4AA-E101</t>
  </si>
  <si>
    <t>P-FC40AT-4AA-E101</t>
  </si>
  <si>
    <t>P-FC50AT-4AA-E101</t>
  </si>
  <si>
    <t>P-FC60AT-4AA-E101</t>
  </si>
  <si>
    <t>P-FC70AT-4AA-E101</t>
  </si>
  <si>
    <t>P-FC10AQ-4EA-E101</t>
  </si>
  <si>
    <t>P-FC20AQ-4EA-E101</t>
  </si>
  <si>
    <t>P-FC30AQ-4EA-E101</t>
  </si>
  <si>
    <t>P-FC40AQ-4EA-E101</t>
  </si>
  <si>
    <t>P-FC50AQ-4EA-E101</t>
  </si>
  <si>
    <t>P-FC60AQ-4EA-E101</t>
  </si>
  <si>
    <t>P-FC70AQ-4EA-E101</t>
  </si>
  <si>
    <t>P-FC80AQ-4EA-E101</t>
  </si>
  <si>
    <t>P-FC10AT-4EA-E101</t>
  </si>
  <si>
    <t>P-FC20AT-4EA-E101</t>
  </si>
  <si>
    <t>P-FC30AT-4EA-E101</t>
  </si>
  <si>
    <t>P-FC40AT-4EA-E101</t>
  </si>
  <si>
    <t>P-FC50AT-4EA-E101</t>
  </si>
  <si>
    <t>P-FC60AT-4EA-E101</t>
  </si>
  <si>
    <t>P-FC70AT-4EA-E101</t>
  </si>
  <si>
    <t>P-FC80AT-4EA-E101</t>
  </si>
  <si>
    <t>P-FD40AQ-2EA-E101</t>
  </si>
  <si>
    <t>P-FD40AT-2EA-E101</t>
  </si>
  <si>
    <t>P-FD40AQ-4EA-E101</t>
  </si>
  <si>
    <t>P-FD40AT-4EA-E101</t>
  </si>
  <si>
    <t>P-FH7AQ-2AA-E101</t>
  </si>
  <si>
    <t>P-FH15AQ-2AA-E101</t>
  </si>
  <si>
    <t>P-FH18AQ-2AA-E101</t>
  </si>
  <si>
    <t>P-FH21AQ-2AA-E101</t>
  </si>
  <si>
    <t>P-FH24AQ-2AA-E101</t>
  </si>
  <si>
    <t>P-FH27AQ-2AA-E101</t>
  </si>
  <si>
    <t>P-FH7AT-2AA-E101</t>
  </si>
  <si>
    <t>P-FH15AT-2AA-E101</t>
  </si>
  <si>
    <t>P-FH18AT-2AA-E101</t>
  </si>
  <si>
    <t>P-FH21AT-2AA-E101</t>
  </si>
  <si>
    <t>P-FH24AT-2AA-E101</t>
  </si>
  <si>
    <t>P-FH27AT-2AA-E101</t>
  </si>
  <si>
    <t>P-FH7AQ-2EA-E101</t>
  </si>
  <si>
    <t>P-FH15AQ-2EA-E101</t>
  </si>
  <si>
    <t>P-FH18AQ-2EA-E101</t>
  </si>
  <si>
    <t>P-FH21AQ-2EA-E101</t>
  </si>
  <si>
    <t>P-FH24AQ-2EA-E101</t>
  </si>
  <si>
    <t>P-FH27AQ-2EA-E101</t>
  </si>
  <si>
    <t>P-FH7AT-2EA-E101</t>
  </si>
  <si>
    <t>P-FH15AT-2EA-E101</t>
  </si>
  <si>
    <t>P-FH18AT-2EA-E101</t>
  </si>
  <si>
    <t>P-FH21AT-2EA-E101</t>
  </si>
  <si>
    <t>P-FH24AT-2EA-E101</t>
  </si>
  <si>
    <t>P-FH27AT-2EA-E101</t>
  </si>
  <si>
    <t>P-FH7AQ-4AA-E101</t>
  </si>
  <si>
    <t>P-FH15AQ-4AA-E101</t>
  </si>
  <si>
    <t>P-FH18AQ-4AA-E101</t>
  </si>
  <si>
    <t>P-FH21AQ-4AA-E101</t>
  </si>
  <si>
    <t>P-FH24AQ-4AA-E101</t>
  </si>
  <si>
    <t>P-FH27AQ-4AA-E101</t>
  </si>
  <si>
    <t>P-FH7AT-4AA-E101</t>
  </si>
  <si>
    <t>P-FH15AT-4AA-E101</t>
  </si>
  <si>
    <t>P-FH18AT-4AA-E101</t>
  </si>
  <si>
    <t>P-FH21AT-4AA-E101</t>
  </si>
  <si>
    <t>P-FH24AT-4AA-E101</t>
  </si>
  <si>
    <t>P-FH27AT-4AA-E101</t>
  </si>
  <si>
    <t>P-FH7AQ-4EA-E101</t>
  </si>
  <si>
    <t>P-FH15AQ-4EA-E101</t>
  </si>
  <si>
    <t>P-FH18AQ-4EA-E101</t>
  </si>
  <si>
    <t>P-FH21AQ-4EA-E101</t>
  </si>
  <si>
    <t>P-FH24AQ-4EA-E101</t>
  </si>
  <si>
    <t>P-FH27AQ-4EA-E101</t>
  </si>
  <si>
    <t>P-FH7AT-4EA-E101</t>
  </si>
  <si>
    <t>P-FH15AT-4EA-E101</t>
  </si>
  <si>
    <t>P-FH18AT-4EA-E101</t>
  </si>
  <si>
    <t>P-FH21AT-4EA-E101</t>
  </si>
  <si>
    <t>P-FH24AT-4EA-E101</t>
  </si>
  <si>
    <t>P-FH27AT-4EA-E101</t>
  </si>
  <si>
    <t>P-FW07-E101</t>
  </si>
  <si>
    <t>P-FW07IR-E101</t>
  </si>
  <si>
    <t>P-FW09-E101</t>
  </si>
  <si>
    <t>P-FW09IR-E101</t>
  </si>
  <si>
    <t>P-FW18-E101</t>
  </si>
  <si>
    <t>P-FW18IR-E101</t>
  </si>
  <si>
    <t>P-FW22-E101</t>
  </si>
  <si>
    <t>P-FW22IR-E101</t>
  </si>
  <si>
    <t>P-AQAZ0070HA-E002</t>
  </si>
  <si>
    <t>P-AQAZ0085HA-E001</t>
  </si>
  <si>
    <t>P-AQAZ0100HA-E001</t>
  </si>
  <si>
    <t>P-AQAZ0130HA-E002</t>
  </si>
  <si>
    <t>P-AQAE0040HA-E003</t>
  </si>
  <si>
    <t>P-AQAE0025HA-E002</t>
  </si>
  <si>
    <t>P-AQAG0050HA-E049</t>
  </si>
  <si>
    <t>P-AQAG0060HA-E03R</t>
  </si>
  <si>
    <t>P-AQAG0070HA-E047</t>
  </si>
  <si>
    <t>P-AQAG0080HA-E078</t>
  </si>
  <si>
    <t>PAW-AAIR-200-2</t>
  </si>
  <si>
    <t>PAW-AAIR-700-2</t>
  </si>
  <si>
    <t>PAW-AAIR-900-2</t>
  </si>
  <si>
    <t>PAW-AAIR-1100-2</t>
  </si>
  <si>
    <t>PAW-FC-907AC</t>
  </si>
  <si>
    <t>PAW-FC-903AC</t>
  </si>
  <si>
    <t>PAW-FC-RC1</t>
  </si>
  <si>
    <t>P-372802</t>
  </si>
  <si>
    <t>P-373075</t>
  </si>
  <si>
    <t>P-372794</t>
  </si>
  <si>
    <t>P-372810</t>
  </si>
  <si>
    <t>P-375281</t>
  </si>
  <si>
    <t>P-367621</t>
  </si>
  <si>
    <t>P-356828</t>
  </si>
  <si>
    <t>P-375610</t>
  </si>
  <si>
    <t>P-375611</t>
  </si>
  <si>
    <t>P-360069</t>
  </si>
  <si>
    <t>P-360070</t>
  </si>
  <si>
    <t>P-360558</t>
  </si>
  <si>
    <t>P-367677</t>
  </si>
  <si>
    <t>P-367679</t>
  </si>
  <si>
    <t>P-367680</t>
  </si>
  <si>
    <t>P-367689</t>
  </si>
  <si>
    <t>P-367690</t>
  </si>
  <si>
    <t>P-367709</t>
  </si>
  <si>
    <t>P-367711</t>
  </si>
  <si>
    <t>P-367713</t>
  </si>
  <si>
    <t>P-367715</t>
  </si>
  <si>
    <t>P-367767</t>
  </si>
  <si>
    <t>P-372857</t>
  </si>
  <si>
    <t>P-372858</t>
  </si>
  <si>
    <t>P-372860</t>
  </si>
  <si>
    <t>P-372862</t>
  </si>
  <si>
    <t>P-372864</t>
  </si>
  <si>
    <t>P-372894</t>
  </si>
  <si>
    <t>P-373469</t>
  </si>
  <si>
    <t>P-373470</t>
  </si>
  <si>
    <t>P-373473</t>
  </si>
  <si>
    <t>P-373474</t>
  </si>
  <si>
    <t>P-373478</t>
  </si>
  <si>
    <t>P-373479</t>
  </si>
  <si>
    <t>P-390180</t>
  </si>
  <si>
    <t>P-390182</t>
  </si>
  <si>
    <t>General</t>
  </si>
  <si>
    <t>A2W</t>
  </si>
  <si>
    <t>Fan Coils</t>
  </si>
  <si>
    <t>RAC</t>
  </si>
  <si>
    <t>PACi</t>
  </si>
  <si>
    <t>VRF</t>
  </si>
  <si>
    <t>ERV</t>
  </si>
  <si>
    <t>KITS COMPLETOS</t>
  </si>
  <si>
    <t>PAW-FC-907EC</t>
  </si>
  <si>
    <t>PAW-FC-903EC</t>
  </si>
  <si>
    <t>CHILLERS EN STOCK</t>
  </si>
  <si>
    <t>UNIDADES BOMBAS DE CALOR R290</t>
  </si>
  <si>
    <t>R290</t>
  </si>
  <si>
    <t>UNIDADES BOMBAS DE CALOR R32</t>
  </si>
  <si>
    <t>UNIDADES BOMBAS DE CALOR R410A</t>
  </si>
  <si>
    <t>Chillers</t>
  </si>
  <si>
    <t>Títulos y textos</t>
  </si>
  <si>
    <t>DESCRIPCIÓN</t>
  </si>
  <si>
    <t>DISPONIBILIDAD</t>
  </si>
  <si>
    <t>Potencia frigorífica</t>
  </si>
  <si>
    <t>Potencia calorífica</t>
  </si>
  <si>
    <t>SISTEMA DE ALTA EFICIENCIA (HP)</t>
  </si>
  <si>
    <t>KITS DE ALTA EFICIENCIA (HP)</t>
  </si>
  <si>
    <t>KITS DE ALTA TEMPERATURA - SÓLO CALEFACCIÓN</t>
  </si>
  <si>
    <t>UNIDADES INTERIORES DE ALTA EFICIENCIA (HP)</t>
  </si>
  <si>
    <t>UNIDADES INTERIORES DE ALTA TEMPERATURA - SOLO CALEFACCIÓN</t>
  </si>
  <si>
    <t>UNIDADES EXTERIORES DE ALTA EFICIENCIA (HP)</t>
  </si>
  <si>
    <t>UNIDADES EXTERIORES DE ALTA TEMPERATURA - SOLO CALEFACCIÓN</t>
  </si>
  <si>
    <t>UNIDADES MONOBLOC DE ALTA TEMPERATURA - SOLO CALEFACCIÓN</t>
  </si>
  <si>
    <t>UNIDADES DE LA SERIE M</t>
  </si>
  <si>
    <t>SISTEMA MONOBLOC AQUAREA SERIE M (R290)</t>
  </si>
  <si>
    <t>UNIDADES DE LA SERIE L</t>
  </si>
  <si>
    <t>SISTEMA ALL IN ONE COMPACT AQUAREA SERIE L (R290)</t>
  </si>
  <si>
    <t>SISTEMA ALL IN ONE DE 2 ZONAS AQUAREA SERIE L (R290)</t>
  </si>
  <si>
    <t>SISTEMA ALL IN ONE CON ÁNODO ELÉCTRICO AQUAREA SERIE L (R290)</t>
  </si>
  <si>
    <t>SISTEMA BIBLOC AQUEAREA SERIE L (R290)</t>
  </si>
  <si>
    <t>AQUAREA SERIE K (R32)</t>
  </si>
  <si>
    <t>UNIDADES DE LA SERIE K</t>
  </si>
  <si>
    <t>SISTEMA BIBLOC AQUAREA SERIE K (R32)</t>
  </si>
  <si>
    <t>AQUAREA SERIE J (R32)</t>
  </si>
  <si>
    <t>UNIDADES DE LA SERIE J</t>
  </si>
  <si>
    <t xml:space="preserve">SISTEMA ECOFLEX AQUAREA SERIE J (R32) </t>
  </si>
  <si>
    <t>SISTEMA MONOBLOC AQUAREA SERIE J (R32)</t>
  </si>
  <si>
    <t>AQUAREA SERIE H (R410A)</t>
  </si>
  <si>
    <t>UNIDADES DE LA SERIE H</t>
  </si>
  <si>
    <t>DHW - BOMBAS DE CALOR ACS</t>
  </si>
  <si>
    <t>DEPÓSTITOS DE ACUMULACIÓN PARA ACS</t>
  </si>
  <si>
    <t>UNIDADES DE VENTILACIÓN CON RECUPERACIÓN DE CALOR</t>
  </si>
  <si>
    <t>UNIDADES DE VENTILACIÓN CON RECUPERACIÓN DE CALOR POR RUEDA ENTÁLPICA</t>
  </si>
  <si>
    <t>ACCESORIOS PAW-A2W-VENTA</t>
  </si>
  <si>
    <t>UNIDAD DE VENTILACIÓN CON RECUPERACIÓN DE CALOR POR FLUJO CRUZADO A CONTRACORRIENTE</t>
  </si>
  <si>
    <t>ACCESORIOS PAW-A2W-VENTX</t>
  </si>
  <si>
    <t>ACCESORIOS AQUAREA</t>
  </si>
  <si>
    <t>CONECTIVIDAD</t>
  </si>
  <si>
    <t>ACCESORIOS OPCIONALES PARA AQUAREA ALL-IN-ONE</t>
  </si>
  <si>
    <t>ACCESORIOS DE LA UNIDAD EXTERIOR</t>
  </si>
  <si>
    <t>ACCESORIOS HIDRÁULICOS</t>
  </si>
  <si>
    <t>OTROS ACCESORIOS</t>
  </si>
  <si>
    <t>FAN COILS SMART CONSOLA DE SUELO</t>
  </si>
  <si>
    <t>FAN COILS COMFORT CONSOLA DE SUELO</t>
  </si>
  <si>
    <t>FAN COILS COMFORT CONSOLA DE SUELO 2 TUBOS, VENTILADOR AC Y CONEXIONES A IZQUIERDAS</t>
  </si>
  <si>
    <t>FAN COILS COMFORT CONSOLA DE SUELO 2 TUBOS, VENTILADOR AC Y CONEXIONES A DERECHAS</t>
  </si>
  <si>
    <t>FAN COILS COMFORT CONSOLA DE SUELO 2 TUBOS, VENTILADOR EC Y CONEXIONES A IZQUIERDAS</t>
  </si>
  <si>
    <t>FAN COILS COMFORT CONSOLA DE SUELO 2 TUBOS, VENTILADOR EC Y CONEXIONES A DERECHAS</t>
  </si>
  <si>
    <t>FAN COILS COMFORT CONSOLA DE SUELO 4 TUBOS, VENTILADOR AC Y CONEXIONES A IZQUIERDAS</t>
  </si>
  <si>
    <t>FAN COILS COMFORT CONSOLA DE SUELO 4 TUBOS, VENTILADOR AC Y CONEXIONES A DERECHAS</t>
  </si>
  <si>
    <t>FAN COILS COMFORT CONSOLA DE SUELO 4 TUBOS, VENTILADOR EC Y CONEXIONES A IZQUIERDAS</t>
  </si>
  <si>
    <t>FAN COILS COMFORT CONSOLA DE SUELO 4 TUBOS, VENTILADOR EC Y CONEXIONES A DERECHAS</t>
  </si>
  <si>
    <t>FAN COILS CONSOLA DE TECHO COMFORT</t>
  </si>
  <si>
    <t>FAN COILS COMFORT CONSOLA DE TECHO 2 TUBOS, VENTILADOR AC Y CONEXIONES A IZQUIERDAS</t>
  </si>
  <si>
    <t>FAN COILS COMFORT CONSOLA DE TECHO 2 TUBOS, VENTILADOR AC Y CONEXIONES A DERECHAS</t>
  </si>
  <si>
    <t>FAN COILS COMFORT CONSOLA DE TECHO 2 TUBOS, VENTILADOR EC Y CONEXIONES A IZQUIERDAS</t>
  </si>
  <si>
    <t>FAN COILS COMFORT CONSOLA DE TECHO 2 TUBOS, VENTILADOR EC Y CONEXIONES A DERECHAS</t>
  </si>
  <si>
    <t>FAN COILS COMFORT CONSOLA DE TECHO 4 TUBOS, VENTILADOR AC Y CONEXIONES A IZQUIERDAS</t>
  </si>
  <si>
    <t>FAN COILS COMFORT CONSOLA DE TECHO 4 TUBOS, VENTILADOR AC Y CONEXIONES A DERECHAS</t>
  </si>
  <si>
    <t>FAN COILS COMFORT CONSOLA DE TECHO 4 TUBOS, VENTILADOR EC Y CONEXIONES A IZQUIERDAS</t>
  </si>
  <si>
    <t>FAN COILS COMFORT CONSOLA DE TECHO 4 TUBOS, VENTILADOR EC Y CONEXIONES A DERECHAS</t>
  </si>
  <si>
    <t>FAN COILS DE CONDUCTO COMFORT</t>
  </si>
  <si>
    <t>FAN COILS COMFORT DE CONDUCTO 2 TUBOS, VENTILADOR AC Y CONEXIONES A IZQUIERDAS</t>
  </si>
  <si>
    <t>FAN COILS COMFORT DE CONDUCTO 2 TUBOS, VENTILADOR AC Y CONEXIONES A DERECHAS</t>
  </si>
  <si>
    <t>FAN COILS COMFORT DE CONDUCTO 2 TUBOS, VENTILADOR EC Y CONEXIONES A IZQUIERDAS</t>
  </si>
  <si>
    <t>FAN COILS COMFORT DE CONDUCTO 2 TUBOS, VENTILADOR EC Y CONEXIONES A DERECHAS</t>
  </si>
  <si>
    <t>FAN COILS COMFORT DE CONDUCTO 4 TUBOS, VENTILADOR AC Y CONEXIONES A IZQUIERDAS</t>
  </si>
  <si>
    <t>FAN COILS COMFORT DE CONDUCTO 4 TUBOS, VENTILADOR AC Y CONEXIONES A DERECHAS</t>
  </si>
  <si>
    <t>FAN COILS COMFORT DE CONDUCTO 4 TUBOS, VENTILADOR EC Y CONEXIONES A IZQUIERDAS</t>
  </si>
  <si>
    <t>FAN COILS COMFORT DE CONDUCTO 4 TUBOS, VENTILADOR EC Y CONEXIONES A DERECHAS</t>
  </si>
  <si>
    <t>FAN COILS DE CONDUCTO DE MEDIA PRESIÓN</t>
  </si>
  <si>
    <t>FAN COILS DE CONDUCTOS DE ALTA PRESIÓN</t>
  </si>
  <si>
    <t>FAN COILS DE PARED</t>
  </si>
  <si>
    <t>FAN COILS DE PARED PARA MANDO DE CONTROL POR CABLE</t>
  </si>
  <si>
    <t>ACCESORIOS FAN COIL</t>
  </si>
  <si>
    <t>TERMOSTATOS Y MANDOS DE CONTROL POR CABLE</t>
  </si>
  <si>
    <t>KITS DE VÁLVULA Y BANDEJA DE CONDENSADOS</t>
  </si>
  <si>
    <t>SPLIT INVERTER ETHEREA BLANCO MATE</t>
  </si>
  <si>
    <t>CONDUCTO DE BAJA ALTURA</t>
  </si>
  <si>
    <t>SISTEMA MULTI SPLIT TZ</t>
  </si>
  <si>
    <t>MULTI TZ - UNIDADES EXTERIORES</t>
  </si>
  <si>
    <t>MULTI TZ - KITS</t>
  </si>
  <si>
    <t>SISTEMA MULTI SPLIT Z</t>
  </si>
  <si>
    <t>TARIFA DE PRECIOS COMPACTA</t>
  </si>
  <si>
    <t>Fecha de actualización:</t>
  </si>
  <si>
    <t>Sitio web de referencia:</t>
  </si>
  <si>
    <t>Termostato de sala LCD, sin cable, con temporizador semanal + Módulo de control Wi-Fi</t>
  </si>
  <si>
    <t>9kW Conexión hidráulica Trifásico</t>
  </si>
  <si>
    <t>12kW Conexión hidráulica Trifásico</t>
  </si>
  <si>
    <t>16kW Conexión hidráulica Trifásico</t>
  </si>
  <si>
    <t>5kW Monofásico con CZ-TAW1B incluído</t>
  </si>
  <si>
    <t>7kW Monofásico con CZ-TAW1B incluído</t>
  </si>
  <si>
    <t>9kW Monofásico con CZ-TAW1B incluído</t>
  </si>
  <si>
    <t>5 kW monofásico con CZ-TAW1B incluído</t>
  </si>
  <si>
    <t>7 kW monofásico con CZ-TAW1B incluído</t>
  </si>
  <si>
    <t>9 kW monofásico con CZ-TAW1B incluído</t>
  </si>
  <si>
    <t>7Kw Monofásico con CZ-TAW1B incluído</t>
  </si>
  <si>
    <t>9Kw Monofásico con CZ-TAW1B incluído</t>
  </si>
  <si>
    <t>Unidad interior Bibloc T-Cap monofásica Generación K 9kW</t>
  </si>
  <si>
    <t>Unidad interior Bibloc T-Cap trifásica Generación K 9kW</t>
  </si>
  <si>
    <t>Unidad interior Bibloc T-Cap monofásica Generación K 12kW</t>
  </si>
  <si>
    <t>Unidad interior Bibloc T-Cap trifásica Generación K 12kW</t>
  </si>
  <si>
    <t>Unidad monobloc 5kW Monofásica</t>
  </si>
  <si>
    <t>Unidad monobloc 7Kw Monofásica</t>
  </si>
  <si>
    <t>Unidad monobloc 9Kw Monofásica</t>
  </si>
  <si>
    <t>Unidad monobloc 9 kW Monofásica</t>
  </si>
  <si>
    <t>Unidad monobloc 12 kW Monofásica</t>
  </si>
  <si>
    <t>Unidad monobloc 9 kW Trifásica</t>
  </si>
  <si>
    <t>Unidad monobloc 12 kW Trifásica</t>
  </si>
  <si>
    <t>Unidad monobloc 16 kW Trifásica</t>
  </si>
  <si>
    <t>Hidrokit All in One especial EcoFleX Generación J</t>
  </si>
  <si>
    <t>Unidad exterior sistema EcoFleX</t>
  </si>
  <si>
    <t>Bomba de calor de pared para producción de ACS (100L)</t>
  </si>
  <si>
    <t>Bomba de calor de pared para producción de ACS (150L)</t>
  </si>
  <si>
    <t>Bomba de calor sobresuelo para producción de ACS (200L)</t>
  </si>
  <si>
    <t>SOLO PROYECTO - Bomba de calor sobresuelo para producción de ACS (250L) + Apoyo Solar / Caldera</t>
  </si>
  <si>
    <t>SOLO PROYECTO - Bomba de calor sobresuelo para producción de ACS (250L)</t>
  </si>
  <si>
    <t>Bomba de calor sobresuelo para producción de ACS (270L) + Apoyo Solar / Caldera</t>
  </si>
  <si>
    <t>Bomba de calor sobresuelo para producción de ACS (270L)</t>
  </si>
  <si>
    <t>Ánodo elect. Acumul. inox 200 LT</t>
  </si>
  <si>
    <t>Ánodo elect. Acumul. inox 300 LT</t>
  </si>
  <si>
    <t xml:space="preserve">Cable para conexión eléctrica entre la unidad y el panel de control para PAW-A2W-VENTA </t>
  </si>
  <si>
    <t xml:space="preserve">Conectores dobles para la instalación de varios paneles de control para PAW-A2W-VENTA </t>
  </si>
  <si>
    <t xml:space="preserve">Panel de control táctil adicional para el PAW-A2W-VENTA  </t>
  </si>
  <si>
    <t>Sensor de CO2 para conducto para PAW-A2W-VENTA</t>
  </si>
  <si>
    <t>Sensor de humedad relativa y CO2, montado en pared, para PAW-A2W-VENTA</t>
  </si>
  <si>
    <t>Sensor de CO2 montado en pared para PAW-A2W-VENTA</t>
  </si>
  <si>
    <t>Kit de montaje en pared para panel táctil del PAW-A2W-VENTA</t>
  </si>
  <si>
    <t>Kit de soporte mural para instalación independiente en la pared de PAW-A2W-VENTA</t>
  </si>
  <si>
    <t xml:space="preserve">PCB opcional para funciones adicionales para el PAW-A2W-VENTA </t>
  </si>
  <si>
    <t>Kit de filtros de entrada y evacuación para PAW-A2W-VENTA</t>
  </si>
  <si>
    <t>VMC flj. paralelo  130 m3/h (hori/vert)</t>
  </si>
  <si>
    <t>VMC flj. paralelo  210 m3/h (hori/vert)</t>
  </si>
  <si>
    <t>VMC flj. paralelo 260 m3/h (hori/vert)</t>
  </si>
  <si>
    <t>VMC flj. paralelo 290 m3/h (hori/vert)</t>
  </si>
  <si>
    <t>VMC flj. paralelo  155 m3/h (horizontal)</t>
  </si>
  <si>
    <t>VMC flj. paralelo  170 m3/h (vertical)</t>
  </si>
  <si>
    <t>VMC flj. paralelo  300 m3/h (horizontal)</t>
  </si>
  <si>
    <t>VMC flj. paralelo  300 m3/h (vertical)</t>
  </si>
  <si>
    <t>VMC flj. paralelo  340 m3/h (horizontal)</t>
  </si>
  <si>
    <t>VMC flj. paralelo  340 m3/h (vertical)</t>
  </si>
  <si>
    <t>VMC flj. paralelo  440 m3/h (horizontal)</t>
  </si>
  <si>
    <t>VMC flj. paralelo  480 m3/h (vertical)</t>
  </si>
  <si>
    <t>Control  (Negro),  CAI, Tª, H.R</t>
  </si>
  <si>
    <t>Control  (Blanco), CAI, Tª, H.R</t>
  </si>
  <si>
    <t>Resist. Elect. 0,5 kW DN 125mm</t>
  </si>
  <si>
    <t>Resist. Elect. 1 kW DN 125mm</t>
  </si>
  <si>
    <t>AQUAREA, módulo para conexión a internet</t>
  </si>
  <si>
    <t>Cable alargador de 10 metros para el CZ-TAW1</t>
  </si>
  <si>
    <t>Interfaz Aquarea KNX para Generación H y J</t>
  </si>
  <si>
    <t xml:space="preserve">Interfaz KNX airzone para gen H y posterior </t>
  </si>
  <si>
    <t xml:space="preserve">Interfaz ModBUS airzone para gen H y posterior </t>
  </si>
  <si>
    <t>Interfaz Aquarea Modbus para Generación H y J</t>
  </si>
  <si>
    <t>Medidor de consumo y producción desde medidores externos RTU</t>
  </si>
  <si>
    <t>Cable de red para conectar 2 Aquarea HPM</t>
  </si>
  <si>
    <t>Router para conectar 2 o más Aquarea HPM</t>
  </si>
  <si>
    <t>Modbus IP para comunicación BMS.</t>
  </si>
  <si>
    <t>PCB para funciones avanzadas para la Generación H</t>
  </si>
  <si>
    <t>PCB adicional generaciones K y L</t>
  </si>
  <si>
    <t>PCB adicional generación M 5kW ~ 16kW</t>
  </si>
  <si>
    <t>Kit de preinstalación de tuberías traseras para All in One serie J</t>
  </si>
  <si>
    <t>Kit preinstalación All in One generación H</t>
  </si>
  <si>
    <t xml:space="preserve">Soporte para amortiguación de ruido y vibraciones 95 x 600 x 130 (H x A x P) </t>
  </si>
  <si>
    <t>Bandeja para condensado de agua compatible la base de soporte</t>
  </si>
  <si>
    <t>Sonda Temperatura para tanque ACS (de terceros, no Panasonic)</t>
  </si>
  <si>
    <t>Sensor con cable 6m de longitud</t>
  </si>
  <si>
    <t>Sensor con cable 20m de longitud</t>
  </si>
  <si>
    <t>Sensor con cable 6m de longitud y 6mm diámetro</t>
  </si>
  <si>
    <t xml:space="preserve">Válvula de 3 vías </t>
  </si>
  <si>
    <t>Termostato de sala LCD, cableado, con temporizador semanal</t>
  </si>
  <si>
    <t>Termostato de sala LCD, sin cable, con temporizador semanal</t>
  </si>
  <si>
    <t>Sensor temperatura exterior</t>
  </si>
  <si>
    <t>Sensor temperatura zona ambiente</t>
  </si>
  <si>
    <t>Sensor temperatura tanque acumulación (sonda de inmersión)</t>
  </si>
  <si>
    <t>Sensor temperatura circuito de calefacción (sonda de contacto)</t>
  </si>
  <si>
    <t>Sensor temperatura solar</t>
  </si>
  <si>
    <t>Bandeja de condensados (Bibloc y Monobloc, series C, D)</t>
  </si>
  <si>
    <t>Bandeja de condensados (para 3 kW y 5 kW)</t>
  </si>
  <si>
    <t>Resist bandeja de condensados gen. L</t>
  </si>
  <si>
    <t>Bandeja de condensados (para serie F)</t>
  </si>
  <si>
    <t>Unidad exterior FS de 2,5 kW</t>
  </si>
  <si>
    <t>Unidad exterior FS de 3,5 kW</t>
  </si>
  <si>
    <t>Unidad exterior FS de 5 kW</t>
  </si>
  <si>
    <t>Unidad exterior FS de 6 kW</t>
  </si>
  <si>
    <t>Unidad exterior Multi TZ 2x1 de 4,1 kW</t>
  </si>
  <si>
    <t>Unidad exterior Multi TZ 2x1 de 5 kW</t>
  </si>
  <si>
    <t>Unidad exterior Multi TZ 3x1 de 5,2 kW</t>
  </si>
  <si>
    <t>Panel cassette</t>
  </si>
  <si>
    <t>Unidad exterior Multi Z 2x1 de 3,5 kW</t>
  </si>
  <si>
    <t>Unidad exterior Multi Z 2x1 de 4,1 kW</t>
  </si>
  <si>
    <t>Unidad exterior Multi Z 2x1 de 5 kW</t>
  </si>
  <si>
    <t>Unidad exterior Multi Z 3x1 de 5,2 kW</t>
  </si>
  <si>
    <t>Unidad exterior Multi Z 3x1 de 6,8 kW</t>
  </si>
  <si>
    <t>Unidad exterior Multi Z 4x1 de 6,8 kW</t>
  </si>
  <si>
    <t>Unidad exterior Multi Z 4x1 de 8 kW</t>
  </si>
  <si>
    <t>Unidad exterior Multi Z 5x1 de 9 kW</t>
  </si>
  <si>
    <t>Control wifi con todas las funciones disponbles</t>
  </si>
  <si>
    <t>IntesisHome para split, conexión a internet vía Wifi</t>
  </si>
  <si>
    <t>Interfaz para Enocean (Etherea y Conductos  9/12)</t>
  </si>
  <si>
    <t>Interfaz para Bacnet (Etherea y Conductos  9/12)</t>
  </si>
  <si>
    <t>Interfaz para KNX/EIB (Etherea y Conductos  9/12)</t>
  </si>
  <si>
    <t>Interfaz para Modbus (Etherea y Conductos  9/12)</t>
  </si>
  <si>
    <t>Interfaz para Modbus (Etherea,  Cassettes y Conductos  9/12)</t>
  </si>
  <si>
    <t>PCB para contactos secos para u. de pared SKE, On/Off, Mensaje de Error</t>
  </si>
  <si>
    <t>PCB para calefacción para Etherea, cassette 60x60 y conducto baja silueta</t>
  </si>
  <si>
    <t>Control Etherea por SMS (no incluye tarjeta SIM)</t>
  </si>
  <si>
    <t>Reducción del tamaño de conexión en la unidad interior de 1/2” a 3/8”.</t>
  </si>
  <si>
    <t>Reducción del tamaño de conexión en la unidad interior de 3/8” a 1/2”.</t>
  </si>
  <si>
    <t>Reducción del tamaño de conexión en la unidad interior de 5/8” a 1/2”.</t>
  </si>
  <si>
    <t>Nuevo mando de pared para split y consola de suelo</t>
  </si>
  <si>
    <t>Mando por infrarrojos especialmente para conductos</t>
  </si>
  <si>
    <t>Kit conducto adaptable 3,60kW Elite + RTC6BLW</t>
  </si>
  <si>
    <t>Kit conducto adaptable 5kW Elite + RTC6BLW</t>
  </si>
  <si>
    <t>Kit conducto adaptable 6kW Elite + RTC6BLW</t>
  </si>
  <si>
    <t>Kit conducto adaptable 7,10kW Elite + RTC6BLW</t>
  </si>
  <si>
    <t>Kit conducto adaptable 7,10kW Elite trifásica + RTC6BLW</t>
  </si>
  <si>
    <t>Kit conducto adaptable 10kW Elite + RTC6BLW</t>
  </si>
  <si>
    <t>Kit conducto adaptable 10kW Elite trifásica + RTC6BLW</t>
  </si>
  <si>
    <t>Kit conducto adaptable 12,50kW Elite + RTC6BLW</t>
  </si>
  <si>
    <t>Kit conducto adaptable 12,50kW Elite trifásica + RTC6BLW</t>
  </si>
  <si>
    <t>Kit conducto adaptable 14kW Elite + RTC6BLW</t>
  </si>
  <si>
    <t>Kit conducto adaptable 14kW Elite trifásica + RTC6BLW</t>
  </si>
  <si>
    <t>Kit conducto adaptable 3,60kW Elite + RTC5B</t>
  </si>
  <si>
    <t>Kit conducto adaptable 5kW Elite + RTC5B</t>
  </si>
  <si>
    <t>Kit conducto adaptable 6kW Elite + RTC5B</t>
  </si>
  <si>
    <t>Kit conducto adaptable 7,10kW Elite + RTC5B</t>
  </si>
  <si>
    <t>Kit conducto adaptable 7,10kW Elite trifásica + RTC5B</t>
  </si>
  <si>
    <t>Kit conducto adaptable 10kW Elite + RTC5B</t>
  </si>
  <si>
    <t>Kit conducto adaptable 10kW Elite trifásica + RTC5B</t>
  </si>
  <si>
    <t>Kit conducto adaptable 12,50kW Elite + RTC5B</t>
  </si>
  <si>
    <t>Kit conducto adaptable 12,50kW Elite trifásica + RTC5B</t>
  </si>
  <si>
    <t>Kit conducto adaptable 14kW Elite + RTC5B</t>
  </si>
  <si>
    <t>Kit conducto adaptable 14kW Elite trifásica + RTC5B</t>
  </si>
  <si>
    <t>Kit conducto adaptable 3,60kW Standard + RTC6BLW</t>
  </si>
  <si>
    <t>Kit conducto adaptable 5kW Standard + RTC6BLW</t>
  </si>
  <si>
    <t>Kit conducto adaptable 6kW Standard + RTC6BLW</t>
  </si>
  <si>
    <t>Kit conducto adaptable 7,10kW Standard + RTC6BLW</t>
  </si>
  <si>
    <t>Kit conducto adaptable 10kW Standard + RTC6BLW</t>
  </si>
  <si>
    <t>Kit conducto adaptable 10kW Standard trifásica + RTC6BLW</t>
  </si>
  <si>
    <t>Kit conducto adaptable 12,50kW Standard + RTC6BLW</t>
  </si>
  <si>
    <t>Kit conducto adaptable 12,50kW Standard trifásica + RTC6BLW</t>
  </si>
  <si>
    <t>Kit conducto adaptable 14kW Standard + RTC6BLW</t>
  </si>
  <si>
    <t>Kit conducto adaptable 14kW Standard trifásica + RTC6BLW</t>
  </si>
  <si>
    <t>Kit conducto adaptable 3,60kW Standard + RTC6</t>
  </si>
  <si>
    <t>Kit conducto adaptable 5kW Standard + RTC6</t>
  </si>
  <si>
    <t>Kit conducto adaptable 6kW Standard + RTC6</t>
  </si>
  <si>
    <t>Kit conducto adaptable 7,10kW Standard + RTC6</t>
  </si>
  <si>
    <t>Kit conducto adaptable 10kW Standard + RTC6</t>
  </si>
  <si>
    <t>Kit conducto adaptable 10kW Standard trifásica + RTC6</t>
  </si>
  <si>
    <t>Kit conducto adaptable 12,50kW Standard + RTC6</t>
  </si>
  <si>
    <t>Kit conducto adaptable 12,50kW Standard trifásica + RTC6</t>
  </si>
  <si>
    <t>Kit conducto adaptable 14kW Standard + RTC6</t>
  </si>
  <si>
    <t>Kit conducto adaptable 14kW Standard trifásica + RTC6</t>
  </si>
  <si>
    <t>Kit conducto adaptable 3,60kW Standard + RTC5B</t>
  </si>
  <si>
    <t>Kit conducto adaptable 5kW Standard + RTC5B</t>
  </si>
  <si>
    <t>Kit conducto adaptable 6kW Standard + RTC5B</t>
  </si>
  <si>
    <t>Kit conducto adaptable 7,10kW Standard + RTC5B</t>
  </si>
  <si>
    <t>Kit conducto adaptable 10kW Standard + RTC5B</t>
  </si>
  <si>
    <t>Kit conducto adaptable 10kW Standard trifásica + RTC5B</t>
  </si>
  <si>
    <t>Kit conducto adaptable 12,50kW Standard + RTC5B</t>
  </si>
  <si>
    <t>Kit conducto adaptable 12,50kW Standard trifásica + RTC5B</t>
  </si>
  <si>
    <t>Kit conducto adaptable 14kW Standard + RTC5B</t>
  </si>
  <si>
    <t>Kit conducto adaptable 14kW Standard trifásica + RTC5B</t>
  </si>
  <si>
    <t>Kit de pared 3,60kW Elite + RTC5B</t>
  </si>
  <si>
    <t>Kit de pared 5kW Elite + RTC5B</t>
  </si>
  <si>
    <t>Kit de pared 6kW Elite + RTC5B</t>
  </si>
  <si>
    <t>Kit de pared 7,10kW Elite + RTC5B</t>
  </si>
  <si>
    <t>Kit de pared 7,10kW Elite trifásica + RTC5B</t>
  </si>
  <si>
    <t>Kit de pared 10kW Elite + RTC5B</t>
  </si>
  <si>
    <t>Kit de pared 10kW Elite trifásica + RTC5B</t>
  </si>
  <si>
    <t>Kit de pared 3,60kW Standard + RTC6BLW</t>
  </si>
  <si>
    <t>Kit de pared 5kW Standard + RTC6BLW</t>
  </si>
  <si>
    <t>Kit de pared 6kW Standard + RTC6BLW</t>
  </si>
  <si>
    <t>Kit de pared 7,10kW Standard + RTC6BLW</t>
  </si>
  <si>
    <t>Kit de pared 10kW Standard + RTC6BLW</t>
  </si>
  <si>
    <t>Kit de pared 10kW Standard trifásica + RTC6BLW</t>
  </si>
  <si>
    <t>Kit de pared 3,60kW Standard + RTC5B</t>
  </si>
  <si>
    <t>Kit de pared 5kW Standard + RTC5B</t>
  </si>
  <si>
    <t>Kit de pared 6kW Standard + RTC5B</t>
  </si>
  <si>
    <t>Kit de pared 7,10kW Standard + RTC5B</t>
  </si>
  <si>
    <t>Kit de pared 10kW Standard + RTC5B</t>
  </si>
  <si>
    <t>Kit de pared 10kW Standard trifásica + RTC5B</t>
  </si>
  <si>
    <t>Kit consola de techo 3,60kW Elite + RTC5B</t>
  </si>
  <si>
    <t>Kit consola de techo 5kW Elite + RTC5B</t>
  </si>
  <si>
    <t>Kit consola de techo 6kW Elite + RTC5B</t>
  </si>
  <si>
    <t>Kit consola de techo 7,10kW Elite + RTC5B</t>
  </si>
  <si>
    <t>Kit consola de techo 7,10kW Elite trifásica + RTC5B</t>
  </si>
  <si>
    <t>Kit consola de techo 10kW Elite + RTC5B</t>
  </si>
  <si>
    <t>Kit consola de techo 10kW Elite trifásica + RTC5B</t>
  </si>
  <si>
    <t>Kit consola de techo 12,50kW Elite + RTC5B</t>
  </si>
  <si>
    <t>Kit consola de techo 12,50kW Elite trifásica + RTC5B</t>
  </si>
  <si>
    <t>Kit consola de techo 14kW Elite + RTC5B</t>
  </si>
  <si>
    <t>Kit consola de techo 14kW Elite trifásica + RTC5B</t>
  </si>
  <si>
    <t>Kit consola de techo 3,60kW Standard + RTC6BLW</t>
  </si>
  <si>
    <t>Kit consola de techo 5kW Standard + RTC6BLW</t>
  </si>
  <si>
    <t>Kit consola de techo 6kW Standard + RTC6BLW</t>
  </si>
  <si>
    <t>Kit consola de techo 7,10kW Standard + RTC6BLW</t>
  </si>
  <si>
    <t>Kit consola de techo 10kW Standard + RTC6BLW</t>
  </si>
  <si>
    <t>Kit consola de techo 10kW Standard trifásica + RTC6BLW</t>
  </si>
  <si>
    <t>Kit consola de techo 12,50kW Standard + RTC6BLW</t>
  </si>
  <si>
    <t>Kit consola de techo 12,50kW Standard trifásica + RTC6BLW</t>
  </si>
  <si>
    <t>Kit consola de techo 14kW Standard + RTC6BLW</t>
  </si>
  <si>
    <t>Kit consola de techo 14kW Standard trifásica + RTC6BLW</t>
  </si>
  <si>
    <t>Kit consola de techo 3,60kW Standard + RTC5B</t>
  </si>
  <si>
    <t>Kit consola de techo 5kW Standard + RTC5B</t>
  </si>
  <si>
    <t>Kit consola de techo 6kW Standard + RTC5B</t>
  </si>
  <si>
    <t>Kit consola de techo 7,10kW Standard + RTC5B</t>
  </si>
  <si>
    <t>Kit consola de techo 10kW Standard + RTC5B</t>
  </si>
  <si>
    <t>Kit consola de techo 10kW Standard trifásica + RTC5B</t>
  </si>
  <si>
    <t>Kit consola de techo 12,50kW Standard + RTC5B</t>
  </si>
  <si>
    <t>Kit consola de techo 12,50kW Standard trifásica + RTC5B</t>
  </si>
  <si>
    <t>Kit consola de techo 14kW Standard + RTC5B</t>
  </si>
  <si>
    <t>Kit consola de techo 14kW Standard trifásica + RTC5B</t>
  </si>
  <si>
    <t>KIT conexión UTA para exteriroes PACi</t>
  </si>
  <si>
    <t>KIT conexión UTA para exteriroes PACi (0-10V)</t>
  </si>
  <si>
    <t>KIT conexión UTA para exteriroes PACi NX (0-10V)</t>
  </si>
  <si>
    <t>Cortina de aire con batería DX - 7,10kW - Altura de salida del aire 2,7 m</t>
  </si>
  <si>
    <t>Cortina de aire con batería DX - 10kW - Altura de salida del aire 2,7 m</t>
  </si>
  <si>
    <t>Cortina de aire con batería DX - 14kW - Altura de salida del aire 2,7 m</t>
  </si>
  <si>
    <t>Cortina de aire con batería DX - 20kW - Altura de salida del aire 2,7 m</t>
  </si>
  <si>
    <t>Cortina de aire con batería DX - 7,10kW - Altura de salida del aire 3,0 m</t>
  </si>
  <si>
    <t>Cortina de aire con batería DX - 10kW - Altura de salida del aire 3,0 m</t>
  </si>
  <si>
    <t>Cortina de aire con batería DX - 14kW - Altura de salida del aire 3,0 m</t>
  </si>
  <si>
    <t>Cortina de aire con batería DX - 20kW - Altura de salida del aire 3,0 m</t>
  </si>
  <si>
    <t>R32- 1 ventilador horizontal 12,10kW  - Monofásica</t>
  </si>
  <si>
    <t>R32 - 1 ventilador horizontal 14kW  - Monofásica</t>
  </si>
  <si>
    <t>R32 - 1 ventilador horizontal 15,5kW  - Monofásica</t>
  </si>
  <si>
    <t>R32 - 1 ventilador horizontal 12,10kW  - Trifásica</t>
  </si>
  <si>
    <t>R32 - 1 ventilador horizontal 14kW  - Trifásica</t>
  </si>
  <si>
    <t>R32 - 1 ventilador horizontal 15,50kW  - Trifásica</t>
  </si>
  <si>
    <t>R32 - 2 ventiladores horizontales 20kW  - Trifásica</t>
  </si>
  <si>
    <t>R32 - 2 ventiladores horizontales 25kW  - Trifásica</t>
  </si>
  <si>
    <t>R32 - 2 ventiladores horizontales 20kW  - Trifásica. Con tratamiento anticorrosión.* Consulte disponibilidad.</t>
  </si>
  <si>
    <t>R32 - 2 ventiladores horizontales 25kW  - Trifásica. Con tratamiento anticorrosión.* Consulte disponibilidad.</t>
  </si>
  <si>
    <t>1 ventilador horizontal 12,10kW  - Monofásica</t>
  </si>
  <si>
    <t>1 ventilador horizontal 14kW  - Monofásica</t>
  </si>
  <si>
    <t>1 ventilador horizontal 15,5kW  - Monofásica</t>
  </si>
  <si>
    <t>1 ventilador horizontal 12,10kW  - Trifásica</t>
  </si>
  <si>
    <t>1 ventilador horizontal 14kW  - Trifásica</t>
  </si>
  <si>
    <t>1 ventilador horizontal 15,5kW  - Trifásica</t>
  </si>
  <si>
    <t>2 ventiladores horizontales 20kW  - Trifásica</t>
  </si>
  <si>
    <t>2 ventiladores horizontales 25,0kW  - Trifásica</t>
  </si>
  <si>
    <t>2 ventiladores horizontales 20kW  - Trifásica. Con tratamiento anticorrosión.* Consulte disponibilidad.</t>
  </si>
  <si>
    <t>2 ventiladores horizontales 25kW  - Trifásica. Con tratamiento anticorrosión.* Consulte disponibilidad.</t>
  </si>
  <si>
    <t>22,40KW, 1 ventilador vertical, trifásica, salida a dos tubos.</t>
  </si>
  <si>
    <t>28KW, 1 ventilador vertical, trifásica, salida a dos tubos.</t>
  </si>
  <si>
    <t>33,50KW, 1 ventilador vertical, trifásica, salida a dos tubos.</t>
  </si>
  <si>
    <t>40KW, 1 ventilador vertical, trifásica, salida a dos tubos.</t>
  </si>
  <si>
    <t>44,50KW, 1 ventilador vertical, trifásica, salida a dos tubos.</t>
  </si>
  <si>
    <t>50,40KW, 1 ventilador vertical, trifásica, salida a dos tubos.</t>
  </si>
  <si>
    <t>56KW, 1 ventilador vertical, trifásica, salida a dos tubos.</t>
  </si>
  <si>
    <t>22,40kW. Con tratamiento anticorrosión. *Consulte disponibilidad.</t>
  </si>
  <si>
    <t>28kW. Con tratamiento anticorrosión. *Consulte disponibilidad.</t>
  </si>
  <si>
    <t>33,50kW. Con tratamiento anticorrosión. *Consulte disponibilidad.</t>
  </si>
  <si>
    <t>40kW. Con tratamiento anticorrosión. *Consulte disponibilidad.</t>
  </si>
  <si>
    <t>44,50kW. Con tratamiento anticorrosión. *Consulte disponibilidad.</t>
  </si>
  <si>
    <t>50,40kW. Con tratamiento anticorrosión. *Consulte disponibilidad.</t>
  </si>
  <si>
    <t>56kW. Con tratamiento anticorrosión. *Consulte disponibilidad.</t>
  </si>
  <si>
    <t>22,40kW, 1 ventilador vertical, trifásica, salida a tres tubos con recuperación de calor.</t>
  </si>
  <si>
    <t>28kW, 1 ventilador vertical, trifásica, salida a tres tubos con recuperación de calor.</t>
  </si>
  <si>
    <t>33,50kW, 1 ventilador vertical, trifásica, salida a tres tubos con recuperación de calor.</t>
  </si>
  <si>
    <t>40kW, 1 ventilador vertical, trifásica, salida a tres tubos con recuperación de calor.</t>
  </si>
  <si>
    <t>44,50kW, 1 ventilador vertical, trifásica, salida a tres tubos con recuperación de calor.</t>
  </si>
  <si>
    <t>22,40kW a tres tubos. Con tratamiento anticorrosión. *Consulte disponibilidad.</t>
  </si>
  <si>
    <t>28kW a tres tubos. Con tratamiento anticorrosión. *Consulte disponibilidad.</t>
  </si>
  <si>
    <t>33,50kW a tres tubos. Con tratamiento anticorrosión. *Consulte disponibilidad.</t>
  </si>
  <si>
    <t>40kW a tres tubos. Con tratamiento anticorrosión. *Consulte disponibilidad.</t>
  </si>
  <si>
    <t>44,50kW a tres tubos. Con tratamiento anticorrosión. *Consulte disponibilidad.</t>
  </si>
  <si>
    <t>45kW accionadas por motor de gas salida a dos tubos.</t>
  </si>
  <si>
    <t>56kW accionadas por motor de gas salida a dos tubos.</t>
  </si>
  <si>
    <t>71kW accionadas por motor de gas salida a dos tubos.</t>
  </si>
  <si>
    <t>85kW accionadas por motor de gas salida a dos tubos.</t>
  </si>
  <si>
    <t>45kW accionadas por motor de gas salida a dos tubos. Con tratamiento anticorrosión. *Consulte disponibilidad.</t>
  </si>
  <si>
    <t>56kW accionadas por motor de gas salida a dos tubos. Con tratamiento anticorrosión. *Consulte disponibilidad.</t>
  </si>
  <si>
    <t>71kW accionadas por motor de gas salida a dos tubos. Con tratamiento anticorrosión. *Consulte disponibilidad.</t>
  </si>
  <si>
    <t>85kW accionadas por motor de gas salida a dos tubos. Con tratamiento anticorrosión. *Consulte disponibilidad.</t>
  </si>
  <si>
    <t>45kW accionadas por motor de gas salida a tres tubos.</t>
  </si>
  <si>
    <t>56kW accionadas por motor de gas salida a tres tubos.</t>
  </si>
  <si>
    <t>71kW accionadas por motor de gas salida a tres tubos.</t>
  </si>
  <si>
    <t>45kW accionadas por motor de gas salida a tres tubos. Con tratamiento anticorrosión. *Consulte disponibilidad.</t>
  </si>
  <si>
    <t>56kW accionadas por motor de gas salida a tres tubos. Con tratamiento anticorrosión. *Consulte disponibilidad.</t>
  </si>
  <si>
    <t>71kW accionadas por motor de gas salida a tres tubos. Con tratamiento anticorrosión. *Consulte disponibilidad.</t>
  </si>
  <si>
    <t>Unidad exterior híbrida accionada por Gas. 50kW.</t>
  </si>
  <si>
    <t>Unidad exterior híbrida accionada por Electricidad. 50kW.</t>
  </si>
  <si>
    <t>Conducto Alta Presión 22,40 kW</t>
  </si>
  <si>
    <t>Conducto Alta Presión 28 kW</t>
  </si>
  <si>
    <t>Cassette de dos vías 2,20kW</t>
  </si>
  <si>
    <t>Cassette de dos vías 2,80kW</t>
  </si>
  <si>
    <t>Cassette de dos vías 3,60kW</t>
  </si>
  <si>
    <t>Cassette de dos vías 4,50kW</t>
  </si>
  <si>
    <t>Cassette de dos vías 5,60kW</t>
  </si>
  <si>
    <t>Cassette de dos vías 7,30kW</t>
  </si>
  <si>
    <t>Cassette de una vía 2,80kW</t>
  </si>
  <si>
    <t>Cassette de una vía 3,60kW</t>
  </si>
  <si>
    <t>Cassette de una vía 4,50kW</t>
  </si>
  <si>
    <t>Cassette de una vía 5,60kW</t>
  </si>
  <si>
    <t>Cassette de una vía 7,30kW</t>
  </si>
  <si>
    <t>Consola de techo 3,6 kW</t>
  </si>
  <si>
    <t>Consola de techo 4,5 kW</t>
  </si>
  <si>
    <t>Consola de techo 5,6 kW</t>
  </si>
  <si>
    <t>Consola de techo 7,3 kW</t>
  </si>
  <si>
    <t>Consola de techo 10,6 kW</t>
  </si>
  <si>
    <t>Consola de techo 14 ,0kW</t>
  </si>
  <si>
    <t xml:space="preserve"> Split de pared  1,5 kW</t>
  </si>
  <si>
    <t xml:space="preserve"> Split de pared  2,2 kW</t>
  </si>
  <si>
    <t xml:space="preserve"> Split de pared  2,8 kW</t>
  </si>
  <si>
    <t xml:space="preserve"> Split de pared  3,6kW</t>
  </si>
  <si>
    <t xml:space="preserve"> Split de pared  4,5 kW</t>
  </si>
  <si>
    <t xml:space="preserve"> Split de pared  5,6 kW</t>
  </si>
  <si>
    <t xml:space="preserve"> Split de pared  7,3 kW</t>
  </si>
  <si>
    <t xml:space="preserve"> Split de pared  10,6 kW</t>
  </si>
  <si>
    <t>Consola de suelo colgable/encastrable  2,2 kW</t>
  </si>
  <si>
    <t>Consola de suelo colgable/encastrable  2,8 kW</t>
  </si>
  <si>
    <t>Consola de suelo colgable/encastrable  3,6 kW</t>
  </si>
  <si>
    <t>Consola de suelo colgable/encastrable  4,5 kW</t>
  </si>
  <si>
    <t>Consola de suelo colgable/encastrable  5,6 kW</t>
  </si>
  <si>
    <t>Consola de suelo  2,2 kW</t>
  </si>
  <si>
    <t>Consola de suelo  2,8 kW</t>
  </si>
  <si>
    <t>Consola de suelo  3,6 kW</t>
  </si>
  <si>
    <t>Consola de suelo  4,5 kW</t>
  </si>
  <si>
    <t>Consola de suelo  5,6 kW</t>
  </si>
  <si>
    <t>Consola de suelo  7,1 kW</t>
  </si>
  <si>
    <t>Consola de suelo sin envolvente 2,2 kW</t>
  </si>
  <si>
    <t>Consola de suelo sin envolvente 2,8 kW</t>
  </si>
  <si>
    <t>Consola de suelo sin envolvente 3,6 kW</t>
  </si>
  <si>
    <t>Consola de suelo sin envolvente 4,5 kW</t>
  </si>
  <si>
    <t>Consola de suelo sin envolvente 5,6 kW</t>
  </si>
  <si>
    <t>Consola de suelo sin envolvente 7,1 kW</t>
  </si>
  <si>
    <t>25kW.  Sin Bomba</t>
  </si>
  <si>
    <t>50kW.  Sin Bomba</t>
  </si>
  <si>
    <t>71kW (sólo para exteriores ECOg) Con Bomba Clase A</t>
  </si>
  <si>
    <t>71kW (sólo para exteriores ECOg) Sin Bomba</t>
  </si>
  <si>
    <t>Cortina de aire con batería DX - 7,90 kW Calor - Altura de salida del aire 2,7 m</t>
  </si>
  <si>
    <t>Cortina de aire con batería DX - 12 kW Calor - Altura de salida del aire 2,7 m</t>
  </si>
  <si>
    <t>Cortina de aire con batería DX - 15 kW Calor - Altura de salida del aire 2,7 m</t>
  </si>
  <si>
    <t>Cortina de aire con batería DX - 19 kW Calor - Altura de salida del aire 2,7 m</t>
  </si>
  <si>
    <t>Cortina de aire con batería DX - 11,80 kW Calor - Altura de salida del aire 3,0 m</t>
  </si>
  <si>
    <t>Cortina de aire con batería DX - 15,8 kW Calor- Altura de salida del aire 3,0 m</t>
  </si>
  <si>
    <t>Cortina de aire con batería DX - 23,6 kW Calor - Altura de salida del aire 3,0 m</t>
  </si>
  <si>
    <t>Cortina de aire con batería DX - 27,6 kW Calor - Altura de salida del aire 3,0 m</t>
  </si>
  <si>
    <t>Bomba drenaje Cortina de aire</t>
  </si>
  <si>
    <t>Ancho 900 mm</t>
  </si>
  <si>
    <t>Ancho 1.200 mm</t>
  </si>
  <si>
    <t>Ancho 1.500 mm</t>
  </si>
  <si>
    <t>Colector para instalaciones twin, triple o doble twin</t>
  </si>
  <si>
    <t>Derivador bomba de calor (hasta 22,4 kW)</t>
  </si>
  <si>
    <t>Derivador bomba de calor (de 22,4 a 68,0 kW)</t>
  </si>
  <si>
    <t>Kit de conexción uds. Exteriores, hasta 68 Kw</t>
  </si>
  <si>
    <t>Kit de conexción uds. Exteriores, de 68 a 168 kW</t>
  </si>
  <si>
    <t>Colector de 4 vías para bomba de calor de 2 tubos</t>
  </si>
  <si>
    <t>Kit de conexción uds. Exteriores, hasta 24HP</t>
  </si>
  <si>
    <t>Kit de conexción uds. Exteriores, más de 24HP</t>
  </si>
  <si>
    <t>Colector de 4 vías para bomba de calor de 3 tubos</t>
  </si>
  <si>
    <t>PCB para caja de recuperación 3 tubos</t>
  </si>
  <si>
    <t>Caja de conexión frigorífica para instalaciones 3 tubos (hasta 5,60kW) - Individual</t>
  </si>
  <si>
    <t>Caja de conexión frigorífica para instalaciones 3 tubos (hasta 5,60kW) - 4 salidas</t>
  </si>
  <si>
    <t>Caja de conexión frigorífica para instalaciones 3 tubos (hasta 5,60kW) - 6 salidas</t>
  </si>
  <si>
    <t>Caja de conexión frigorífica para instalaciones 3 tubos (hasta 5,60kW) - 8 salidas</t>
  </si>
  <si>
    <t>Caja de conexión frigorífica para instalaciones 3 tubos (hasta 16kW) - Individual</t>
  </si>
  <si>
    <t>Caja de conexión frigorífica para instalaciones 3 tubos (hasta 16kW) - 4 salidas</t>
  </si>
  <si>
    <t>Kit Caja de recuperación (hasta 5,6kW): Válvula + placa de control</t>
  </si>
  <si>
    <t>Kit Caja recuperación (de 5,6kW a 10,6kW): Válvula + placa de control</t>
  </si>
  <si>
    <t xml:space="preserve">Sistema Pump Down para ud. Exterior 2 tubos (1 unidad) con receptor </t>
  </si>
  <si>
    <t xml:space="preserve">Sistema Pump Down para ud. Exterior 3 tubos (1 unidad) con receptor </t>
  </si>
  <si>
    <t>Kit para sustitución de R22</t>
  </si>
  <si>
    <t>Kit sustitución R22</t>
  </si>
  <si>
    <t>Panel cassette 90x90 PU2 / MU2</t>
  </si>
  <si>
    <t>Panel cassette 90x90 PU2 / MU2 con Econavi</t>
  </si>
  <si>
    <t>Purificador de aire Nanoe</t>
  </si>
  <si>
    <t>Plenum para aporte de aire exterior</t>
  </si>
  <si>
    <t>Cámara de mezcla para aporte de aire exterior</t>
  </si>
  <si>
    <t>Panel para cassette de una vía MD1</t>
  </si>
  <si>
    <t>Plenum de salida de aire S . .PF1E5A 36, 45 &amp; 50</t>
  </si>
  <si>
    <t>Plenum de salida de aire S . .PF1E5A 60 &amp; 71</t>
  </si>
  <si>
    <t>Plenum de salida de aire S . .PF1E5A 100, 125 &amp; 140</t>
  </si>
  <si>
    <t>Cámara de mezcla admisión aire (PF y MF potencias hasta 5,60kW)</t>
  </si>
  <si>
    <t>Cámara de mezcla admisión aire (PF y MF potencias desde 6kW hasta 7,30kW)</t>
  </si>
  <si>
    <t>Cámara de mezcla admisión aire (PF y MF potencias a partir de 10kW)</t>
  </si>
  <si>
    <t>Adatpador de caudal</t>
  </si>
  <si>
    <t>Adaptador de entrada de aire</t>
  </si>
  <si>
    <t>Cable para servicio</t>
  </si>
  <si>
    <t>Cable</t>
  </si>
  <si>
    <t>Protección Frontal u. ext. ambiente frío para 8/10/12HP (Para 18/20Hp es necesario 2 PAW-WPH1)</t>
  </si>
  <si>
    <t>Protección Frontal u. exterior ambiente frío  para 14/16HP</t>
  </si>
  <si>
    <t>Protección Lateral u. exterior ambiente frío (incluye 2 piezas/lados)</t>
  </si>
  <si>
    <t>Filtro BION para S-3650PF3E</t>
  </si>
  <si>
    <t>Filtro BION para S-6071PF3E</t>
  </si>
  <si>
    <t>Filtro BION para S-1014PF3E</t>
  </si>
  <si>
    <t>Plenum entrada de aire para conducto baja altura</t>
  </si>
  <si>
    <t>Mando por cable táctil simplificado (color negro)</t>
  </si>
  <si>
    <t>Mando por cable táctil simplificado con Bluetooth® (color negro)</t>
  </si>
  <si>
    <t>Mando por cable táctil simplificado con Bluetooth® y conexión Wi-Fi (color negro)</t>
  </si>
  <si>
    <t>Mando por cable táctil simplificado (color blanco)</t>
  </si>
  <si>
    <t>Mando por cable táctil simplificado con Bluetooth® (color blanco)</t>
  </si>
  <si>
    <t>Mando por cable táctil simplificado con Bluetooth® y conexión Wi-Fi (color blanco)</t>
  </si>
  <si>
    <t>Mando de control por cable</t>
  </si>
  <si>
    <t>Sensor Econavi de ahorro de energía</t>
  </si>
  <si>
    <t>Mando por cable simplificado (tipo hotel)</t>
  </si>
  <si>
    <t>Mando de pared para Consola suelo (MP1)</t>
  </si>
  <si>
    <t>Mando por cable simplificado retroiluminado (tipo hotel)</t>
  </si>
  <si>
    <t xml:space="preserve">Mando inalámbrico por infrarrojos </t>
  </si>
  <si>
    <t>Receptor inalámbrico para cassette 4 vias 90x90, es necesario el mando CZ-RWS3</t>
  </si>
  <si>
    <t>Receptor inalámbrico para techo, es necesario el mando CZ-RWS3</t>
  </si>
  <si>
    <t>Receptor por infrarojos para cassette de 1 via</t>
  </si>
  <si>
    <t>Receptor inalámbrico para cassette 2 vias, es necesario el mando CZ-RWS3</t>
  </si>
  <si>
    <t>Receptor inalámbrico para conductos, es necesario el mando CZ-RWS3</t>
  </si>
  <si>
    <t>Sensor remoto de temperatura</t>
  </si>
  <si>
    <t>Mando a distancia inalámbrico para Cassette de 1 vía y para techo</t>
  </si>
  <si>
    <t>Control de pared con sensor de humedad</t>
  </si>
  <si>
    <t>Control de pared con sensores de humedad y presencia</t>
  </si>
  <si>
    <t>PCB para conexión sensores ZigBee® con control de pared</t>
  </si>
  <si>
    <t>Control inalámbrico con sensor de humedad, ZigBee®</t>
  </si>
  <si>
    <t>Control inalámbrico con sensores de humedad y presencia, ZigBee®</t>
  </si>
  <si>
    <t>Marco para control Smart Connectivity color plateado</t>
  </si>
  <si>
    <t>Marco para control Smart Connectivity color blanco</t>
  </si>
  <si>
    <t>Marco para control Smart Connectivity color blanco translúcido satinado</t>
  </si>
  <si>
    <t>Marco para control Smart Connectivity color madera clara</t>
  </si>
  <si>
    <t>Marco para control Smart Connectivity color madera oscura</t>
  </si>
  <si>
    <t>Marco para control Smart Connectivity color madera negra</t>
  </si>
  <si>
    <t>Marco para control Smart Connectivity acero pulido</t>
  </si>
  <si>
    <t>Adaptador ZigBee® para unidad interior</t>
  </si>
  <si>
    <t xml:space="preserve">Sensor de movimiento para pared, ZigBee® </t>
  </si>
  <si>
    <t xml:space="preserve">Sensor de contacto ventana/puerta, ZigBee® </t>
  </si>
  <si>
    <t xml:space="preserve">Sensor de movimiento para techo, ZigBee® </t>
  </si>
  <si>
    <t xml:space="preserve">Sensor de CO2, ZigBee® </t>
  </si>
  <si>
    <t xml:space="preserve">Nuevo sensor de contacto ventana/puerta, ZigBee® </t>
  </si>
  <si>
    <t>Sensor de temperatura de la sala y humedad.</t>
  </si>
  <si>
    <t>Sensor de humedad/temp./movimiento de pared o techo</t>
  </si>
  <si>
    <t>Sensor de fugas de agua</t>
  </si>
  <si>
    <t>Control con marco de diseño blanco</t>
  </si>
  <si>
    <t>Control con marco de diseño blanco para integración en Modbus</t>
  </si>
  <si>
    <t>Controlador Premium con 4 entradas y salidas para integración Modbus color blanco</t>
  </si>
  <si>
    <t>Controlador Premium con 4 entradas y salidas para integración Modbus color negro</t>
  </si>
  <si>
    <t>Controlador simplificado con 2 entradas y color blanco</t>
  </si>
  <si>
    <t>Controlador simplificado con 2 entradas y color negro</t>
  </si>
  <si>
    <t>Sensor de movimiento de pared de 24V</t>
  </si>
  <si>
    <t>Sensor de movimiento de pared AC</t>
  </si>
  <si>
    <t>Sensor de movimiento de techo 24V</t>
  </si>
  <si>
    <t>Sensor de movimiento de techo AC</t>
  </si>
  <si>
    <t>Fuente de alimentación de 24V</t>
  </si>
  <si>
    <t>Contacto de ventana o de puerta</t>
  </si>
  <si>
    <t>Control Centralizado Táctil (Servidor web con pantalla táctil)</t>
  </si>
  <si>
    <t>Programador y Control Centralizado</t>
  </si>
  <si>
    <t>Control ON/OFF</t>
  </si>
  <si>
    <t>PAIMS - Visualización en planta **</t>
  </si>
  <si>
    <t>PAIMS - Acceso remoto web **</t>
  </si>
  <si>
    <t>DIO para control ON/OFF centralizado</t>
  </si>
  <si>
    <t>Seri-Para I/O para unidad exterior ECOi</t>
  </si>
  <si>
    <t>Seri-Para I/O para unidad exterior Mini ECOi y PACi</t>
  </si>
  <si>
    <t>Memoria adicional de back-up para CZ-256ESMC2 (Control Centralizado Táctil)</t>
  </si>
  <si>
    <t>Adaptador de comunicaciones</t>
  </si>
  <si>
    <t>Módulo para integración de una unidad RAC en un sistema P-Link</t>
  </si>
  <si>
    <t>Interfaz Lonworks®</t>
  </si>
  <si>
    <t>Interfaz BacNet para 1 unidad</t>
  </si>
  <si>
    <t>Interfaz KNX para conexión individual Airzone</t>
  </si>
  <si>
    <t>Interfaz Modbus para conexión individual Airzone</t>
  </si>
  <si>
    <t>Interfaz BACnet para conexión individual Airzone</t>
  </si>
  <si>
    <t>Interfaz KNX (para ud. Interior)</t>
  </si>
  <si>
    <t>Interfaz Modbus RTU (para ud. Interior)</t>
  </si>
  <si>
    <t>Interfaz Modbus para controlar 4 interiores/grupos</t>
  </si>
  <si>
    <t>Interfaz BACnet IP y MSTP (Intesis) para conexión individual</t>
  </si>
  <si>
    <t>Cable para todas las funciones T10</t>
  </si>
  <si>
    <t>Cable para operar el ventilador externo</t>
  </si>
  <si>
    <t>Cable para todas las señales opcionales de supervisión</t>
  </si>
  <si>
    <t>Cable con Thermo OFF forzado / detección de fugas</t>
  </si>
  <si>
    <t>PCB con contactos secos T10 para contactos de ventanas, etc.</t>
  </si>
  <si>
    <t>Placa control velocidad de ventilador EC</t>
  </si>
  <si>
    <t>Filtro de alta eficiencia. Reemplazo para  FV-15ZY1G</t>
  </si>
  <si>
    <t>Filtro de alta eficiencia. Reemplazo para  FV-25ZY1G</t>
  </si>
  <si>
    <t>Filtro de alta eficiencia. Reemplazo para  FV-35ZY1G</t>
  </si>
  <si>
    <t>Filtro de alta eficiencia. Reemplazo para  FV-50ZY1G</t>
  </si>
  <si>
    <t>Filtro de alta eficiencia. Reemplazo para  FV-65ZY1G</t>
  </si>
  <si>
    <t>Recuperador de alta eficiencia con batería DX 400m3/h</t>
  </si>
  <si>
    <t>Recuperador de alta eficiencia con batería DX 800m3/h</t>
  </si>
  <si>
    <t>Recuperador de alta eficiencia con batería DX 1200m3/h</t>
  </si>
  <si>
    <t>Recuperador de alta eficiencia con batería DX 1600m3/h</t>
  </si>
  <si>
    <t>Recuperador de alta eficiencia con batería DX 2000m3/h</t>
  </si>
  <si>
    <t>Recuperador entálpico 500 m3/h</t>
  </si>
  <si>
    <t>Recuperador de calor sensible con batería DX 400m3/h</t>
  </si>
  <si>
    <t>Recuperador de calor sensible con batería DX 800m3/h</t>
  </si>
  <si>
    <t>Recuperador de calor sensible con batería DX 1200m3/h</t>
  </si>
  <si>
    <t>Recuperador de calor sensible con batería DX 1600m3/h</t>
  </si>
  <si>
    <t>Recuperador de calor sensible con batería DX 2000m3/h</t>
  </si>
  <si>
    <t>Válvula de servicio para instalaciones de R744</t>
  </si>
  <si>
    <t>Panel de control de sistemas de conservación con R744</t>
  </si>
  <si>
    <t>Kit de panel de control + válvula medida 03 para R744</t>
  </si>
  <si>
    <t>Kit de panel de control + válvula medida 05 para R744</t>
  </si>
  <si>
    <t>Kit de panel de control + válvula medida 09 para R744</t>
  </si>
  <si>
    <t>Kit de panel de control + válvula medida 11 para R744</t>
  </si>
  <si>
    <t>Kit de panel de control + válvula medida 14 para R744</t>
  </si>
  <si>
    <t>Kit de panel de control + válvula medida 18 para R744</t>
  </si>
  <si>
    <t>Kit de panel de control + válvula medida 24 para R744</t>
  </si>
  <si>
    <t>Aceite lubricante para instalaciones R744 500ml</t>
  </si>
  <si>
    <t>Checker para instalaciones OCU de R744</t>
  </si>
  <si>
    <t>Cuadrípode de apoyo sobre suelo para los modelos DHW 100 y 150 litros</t>
  </si>
  <si>
    <t>KIT P-Logic - Kit Tarjeta de Control P-Logic</t>
  </si>
  <si>
    <t>KIT BRC - Kit de control remoto básico</t>
  </si>
  <si>
    <t>KIT WRC - Kit Mando a distancia de pared LCD</t>
  </si>
  <si>
    <t>KIT MB2 - Tarjeta Kit P-Logic Modbus</t>
  </si>
  <si>
    <t>SRC - Smart Remote Control - Mini sistema de gestión de edificios (sólo con modbus RTU)</t>
  </si>
  <si>
    <t>KIT C/O - Kit Sensor electromecánico para cambio automático</t>
  </si>
  <si>
    <t>KIT TRM-FA - Termostato remoto con interruptor manual verano/invierno - acción sobre la válvula de control y el ventilador</t>
  </si>
  <si>
    <t>Termostato remoto compatible con FCU AC 2 o 4 tubos</t>
  </si>
  <si>
    <t>Termostato remoto compatible con FCU AC 2 o 4 tubos pantalla táctil</t>
  </si>
  <si>
    <t>Termostato remoto compatible con FCU EC 2 o 4 tubos pantalla táctil</t>
  </si>
  <si>
    <t>Kit válvula de 3 vías 2T - 230V unidades pared 7 - 22</t>
  </si>
  <si>
    <t>Kit válvula de 2 vías 2T - 230V unidades pared 7 - 22</t>
  </si>
  <si>
    <t>Válvula de 2 vías 2T + Bandeja de condensados - 230V unidades alta presión 15 - 18</t>
  </si>
  <si>
    <t>Válvula de 3 vías 2T + Bandeja de condensados - 230V unidades alta presión 7</t>
  </si>
  <si>
    <t>Válvula de 3 vías 2T + Bandeja de condensados - 230V unidades alta presión 15 - 18</t>
  </si>
  <si>
    <t>Válvula de 3 vías 2T + Bandeja de condensados - 230V unidades alta presión 21 - 24</t>
  </si>
  <si>
    <t>Válvula de 2 vías 2T + Bandeja de condensados - 230V unidades alta presión 7</t>
  </si>
  <si>
    <t>Válvula de 2 vías 2T + Bandeja de condensados - 230V unidades alta presión 21 - 24</t>
  </si>
  <si>
    <t>Kit válvula de 2 vías 2T - 230V unidades media presión 10 - 30</t>
  </si>
  <si>
    <t>Kit válvula de 3 vías 2T - 230V unidades media presión 10 - 30</t>
  </si>
  <si>
    <t>Kit válvula de 2 vías 2T - 230V unidades media presión 40</t>
  </si>
  <si>
    <t>Kit válvula de 3 vías 2T - 230V unidades media presión 40</t>
  </si>
  <si>
    <t>Kit de protección de drenaje unidades alta presión 7 - 27</t>
  </si>
  <si>
    <t>Kit de protección de drenaje unidades cassette 20 - 40</t>
  </si>
  <si>
    <t>Válvula de 2 vías 2T + Bandeja de condensados - 230V unidades cassette 20 - 40</t>
  </si>
  <si>
    <t>Válvula de 3 vías 2T + Bandeja de condensados - 230V unidades cassette 20 - 40</t>
  </si>
  <si>
    <t>Válvula de 2 vías 2T + Bandeja de condensados - 230V unidades cassette 50 -70</t>
  </si>
  <si>
    <t>Válvula de 3 vías 2T + Bandeja de condensados - 230V unidades cassette 50 -70</t>
  </si>
  <si>
    <t>Kit de protección de drenaje unidades cassette 50 -70</t>
  </si>
  <si>
    <t>Válvula de 2 vías 2T + Bandeja de condensados - 230V unidades comfort 10 - 60</t>
  </si>
  <si>
    <t>Válvula de 2 vías 2T + Bandeja de condensados - 230V unidades comfort 70 - 80</t>
  </si>
  <si>
    <t>Válvula de 3 vías 2T + Bandeja de condensados - 230V unidades comfort 10 - 60</t>
  </si>
  <si>
    <t>Válvula de 3 vías 2T + Bandeja de condensados - 230V unidades comfort 70 - 80</t>
  </si>
  <si>
    <t>Kit de protección de desagüe (vertical y horizontal) unidades comfort 10 - 60</t>
  </si>
  <si>
    <t>Kit de protección de desagüe (vertical y horizontal) unidades comfort 70 - 80</t>
  </si>
  <si>
    <t>kit de conexión para el tubo 2T (suministrado suelto) unidades alta presión 15 - 18</t>
  </si>
  <si>
    <t>kit de conexión para el tubo 2T (suministrado suelto) unidades alta presión 18 - 24</t>
  </si>
  <si>
    <t>SF</t>
  </si>
  <si>
    <t>www.aircon.panasonic.es</t>
  </si>
  <si>
    <t>PAW-SGT-GLASS-1/4</t>
  </si>
  <si>
    <t>PAW-SGT-GLASS-3/8</t>
  </si>
  <si>
    <t>PAW-SGT-GLASS-1/2</t>
  </si>
  <si>
    <t>PAW-SGT-GLASS-5/8</t>
  </si>
  <si>
    <t>PAW-SGT-GLASS-3/4</t>
  </si>
  <si>
    <t>* PVPR significa Precio de Venta al Público Recomendado</t>
  </si>
  <si>
    <t>** Coste de reciclado según RD106/2008</t>
  </si>
  <si>
    <t>Coste (**) reciclaje de pilas</t>
  </si>
  <si>
    <t>VENTILACIÓN</t>
  </si>
  <si>
    <t>UNIDADES DE VENTILACIÓN MECÁNICA CON RECUPERACIÓN DE CALOR</t>
  </si>
  <si>
    <t>UNIDADES DE VENTILACIÓN CON RECUPERACIÓN AVANZADA DE CALOR (ZY)</t>
  </si>
  <si>
    <t>UNIDADES DE VENTILACIÓN CON RECUPERACIÓN DE CALOR SENSIBLE (ZDY)</t>
  </si>
  <si>
    <t>UNIDADES DE VENTILACIÓN CON RECUPERACIÓN DE CALOR CON BATERÍA DX (HRPT)</t>
  </si>
  <si>
    <t>UNIDADES DE VENTILACIÓN CON RECUPERACIÓN DE CALOR CON BATERÍA DX (ZDX)</t>
  </si>
  <si>
    <t>UNIDADES DE VENTILACIÓN CON RECUPERACIÓN DE CALOR DX Y BATERÍA</t>
  </si>
  <si>
    <t>UNIDADES DE VENTILACIÓN CON RECUPERACIÓN DE CALOR SENSIBLE Y BATERÍA DX</t>
  </si>
  <si>
    <t>GAMA DE REFRIGERACIÓN</t>
  </si>
  <si>
    <t>OCU- Equipos profesionales de refrigeración</t>
  </si>
  <si>
    <t>SPLIT INVERTER SERIE BZ (XK)</t>
  </si>
  <si>
    <t>MANDOS DE CONTROL DE PARED (opcional)</t>
  </si>
  <si>
    <t>REDUCTOR PARA TUBERÍAS</t>
  </si>
  <si>
    <t>CONECTIVIDAD Y DOMÓTICA</t>
  </si>
  <si>
    <t>ACCESORIOS PARA GAMA DOMÉSTICA RAC</t>
  </si>
  <si>
    <t>MULTI Z - UNIDADES EXTERIORES</t>
  </si>
  <si>
    <t>U. CASSETTE INTERIORES 60x60 CON nanoeX (modelos 1x1 en PACi) (Mando a distancia no incluido)</t>
  </si>
  <si>
    <t>SPLIT INVERTER ETHEREA GRIS GRAFITO</t>
  </si>
  <si>
    <t>MINI CONDUCTO (200 mm alto)</t>
  </si>
  <si>
    <t>U. INTERIORES PARED TZ (MODELO COMPACTO)</t>
  </si>
  <si>
    <t>CONJUNTOS MULTI SPLIT 2x1 PARED TZ</t>
  </si>
  <si>
    <t>U. INTERIORES PARED ETHEREA BLANCO MATE</t>
  </si>
  <si>
    <t>U. INTERIORES PARED ETHEREA GRIS GRAFITO</t>
  </si>
  <si>
    <t>U. INTERIORES CONDUCTO</t>
  </si>
  <si>
    <t>U. INTERIORES CASSETTE 60X60</t>
  </si>
  <si>
    <t>U. CONSOLA DE SUELO (solo para combinaciones 2x1)</t>
  </si>
  <si>
    <t>ACCESORIOS GAMA DOMÉSTICA</t>
  </si>
  <si>
    <t>REDUCTOR TUBERÍAS</t>
  </si>
  <si>
    <t>MANDO PARED  (opcional)</t>
  </si>
  <si>
    <t>Kit -  CONDUCTO ELITE + RTC6 BLW</t>
  </si>
  <si>
    <t>Kit -  CONDUCTO ELITE + RTC5B</t>
  </si>
  <si>
    <t>Kit -  CONDUCTO STANDARD + RTC6 BLW</t>
  </si>
  <si>
    <t>Kit -  CONDUCTO STANDARD + RTC6</t>
  </si>
  <si>
    <t>Kit -  CONDUCTO STANDARD + RTC5B</t>
  </si>
  <si>
    <t>Kit -  CASSETTE 90x90 ELITE + RTC6 BLW</t>
  </si>
  <si>
    <t>Kit -  CASSETTE 90x90 ELITE + RTC5B</t>
  </si>
  <si>
    <t>Kit -  CASSETTE 90x90 STANDARD + RTC6 BLW</t>
  </si>
  <si>
    <t>Kit -  CASSETTE 90x90 STANDARD + RTC6</t>
  </si>
  <si>
    <t>Kit -  CASSETTE 90x90 STANDARD + RTC5B</t>
  </si>
  <si>
    <t>Kit -  CASSETTE 60x60 ELITE + RTC5B</t>
  </si>
  <si>
    <t>Kit -  CASSETTE 60x60 STANDARD + RTC6BLW</t>
  </si>
  <si>
    <t>Kit -  CASSETTE 60x60 STANDARD + RTC6</t>
  </si>
  <si>
    <t>Kit -  CASSETTE 60x60 STANDARD + RTC5B</t>
  </si>
  <si>
    <t>Kit -  SPLIT DE PARED ELITE + RTC5B</t>
  </si>
  <si>
    <t>Kit - SPLIT DE PARED STANDARD + RTC6BLW</t>
  </si>
  <si>
    <t>Kit - SPLIT DE PARED STANDARD + RTC5B</t>
  </si>
  <si>
    <t>Kit - CONSOLA DE TECHO ELITE + RTC5B</t>
  </si>
  <si>
    <t>Kit - CONSOLA DE TECHO STANDARD + RTC6BLW</t>
  </si>
  <si>
    <t>Kit -  CONSOLA DE TECHO STANDARD + RTC5B</t>
  </si>
  <si>
    <t>CONDUCTO DE ALTA PRESIÓN ESTÁTICA</t>
  </si>
  <si>
    <t>UNIDADES ACCESORIAS PACi</t>
  </si>
  <si>
    <t>HIDROKIT PARA PACi CON INTERCAMBIADOR, AGUA A 45ºC</t>
  </si>
  <si>
    <t>CZ-CAPWFC2</t>
  </si>
  <si>
    <t>KIT CONEXIÓN UTA PARA UNIDADES EXTERIORES PACi</t>
  </si>
  <si>
    <t>CORTINA DE AIRE CON BATERÍA DX</t>
  </si>
  <si>
    <t>VRF A DOS TUBOS R410A ECOI EX ME2</t>
  </si>
  <si>
    <t>VRF A DOS TUBOS R410A ECOI EX ME2 (Con tratamiento anticorrosión)</t>
  </si>
  <si>
    <t xml:space="preserve"> VRF A TRES TUBOS R410A ECOI EX MF3</t>
  </si>
  <si>
    <t>VRF A TRES TUBOS R410A ECOI EX MF3 (Con tratamiento anticorrosión)</t>
  </si>
  <si>
    <t>VRF A DOS TUBOS R410A ACCIONADAS CON MOTOR DE GAS ECOG GE3</t>
  </si>
  <si>
    <t>VRF A TRES TUBOS R410A ACCIONADAS CON MOTOR DE GAS  ECOG GF3</t>
  </si>
  <si>
    <t>HÍBRIDO - UNIDADES EXTERIORES GHP (VRF ACCIONADO A GAS E ELECTRICIDAD)</t>
  </si>
  <si>
    <t>VRF PARA DOS TUBOS R410A CON ACCIONAMIENOT HÍBRIDO KIT ECOG + ECOI</t>
  </si>
  <si>
    <t>UNIDADES INTERIORES AIRE-AIRE</t>
  </si>
  <si>
    <t>CONDUCTO DE DE ALTA CAPACIDAD ME2 PARA R410A**</t>
  </si>
  <si>
    <t>CASSETTE DE DOS VÍAS ML1 PARA R410A</t>
  </si>
  <si>
    <t>CASSETTE DE UNA VÍA MD1 PARA R410A</t>
  </si>
  <si>
    <t>CONSOLA DE TECHO MT2 PARA R410A</t>
  </si>
  <si>
    <t>SPLIT DE PARED MK2 COMPATIBLE CON R410A E R32</t>
  </si>
  <si>
    <t>CONSOLA DE SUELO MP1 PARA R410A</t>
  </si>
  <si>
    <t>CONSOLA DE SUELO SIN CARCASA ENVOLVENTE MR1 PARA R410A</t>
  </si>
  <si>
    <t>UNIDADES INTERIORES AIRE-AGUA</t>
  </si>
  <si>
    <t>UNIDADES INTERIORES ESPECIALES</t>
  </si>
  <si>
    <t>KIT DE CONEXIÓN DE BATERÍAS DX PARA UTAS</t>
  </si>
  <si>
    <t>CORTINAS DE AIRE</t>
  </si>
  <si>
    <t>PARA INSTALACIONES DE SISTEMAS PACi</t>
  </si>
  <si>
    <t>PARA INSTALACIÓN DE SISTEMAS VRF DE DOS TUBOS</t>
  </si>
  <si>
    <t>PARA INSTALACIÓN DE SISTEMAS VRF DE TRES TUBOS</t>
  </si>
  <si>
    <t>KIT PARA SUSTITUCIÓN DE R-22</t>
  </si>
  <si>
    <t>ACCESORIOS PARA INTERIORES</t>
  </si>
  <si>
    <t>CONDUCTO BAJA ALTURA</t>
  </si>
  <si>
    <t>CONDUCTO ALTA CAPACIDAD</t>
  </si>
  <si>
    <t>CONTROL Y CONECTIVIDAD</t>
  </si>
  <si>
    <t>MANDOS DE CONTROL INDIVIDUAL</t>
  </si>
  <si>
    <t>MANDOS DE CONTROL SIMPLIFICADOS (Para habitaciones de hotel)</t>
  </si>
  <si>
    <t>MANDOS DE CONTROL CENTRALIZADO</t>
  </si>
  <si>
    <t>SISTEMAS DE CONTROL CENTRALIZADO PARA PC</t>
  </si>
  <si>
    <t>ACCESORIOS PARA CONTROLES CENTRALIZADOS Y/O REMOTOS</t>
  </si>
  <si>
    <t>ACCESSORIOS PARA INTEGRACIÓN Y CONEXIÓN Wi-Fi</t>
  </si>
  <si>
    <t>CABLES ACCESORIOS PARA UNIDADES INTERIORES ECOi, ECOG E PACi</t>
  </si>
  <si>
    <t>UNIDADES DE VENTILACIÓN CON RECUPERACIÓN DE CALOR SENSIBLE</t>
  </si>
  <si>
    <t>UNIDADES DE VENTILACIÓN CON RECUPERACIÓN DE CALOR AVANZADA Y BATERÍA DX</t>
  </si>
  <si>
    <t>UNIDADES DE VENTILACIÓN CON RECUPERACIÓN DE CALOR ENTÁLPICA Y BATERÍA DX</t>
  </si>
  <si>
    <t xml:space="preserve"> CORTINA DE AIRE ELÉCTRICAS</t>
  </si>
  <si>
    <t>GAMA OCU PARA CONSERVACIÓN Y CONGELACIÓN</t>
  </si>
  <si>
    <t>ACCESORIOS</t>
  </si>
  <si>
    <t>CORTINAS DE AIRE Y ACCESORIOS</t>
  </si>
  <si>
    <t>ACCESORIOS: DERIVADORES, COLECTORES, CÁMARAS DE RECUPERACIÓN</t>
  </si>
  <si>
    <t>ACCESORIOS DE CONTROL</t>
  </si>
  <si>
    <t>ACCESORIOS: DERIVADORES</t>
  </si>
  <si>
    <t>VRF A DOS TUBOS R410A ECOi EX ME2</t>
  </si>
  <si>
    <t>VRF A DOS TUBOS R410A ECOi EX ME2 (ANTI-CORROSIÓN)</t>
  </si>
  <si>
    <t>VRF A TRES TUBOS R410A ECOi EX MF3</t>
  </si>
  <si>
    <t>VRF R410A A DOS TUBOS ACCIONADO POR GAS ECOG GE3</t>
  </si>
  <si>
    <t>VRF R410A A TRES TUBOS ACCIONADO POR GAS ECOG GF3</t>
  </si>
  <si>
    <t>UNIDADES EXTERIORES HÍBRIDAS - GHP (VRF ALIMENTADAS POR GAS Y ELECTRICIDAD)</t>
  </si>
  <si>
    <t>VRF R410A A DOS TUBOS CON PROPULSIÓN HÍBRIDA ECOG + KIT ECOI</t>
  </si>
  <si>
    <t>* Con sonda de fugas interna / ** sin sonda de fugas interna</t>
  </si>
  <si>
    <t>CONDUCTO DE ALTA CAPACIDAD ME2 PARA R410A**</t>
  </si>
  <si>
    <t>SPLIT DE PARED MK2 COMPATIBLE CON R410A Y R32</t>
  </si>
  <si>
    <t>MP1 CONSOLA DE SUELO PARA R410A</t>
  </si>
  <si>
    <t>CONSOLA DE SUELO SIN MARCO MR1 PARA R410A</t>
  </si>
  <si>
    <t>KITS DE UNIDADES EXTERIORES ECOi MF3***</t>
  </si>
  <si>
    <t>KITS DE UNIDADES EXTERIORES ECOi ME2***</t>
  </si>
  <si>
    <t>UNIDAD EXTERIOR ECOG GE3 KITS***</t>
  </si>
  <si>
    <t>*** Los kits de sistema no pueden combinarse con otras unidades interiores, los kits de unidad pueden combinarse con otras unidades interiores</t>
  </si>
  <si>
    <t>KIT DE CONEXIÓN DE BATERÍA DX EXTERNA PARA UTA</t>
  </si>
  <si>
    <t>CORTINAS DE AIRE SIN BATERÍA (SÓLO VENTILACIÓN)</t>
  </si>
  <si>
    <t>PARA LA INSTALACIÓN DE SISTEMAS VRF A DOS TUBOS</t>
  </si>
  <si>
    <t>PARA LA INSTALACIÓN DE SISTEMAS VRF DE TRES TUBOS</t>
  </si>
  <si>
    <t>KIT DE RECAMBIO R-22</t>
  </si>
  <si>
    <t>** Adaptador de comunicaciones necesario y Software Básico (CZ-CFUNC2+CZ-CSWKC2)</t>
  </si>
  <si>
    <t>*Se requiere adaptador de comunicaciones CZ-CFUNC2</t>
  </si>
  <si>
    <t>ACCESORIOS PARA MANDOS CENTRALIZADOS Y/O A DISTANCIA</t>
  </si>
  <si>
    <t>ACCESORIOS PARA UNIDADES INTERIORES</t>
  </si>
  <si>
    <t>CAJAS DE 90X90</t>
  </si>
  <si>
    <t>CONDUCTO ADAPTABLE</t>
  </si>
  <si>
    <t>CONDUCTO BAJA SILUETA</t>
  </si>
  <si>
    <t>CONDUCTO DE ALTA CAPACIDAD</t>
  </si>
  <si>
    <t>CONTROLES INDIVIDUALES</t>
  </si>
  <si>
    <t>VRF CONECTIVIDAD INTELIGENTE</t>
  </si>
  <si>
    <t>CONTROLES INDIVIDUALES PARA INTEGRAR HABITACIONES DE HOTEL Y BMS</t>
  </si>
  <si>
    <t>COMANDOS DE CONTROL CENTRALIZADO</t>
  </si>
  <si>
    <t>CABLES ACCESORIOS PARA UNIDADES INTERIORES ECOi, ECO G y PACi</t>
  </si>
  <si>
    <t>PCB PARA UNIDADES INTERIORES ECOi, ECO G Y PACi</t>
  </si>
  <si>
    <t>VRF A TRES TUBOS R410A ECOi EX MF3 (ANTI-CORROSIÓN)</t>
  </si>
  <si>
    <t>CONTROLES</t>
  </si>
  <si>
    <t>WH-ADC16K9E8</t>
  </si>
  <si>
    <t>WH-ADC16K9E8AN</t>
  </si>
  <si>
    <t>WH-SXC16K9E8</t>
  </si>
  <si>
    <t>WH-UXZ16KE8</t>
  </si>
  <si>
    <t>WH-SDC09K3E8</t>
  </si>
  <si>
    <t>WH-SDC12K9E8</t>
  </si>
  <si>
    <t>WH-SDC16K9E8</t>
  </si>
  <si>
    <t>WH-UDZ09KE8</t>
  </si>
  <si>
    <t>WH-UDZ12KE8</t>
  </si>
  <si>
    <t>WH-UDZ16KE8</t>
  </si>
  <si>
    <t>PAW-A2W-CMH-3</t>
  </si>
  <si>
    <t>PAW-A2W-CMH-4</t>
  </si>
  <si>
    <t>PAW-A2W-CMH-10</t>
  </si>
  <si>
    <t>PAW-AZAW-MBS-M</t>
  </si>
  <si>
    <t>CZ-NSMB</t>
  </si>
  <si>
    <t>P-367564</t>
  </si>
  <si>
    <t>P-367573</t>
  </si>
  <si>
    <t>P-367616</t>
  </si>
  <si>
    <t>P-367703</t>
  </si>
  <si>
    <t>P-367705</t>
  </si>
  <si>
    <t>P-367707</t>
  </si>
  <si>
    <t>P-367766</t>
  </si>
  <si>
    <t>P-372743</t>
  </si>
  <si>
    <t>P-372744</t>
  </si>
  <si>
    <t>P-372932</t>
  </si>
  <si>
    <t>P-372935</t>
  </si>
  <si>
    <t>P-372948</t>
  </si>
  <si>
    <t>P-372950</t>
  </si>
  <si>
    <t>P-373244</t>
  </si>
  <si>
    <t>P-373245</t>
  </si>
  <si>
    <t>P-373320</t>
  </si>
  <si>
    <t>P-373453</t>
  </si>
  <si>
    <t>P-373454</t>
  </si>
  <si>
    <t>P-373455</t>
  </si>
  <si>
    <t>P-373456</t>
  </si>
  <si>
    <t>P-373457</t>
  </si>
  <si>
    <t>P-373458</t>
  </si>
  <si>
    <t>P-373480</t>
  </si>
  <si>
    <t>P-373683</t>
  </si>
  <si>
    <t>P-373684</t>
  </si>
  <si>
    <t>P-373685</t>
  </si>
  <si>
    <t>P-373686</t>
  </si>
  <si>
    <t>P-373687</t>
  </si>
  <si>
    <t>P-373688</t>
  </si>
  <si>
    <t>P-373689</t>
  </si>
  <si>
    <t>P-373690</t>
  </si>
  <si>
    <t>P-373691</t>
  </si>
  <si>
    <t>P-373692</t>
  </si>
  <si>
    <t>P-375180</t>
  </si>
  <si>
    <t>P-375612</t>
  </si>
  <si>
    <t>P-375614</t>
  </si>
  <si>
    <t>P-375615</t>
  </si>
  <si>
    <t>P-375617</t>
  </si>
  <si>
    <t>CS-RZ50ZKEW</t>
  </si>
  <si>
    <t>CU-RZ25ZKE</t>
  </si>
  <si>
    <t>CU-RZ35ZKE</t>
  </si>
  <si>
    <t>CU-RZ50ZKE</t>
  </si>
  <si>
    <t>SISTEMA MONOBLOC CON MÓDULO DE CONTROL AQUAREA SERIE M (R290)</t>
  </si>
  <si>
    <t>PCB adicional generación Big M 20kW ~ 30kW</t>
  </si>
  <si>
    <t>FAN COILS CONDUCTO DE ALTA PRESIÓN 2 TUBOS, VENTILADOR AC Y CONEXIONES A IZQUIERDAS</t>
  </si>
  <si>
    <t>FAN COILS CONDUCTO DE ALTA PRESIÓN 2 TUBOS, VENTILADOR AC Y CONEXIONES A DERECHAS</t>
  </si>
  <si>
    <t>FAN COILS CONDUCTO DE ALTA PRESIÓN 2 TUBOS, VENTILADOR EC Y CONEXIONES A IZQUIERDAS</t>
  </si>
  <si>
    <t>FAN COILS CONDUCTO DE ALTA PRESIÓN 2 TUBOS, VENTILADOR EC Y CONEXIONES A DERECHAS</t>
  </si>
  <si>
    <t>FAN COILS CONDUCTO DE ALTA PRESIÓN 4 TUBOS, VENTILADOR AC Y CONEXIONES A IZQUIERDAS</t>
  </si>
  <si>
    <t>FAN COILS CONDUCTO DE ALTA PRESIÓN 4 TUBOS, VENTILADOR AC Y CONEXIONES A DERECHAS</t>
  </si>
  <si>
    <t>FAN COILS CONDUCTO DE ALTA PRESIÓN 4 TUBOS, VENTILADOR EC Y CONEXIONES A IZQUIERDAS</t>
  </si>
  <si>
    <t>FAN COILS CONDUCTO DE ALTA PRESIÓN 4 TUBOS, VENTILADOR EC Y CONEXIONES A DERECHAS</t>
  </si>
  <si>
    <t>FAN COILS CASSETTE</t>
  </si>
  <si>
    <t>FAN COILS CASSETTE 2 TUBOS VENTILADOR AC</t>
  </si>
  <si>
    <t>FAN COILS CASSETTE 2 TUBOS VENTILADOR EC</t>
  </si>
  <si>
    <t>FAN COILS CASSETTE 4 TUBOS VENTILADOR AC</t>
  </si>
  <si>
    <t>FAN COILS CASSETTE 4 TUBOS VENTILADOR EC</t>
  </si>
  <si>
    <t>KITS DE POTENCIA CONTINUA (T-CAP)</t>
  </si>
  <si>
    <t>SISTEMA DE POTENCIA CONTINUA (T-Cap)</t>
  </si>
  <si>
    <t>UNIDADES INTERIORES POTENCIA CONTINUA (T-CAP)</t>
  </si>
  <si>
    <t>UNIDADES EXTERIORES DE POTENCIA CONTINUA (T-CAP)</t>
  </si>
  <si>
    <t>SISTEMA ALL IN ONE AQUAREA SERIE M (R290) 185 litros</t>
  </si>
  <si>
    <t>SISTEMA ALL IN ONE AQUAREA SERIE M  CON ÁNODO ELÉCTRICO (R290) 260 litros</t>
  </si>
  <si>
    <t>SISTEMA ALL IN ONE AQUAREA SERIE M  CON ÁNODO ELÉCTRICO (R290) 185 litros</t>
  </si>
  <si>
    <t>SISTEMA ALL IN ONE AQUAREA SERIE M (R290) 260 litros</t>
  </si>
  <si>
    <t xml:space="preserve">AQUAREA SERIE M (R290) de 9kW a 30kW - Formato modular </t>
  </si>
  <si>
    <t>KIT-Z25-YKEA-1</t>
  </si>
  <si>
    <t>KIT-Z35-YKEA-1</t>
  </si>
  <si>
    <t>KIT-Z42-YKEA-1</t>
  </si>
  <si>
    <t>KIT-Z50-YKEA-1</t>
  </si>
  <si>
    <t>KIT-Z71-YKEA-1</t>
  </si>
  <si>
    <t>CS-Z25YKEA-1</t>
  </si>
  <si>
    <t>CU-Z25YKEA-1</t>
  </si>
  <si>
    <t>CS-Z35YKEA-1</t>
  </si>
  <si>
    <t>CU-Z35YKEA-1</t>
  </si>
  <si>
    <t>CS-Z42YKEA-1</t>
  </si>
  <si>
    <t>CU-Z42YKEA-1</t>
  </si>
  <si>
    <t>CS-Z50YKEA-1</t>
  </si>
  <si>
    <t>CU-Z50YKEA-1</t>
  </si>
  <si>
    <t>CS-Z71YKEA-1</t>
  </si>
  <si>
    <t>CU-Z71YKEA-1</t>
  </si>
  <si>
    <t>AQUAREA SERIE L (R290) de 5kW a 9kW Partida con conexión hidráulica</t>
  </si>
  <si>
    <t>Unidad interior All in One monofásica Generación L conexión hidráulica</t>
  </si>
  <si>
    <t>All in One Bizona conexión hidráulica</t>
  </si>
  <si>
    <t>All in One con ánodo eléctrico conexión hidráulica</t>
  </si>
  <si>
    <t>Unidad interior Bibloc monofásica Generación L conexión hidráulica</t>
  </si>
  <si>
    <t>Unidad exterior 5kW conexión hidráulica</t>
  </si>
  <si>
    <t>Unidad exterior 7kW conexión hidráulica</t>
  </si>
  <si>
    <t>Unidad exterior 9kW conexión hidráulica</t>
  </si>
  <si>
    <t>KIT-ADC12K6E5AN</t>
  </si>
  <si>
    <t>KIT-ADC12K6E5</t>
  </si>
  <si>
    <t>KIT-WC12K6E5</t>
  </si>
  <si>
    <t>KIT-AXC16K9E8</t>
  </si>
  <si>
    <t>KIT-AXC16K9E8AN</t>
  </si>
  <si>
    <t>Unidad exterior 3kW monofásica R32</t>
  </si>
  <si>
    <t>Unidad exterior 5kW monofásica R32</t>
  </si>
  <si>
    <t>Unidad exterior 7kW monofásica R32</t>
  </si>
  <si>
    <t>Unidad exterior 9kW monofásica R32</t>
  </si>
  <si>
    <t>Unidad exterior 12kW monofásica R32</t>
  </si>
  <si>
    <t>Unidad exterior 9kW trifásica R32</t>
  </si>
  <si>
    <t>Unidad exterior 12kW trifásica R32</t>
  </si>
  <si>
    <t>Unidad exterior 16kW trifásica R32</t>
  </si>
  <si>
    <t>Kit de pared Etherea 2,0 kW</t>
  </si>
  <si>
    <t>Unidad de 50kW sin bomba hidráulica ni depósito de inercia 70ºC T de impulsión</t>
  </si>
  <si>
    <t>Unidad de 60kW sin bomba hidráulica ni depósito de inercia 70ºC T de impulsión</t>
  </si>
  <si>
    <t>Unidad de 70kW sin bomba hidráulica ni depósito de inercia 70ºC T de impulsión</t>
  </si>
  <si>
    <t>Unidad de 80kW sin bomba hidráulica ni depósito de inercia 70ºC T de impulsión</t>
  </si>
  <si>
    <t>Unidad de 70kW con bomba hidráulica, sin depósito de inercia</t>
  </si>
  <si>
    <t>Unidad de 85kW con bomba hidráulica, sin depósito de inercia</t>
  </si>
  <si>
    <t>Unidad de 100kW con bomba hidráulica, sin depósito de inercia</t>
  </si>
  <si>
    <t>Unidad de 130kW con bomba hidráulica, sin depósito de inercia</t>
  </si>
  <si>
    <t>Unidad de 25kW con bomba hidráulica, sin depósito de inercia</t>
  </si>
  <si>
    <t>Unidad de 40kW con bomba hidráulica, sin depósito de inercia</t>
  </si>
  <si>
    <t>Kit de pared Etherea 2,5 kW</t>
  </si>
  <si>
    <t>Kit de pared Etherea 3,5 kW</t>
  </si>
  <si>
    <t>Kit de pared Etherea 4,2 kW</t>
  </si>
  <si>
    <t>Kit de pared Etherea 5,0 kW</t>
  </si>
  <si>
    <t>Kit de pared Etherea 7,1 kW</t>
  </si>
  <si>
    <t>Unidad exterior Etherea 2,0kW</t>
  </si>
  <si>
    <t>FAN COILS DE PARED CON MANDO A DISTANCIA IR</t>
  </si>
  <si>
    <t>Unidad exterior Etherea 2,5kW</t>
  </si>
  <si>
    <t>Unidad exterior Etherea 3,5kW</t>
  </si>
  <si>
    <t>Unidad exterior Etherea 4,2kW</t>
  </si>
  <si>
    <t>Unidad exterior Etherea 5,0kW</t>
  </si>
  <si>
    <t>Unidad exterior Etherea 7,1kW</t>
  </si>
  <si>
    <t>Unidad interior Bibloc T-Cap trifásica Generación K 16kW</t>
  </si>
  <si>
    <t>COMBO: ACS inox (230L) + inercia (60L)</t>
  </si>
  <si>
    <t>COMBO: ACS esmaltado (185L) + inercia (80L)</t>
  </si>
  <si>
    <t>DEPÓSITOS</t>
  </si>
  <si>
    <t>DEPÓSITOS COMBINADOS ACS + INERCIA</t>
  </si>
  <si>
    <t>DEPÓSITOS PARA INERCIA TÉRMICA, PULMÓN Y SEPARACIÓN HIDRÁULICA</t>
  </si>
  <si>
    <t>SPLIT INVERTER TZ CON nanoe™X</t>
  </si>
  <si>
    <t>CALIDAD DE AIRE INTERIOR nanoe™X</t>
  </si>
  <si>
    <t>Dispositivo nanoe™X para falso techo</t>
  </si>
  <si>
    <t>CASSETTE  90X90 CON nanoe™X</t>
  </si>
  <si>
    <t xml:space="preserve"> CONSOLA TECHO CON nanoe™X</t>
  </si>
  <si>
    <t xml:space="preserve"> SPLIT DE PARED CON nanoe™X</t>
  </si>
  <si>
    <t>CASSETTE 60x60 CON nanoe™X</t>
  </si>
  <si>
    <t>CONSOLA DE SUELO MG1 PARA R410A CON nanoe™X</t>
  </si>
  <si>
    <t>48L inox.</t>
  </si>
  <si>
    <t>100L inox.</t>
  </si>
  <si>
    <t>194L acero negro</t>
  </si>
  <si>
    <t>252L acero negro</t>
  </si>
  <si>
    <t>SPLIT INVERTER ETHEREA BLANCO MATE CON nanoe™X</t>
  </si>
  <si>
    <t>SPLIT INVERTER ETHEREA GRAFITO CON nanoe™X</t>
  </si>
  <si>
    <t>CONSOLA DE SUELO CON nanoe™X</t>
  </si>
  <si>
    <t>167L acero esmaltado</t>
  </si>
  <si>
    <t>Calidad del aire interior nanoe™X</t>
  </si>
  <si>
    <t>200L acero esmaltado</t>
  </si>
  <si>
    <t>290L acero esmaltado</t>
  </si>
  <si>
    <t>380L acero esmaltado</t>
  </si>
  <si>
    <t>350L acero esmaltado - doble serpentín</t>
  </si>
  <si>
    <t>200L acero esmaltado con carcasa de huella cuadrada 60x60</t>
  </si>
  <si>
    <t>Unidad exterior TZ 2,0kW</t>
  </si>
  <si>
    <t>Unidad exterior TZ 2,5kW</t>
  </si>
  <si>
    <t>Unidad exterior TZ 3,5kW</t>
  </si>
  <si>
    <t>Unidad exterior TZ 4,2kW</t>
  </si>
  <si>
    <t>Unidad exterior TZ 5,0kW</t>
  </si>
  <si>
    <t>Unidad exterior TZ 6,0kW</t>
  </si>
  <si>
    <t>Unidad exterior TZ 7,1kW</t>
  </si>
  <si>
    <t>192L inox.</t>
  </si>
  <si>
    <t>284L inox.</t>
  </si>
  <si>
    <t>280L inox. Alta eficiencia</t>
  </si>
  <si>
    <t>Kit de pared TZ Ultracompacto 6,0 kW</t>
  </si>
  <si>
    <t>Kit de pared TZ Ultracompacto 7,1 kW</t>
  </si>
  <si>
    <t>Kit de filtro hidráulico + 2 válvulas manuales de cierre</t>
  </si>
  <si>
    <t>Filtro hidráulico</t>
  </si>
  <si>
    <t>Kit de válvula de 3 vías para UI bibloc Series J y H</t>
  </si>
  <si>
    <t>Válvula de alivio anticongelación</t>
  </si>
  <si>
    <t>Unidad interior 2,5kW con control de pared por cable, Aerowings 2.0, Wi-Fi mejorado</t>
  </si>
  <si>
    <t>Unidad interior 3,5kW con control de pared por cable, Aerowings 2.0, Wi-Fi mejorado</t>
  </si>
  <si>
    <t>Unidad interior 4,2kW con control de pared por cable, Aerowings 2.0, Wi-Fi mejorado</t>
  </si>
  <si>
    <t>Unidad interior 5,0kW con control de pared por cable, Aerowings 2.0, Wi-Fi mejorado</t>
  </si>
  <si>
    <t>Unidad interior 7,1kW con control de pared por cable, Aerowings 2.0, Wi-Fi mejorado</t>
  </si>
  <si>
    <t>CONSOLA SUELO con nanoe™X</t>
  </si>
  <si>
    <t>Kit de consola de suelo 2,5kW</t>
  </si>
  <si>
    <t>Kit de consola de suelo 3,5kW</t>
  </si>
  <si>
    <t>Kit de consola de suelo 5,0kW</t>
  </si>
  <si>
    <t>Unidad interior 2,5kW con nanoe™X</t>
  </si>
  <si>
    <t>Unidad interior 3,5kW con nanoe™X</t>
  </si>
  <si>
    <t>Unidad interior 5,0kW con nanoe™X</t>
  </si>
  <si>
    <t>Unidad interior 2,5kW con mando de pared incluido y bomba de drenaje</t>
  </si>
  <si>
    <t>Unidad interior 3,5kW con mando de pared incluido y bomba de drenaje</t>
  </si>
  <si>
    <t>Unidad interior 5,0kW con mando de pared incluido y bomba de drenaje</t>
  </si>
  <si>
    <t>Unidad interior 6,0kW con mando de pared incluido y bomba de drenaje</t>
  </si>
  <si>
    <t>Kit de conductos 2,5kW de muy baja silueta (200mm altura)</t>
  </si>
  <si>
    <t>Kit de conductos 3,5kW de muy baja silueta (200mm altura)</t>
  </si>
  <si>
    <t>Kit de conductos 5,0kW de muy baja silueta (200mm altura)</t>
  </si>
  <si>
    <t>Kit de conductos 6,0kW de muy baja silueta (200mm altura)</t>
  </si>
  <si>
    <t>SPLIT INVERTER SERVER ROOM para aplicaciones 24/7 y 365 días/año</t>
  </si>
  <si>
    <t>Unidad interior 2,0kW con mando de pared incluido y bomba de drenaje</t>
  </si>
  <si>
    <t>ACCESORIOS ELÉCTRICOS Y ELECTRÓNICOS</t>
  </si>
  <si>
    <t>PCBs PARA FUNCIONES ADICIONALES</t>
  </si>
  <si>
    <t>Panel cassette 60x60</t>
  </si>
  <si>
    <t>MANDOS DE CONTROL Y TERMOSTATOS</t>
  </si>
  <si>
    <t>Unidad interior 2,0kW con nanoe™X (sólo combinaciones 2x1)</t>
  </si>
  <si>
    <t>SPLIT INVERTER ETHEREA GRIS GRAFITO CON nanoe™X</t>
  </si>
  <si>
    <t>U. CONSOLA DE SUELO (sólo para combinaciones 2x1) CON nanoe™X</t>
  </si>
  <si>
    <t>MULTI TZ - UNIDADES INTERIORES DE PARED CON nanoe™X</t>
  </si>
  <si>
    <t>Kit 2x1 Multi TZ con unidades interiores 25+35 y exterior 5,0kW</t>
  </si>
  <si>
    <t>Kit 2x1 Multi TZ con unidades interiores 25+35 y exterior 4,1kW</t>
  </si>
  <si>
    <t>ACCESORIOS PARA DEPÓSITOS ACS E INERCIA</t>
  </si>
  <si>
    <t>Kit 2x1 Multi TZ con unidades interiores 20+35 y exterior 4,1kW</t>
  </si>
  <si>
    <t>Filtro hidráulico magnético para Aquarea Generación H</t>
  </si>
  <si>
    <t>Kit de pared TZ Ultracompacto 2,0 kW (¡Sólo 779 mm!)</t>
  </si>
  <si>
    <t>Kit de pared TZ Ultracompacto 2,5 kW (¡Sólo 779 mm!)</t>
  </si>
  <si>
    <t>Kit de pared TZ Ultracompacto 3,5 kW (¡Sólo 779 mm!)</t>
  </si>
  <si>
    <t>Kit de pared TZ Ultracompacto 4,2 kW (¡Sólo 779 mm!)</t>
  </si>
  <si>
    <t>Kit de pared TZ Ultracompacto 5,0 kW (¡Sólo 779 mm!)</t>
  </si>
  <si>
    <t>Unidad interior 2,5kW, Aerowings, 20 dBA</t>
  </si>
  <si>
    <t>Unidad interior 3,5kW, Aerowings, 20 dBA</t>
  </si>
  <si>
    <t>Unidad interior 5,0kW, Aerowings, 20 dBA</t>
  </si>
  <si>
    <t>Unidad interior 6,0kW, Aerowings, 20 dBA</t>
  </si>
  <si>
    <t>Unidad exterior 2,5kW BZ</t>
  </si>
  <si>
    <t>Unidad exterior 3,5kW BZ</t>
  </si>
  <si>
    <t>Unidad exterior 5,0kW BZ</t>
  </si>
  <si>
    <t>Unidad exterior 6,0kW BZ</t>
  </si>
  <si>
    <t>Kit de pared 2,5kW ultracompacto BZ (¡Sólo 779 mm!)</t>
  </si>
  <si>
    <t>Kit de pared 3,5kW ultracompacto BZ (¡Sólo 779 mm!)</t>
  </si>
  <si>
    <t>Kit de pared 5,0kW ultracompacto BZ (¡Sólo 779 mm!)</t>
  </si>
  <si>
    <t>Kit de pared 6,0kW ultracompacto BZ (¡Sólo 779 mm!)</t>
  </si>
  <si>
    <t>7,10 A++</t>
  </si>
  <si>
    <t>8,70 A+++</t>
  </si>
  <si>
    <t xml:space="preserve"> </t>
  </si>
  <si>
    <t>(**) Coste Reciclaje de Producto según RD 208/2005.</t>
  </si>
  <si>
    <t>(*)Coste de Reciclaje de acuerdo con RD106/2008</t>
  </si>
  <si>
    <t>CU-UZ35ZKE</t>
  </si>
  <si>
    <t>5025232946471</t>
  </si>
  <si>
    <t>CS-UZ35ZKE</t>
  </si>
  <si>
    <t>5025232946242</t>
  </si>
  <si>
    <t>KIT-UZ35-ZKE</t>
  </si>
  <si>
    <t>4010869384681</t>
  </si>
  <si>
    <t>CU-UZ25ZKE</t>
  </si>
  <si>
    <t>5025232946464</t>
  </si>
  <si>
    <t>CS-UZ25ZKE</t>
  </si>
  <si>
    <t>5025232946235</t>
  </si>
  <si>
    <t>KIT-UZ25-ZKE</t>
  </si>
  <si>
    <t>4010869384575</t>
  </si>
  <si>
    <t>SPLIT INVERTER UZ (R32)</t>
  </si>
  <si>
    <t>Pilas</t>
  </si>
  <si>
    <t>Reciclaje</t>
  </si>
  <si>
    <t>Capacidad Calorífica</t>
  </si>
  <si>
    <t>Capacidad Frigorífica</t>
  </si>
  <si>
    <t>Coste (*)</t>
  </si>
  <si>
    <t>PVPR €</t>
  </si>
  <si>
    <t xml:space="preserve">CODIGO EAN </t>
  </si>
  <si>
    <t>8,50 A++</t>
  </si>
  <si>
    <t xml:space="preserve"> SPLIT INVERTER UZ (R32)</t>
  </si>
  <si>
    <t>CS-UZ50ZKE</t>
  </si>
  <si>
    <t>CU-UZ50ZKE</t>
  </si>
  <si>
    <t>KIT-UZ50-ZKE</t>
  </si>
  <si>
    <t>Kit de pared 3,5kW ultracompacto UZ (¡Sólo 779 mm!)</t>
  </si>
  <si>
    <t>Kit de pared 2,5kW ultracompacto UZ (¡Sólo 779 mm!)</t>
  </si>
  <si>
    <t>GAMA RAC UZ</t>
  </si>
  <si>
    <t>Unidad exterior 2,5kW UZ</t>
  </si>
  <si>
    <t>Unidad exterior 3,5kW UZ</t>
  </si>
  <si>
    <t>Kit de válvula de 3 vías para UI bibloc Series K y L</t>
  </si>
  <si>
    <t xml:space="preserve">PF3 KITS DE CONDUCTOS ADAPTABLES ESTÁNDAR CON nanoe™X + RTC5B </t>
  </si>
  <si>
    <t>PF3 KITS DE CONDUCTOS ADAPTABLES ESTÁNDAR CON nanoe™X + RTC6BLW</t>
  </si>
  <si>
    <t>PF3 KITS DE CONDUCTOS ADAPTABLES ESTÁNDAR CON nanoe™X + RTC6</t>
  </si>
  <si>
    <t>KITS DE CONDUCTOS ADAPTABLES PF3 ELITE CON nanoe™X + RTC5B</t>
  </si>
  <si>
    <t>KITS DE CASSETE 90X90 PU3  ESTÁNDAR CON nanoe™X + RTC5B</t>
  </si>
  <si>
    <t>CASSETTES 60X60</t>
  </si>
  <si>
    <t>KITS DE CASSETTE 90X90 PU3 ESTÁNDAR CON nanoe™X + RTC6BLW</t>
  </si>
  <si>
    <t>KITS DE CASSETTE 90X90 PU3 ESTÁNDAR CON nanoe™X + RTC6</t>
  </si>
  <si>
    <t>KITS DE CASSETTE 90X90 PU3 ELITE CON nanoe™X + RTC5B</t>
  </si>
  <si>
    <t>PT3 KITS DE CONSOLA DE TECHO ESTÁNDAR CON nanoe™X + RTC5B</t>
  </si>
  <si>
    <t>PT3 KITS DE CONSOLA DE TECHO ESTÁNDAR CON nanoe™X + RTC6BLW</t>
  </si>
  <si>
    <t>KITS DE CONSOLA DE TECHO PT3 ELITE CON nanoe™X + RTC5B</t>
  </si>
  <si>
    <t>PK3 KITS ESTÁNDAR SPLIT DE PARED CON nanoe™X + RTC5B</t>
  </si>
  <si>
    <t>PK3 KITS ESTÁNDAR SPLIT DE PARED CON nanoe™X + RTC6BLW</t>
  </si>
  <si>
    <t>PK3 KITS SPLIT DE PARED ELITE CON nanoe™X + RTC5B</t>
  </si>
  <si>
    <t>KITS CASSETTE 60X60 PE3 STANDARD CON nanoe™X + RTC5B</t>
  </si>
  <si>
    <t>KITS CASSETTE 60X60 PE3 STANDARD CON nanoe™X + RTC6BLW</t>
  </si>
  <si>
    <t>KITS CASSETTE 60X60 PE3 STANDARD CON nanoe™X + RTC6</t>
  </si>
  <si>
    <t>PE4 ELITE KITS DE CONDUCTOS DE GRAN CAPACIDAD CON nanoe™X + RTC5B</t>
  </si>
  <si>
    <t>KITS CASSETTE 60X60 PE3 ELITE CON nanoe™X + RTC5B</t>
  </si>
  <si>
    <t>Unidades interiores aire-aire con nanoe™X</t>
  </si>
  <si>
    <t>KITS DE CONDUCTOS ADAPTABLES PF3 ELITE CON nanoe™X + RTC6BLW</t>
  </si>
  <si>
    <t>KITS DE CASSETTE 90X90 PU3 ELITE CON nanoe™X + RTC6BLW</t>
  </si>
  <si>
    <t>Control inalámbrico con accesorios CZ-RWS3 y CZ-RWRY3</t>
  </si>
  <si>
    <t xml:space="preserve">Unidad interior casette 60x60 con nanoe™X </t>
  </si>
  <si>
    <t>Unidad exterior 2,5kW YKEA</t>
  </si>
  <si>
    <t>Unidad exterior 3,5kW YKEA</t>
  </si>
  <si>
    <t>Unidad exterior 4,2kW YKEA</t>
  </si>
  <si>
    <t>Unidad exterior 5,0kW YKEA</t>
  </si>
  <si>
    <t>Unidad exterior 7,1kW YKEA</t>
  </si>
  <si>
    <t>Unidad de conducto DX con nanoe™X especial EcoFleX</t>
  </si>
  <si>
    <t>*MT: Potencia frigorífica a -10ºC evaporación (media temperatura)</t>
  </si>
  <si>
    <t>**BT: Potencia frigorífica a -35ºC evaporación (baja temperatura)</t>
  </si>
  <si>
    <t>Unidad condensadora remota de 4HP (6,9kW MT*)</t>
  </si>
  <si>
    <t>Unidad condensadora remota de 10HP (14kW MT*)</t>
  </si>
  <si>
    <t>Unidad condensadora remota de 2HP (3,7kW MT* / 1,8kW BT**)</t>
  </si>
  <si>
    <t>Unidad condensadora remota de 4HP (7,5kW MT* / 3,8kW BT**)</t>
  </si>
  <si>
    <t>Unidad condensadora remota de 10HP (15kW MT* / 8kW BT**)</t>
  </si>
  <si>
    <t>Unidad condensadora remota de 20HP (29kW MT* / 15kW BT**)</t>
  </si>
  <si>
    <t>MG1 CONSOLA DE SUELO PARA R410A CON nanoe™X</t>
  </si>
  <si>
    <t xml:space="preserve">Kit de apilamiento de hasta 3 intercambiadores </t>
  </si>
  <si>
    <t xml:space="preserve">Hidrokit de 8kW frío / 9,0kW calor para ECOi </t>
  </si>
  <si>
    <t>Hidrokit de 12,5kW frío / 14,0kW calor para ECOi</t>
  </si>
  <si>
    <t>SPLIT INVERTER SERIE BZ (R32)</t>
  </si>
  <si>
    <t>FAN COILS</t>
  </si>
  <si>
    <t>Módulo de conexión Wi-Fi para PACi (cobertura mejorada) - Nuevo</t>
  </si>
  <si>
    <t>Cubierta lateral magnética All in One Series K y L</t>
  </si>
  <si>
    <t>Cubierta frontal para espacio de control</t>
  </si>
  <si>
    <t>Category</t>
  </si>
  <si>
    <t>WH-UQ09HE8</t>
  </si>
  <si>
    <t>WH-UQ12HE8</t>
  </si>
  <si>
    <t>WH-UQ16HE8</t>
  </si>
  <si>
    <t>WH-SQC09H3E8</t>
  </si>
  <si>
    <t>WH-SQC12H9E8</t>
  </si>
  <si>
    <t>WH-SQC16H9E8</t>
  </si>
  <si>
    <t>WH-SDC0309K6E5</t>
  </si>
  <si>
    <t>WH-SDC0509L6E5</t>
  </si>
  <si>
    <t>WH-SDC09K9E8</t>
  </si>
  <si>
    <t>WH-SXC09K6E5</t>
  </si>
  <si>
    <t>WH-SXC09K9E8</t>
  </si>
  <si>
    <t>WH-SDC0916M6E5</t>
  </si>
  <si>
    <t>WH-UDZ16KE5</t>
  </si>
  <si>
    <t>WH-SDC16K6E5</t>
  </si>
  <si>
    <t>WH-MXC09J3E5-1</t>
  </si>
  <si>
    <t>WH-MXC12J6E5-1</t>
  </si>
  <si>
    <t>WH-MXC09J3E8-1</t>
  </si>
  <si>
    <t>WH-MXC12J9E8-1</t>
  </si>
  <si>
    <t>WH-MXC16J9E8-1</t>
  </si>
  <si>
    <t>WH-ADC0309K3E5UK</t>
  </si>
  <si>
    <t>WH-ADC0309K6E5</t>
  </si>
  <si>
    <t>WH-ADC0309K6E5AN</t>
  </si>
  <si>
    <t>WH-ADC0509L3E5UK</t>
  </si>
  <si>
    <t>WH-ADC0509L6E5</t>
  </si>
  <si>
    <t>WH-ADC0509L6E5AN</t>
  </si>
  <si>
    <t>WH-ADC0912K6E5UK</t>
  </si>
  <si>
    <t>WH-ADC0916M3E5UK2</t>
  </si>
  <si>
    <t>WH-ADC0916M3E5UK3</t>
  </si>
  <si>
    <t>WH-ADC0916M6E52</t>
  </si>
  <si>
    <t>WH-ADC0916M6E53</t>
  </si>
  <si>
    <t>WH-ADC0912K6E53</t>
  </si>
  <si>
    <t>WH-ADC0912K6E5AN3</t>
  </si>
  <si>
    <t>WH-ADC0912K6E5UK3</t>
  </si>
  <si>
    <t>WH-ADC0912K9E83</t>
  </si>
  <si>
    <t>WH-ADC0912K9E8AN3</t>
  </si>
  <si>
    <t>WH-ADC16K9E83</t>
  </si>
  <si>
    <t>WH-ADC16K9E8AN3</t>
  </si>
  <si>
    <t>WH-ADC0916M3E5UK1</t>
  </si>
  <si>
    <t>WH-ADC16K6E5</t>
  </si>
  <si>
    <t>WH-ADC16K6E5UK</t>
  </si>
  <si>
    <t>WH-ADC16K6E5AN</t>
  </si>
  <si>
    <t>WH-ADC16K6E53</t>
  </si>
  <si>
    <t>WH-ADC16K6E5UK3</t>
  </si>
  <si>
    <t>WH-ADC16K6E5AN3</t>
  </si>
  <si>
    <t>WH-ADC0509L3E51</t>
  </si>
  <si>
    <t>WH-ADC0509L3E5UK1</t>
  </si>
  <si>
    <t>WH-ADC0509L3E5AN1</t>
  </si>
  <si>
    <t>CU-4WZ95CBE5</t>
  </si>
  <si>
    <t>WH-ADF0309K3E5M</t>
  </si>
  <si>
    <t>CZ-NV3</t>
  </si>
  <si>
    <t>CZ-RTW2-1</t>
  </si>
  <si>
    <t>CZ-TAW1C</t>
  </si>
  <si>
    <t>CZ-TAW2</t>
  </si>
  <si>
    <t>PAW-GRDSTD940</t>
  </si>
  <si>
    <t>PAW-GRDSTD1100</t>
  </si>
  <si>
    <t>PAW-GRDSTDHTR940</t>
  </si>
  <si>
    <t>PAW-GRDSTDHTR1100</t>
  </si>
  <si>
    <t>PAW-G3KIT-1</t>
  </si>
  <si>
    <t>PAW-A2W-HB3-SC</t>
  </si>
  <si>
    <t>PAW-A2W-HB4-SC</t>
  </si>
  <si>
    <t>PAW-A2W-HB5-SC</t>
  </si>
  <si>
    <t>P-FAL10SC-HLE</t>
  </si>
  <si>
    <t>P-FAL10SC-RLE</t>
  </si>
  <si>
    <t>P-FAL20SC-HLE</t>
  </si>
  <si>
    <t>P-FAL20SC-RLE</t>
  </si>
  <si>
    <t>P-FAL30SC-HLE</t>
  </si>
  <si>
    <t>P-FAL30SC-RLE</t>
  </si>
  <si>
    <t>P-FAL35SC-HLE</t>
  </si>
  <si>
    <t>P-FAL35SC-RLE</t>
  </si>
  <si>
    <t>P-FAL40SC-HLE</t>
  </si>
  <si>
    <t>P-FAL40SC-RLE</t>
  </si>
  <si>
    <t>P-FAL10SC-00E</t>
  </si>
  <si>
    <t>P-FAL10DC-00E</t>
  </si>
  <si>
    <t>P-FAL20SC-00E</t>
  </si>
  <si>
    <t>P-FAL20DC-00E</t>
  </si>
  <si>
    <t>P-FAL30SC-00E</t>
  </si>
  <si>
    <t>P-FAL30DC-00E</t>
  </si>
  <si>
    <t>P-FAL35SC-00E</t>
  </si>
  <si>
    <t>P-FAL35DC-00E</t>
  </si>
  <si>
    <t>P-FAL40SC-00E</t>
  </si>
  <si>
    <t>P-FAL40DC-00E</t>
  </si>
  <si>
    <t>P-FMM10DC-RNE</t>
  </si>
  <si>
    <t>P-FMM15DC-RNE</t>
  </si>
  <si>
    <t>P-FMM20DC-RNE</t>
  </si>
  <si>
    <t>P-FMM10DC-QNE</t>
  </si>
  <si>
    <t>P-FMM15DC-QNE</t>
  </si>
  <si>
    <t>P-FMM20DC-QNE</t>
  </si>
  <si>
    <t>P-FMM10DC-R0E</t>
  </si>
  <si>
    <t>P-FMM15DC-R0E</t>
  </si>
  <si>
    <t>P-FMM20DC-R0E</t>
  </si>
  <si>
    <t>P-FMM10DC-Q0E</t>
  </si>
  <si>
    <t>P-FMM15DC-Q0E</t>
  </si>
  <si>
    <t>P-FMM20DC-Q0E</t>
  </si>
  <si>
    <t>P-FMM10DC-V0E</t>
  </si>
  <si>
    <t>P-FMM15DC-V0E</t>
  </si>
  <si>
    <t>P-FMM20DC-V0E</t>
  </si>
  <si>
    <t>P-FMM10SC-Q0E</t>
  </si>
  <si>
    <t>P-FMM15SC-Q0E</t>
  </si>
  <si>
    <t>P-FMM20SC-Q0E</t>
  </si>
  <si>
    <t>P-FMM10SC-R0E</t>
  </si>
  <si>
    <t>P-FMM15SC-R0E</t>
  </si>
  <si>
    <t>P-FMM20SC-R0E</t>
  </si>
  <si>
    <t>P-FMM10SC-V0E</t>
  </si>
  <si>
    <t>P-FMM15SC-V0E</t>
  </si>
  <si>
    <t>P-FMM20SC-V0E</t>
  </si>
  <si>
    <t>P-FMM40DC-RNE</t>
  </si>
  <si>
    <t>P-FMM40DC-QNE</t>
  </si>
  <si>
    <t>P-FMM40DC-R0E</t>
  </si>
  <si>
    <t>P-FMM40DC-Q0E</t>
  </si>
  <si>
    <t>P-FMM40DC-V0E</t>
  </si>
  <si>
    <t>P-FSN55R05-RE</t>
  </si>
  <si>
    <t>P-FSN55R05-JE</t>
  </si>
  <si>
    <t>P-FTN15R05-RE</t>
  </si>
  <si>
    <t>P-FTN20R05-RE</t>
  </si>
  <si>
    <t>P-FTN25R05-RE</t>
  </si>
  <si>
    <t>P-FTN35R05-RE</t>
  </si>
  <si>
    <t>P-FTN45R05-RE</t>
  </si>
  <si>
    <t>P-FTN15R05-JE</t>
  </si>
  <si>
    <t>P-FTN20R05-JE</t>
  </si>
  <si>
    <t>P-FTN25R05-JE</t>
  </si>
  <si>
    <t>P-FTN35R05-JE</t>
  </si>
  <si>
    <t>P-FTN45R05-JE</t>
  </si>
  <si>
    <t>P-FSN55O05-RE</t>
  </si>
  <si>
    <t>P-FSN55O05-JE</t>
  </si>
  <si>
    <t>P-FTN15O05-RE</t>
  </si>
  <si>
    <t>P-FTN20O05-RE</t>
  </si>
  <si>
    <t>P-FTN25O05-RE</t>
  </si>
  <si>
    <t>P-FTN35O05-RE</t>
  </si>
  <si>
    <t>P-FTN45O05-RE</t>
  </si>
  <si>
    <t>P-FTN15O05-JE</t>
  </si>
  <si>
    <t>P-FTN20O05-JE</t>
  </si>
  <si>
    <t>P-FTN25O05-JE</t>
  </si>
  <si>
    <t>P-FTN35O05-JE</t>
  </si>
  <si>
    <t>P-FTN45O05-JE</t>
  </si>
  <si>
    <t>P-FSQ30R05-RE</t>
  </si>
  <si>
    <t>P-FSQ45R05-RE</t>
  </si>
  <si>
    <t>P-FSQ60R05-RE</t>
  </si>
  <si>
    <t>P-FSQ75R05-RE</t>
  </si>
  <si>
    <t>P-FSQ30R05-JE</t>
  </si>
  <si>
    <t>P-FSQ45R05-JE</t>
  </si>
  <si>
    <t>P-FSQ60R05-JE</t>
  </si>
  <si>
    <t>P-FSQ75R05-JE</t>
  </si>
  <si>
    <t>P-FTQ30R05-RE</t>
  </si>
  <si>
    <t>P-FTQ45R05-RE</t>
  </si>
  <si>
    <t>P-FTQ60R05-RE</t>
  </si>
  <si>
    <t>P-FTQ65R05-RE</t>
  </si>
  <si>
    <t>P-FTQ30R05-JE</t>
  </si>
  <si>
    <t>P-FTQ45R05-JE</t>
  </si>
  <si>
    <t>P-FTQ60R05-JE</t>
  </si>
  <si>
    <t>P-FTQ65R05-JE</t>
  </si>
  <si>
    <t>P-FSQ30O05-RE</t>
  </si>
  <si>
    <t>P-FSQ45O05-RE</t>
  </si>
  <si>
    <t>P-FSQ60O05-RE</t>
  </si>
  <si>
    <t>P-FSQ75O05-RE</t>
  </si>
  <si>
    <t>P-FSQ30O05-JE</t>
  </si>
  <si>
    <t>P-FSQ45O05-JE</t>
  </si>
  <si>
    <t>P-FSQ60O05-JE</t>
  </si>
  <si>
    <t>P-FSQ75O05-JE</t>
  </si>
  <si>
    <t>P-FTQ30O05-RE</t>
  </si>
  <si>
    <t>P-FTQ45O05-RE</t>
  </si>
  <si>
    <t>P-FTQ60O05-RE</t>
  </si>
  <si>
    <t>P-FTQ65O05-RE</t>
  </si>
  <si>
    <t>P-FTQ30O05-JE</t>
  </si>
  <si>
    <t>P-FTQ45O05-JE</t>
  </si>
  <si>
    <t>P-FTQ60O05-JE</t>
  </si>
  <si>
    <t>P-FTQ65O05-JE</t>
  </si>
  <si>
    <t>P-CWSL10SC5-HBE</t>
  </si>
  <si>
    <t>P-CWSL20SC5-HBE</t>
  </si>
  <si>
    <t>P-CWSL30SC5-HBE</t>
  </si>
  <si>
    <t>P-CWSL10SC5-WBE</t>
  </si>
  <si>
    <t>P-CWSL20SC5-WBE</t>
  </si>
  <si>
    <t>P-CWSL30SC5-WBE</t>
  </si>
  <si>
    <t>P-CWSL10SC5-HCE</t>
  </si>
  <si>
    <t>P-CWSL20SC5-HCE</t>
  </si>
  <si>
    <t>P-CWSL30SC5-HCE</t>
  </si>
  <si>
    <t>P-CWSL10SC5-WCE</t>
  </si>
  <si>
    <t>P-CWSL20SC5-WCE</t>
  </si>
  <si>
    <t>P-CWSL30SC5-WCE</t>
  </si>
  <si>
    <t>P-CWSL10SC5-HEE</t>
  </si>
  <si>
    <t>P-CWSL20SC5-HEE</t>
  </si>
  <si>
    <t>P-CWSL30SC5-HEE</t>
  </si>
  <si>
    <t>P-CWSL10SC5-WEE</t>
  </si>
  <si>
    <t>P-CWSL20SC5-WEE</t>
  </si>
  <si>
    <t>P-CWSL30SC5-WEE</t>
  </si>
  <si>
    <t>P-CWSL10SC5-HFE</t>
  </si>
  <si>
    <t>P-CWSL20SC5-HFE</t>
  </si>
  <si>
    <t>P-CWSL30SC5-HFE</t>
  </si>
  <si>
    <t>P-CWSL10SC5-WFE</t>
  </si>
  <si>
    <t>P-CWSL20SC5-WFE</t>
  </si>
  <si>
    <t>P-CWSL30SC5-WFE</t>
  </si>
  <si>
    <t>PCZ-ESW737</t>
  </si>
  <si>
    <t>PCZ-EEB749</t>
  </si>
  <si>
    <t>PCZ-EFB749</t>
  </si>
  <si>
    <t>PCZ-ECA844</t>
  </si>
  <si>
    <t>PCZ-ESE845</t>
  </si>
  <si>
    <t>PCZ-EWA844</t>
  </si>
  <si>
    <t>PCZ-B10842</t>
  </si>
  <si>
    <t>PCZ-V30720</t>
  </si>
  <si>
    <t>PCZ-V20139</t>
  </si>
  <si>
    <t>PCZ-V30688</t>
  </si>
  <si>
    <t>PCZ-V20687</t>
  </si>
  <si>
    <t>PCZ-V30718</t>
  </si>
  <si>
    <t>PCZ-GB0520</t>
  </si>
  <si>
    <t>PCZ-GB0521</t>
  </si>
  <si>
    <t>PCZ-GB0522</t>
  </si>
  <si>
    <t>PCZ-GB0523</t>
  </si>
  <si>
    <t>PCZ-GB0524</t>
  </si>
  <si>
    <t>PCZ-LC0158</t>
  </si>
  <si>
    <t>PCZ-LC0606</t>
  </si>
  <si>
    <t>PCZ-EG1028</t>
  </si>
  <si>
    <t>PCZ-V30361</t>
  </si>
  <si>
    <t>PCZ-AHRD0431</t>
  </si>
  <si>
    <t>PCZ-AHRD0432</t>
  </si>
  <si>
    <t>PCZ-AHRD0433</t>
  </si>
  <si>
    <t>PCZ-AHRD0434</t>
  </si>
  <si>
    <t>PCZ-AHRD0435</t>
  </si>
  <si>
    <t>PCZ-AHRD0461</t>
  </si>
  <si>
    <t>PCZ-AHRD0462</t>
  </si>
  <si>
    <t>PCZ-AHRD0463</t>
  </si>
  <si>
    <t>PCZ-AHRD0464</t>
  </si>
  <si>
    <t>PCZ-AHRD0465</t>
  </si>
  <si>
    <t>PCZ-AHRD0561</t>
  </si>
  <si>
    <t>PCZ-AHRD0562</t>
  </si>
  <si>
    <t>PCZ-AHRD0563</t>
  </si>
  <si>
    <t>PCZ-AHRD0564</t>
  </si>
  <si>
    <t>PCZ-AHRD0565</t>
  </si>
  <si>
    <t>PCZ-AHRD0566</t>
  </si>
  <si>
    <t>PCZ-AHRD0567</t>
  </si>
  <si>
    <t>PCZ-AHRD0568</t>
  </si>
  <si>
    <t>PCZ-AHRD0569</t>
  </si>
  <si>
    <t>PCZ-AHRD0570</t>
  </si>
  <si>
    <t>PCZ-AHRD0466</t>
  </si>
  <si>
    <t>PCZ-AHRD0467</t>
  </si>
  <si>
    <t>PCZ-AHRD0468</t>
  </si>
  <si>
    <t>PCZ-AHRD0469</t>
  </si>
  <si>
    <t>PCZ-AHRD0682</t>
  </si>
  <si>
    <t>PCZ-AHRD0683</t>
  </si>
  <si>
    <t>PCZ-AHRD0684</t>
  </si>
  <si>
    <t>PCZ-AHRD0685</t>
  </si>
  <si>
    <t>PCZ-AHRD0491</t>
  </si>
  <si>
    <t>PCZ-AHRD0492</t>
  </si>
  <si>
    <t>PCZ-AHRD0493</t>
  </si>
  <si>
    <t>PCZ-AHRD0494</t>
  </si>
  <si>
    <t>PCZ-AHRD0495</t>
  </si>
  <si>
    <t>PCZ-AHRD0521</t>
  </si>
  <si>
    <t>PCZ-AHRD0522</t>
  </si>
  <si>
    <t>PCZ-AHRD0523</t>
  </si>
  <si>
    <t>PCZ-AHRD0524</t>
  </si>
  <si>
    <t>PCZ-AHRD0525</t>
  </si>
  <si>
    <t>PCZ-AHRD0576</t>
  </si>
  <si>
    <t>PCZ-AHRD0577</t>
  </si>
  <si>
    <t>PCZ-AHRD0578</t>
  </si>
  <si>
    <t>PCZ-AHRD0579</t>
  </si>
  <si>
    <t>PCZ-AHRD0580</t>
  </si>
  <si>
    <t>PCZ-AHRD0531</t>
  </si>
  <si>
    <t>PCZ-AHRD0532</t>
  </si>
  <si>
    <t>PCZ-AHRD0533</t>
  </si>
  <si>
    <t>PCZ-AHRD0534</t>
  </si>
  <si>
    <t>PCZ-AHRD0535</t>
  </si>
  <si>
    <t>PCZ-AHRD0581</t>
  </si>
  <si>
    <t>PCZ-AHRD0582</t>
  </si>
  <si>
    <t>PCZ-AHRD0583</t>
  </si>
  <si>
    <t>PCZ-AHRD0584</t>
  </si>
  <si>
    <t>PCZ-AHRD0585</t>
  </si>
  <si>
    <t>PCZ-AHRD0541</t>
  </si>
  <si>
    <t>PCZ-AHRD0542</t>
  </si>
  <si>
    <t>PCZ-AHRD0543</t>
  </si>
  <si>
    <t>PCZ-AHRD0544</t>
  </si>
  <si>
    <t>PCZ-AHRD0545</t>
  </si>
  <si>
    <t>PCZ-AHRD0586</t>
  </si>
  <si>
    <t>PCZ-AHRD0587</t>
  </si>
  <si>
    <t>PCZ-AHRD0588</t>
  </si>
  <si>
    <t>PCZ-AHRD0589</t>
  </si>
  <si>
    <t>PCZ-AHRD0590</t>
  </si>
  <si>
    <t>PCZ-AHRD0639</t>
  </si>
  <si>
    <t>PCZ-AHRD0640</t>
  </si>
  <si>
    <t>PCZ-AHRD0641</t>
  </si>
  <si>
    <t>PCZ-AHRD0642</t>
  </si>
  <si>
    <t>PCZ-AHRD0643</t>
  </si>
  <si>
    <t>PCZ-AHRD0571</t>
  </si>
  <si>
    <t>PCZ-AHRD0572</t>
  </si>
  <si>
    <t>PCZ-AHRD0573</t>
  </si>
  <si>
    <t>PCZ-AHRD0574</t>
  </si>
  <si>
    <t>PCZ-AHRD0575</t>
  </si>
  <si>
    <t>PCZ-AHRD0651</t>
  </si>
  <si>
    <t>PCZ-AHRD0652</t>
  </si>
  <si>
    <t>PCZ-AHRD0653</t>
  </si>
  <si>
    <t>PCZ-AHRD0654</t>
  </si>
  <si>
    <t>PCZ-AHRD0655</t>
  </si>
  <si>
    <t>PCZ-AHRD0611</t>
  </si>
  <si>
    <t>PCZ-AHRD0612</t>
  </si>
  <si>
    <t>PCZ-AHRD0613</t>
  </si>
  <si>
    <t>PCZ-AHRD0614</t>
  </si>
  <si>
    <t>PCZ-AHRD0615</t>
  </si>
  <si>
    <t>PCZ-AHRD0656</t>
  </si>
  <si>
    <t>PCZ-AHRD0657</t>
  </si>
  <si>
    <t>PCZ-AHRD0658</t>
  </si>
  <si>
    <t>PCZ-AHRD0659</t>
  </si>
  <si>
    <t>PCZ-AHRD0660</t>
  </si>
  <si>
    <t>PCZ-AHRD0616</t>
  </si>
  <si>
    <t>PCZ-AHRD0617</t>
  </si>
  <si>
    <t>PCZ-AHRD0618</t>
  </si>
  <si>
    <t>PCZ-AHRD0619</t>
  </si>
  <si>
    <t>PCZ-AHRD0620</t>
  </si>
  <si>
    <t>PCZ-AHRD0661</t>
  </si>
  <si>
    <t>PCZ-AHRD0662</t>
  </si>
  <si>
    <t>PCZ-AHRD0663</t>
  </si>
  <si>
    <t>PCZ-AHRD0664</t>
  </si>
  <si>
    <t>PCZ-AHRD0665</t>
  </si>
  <si>
    <t>PCZ-AHRD0621</t>
  </si>
  <si>
    <t>PCZ-AHRD0622</t>
  </si>
  <si>
    <t>PCZ-AHRD0623</t>
  </si>
  <si>
    <t>PCZ-AHRD0624</t>
  </si>
  <si>
    <t>PCZ-AHRD0625</t>
  </si>
  <si>
    <t>PCZ-AHRD0666</t>
  </si>
  <si>
    <t>PCZ-AHRD0667</t>
  </si>
  <si>
    <t>PCZ-AHRD0668</t>
  </si>
  <si>
    <t>PCZ-AHRD0669</t>
  </si>
  <si>
    <t>PCZ-AHRD0670</t>
  </si>
  <si>
    <t>PCZ-AHRD0626</t>
  </si>
  <si>
    <t>PCZ-AHRD0627</t>
  </si>
  <si>
    <t>PCZ-AHRD0628</t>
  </si>
  <si>
    <t>PCZ-AHRD0629</t>
  </si>
  <si>
    <t>PCZ-AHRD0630</t>
  </si>
  <si>
    <t>PCZ-AHRD0519</t>
  </si>
  <si>
    <t>PAW-AAIR-LEGS-1</t>
  </si>
  <si>
    <t>PAW-AAIR-RHCABLE</t>
  </si>
  <si>
    <t>PAW-A2W-IW160-2</t>
  </si>
  <si>
    <t>PAW-A2W-IW1Z-1</t>
  </si>
  <si>
    <t>PAW-A2W-IW2Z</t>
  </si>
  <si>
    <t>PAW-A2W-IWFRAME-2</t>
  </si>
  <si>
    <t>PAW-A2W-IWCRG</t>
  </si>
  <si>
    <t>PAW-A2W-IW80L-1</t>
  </si>
  <si>
    <t>PCZ-BB0646</t>
  </si>
  <si>
    <t>PAW-TD20C1E5UK-1</t>
  </si>
  <si>
    <t>PAW-TD30C1E5UK-1</t>
  </si>
  <si>
    <t>PAW-TD30C1E5HIUK-1</t>
  </si>
  <si>
    <t>DGC200-1</t>
  </si>
  <si>
    <t>PAW-TD23B6E5PP-UK</t>
  </si>
  <si>
    <t>PAW-VENTX10Z</t>
  </si>
  <si>
    <t>PAW-VENTX15Z</t>
  </si>
  <si>
    <t>PAW-VENTX20H</t>
  </si>
  <si>
    <t>PAW-VENTX20V</t>
  </si>
  <si>
    <t>PAW-VENTX30H</t>
  </si>
  <si>
    <t>PAW-VENTX30V</t>
  </si>
  <si>
    <t>PAW-VENTX40H</t>
  </si>
  <si>
    <t>PAW-VENTX40V</t>
  </si>
  <si>
    <t>PAW-VEN-FLT2</t>
  </si>
  <si>
    <t>PAW-VEN-FLT3</t>
  </si>
  <si>
    <t>PAW-VEN-FLT4</t>
  </si>
  <si>
    <t>PAW-VEN-FLT5</t>
  </si>
  <si>
    <t>PAW-VEN-ACFLT1</t>
  </si>
  <si>
    <t>PAW-VEN-ACFLT2</t>
  </si>
  <si>
    <t>PAW-VEN-ACFLT3</t>
  </si>
  <si>
    <t>PAW-VEN-ACFLT4</t>
  </si>
  <si>
    <t>PAW-VEN-ACFLT5</t>
  </si>
  <si>
    <t>PAW-VEN-HTR12</t>
  </si>
  <si>
    <t>PAW-VEN-HTR06</t>
  </si>
  <si>
    <t>PAW-TBX</t>
  </si>
  <si>
    <t>PAW-THPOXE</t>
  </si>
  <si>
    <t>PAW-THPOXUK</t>
  </si>
  <si>
    <t>PAW-TSRTX</t>
  </si>
  <si>
    <t>PAW-TSRTX4</t>
  </si>
  <si>
    <t>PAW-TSRTXB</t>
  </si>
  <si>
    <t>PAW-TSTX</t>
  </si>
  <si>
    <t>PAW-TSTXB</t>
  </si>
  <si>
    <t>PAW-TSTXSRTX2B</t>
  </si>
  <si>
    <t>PAW-TWTSX</t>
  </si>
  <si>
    <t>PAW-A2W-CME4</t>
  </si>
  <si>
    <t>PAW-A2W-CME10</t>
  </si>
  <si>
    <t>PAW-A2W-TSBH</t>
  </si>
  <si>
    <t>PAW-A2W-AFVLV-1</t>
  </si>
  <si>
    <t>CZ-NW1（TBD）</t>
  </si>
  <si>
    <t>CS-VZ12SKE</t>
  </si>
  <si>
    <t>CS-VZ9SKE</t>
  </si>
  <si>
    <t>CU-VZ12SKE</t>
  </si>
  <si>
    <t>CU-VZ9SKE</t>
  </si>
  <si>
    <t>CS-MZ16CKE</t>
  </si>
  <si>
    <t>CS-Z20CKEW</t>
  </si>
  <si>
    <t>CS-Z25CKEW</t>
  </si>
  <si>
    <t>CS-Z35CKEW</t>
  </si>
  <si>
    <t>CS-Z42CKEW</t>
  </si>
  <si>
    <t>CS-Z50CKEW</t>
  </si>
  <si>
    <t>CS-Z71CKEW</t>
  </si>
  <si>
    <t>CU-Z20CKE</t>
  </si>
  <si>
    <t>CU-Z25CKE</t>
  </si>
  <si>
    <t>CU-Z35CKE</t>
  </si>
  <si>
    <t>CU-Z42CKE</t>
  </si>
  <si>
    <t>CU-Z50CKE</t>
  </si>
  <si>
    <t>CU-Z71CKE</t>
  </si>
  <si>
    <t>CS-XZ20CKEW</t>
  </si>
  <si>
    <t>CS-XZ25CKEW</t>
  </si>
  <si>
    <t>CS-XZ20ZKEW</t>
  </si>
  <si>
    <t>CS-XZ25ZKEW</t>
  </si>
  <si>
    <t>CS-XZ35ZKEW</t>
  </si>
  <si>
    <t>CS-XZ50ZKEW</t>
  </si>
  <si>
    <t>CS-XZ42ZKEW-H</t>
  </si>
  <si>
    <t>CS-XZ35CKEW</t>
  </si>
  <si>
    <t>CS-XZ50CKEW</t>
  </si>
  <si>
    <t>CS-XZ20CKEW-H</t>
  </si>
  <si>
    <t>CS-XZ25CKEW-H</t>
  </si>
  <si>
    <t>CS-XZ35CKEW-H</t>
  </si>
  <si>
    <t>CS-XZ42CKEW-H</t>
  </si>
  <si>
    <t>CS-HZ25XKE</t>
  </si>
  <si>
    <t>CS-HZ25XKE-5</t>
  </si>
  <si>
    <t>CS-HZ35XKE</t>
  </si>
  <si>
    <t>CU-HZ25XKE</t>
  </si>
  <si>
    <t>CU-HZ25XKE-5</t>
  </si>
  <si>
    <t>CU-HZ35XKE</t>
  </si>
  <si>
    <t>CS-HZ25XKE-H</t>
  </si>
  <si>
    <t>CS-HZ25XKE-5-H</t>
  </si>
  <si>
    <t>CS-HZ35XKE-H</t>
  </si>
  <si>
    <t>CS-HZ25ZKE</t>
  </si>
  <si>
    <t>CS-HZ25ZKE-5</t>
  </si>
  <si>
    <t>CS-HZ35ZKE</t>
  </si>
  <si>
    <t>CU-HZ25ZKE</t>
  </si>
  <si>
    <t>CU-HZ25ZKE-5</t>
  </si>
  <si>
    <t>CU-HZ35ZKE</t>
  </si>
  <si>
    <t>CS-HZ25ZKE-H</t>
  </si>
  <si>
    <t>CS-HZ25ZKE-5-H</t>
  </si>
  <si>
    <t>CS-HZ35ZKE-H</t>
  </si>
  <si>
    <t>CS-LZ25TKE</t>
  </si>
  <si>
    <t>CS-LZ35TKE</t>
  </si>
  <si>
    <t>CU-LZ25TKE</t>
  </si>
  <si>
    <t>CU-LZ35TKE</t>
  </si>
  <si>
    <t>CU-TZ20CKE</t>
  </si>
  <si>
    <t>CU-TZ25CKE</t>
  </si>
  <si>
    <t>CU-TZ35CKE</t>
  </si>
  <si>
    <t>CS-TZ20CKEW</t>
  </si>
  <si>
    <t>CS-TZ25CKEW</t>
  </si>
  <si>
    <t>CS-TZ35CKEW</t>
  </si>
  <si>
    <t>CS-TZ42CKEW</t>
  </si>
  <si>
    <t>CS-TZ50CKEW</t>
  </si>
  <si>
    <t>CS-TZ60CKEW</t>
  </si>
  <si>
    <t>CS-TZ71CKEW</t>
  </si>
  <si>
    <t>CS-RZ25ZKEW</t>
  </si>
  <si>
    <t>CS-RZ35ZKEW</t>
  </si>
  <si>
    <t>CS-NZ25YKE-1</t>
  </si>
  <si>
    <t>CS-NZ35YKE-1</t>
  </si>
  <si>
    <t>CS-NZ50YKE-1</t>
  </si>
  <si>
    <t>CS-BZ35CKE</t>
  </si>
  <si>
    <t>CS-BZ50CKE</t>
  </si>
  <si>
    <t>CU-BZ35CKE</t>
  </si>
  <si>
    <t>CU-BZ50CKE</t>
  </si>
  <si>
    <t>CU-BZ60CKE</t>
  </si>
  <si>
    <t>CS-UZ25CKE</t>
  </si>
  <si>
    <t>CS-UZ35CKE</t>
  </si>
  <si>
    <t>CS-UZ50CKE</t>
  </si>
  <si>
    <t>CU-UZ25CKE</t>
  </si>
  <si>
    <t>CU-UZ35CKE</t>
  </si>
  <si>
    <t>CU-UZ50CKE</t>
  </si>
  <si>
    <t>CS-BZ25CKE</t>
  </si>
  <si>
    <t>CS-BZ60CKE</t>
  </si>
  <si>
    <t>CU-BZ25CKE</t>
  </si>
  <si>
    <t>CS-CZ25WKE</t>
  </si>
  <si>
    <t>CS-CZ35WKE</t>
  </si>
  <si>
    <t>CU-CZ25WKE</t>
  </si>
  <si>
    <t>CU-CZ35WKE</t>
  </si>
  <si>
    <t>CS-CZ25ZKE</t>
  </si>
  <si>
    <t>CS-CZ35ZKE</t>
  </si>
  <si>
    <t>CU-CZ25ZKE</t>
  </si>
  <si>
    <t>CU-CZ35ZKE</t>
  </si>
  <si>
    <t>CU-2Z35CBE</t>
  </si>
  <si>
    <t>CU-2Z41CBE</t>
  </si>
  <si>
    <t>CU-2Z50CBE</t>
  </si>
  <si>
    <t>CU-3Z52CBE</t>
  </si>
  <si>
    <t>CU-3Z68CBE</t>
  </si>
  <si>
    <t>CU-4Z68CBE</t>
  </si>
  <si>
    <t>CU-4Z80CBE</t>
  </si>
  <si>
    <t>CU-5Z90CBE</t>
  </si>
  <si>
    <t>CU-2Z50ABEC</t>
  </si>
  <si>
    <t>CU-3Z75ABEC</t>
  </si>
  <si>
    <t>CS-MZ20CD3EA</t>
  </si>
  <si>
    <t>CS-Z25CD3EAW</t>
  </si>
  <si>
    <t>CS-Z35CD3EAW</t>
  </si>
  <si>
    <t>CS-Z50CD3EAW</t>
  </si>
  <si>
    <t>CS-Z60CD3EAW</t>
  </si>
  <si>
    <t>CS-MZ20CFEA</t>
  </si>
  <si>
    <t>CS-Z25CFEAW</t>
  </si>
  <si>
    <t>CS-Z35CFEAW</t>
  </si>
  <si>
    <t>CS-Z50CFEAW</t>
  </si>
  <si>
    <t>CU-Z25CBEA</t>
  </si>
  <si>
    <t>CU-Z35CBEA</t>
  </si>
  <si>
    <t>CU-Z50CBEA</t>
  </si>
  <si>
    <t>CU-Z60CBEA</t>
  </si>
  <si>
    <t>CS-Z25CFEAW-1</t>
  </si>
  <si>
    <t>CS-Z35CFEAW-1</t>
  </si>
  <si>
    <t>CU-Z25CFEA-1</t>
  </si>
  <si>
    <t>CU-Z35CFEA-1</t>
  </si>
  <si>
    <t>CS-Z25UFEAW-1</t>
  </si>
  <si>
    <t>CS-Z35UFEAW-1</t>
  </si>
  <si>
    <t>CU-Z25UFEA-1</t>
  </si>
  <si>
    <t>CU-Z35UFEA-1</t>
  </si>
  <si>
    <t>CZ-RD52CP</t>
  </si>
  <si>
    <t>PAW-SERVER-PKEA-1</t>
  </si>
  <si>
    <t>P-MOG16IC5-E</t>
  </si>
  <si>
    <t>P-MOZ20IC5-E</t>
  </si>
  <si>
    <t>P-MOZ25IC5-E</t>
  </si>
  <si>
    <t>P-MOZ30IC5-E</t>
  </si>
  <si>
    <t>PCZ-GB0738</t>
  </si>
  <si>
    <t>PCZ-GB1091</t>
  </si>
  <si>
    <t>PCZ-GB0755</t>
  </si>
  <si>
    <t>PCZ-L00773</t>
  </si>
  <si>
    <t>PCZ-L00774</t>
  </si>
  <si>
    <t>PCZ-GB0737</t>
  </si>
  <si>
    <t>PCZ-GB1105</t>
  </si>
  <si>
    <t>PCZ-GB1119</t>
  </si>
  <si>
    <t>U-100PZH3E5</t>
  </si>
  <si>
    <t>U-125PZH3E5</t>
  </si>
  <si>
    <t>U-140PZH3E5</t>
  </si>
  <si>
    <t>U-71PZH3E5</t>
  </si>
  <si>
    <t>U-100PZH3E8</t>
  </si>
  <si>
    <t>U-125PZH3E8</t>
  </si>
  <si>
    <t>U-140PZH3E8</t>
  </si>
  <si>
    <t>U-71PZH3E8</t>
  </si>
  <si>
    <t>U-200PE2E8A</t>
  </si>
  <si>
    <t>U-250PE2E8A</t>
  </si>
  <si>
    <t>S-2545PK4E</t>
  </si>
  <si>
    <t>S-5010PK4E</t>
  </si>
  <si>
    <t>CZ-BT03P</t>
  </si>
  <si>
    <t>CZ-RD513C</t>
  </si>
  <si>
    <t>CZ-RL013B</t>
  </si>
  <si>
    <t>CZ-RL013T</t>
  </si>
  <si>
    <t>CZ-RL513B</t>
  </si>
  <si>
    <t>CZ-RL513T</t>
  </si>
  <si>
    <t>CZ-TA31P</t>
  </si>
  <si>
    <t>CZ-TA30P</t>
  </si>
  <si>
    <t>P-VTVF140MC5-PE</t>
  </si>
  <si>
    <t>P-VTVF250MC5-PE</t>
  </si>
  <si>
    <t>P-VTVF140NC5-PE</t>
  </si>
  <si>
    <t>P-VTVF250NC5-PE</t>
  </si>
  <si>
    <t>P-VTVF140PC5-PE</t>
  </si>
  <si>
    <t>P-VTVF250PC5-PE</t>
  </si>
  <si>
    <t>PCZ-AHRP0681</t>
  </si>
  <si>
    <t>PCZ-AHRX0012</t>
  </si>
  <si>
    <t>PCZ-AHRX0051</t>
  </si>
  <si>
    <t>PCZ-AHRX0052</t>
  </si>
  <si>
    <t>PCZ-AHRX0061</t>
  </si>
  <si>
    <t>PCZ-AHRX0071</t>
  </si>
  <si>
    <t>PAW-OPT-NX</t>
  </si>
  <si>
    <t>PAW-250W5APAC-2</t>
  </si>
  <si>
    <t>PAW-200W5APAC-2</t>
  </si>
  <si>
    <t>PAW-WPH8-PE2</t>
  </si>
  <si>
    <t>PAW-DUMPAPE2ME2</t>
  </si>
  <si>
    <t>U-10MZ1E8</t>
  </si>
  <si>
    <t>U-12MZ1E8</t>
  </si>
  <si>
    <t>U-8MZ1E8</t>
  </si>
  <si>
    <t>U-10MF4E8</t>
  </si>
  <si>
    <t>U-12MF4E8</t>
  </si>
  <si>
    <t>U-8MF4E8</t>
  </si>
  <si>
    <t>S-112MU2E5C</t>
  </si>
  <si>
    <t>S-140MU2E5C</t>
  </si>
  <si>
    <t>S-160MU2E5C</t>
  </si>
  <si>
    <t>S-22MU2E5C</t>
  </si>
  <si>
    <t>S-28MU2E5C</t>
  </si>
  <si>
    <t>S-36MU2E5C</t>
  </si>
  <si>
    <t>S-45MU2E5C</t>
  </si>
  <si>
    <t>S-56MU2E5C</t>
  </si>
  <si>
    <t>S-60MU2E5C</t>
  </si>
  <si>
    <t>S-73MU2E5C</t>
  </si>
  <si>
    <t>S-90MU2E5C</t>
  </si>
  <si>
    <t>S-15MY3EB</t>
  </si>
  <si>
    <t>S-22MY3EB</t>
  </si>
  <si>
    <t>S-28MY3EB</t>
  </si>
  <si>
    <t>S-36MY3EB</t>
  </si>
  <si>
    <t>S-45MY3EB</t>
  </si>
  <si>
    <t>S-56MY3EB</t>
  </si>
  <si>
    <t>S-106MF3E5A</t>
  </si>
  <si>
    <t>S-140MF3E5A</t>
  </si>
  <si>
    <t>S-15MF3E5A</t>
  </si>
  <si>
    <t>S-160MF3E5A</t>
  </si>
  <si>
    <t>S-22MF3E5A</t>
  </si>
  <si>
    <t>S-28MF3E5A</t>
  </si>
  <si>
    <t>S-36MF3E5A</t>
  </si>
  <si>
    <t>S-45MF3E5A</t>
  </si>
  <si>
    <t>S-56MF3E5A</t>
  </si>
  <si>
    <t>S-60MF3E5A</t>
  </si>
  <si>
    <t>S-73MF3E5A</t>
  </si>
  <si>
    <t>S-90MF3E5A</t>
  </si>
  <si>
    <t>S-10MM2EB</t>
  </si>
  <si>
    <t>S-15MM2EB</t>
  </si>
  <si>
    <t>S-22MM2EB</t>
  </si>
  <si>
    <t>S-28MM2EB</t>
  </si>
  <si>
    <t>S-36MM2EB</t>
  </si>
  <si>
    <t>S-45MM2EB</t>
  </si>
  <si>
    <t>S-56MM2EB</t>
  </si>
  <si>
    <t>S-112MF3E5D</t>
  </si>
  <si>
    <t>S-140MF3E5D</t>
  </si>
  <si>
    <t>S-15MF3E5D</t>
  </si>
  <si>
    <t>S-160MF3E5D</t>
  </si>
  <si>
    <t>S-22MF3E5D</t>
  </si>
  <si>
    <t>S-28MF3E5D</t>
  </si>
  <si>
    <t>S-36MF3E5D</t>
  </si>
  <si>
    <t>S-45MF3E5D</t>
  </si>
  <si>
    <t>S-56MF3E5D</t>
  </si>
  <si>
    <t>S-60MF3E5D</t>
  </si>
  <si>
    <t>S-73MF3E5D</t>
  </si>
  <si>
    <t>S-90MF3E5D</t>
  </si>
  <si>
    <t>S-106MK3E</t>
  </si>
  <si>
    <t>S-15MK3E</t>
  </si>
  <si>
    <t>S-22MK3E</t>
  </si>
  <si>
    <t>S-28MK3E</t>
  </si>
  <si>
    <t>S-36MK3E</t>
  </si>
  <si>
    <t>S-45MK3E</t>
  </si>
  <si>
    <t>S-56MK3E</t>
  </si>
  <si>
    <t>S-73MK3E</t>
  </si>
  <si>
    <t>CZ-P106SVK3</t>
  </si>
  <si>
    <t>CZ-P73SVK3</t>
  </si>
  <si>
    <t>CZ-P1160SHR</t>
  </si>
  <si>
    <t>CZ-P1160SVK</t>
  </si>
  <si>
    <t>CZ-CGLSC2</t>
  </si>
  <si>
    <t>CZ-CGLALC1</t>
  </si>
  <si>
    <t>CZ-FDU2</t>
  </si>
  <si>
    <t>CZ-INSU3</t>
  </si>
  <si>
    <t>CZ-PEX560S</t>
  </si>
  <si>
    <t>CZ-PSAF1</t>
  </si>
  <si>
    <t>CZ-PSAF2</t>
  </si>
  <si>
    <t>CZ-PSBF1</t>
  </si>
  <si>
    <t>CZ-PSDF1</t>
  </si>
  <si>
    <t>CZ-PSGB1</t>
  </si>
  <si>
    <t>CZ-PSLF1</t>
  </si>
  <si>
    <t>CZ-PSLF3</t>
  </si>
  <si>
    <t>CZ-PSLF5</t>
  </si>
  <si>
    <t>CZ-PSLS1</t>
  </si>
  <si>
    <t>CZ-PSLS2</t>
  </si>
  <si>
    <t>CZ-PSLS3</t>
  </si>
  <si>
    <t>CZ-PSLS4</t>
  </si>
  <si>
    <t>CZ-PSLS5</t>
  </si>
  <si>
    <t>CZ-PSPG1</t>
  </si>
  <si>
    <t>CZ-PSVB1</t>
  </si>
  <si>
    <t>CZ-PSVB3</t>
  </si>
  <si>
    <t>CZ-PSVB5</t>
  </si>
  <si>
    <t>CZ-PSVB6</t>
  </si>
  <si>
    <t>CZ-CAPC4</t>
  </si>
  <si>
    <t>CZ-RTC6WBLW2</t>
  </si>
  <si>
    <t>CZ-CWEBC2</t>
  </si>
  <si>
    <t>CZ-KPY3BW</t>
  </si>
  <si>
    <t>CZ-KPU3A</t>
  </si>
  <si>
    <t>CZ-RWRU3</t>
  </si>
  <si>
    <t>CZ-RWSU2N</t>
  </si>
  <si>
    <t>CZ-RTC6BLW2</t>
  </si>
  <si>
    <t>PAW-ACSCRTR4G</t>
  </si>
  <si>
    <t>PAW-PUD2W-4R</t>
  </si>
  <si>
    <t>PAW-AC2-BMS-16</t>
  </si>
  <si>
    <t>PAW-AC2-BMS-64</t>
  </si>
  <si>
    <t>PAW-AC2-BMS-128</t>
  </si>
  <si>
    <t>PAW-P+CZ-RTCTHTXT</t>
  </si>
  <si>
    <t>PAW-P+CZ-RTCTHTXTH</t>
  </si>
  <si>
    <t>CZ-PSK560M</t>
  </si>
  <si>
    <t>CZ-PSK560S</t>
  </si>
  <si>
    <t>CZ-PSK560SP</t>
  </si>
  <si>
    <t>CZ-PSK560T</t>
  </si>
  <si>
    <t>CZ-PSK710T</t>
  </si>
  <si>
    <t>CZ-PSK810T</t>
  </si>
  <si>
    <t>CZ-PSK850S</t>
  </si>
  <si>
    <t>PAW-ACXA73-38670</t>
  </si>
  <si>
    <t>PAW-G3KITL</t>
  </si>
  <si>
    <t>PAW-ACSCSIM</t>
  </si>
  <si>
    <t>PAW-SLMBIN</t>
  </si>
  <si>
    <t>PAW-E3V30CWM00</t>
  </si>
  <si>
    <t>PAW-CO2-CAB06-E3V</t>
  </si>
  <si>
    <t>PAW-CO2-PRV80</t>
  </si>
  <si>
    <t>PAW-CO2-PRV120</t>
  </si>
  <si>
    <t>PAW-CO2-CHANGE-O</t>
  </si>
  <si>
    <t>PAW-CO2-RACORD-3/8</t>
  </si>
  <si>
    <t>PAW-CO2-RACORD-1/2</t>
  </si>
  <si>
    <t>PAW-CO2-RACORD-5/8</t>
  </si>
  <si>
    <t>PAW-CO2-RACORD-3/4</t>
  </si>
  <si>
    <t>PAW- SIGHT-GLASS-1/2</t>
  </si>
  <si>
    <t>PAW- SIGHT-GLASS-1/4</t>
  </si>
  <si>
    <t>PAW- SIGHT-GLASS-3/4</t>
  </si>
  <si>
    <t>PAW- SIGHT-GLASS-3/8</t>
  </si>
  <si>
    <t>PAW- SIGHT-GLASS-5/8</t>
  </si>
  <si>
    <t>8) CC</t>
  </si>
  <si>
    <t>3) PAC</t>
  </si>
  <si>
    <t>2) RAC</t>
  </si>
  <si>
    <t>1) A2W</t>
  </si>
  <si>
    <t>4) VRF</t>
  </si>
  <si>
    <t>5) VENT</t>
  </si>
  <si>
    <t>6) HYDRO</t>
  </si>
  <si>
    <t>FAN COILS SMART</t>
  </si>
  <si>
    <t>FAN COILS SMART DE PARED</t>
  </si>
  <si>
    <t>FAN COILS SMART DE PARED CON CONTROL IR Y VÁLVULA DE 3 VÍAS</t>
  </si>
  <si>
    <t>FAN COILS SMART DE PARED CON CONTROL POR CABLE Y VÁLVULA DE 3 VÍAS</t>
  </si>
  <si>
    <t>FAN COILS SMART CONSOLA DE SUELO CON CONTROL INTEGRADO Y VÁLVULA DE 3 VÍAS</t>
  </si>
  <si>
    <t>FAN COILS SMART CONSOLA DE SUELO CON CONTROL POR CABLE Y VÁLVULA DE 3 VÍAS</t>
  </si>
  <si>
    <t>FAN COILS SMART DE CONDUCTOS</t>
  </si>
  <si>
    <t>FAN COILS SMART DE CONDUCTOS MULTI ZONA</t>
  </si>
  <si>
    <t>FAN COILS SMART CONSOLA DE SUELO BÁSICOS</t>
  </si>
  <si>
    <t>ACCESORIOS FAN COILS SMART</t>
  </si>
  <si>
    <t>FAN COILS ESTÁNDAR</t>
  </si>
  <si>
    <t>FAN COILS SMART DE CONDUCTOS SLIM MULTI ZONA</t>
  </si>
  <si>
    <t>Acces. FC Cons. Suelo Control itegrado con Modbus</t>
  </si>
  <si>
    <t>Acces. FC Cons. Suelo Control de pared</t>
  </si>
  <si>
    <t>Acces. FC Pared Modbus para control de pared</t>
  </si>
  <si>
    <t>Acces. FC Pared Wi-Fi para control de pared</t>
  </si>
  <si>
    <t>Acces. FC Cons. Suelo PCB para control 0-10V</t>
  </si>
  <si>
    <t>Acces. FC Cons. Suelo V3V</t>
  </si>
  <si>
    <t>Acces. FC Cons. Suelo V2V</t>
  </si>
  <si>
    <t>Acces. FC Cons. Suelo Band. de cond. Horizontal FAL10</t>
  </si>
  <si>
    <t>Acces. FC Cons. Suelo Band. de cond. Horizontal FAL20</t>
  </si>
  <si>
    <t>Acces. FC Cons. Suelo Band. de cond. Horizontal FAL30</t>
  </si>
  <si>
    <t>Acces. FC Cons. Suelo Band. de cond. Horizontal FAL35</t>
  </si>
  <si>
    <t>Acces. FC Cons. Suelo Band. de cond. Horizontal FAL40</t>
  </si>
  <si>
    <t>Acces. FC Cons. Suelo Soportes para suelo</t>
  </si>
  <si>
    <t>Acces. FC Cons. Suelo Soportes anclados en suelo</t>
  </si>
  <si>
    <t>Acces. FC Pared V3V</t>
  </si>
  <si>
    <t>Acces. FC Pared V2V</t>
  </si>
  <si>
    <t>FC conductos básico 15 conexiones hidráulicas a izquierdas</t>
  </si>
  <si>
    <t>FC conductos básico 15 conexiones hidráulicas a derechas</t>
  </si>
  <si>
    <t>FC conductos básico 20 conexiones hidráulicas a izquierdas</t>
  </si>
  <si>
    <t>FC conductos básico 20 conexiones hidráulicas a derechas</t>
  </si>
  <si>
    <t>FC conductos básico 25 conexiones hidráulicas a izquierdas</t>
  </si>
  <si>
    <t>FC conductos básico 25 conexiones hidráulicas a derechas</t>
  </si>
  <si>
    <t>FC conductos básico 35 conexiones hidráulicas a izquierdas</t>
  </si>
  <si>
    <t>FC conductos básico 35 conexiones hidráulicas a derechas</t>
  </si>
  <si>
    <t>FC conductos básico 45 conexiones hidráulicas a izquierdas</t>
  </si>
  <si>
    <t>FC conductos básico 45 conexiones hidráulicas a derechas</t>
  </si>
  <si>
    <t>FC conductos slim multi zona básico 30 conexiones hidráulicas a izquierdas</t>
  </si>
  <si>
    <t>FC conductos slim multi zona básico 30 conexiones hidráulicas a derechas</t>
  </si>
  <si>
    <t>FC conductos slim multi zona básico 45 conexiones hidráulicas a izquierdas</t>
  </si>
  <si>
    <t>FC conductos slim multi zona básico 45 conexiones hidráulicas a derechas</t>
  </si>
  <si>
    <t>FC conductos slim multi zona básico 60 conexiones hidráulicas a izquierdas</t>
  </si>
  <si>
    <t>FC conductos slim multi zona básico 60 conexiones hidráulicas a derechas</t>
  </si>
  <si>
    <t>FC conductos slim multi zona básico 75 conexiones hidráulicas a izquierdas</t>
  </si>
  <si>
    <t>FC conductos slim multi zona básico 75 conexiones hidráulicas a derechas</t>
  </si>
  <si>
    <t>FC conductos multi zona básico 30 conexiones hidráulicas a izquierdas</t>
  </si>
  <si>
    <t>FC conductos multi zona básico 30 conexiones hidráulicas a derechas</t>
  </si>
  <si>
    <t>FC conductos multi zona básico 45 conexiones hidráulicas a izquierdas</t>
  </si>
  <si>
    <t>FC conductos multi zona básico 45 conexiones hidráulicas a derechas</t>
  </si>
  <si>
    <t>FC conductos multi zona básico 60 conexiones hidráulicas a izquierdas</t>
  </si>
  <si>
    <t>FC conductos multi zona básico 60 conexiones hidráulicas a derechas</t>
  </si>
  <si>
    <t>FC conductos multi zona básico 65 conexiones hidráulicas a izquierdas</t>
  </si>
  <si>
    <t>FC conductos multi zona básico 65 conexiones hidráulicas a derechas</t>
  </si>
  <si>
    <t>FC conductos para control 0V ~10V 15 conexiones hidráulicas a izquierdas</t>
  </si>
  <si>
    <t>FC conductos para control 0V ~10V 15 conexiones hidráulicas a derechas</t>
  </si>
  <si>
    <t>FC conductos para control 0V ~10V 20 conexiones hidráulicas a izquierdas</t>
  </si>
  <si>
    <t>FC conductos para control 0V ~10V 20 conexiones hidráulicas a derechas</t>
  </si>
  <si>
    <t>FC conductos para control 0V ~10V 25 conexiones hidráulicas a izquierdas</t>
  </si>
  <si>
    <t>FC conductos para control 0V ~10V 25 conexiones hidráulicas a derechas</t>
  </si>
  <si>
    <t>FC conductos para control 0V ~10V 35 conexiones hidráulicas a izquierdas</t>
  </si>
  <si>
    <t>FC conductos para control 0V ~10V 35 conexiones hidráulicas a derechas</t>
  </si>
  <si>
    <t>FC conductos para control 0V ~10V 45 conexiones hidráulicas a izquierdas</t>
  </si>
  <si>
    <t>FC conductos para control 0V ~10V 45 conexiones hidráulicas a derechas</t>
  </si>
  <si>
    <t>FC conductos slim multi zona para control 0V ~10V 30 conexiones hidráulicas a izquierdas</t>
  </si>
  <si>
    <t>FC conductos slim multi zona para control 0V ~10V 30 conexiones hidráulicas a derechas</t>
  </si>
  <si>
    <t>FC conductos slim multi zona para control 0V ~10V 45 conexiones hidráulicas a izquierdas</t>
  </si>
  <si>
    <t>FC conductos slim multi zona para control 0V ~10V 45 conexiones hidráulicas a derechas</t>
  </si>
  <si>
    <t>FC conductos slim multi zona para control 0V ~10V 60 conexiones hidráulicas a izquierdas</t>
  </si>
  <si>
    <t>FC conductos slim multi zona para control 0V ~10V 60 conexiones hidráulicas a derechas</t>
  </si>
  <si>
    <t>FC conductos slim multi zona para control 0V ~10V 75 conexiones hidráulicas a izquierdas</t>
  </si>
  <si>
    <t>FC conductos slim multi zona para control 0V ~10V 75 conexiones hidráulicas a derechas</t>
  </si>
  <si>
    <t>FC conductos multi zona para control 0V ~10V 45 conexiones hidráulicas a derechas</t>
  </si>
  <si>
    <t>FC pared básico para control 0V ~10V (sin control y sin válvula) 10 conexiones hidráulicas a izquierdas</t>
  </si>
  <si>
    <t>FC pared básico para control 0V ~10V  (sin control y sin válvula) 10 conexiones hidráulicas a derechas</t>
  </si>
  <si>
    <t>FC pared básico para control 0V ~10V  (sin control y sin válvula) 15 conexiones hidráulicas a izquierdas</t>
  </si>
  <si>
    <t>FC pared básico para control 0V ~10V  (sin control y sin válvula) 15 conexiones hidráulicas a derechas</t>
  </si>
  <si>
    <t>FC pared básico para control 0V ~10V  (sin control y sin válvula) 20 conexiones hidráulicas a izquierdas</t>
  </si>
  <si>
    <t>FC pared básico para control 0V ~10V  (sin control y sin válvula) 20 conexiones hidráulicas a derechas</t>
  </si>
  <si>
    <t>FC pared básico para control 0V ~10V  (sin control y sin válvula) 40 conexiones hidráulicas a derechas</t>
  </si>
  <si>
    <t>FC suelo básico (sin control y sin válvula) 10 conexiones hidráulicas a izquierdas</t>
  </si>
  <si>
    <t>FC suelo básico (sin control y sin válvula) 10 conexiones hidráulicas a derechas</t>
  </si>
  <si>
    <t>FC suelo básico (sin control y sin válvula) 20 conexiones hidráulicas a izquierdas</t>
  </si>
  <si>
    <t>FC suelo básico (sin control y sin válvula) 20 conexiones hidráulicas a derechas</t>
  </si>
  <si>
    <t>FC suelo básico (sin control y sin válvula) 30 conexiones hidráulicas a izquierdas</t>
  </si>
  <si>
    <t>FC suelo básico (sin control y sin válvula) 30 conexiones hidráulicas a derechas</t>
  </si>
  <si>
    <t>FC suelo básico (sin control y sin válvula) 35 conexiones hidráulicas a izquierdas</t>
  </si>
  <si>
    <t>FC suelo básico (sin control y sin válvula) 35 conexiones hidráulicas a derechas</t>
  </si>
  <si>
    <t>FC suelo básico (sin control y sin válvula) 40 conexiones hidráulicas a izquierdas</t>
  </si>
  <si>
    <t>FC pared con control IR y válvula de 3 vias10 conexiones hidráulicas a derechas</t>
  </si>
  <si>
    <t>FC pared con control IR y válvula de 3 vias 15 conexiones hidráulicas a derechas</t>
  </si>
  <si>
    <t>FC pared con control IR y válvula de 3 vias 20 conexiones hidráulicas a derechas</t>
  </si>
  <si>
    <t>FC pared con control por cable y válvula de 3 vias10 conexiones hidráulicas a derechas</t>
  </si>
  <si>
    <t>FC pared con control por cable y válvula de 3 vias 15 conexiones hidráulicas a derechas</t>
  </si>
  <si>
    <t>FC pared con control por cable y válvula de 3 vias 20 conexiones hidráulicas a derechas</t>
  </si>
  <si>
    <t>FC pared con control por cable y válvula de 3 vias 40 conexiones hidráulicas a derechas</t>
  </si>
  <si>
    <t>FC suelo con control integrado y válvula de 3 vias 10 conexiones hidráulicas a izquierdas</t>
  </si>
  <si>
    <t>FC suelo con control integrado y válvula de 3 vias 20 conexiones hidráulicas a izquierdas</t>
  </si>
  <si>
    <t>FC suelo con control integrado y válvula de 3 vias 30 conexiones hidráulicas a izquierdas</t>
  </si>
  <si>
    <t>FC suelo con control integrado y válvula de 3 vias 35 conexiones hidráulicas a izquierdas</t>
  </si>
  <si>
    <t>FC suelo con control integrado y válvula de 3 vias 40 conexiones hidráulicas a izquierdas</t>
  </si>
  <si>
    <t>FC suelo con control por cable y válvula de 3 vias 10 conexiones hidráulicas a izquierdas</t>
  </si>
  <si>
    <t>FC suelo con control por cable y válvula de 3 vias 20 conexiones hidráulicas a izquierdas</t>
  </si>
  <si>
    <t>FC suelo con control por cable y válvula de 3 vias 30 conexiones hidráulicas a izquierdas</t>
  </si>
  <si>
    <t>FC suelo con control por cable y válvula de 3 vias 35 conexiones hidráulicas a izquierdas</t>
  </si>
  <si>
    <t>FC suelo con control por cable y válvula de 3 vias 40 conexiones hidráulicas a izquierdas</t>
  </si>
  <si>
    <t>KIT-WC16K6E5</t>
  </si>
  <si>
    <t>KIT-ADC16K6E5</t>
  </si>
  <si>
    <t>KIT-ADC16K6E5AN</t>
  </si>
  <si>
    <t xml:space="preserve">Plataforma de Elevación 400 x 940 x 400 (H x A x P) </t>
  </si>
  <si>
    <t xml:space="preserve">Plataforma de Elevación 400 x 1100 x 400 (H x A x P) </t>
  </si>
  <si>
    <t xml:space="preserve">Resistencia eléctrica para bandeja 400 x 940 x 400 (H x A x P) </t>
  </si>
  <si>
    <t xml:space="preserve">Resistencia eléctrica para bandeja 400 x 1100 x 400 (H x A x P) </t>
  </si>
  <si>
    <t>FC conductos multi zona para control 0V ~10V 15 conexiones hidráulicas a izquierdas</t>
  </si>
  <si>
    <t>FC conductos multi zona para control 0V ~10V 15 conexiones hidráulicas a derechas</t>
  </si>
  <si>
    <t>FC conductos multi zona para control 0V ~10V 20 conexiones hidráulicas a izquierdas</t>
  </si>
  <si>
    <t>FC conductos multi zona para control 0V ~10V 20 conexiones hidráulicas a derechas</t>
  </si>
  <si>
    <t>FC conductos multi zona para control 0V ~10V 25 conexiones hidráulicas a izquierdas</t>
  </si>
  <si>
    <t>FC conductos multi zona para control 0V ~10V 25 conexiones hidráulicas a derechas</t>
  </si>
  <si>
    <t>FC conductos multi zona para control 0V ~10V 35 conexiones hidráulicas a izquierdas</t>
  </si>
  <si>
    <t>FAN COILS SMART DE CONDUCTOS SLIM MULTI ZONA CON MANDO DE PARED IR</t>
  </si>
  <si>
    <t>FAN COILS SMART DE CONDUCTOS MULTI ZONA CON MANDO DE PARED IR</t>
  </si>
  <si>
    <t>FAN COILS SMART DE CONDUCTOS CON MANDO DE PARED IR</t>
  </si>
  <si>
    <t>FAN COILS SMART DE CONDUCTOS PARA CONTROL 0V ~ 10V (Modulación del ventilador)</t>
  </si>
  <si>
    <t>FAN COILS SMART DE CONDUCTOS SLIM MULTI ZONA PARA CONTROL 0V ~ 10V (Modulación del ventilador)</t>
  </si>
  <si>
    <t>FAN COILS SMART DE CONDUCTOS MULTI ZONA PARA CONTROL 0V ~ 10V (Modulación del ventilador)</t>
  </si>
  <si>
    <t>Kit de cubierta inferior para modelos 20/25/30 (instalación en altura)</t>
  </si>
  <si>
    <t xml:space="preserve">Kit de rejillas de extracción de aluminio para orificios de 162mm </t>
  </si>
  <si>
    <t xml:space="preserve">Kit de rejillas de extracción de aluminio para orificios de 202mm </t>
  </si>
  <si>
    <t>Kit de cubierta inferior para modelo 16 (instalación en altura)</t>
  </si>
  <si>
    <t>Kit de calefactores para el tubo de condensados</t>
  </si>
  <si>
    <t>Kit de salida lateral para instalación empotrada y esquinera (salida derecha)</t>
  </si>
  <si>
    <t>Kit de salida lateral para instalación empotrada y esquinera (salida izquierda)</t>
  </si>
  <si>
    <t>4,6 B</t>
  </si>
  <si>
    <t>4,7 A</t>
  </si>
  <si>
    <t>4,1 C</t>
  </si>
  <si>
    <t>Racor 3/8"</t>
  </si>
  <si>
    <t>Racor 1/2"</t>
  </si>
  <si>
    <t>Racor 5/8"</t>
  </si>
  <si>
    <t>Racor 3/4"</t>
  </si>
  <si>
    <t>Válvula electrónica de expansión E2V medida 03 para R744</t>
  </si>
  <si>
    <t>Válvula electrónica de expansión E2Vmedida 05 para R744</t>
  </si>
  <si>
    <t>Válvula electrónica de expansión E2V medida 09 para R744</t>
  </si>
  <si>
    <t>Válvula electrónica de expansión E2V medida 11 para R744</t>
  </si>
  <si>
    <t>Válvula electrónica de expansión E2V medida 14 para R744</t>
  </si>
  <si>
    <t>Válvula electrónica de expansión E2V medida 18 para R744</t>
  </si>
  <si>
    <t>Válvula electrónica de expansión E2V medida 24 para R744</t>
  </si>
  <si>
    <t>Válvula electrónica de expansión E3V medida 30 para R744</t>
  </si>
  <si>
    <t>KIT-CO2-PANEL-C-30</t>
  </si>
  <si>
    <t>Kit de panel de control + válvula medida 30 para R744</t>
  </si>
  <si>
    <t>GAMA PAC JET AIR STREAM</t>
  </si>
  <si>
    <t>KIT-140MC5ZH5</t>
  </si>
  <si>
    <t>KIT-140MC5ZH8</t>
  </si>
  <si>
    <t>KIT-250MC5ZH8</t>
  </si>
  <si>
    <t>Caja para instalación empotrada del Panel PCZ-AHRX0012</t>
  </si>
  <si>
    <t>Plenum aspiración conducida (1x DN 355) para unidades VTVF140N/P</t>
  </si>
  <si>
    <t>Plenum aspiración conducida (2x DN 355) para unidades VTVF250N/P</t>
  </si>
  <si>
    <t>Rejilla impulsión para los conductos</t>
  </si>
  <si>
    <t>Caja para aspiración desde el suelo (VTVF250 necesita 2 uds)</t>
  </si>
  <si>
    <t>Panel control táctil con Modbus + control de hasta 8 grupos (sólo uds Jet Air Stream)</t>
  </si>
  <si>
    <t>Panel control táctil con Modbus + control de hasta 8 grupos</t>
  </si>
  <si>
    <t>CZ-A2W-COV-KL</t>
  </si>
  <si>
    <r>
      <t xml:space="preserve">Panel control táctil con Modbus + control de hasta 8 grupos </t>
    </r>
    <r>
      <rPr>
        <b/>
        <sz val="10"/>
        <rFont val="Trebuchet MS"/>
        <family val="2"/>
      </rPr>
      <t>(sólo uds Jet Air Stream)</t>
    </r>
  </si>
  <si>
    <t>Caja para instalación empotrada del Panel PCZ-AHRX0012 (sólo uds Jet Air Stream)</t>
  </si>
  <si>
    <t>ACCESORIOS GENERALES</t>
  </si>
  <si>
    <t>CUADROS ELÉCTRICOS Y VÁLVULAS DE EXPANSIÓN</t>
  </si>
  <si>
    <t>VÁLVULAS DE SEGURIDAD, VISORES Y RACORERÍA</t>
  </si>
  <si>
    <t>Válvula de seguridad 80 bar 3/8" NPT x G 1/2"</t>
  </si>
  <si>
    <t>Válvula de seguridad 120 bar 3/8" NPT x G 1/2" (Sólo para recipiente 200VF5A)</t>
  </si>
  <si>
    <t>Cuerpo para válvulas de seguridad dobles 3/8" NPT</t>
  </si>
  <si>
    <t>Kit de protección anti insectos (malla + fijación)</t>
  </si>
  <si>
    <t>KITS UNIDAD PARA EXTERIORES ECOi MF3</t>
  </si>
  <si>
    <t>KITS UNIDAD PARA EXTERIORES ECOi ME2</t>
  </si>
  <si>
    <t>KITS UNIDAD PARA EXTERIORES ECOG GE3</t>
  </si>
  <si>
    <t>Acces. Para todos los conductos V3V</t>
  </si>
  <si>
    <t>Acces. Para todos los conductos V2V</t>
  </si>
  <si>
    <t xml:space="preserve">Recuperador de calor (lado entrada aire izquierdo) por cable en All in One </t>
  </si>
  <si>
    <t>Recuperador de calor (lado entrada aire derecho) por cable en All in One</t>
  </si>
  <si>
    <t>Acces. FC Cons. Suelo Control por cable con Wi-Fi</t>
  </si>
  <si>
    <t>TCEASY 2P/4P - Regulador en kit, por cable en HMI, 2 tubos, 4 tubos, velocidad del ventilador AC</t>
  </si>
  <si>
    <t>TCEASY 2P+C/O - Regulador en kit, por cable en HMI, 2 tubos + conmutador, velocidad del ventilador AC</t>
  </si>
  <si>
    <t>KIT-WDC03ME5</t>
  </si>
  <si>
    <t>KIT-WDC05ME5</t>
  </si>
  <si>
    <t>KIT-WDC07ME5</t>
  </si>
  <si>
    <t>KIT-WDC09ME5</t>
  </si>
  <si>
    <t>KIT-WDC12ME5</t>
  </si>
  <si>
    <t>KIT-WDC16ME5</t>
  </si>
  <si>
    <t>KIT-WDC09ME8</t>
  </si>
  <si>
    <t>KIT-WDC12ME8</t>
  </si>
  <si>
    <t>KIT-WDC16ME8</t>
  </si>
  <si>
    <t>KIT-WXC09ME5</t>
  </si>
  <si>
    <t>KIT-WXC12ME5</t>
  </si>
  <si>
    <t>KIT-WXC09ME8</t>
  </si>
  <si>
    <t>KIT-WXC12ME8</t>
  </si>
  <si>
    <t>KIT-WXC16ME8</t>
  </si>
  <si>
    <t>KIT-WXC09K3E5</t>
  </si>
  <si>
    <t>KIT-WXC12K6E5</t>
  </si>
  <si>
    <t>KIT-WXC09K3E8</t>
  </si>
  <si>
    <t>KIT-WXC12K9E8</t>
  </si>
  <si>
    <t>KIT-WXC16K9E8</t>
  </si>
  <si>
    <t>Unidad All in One trifásica 185 litros de 3kW a 16kW</t>
  </si>
  <si>
    <t>Unidad All in One trifásica 185 litros con ánodo electrónico de 3kW a 16kW</t>
  </si>
  <si>
    <t>Termostato remoto avanzado compatible con FCU AC 2 o 4 tubos</t>
  </si>
  <si>
    <t>UNIDADES DE VENTILACIÓN CON RECUPERACIÓN AVANZADA DE CALOR</t>
  </si>
  <si>
    <t>Unidad exterior 12kW monofásica R32 ¡Disponible a partir de febrero '25!</t>
  </si>
  <si>
    <t>Unidad All in One monofásica 260 litros de 9kW a 16kW ¡Disponible a partir de enero '25!</t>
  </si>
  <si>
    <t>Unidad All in One monofásica 260 litroscon ánodo electrónico de 9kW a 16kW ¡Disponible a partir de enero '25!</t>
  </si>
  <si>
    <t>Unidad All in One monofásica 185 litros de 9kW a 16kW ¡Disponible a partir de enero '25!</t>
  </si>
  <si>
    <t>Unidad All in One monofásica 185 litros con ánodo electrónico de 9kW a 16kW ¡Disponible a partir de enero '25!</t>
  </si>
  <si>
    <t>Interfaz Aquarea Modbus para Generación M ¡Disponible a partir de abril '25!</t>
  </si>
  <si>
    <t>SISTEMA BIBLOC AQUAREA SERIE M (R290)</t>
  </si>
  <si>
    <t>Ref</t>
  </si>
  <si>
    <t>Tarifa Noviembre '24</t>
  </si>
  <si>
    <t>FY24Q3</t>
  </si>
  <si>
    <t>BP24</t>
  </si>
  <si>
    <t>Modifi.</t>
  </si>
  <si>
    <t>vs Modif.</t>
  </si>
  <si>
    <t>vs FY24Q3</t>
  </si>
  <si>
    <t>vs ZECK</t>
  </si>
  <si>
    <t>vs SF</t>
  </si>
  <si>
    <t>vs BP 24</t>
  </si>
  <si>
    <t>vs Tarifa Noviembre '24 V2</t>
  </si>
  <si>
    <t>4010869419857</t>
  </si>
  <si>
    <t>4010869419871</t>
  </si>
  <si>
    <t>4010869419895</t>
  </si>
  <si>
    <t>4010869420013</t>
  </si>
  <si>
    <t>4010869420136</t>
  </si>
  <si>
    <t>4010869420259</t>
  </si>
  <si>
    <t>4010869419956</t>
  </si>
  <si>
    <t>4010869420075</t>
  </si>
  <si>
    <t>4010869420198</t>
  </si>
  <si>
    <t>4010869420310</t>
  </si>
  <si>
    <t>4010869419901</t>
  </si>
  <si>
    <t>4010869420020</t>
  </si>
  <si>
    <t>4010869420143</t>
  </si>
  <si>
    <t>4010869420266</t>
  </si>
  <si>
    <t>4010869419963</t>
  </si>
  <si>
    <t>4010869420082</t>
  </si>
  <si>
    <t>4010869420204</t>
  </si>
  <si>
    <t>4010869420327</t>
  </si>
  <si>
    <t>4010869419918</t>
  </si>
  <si>
    <t>4010869420037</t>
  </si>
  <si>
    <t>4010869420150</t>
  </si>
  <si>
    <t>4010869420273</t>
  </si>
  <si>
    <t>4010869419970</t>
  </si>
  <si>
    <t>4010869420099</t>
  </si>
  <si>
    <t>4010869420211</t>
  </si>
  <si>
    <t>4010869420334</t>
  </si>
  <si>
    <t>4010869419925</t>
  </si>
  <si>
    <t>4010869420044</t>
  </si>
  <si>
    <t>4010869420167</t>
  </si>
  <si>
    <t>4010869420280</t>
  </si>
  <si>
    <t>4010869419987</t>
  </si>
  <si>
    <t>4010869420105</t>
  </si>
  <si>
    <t>4010869420228</t>
  </si>
  <si>
    <t>4010869420341</t>
  </si>
  <si>
    <t>4010869419932</t>
  </si>
  <si>
    <t>4010869420051</t>
  </si>
  <si>
    <t>4010869420174</t>
  </si>
  <si>
    <t>4010869420297</t>
  </si>
  <si>
    <t>4010869419994</t>
  </si>
  <si>
    <t>4010869420112</t>
  </si>
  <si>
    <t>4010869420235</t>
  </si>
  <si>
    <t>4010869420358</t>
  </si>
  <si>
    <t>4010869419888</t>
  </si>
  <si>
    <t>4010869420006</t>
  </si>
  <si>
    <t>4010869420129</t>
  </si>
  <si>
    <t>4010869420242</t>
  </si>
  <si>
    <t>4010869419949</t>
  </si>
  <si>
    <t>4010869420068</t>
  </si>
  <si>
    <t>4010869420181</t>
  </si>
  <si>
    <t>4010869420303</t>
  </si>
  <si>
    <t>4010869406857</t>
  </si>
  <si>
    <t>4010869405126</t>
  </si>
  <si>
    <t>4010869405157</t>
  </si>
  <si>
    <t>4010869405188</t>
  </si>
  <si>
    <t>4010869491150</t>
  </si>
  <si>
    <t>4010869405133</t>
  </si>
  <si>
    <t>4010869405164</t>
  </si>
  <si>
    <t>4010869405195</t>
  </si>
  <si>
    <t>4010869491334</t>
  </si>
  <si>
    <t>4010869405140</t>
  </si>
  <si>
    <t>4010869405171</t>
  </si>
  <si>
    <t>4010869405201</t>
  </si>
  <si>
    <t>4010869405225</t>
  </si>
  <si>
    <t>4010869405256</t>
  </si>
  <si>
    <t>4010869405232</t>
  </si>
  <si>
    <t>4010869405263</t>
  </si>
  <si>
    <t>4010869405287</t>
  </si>
  <si>
    <t>4010869405300</t>
  </si>
  <si>
    <t>4010869405249</t>
  </si>
  <si>
    <t>4010869405270</t>
  </si>
  <si>
    <t>4010869405294</t>
  </si>
  <si>
    <t>4010869405317</t>
  </si>
  <si>
    <t>4010869420365</t>
  </si>
  <si>
    <t>4010869420372</t>
  </si>
  <si>
    <t>4010869420389</t>
  </si>
  <si>
    <t>4010869420396</t>
  </si>
  <si>
    <t>4010869420402</t>
  </si>
  <si>
    <t>4010869420419</t>
  </si>
  <si>
    <t>4010869420426</t>
  </si>
  <si>
    <t>4010869420433</t>
  </si>
  <si>
    <t>4010869353861</t>
  </si>
  <si>
    <t>4010869355087</t>
  </si>
  <si>
    <t>4010869370011</t>
  </si>
  <si>
    <t>4010869555081</t>
  </si>
  <si>
    <t>4010869354059</t>
  </si>
  <si>
    <t>4010869555098</t>
  </si>
  <si>
    <t>4010869555074</t>
  </si>
  <si>
    <t>4010869375689</t>
  </si>
  <si>
    <t>4010869375733</t>
  </si>
  <si>
    <t>4010869375719</t>
  </si>
  <si>
    <t>4010869375726</t>
  </si>
  <si>
    <t>4010869375696</t>
  </si>
  <si>
    <t>4010869375672</t>
  </si>
  <si>
    <t>4010869353830</t>
  </si>
  <si>
    <t>4010869353878</t>
  </si>
  <si>
    <t>4010869355056</t>
  </si>
  <si>
    <t>4010869353892</t>
  </si>
  <si>
    <t>4010869353908</t>
  </si>
  <si>
    <t>FAN COILS SMART DE PARED CON CONTROL IR SIN VÁLVULA DE 3 VÍAS</t>
  </si>
  <si>
    <t>FC pared con control IR sin válvula 10 conexiones hidráulicas a izquierdas</t>
  </si>
  <si>
    <t>FC pared con control IR sin válvula 10 conexiones hidráulicas a derechas</t>
  </si>
  <si>
    <t>FC pared con control IR sin válvula 15 conexiones hidráulicas a izquierdas</t>
  </si>
  <si>
    <t>FC pared con control IR sin válvula 15 conexiones hidráulicas a derechas</t>
  </si>
  <si>
    <t>FC pared con control IR sin válvula 20 conexiones hidráulicas a izquierdas</t>
  </si>
  <si>
    <t>FC pared con control IR sin válvula 20 conexiones hidráulicas a derechas</t>
  </si>
  <si>
    <t>FC pared con control IR sin válvula 40 conexiones hidráulicas a derechas</t>
  </si>
  <si>
    <t>FAN COILS SMART DE PARED BÁSICO PARA CONTROL 0V ~ 10V (Modulación del ventilador)</t>
  </si>
  <si>
    <t>FAN COILS SMART DE PARED CON CONTROL POR CABLE SIN VÁLVULA DE 3 VÍAS</t>
  </si>
  <si>
    <t>FC pared con control por cable sin válvula 10 conexiones hidráulicas a izquierdas</t>
  </si>
  <si>
    <t>FC pared con control por cable sin válvula 10 conexiones hidráulicas a derechas</t>
  </si>
  <si>
    <t>FC pared con control por cable sin válvula 15 conexiones hidráulicas a izquierdas</t>
  </si>
  <si>
    <t>FC pared con control por cable sin válvula 15 conexiones hidráulicas a derechas</t>
  </si>
  <si>
    <t>FC pared con control por cable sin válvula 20 conexiones hidráulicas a izquierdas</t>
  </si>
  <si>
    <t>FC pared con control por cable sin válvula 20 conexiones hidráulicas a derechas</t>
  </si>
  <si>
    <t>FC pared con control por cable sin válvula 40 conexiones hidráulicas a derechas</t>
  </si>
  <si>
    <t>FC pared con control IR y válvula de 3 vias 40 conexiones hidráulicas derechas</t>
  </si>
  <si>
    <t>FAN COILS MEDIA PRESIÓN 2 Y 4 TUBOS, VENTILADORES EC, CONEXIONES A IZQUIERDAS Y A DERECHAS Y ELECTRÓNICA EN BANDA CONTRARIA</t>
  </si>
  <si>
    <t>P-FD30AR-2EA-E00Y</t>
  </si>
  <si>
    <t>P-FD30AS-2EA-E01U</t>
  </si>
  <si>
    <t>P-FD40AR-2EA-E00W</t>
  </si>
  <si>
    <t>P-FD40AS-2EA-E02K</t>
  </si>
  <si>
    <t>FAN COILS MEDIA PRESIÓN 2 TUBOS, VENTILADORES EC, CONEXIONES A IZQUIERDAS Y A DERECHAS Y ELECTRÓNICA EN MISMA BANDA</t>
  </si>
  <si>
    <t>KIT-ADC12K6E53</t>
  </si>
  <si>
    <t>KIT-ADC12K6E5AN3</t>
  </si>
  <si>
    <t>KIT-ADC16K6E5AN3</t>
  </si>
  <si>
    <t>KIT-ADC09K3E53</t>
  </si>
  <si>
    <t>KIT-ADC16K6E53</t>
  </si>
  <si>
    <t>KIT-ADC09K9E83</t>
  </si>
  <si>
    <t>KIT-ADC12K9E83</t>
  </si>
  <si>
    <t>KIT-ADC16K9E83</t>
  </si>
  <si>
    <t>KIT-ADC09K9E8AN3</t>
  </si>
  <si>
    <t>KIT-ADC12K9E8AN3</t>
  </si>
  <si>
    <t>KIT-ADC16K9E8AN3</t>
  </si>
  <si>
    <t>KIT-ADC09K9E8</t>
  </si>
  <si>
    <t>KIT-ADC12K9E8</t>
  </si>
  <si>
    <t>KIT-ADC16K9E8</t>
  </si>
  <si>
    <t>KIT-ADC09K9E8AN</t>
  </si>
  <si>
    <t>KIT-ADC12K9E8AN</t>
  </si>
  <si>
    <t>KIT-ADC16K9E8AN</t>
  </si>
  <si>
    <t>KIT-AXC09K6E53</t>
  </si>
  <si>
    <t>KIT-AXC12K6E53</t>
  </si>
  <si>
    <t>KIT-AXC09K6E5AN3</t>
  </si>
  <si>
    <t>KIT-AXC12K6E5AN3</t>
  </si>
  <si>
    <t>KIT-AXC09K9E83</t>
  </si>
  <si>
    <t>KIT-AXC12K9E83</t>
  </si>
  <si>
    <t>KIT-AXC16K9E83</t>
  </si>
  <si>
    <t>KIT-AXC09K9E8AN3</t>
  </si>
  <si>
    <t>KIT-AXC12K9E8AN3</t>
  </si>
  <si>
    <t>KIT-AXC16K9E8AN3</t>
  </si>
  <si>
    <t>All in One 3kW monofásico 185L res. 3kW</t>
  </si>
  <si>
    <t>All in One 5kW monofásico 185L res. 3kW</t>
  </si>
  <si>
    <t>All in One 7kW monofásico 185L res. 3kW</t>
  </si>
  <si>
    <t>All in One 9kW monofásico 185L res. 3kW</t>
  </si>
  <si>
    <t>All in One 3kW monofásico 185L res. 3kW Bizona</t>
  </si>
  <si>
    <t>All in One 5kW monofásico 185L res. 3kW Bizona</t>
  </si>
  <si>
    <t>All in One 7kW monofásico 185L res. 3kW Bizona</t>
  </si>
  <si>
    <t>All in One 9kW monofásico 185L res. 3kW Bizona</t>
  </si>
  <si>
    <t>All in One 3kW monofásico 185L res. 3kW ánodo elec.</t>
  </si>
  <si>
    <t>All in One 5kW monofásico 185L res. 3kW ánodo elec.</t>
  </si>
  <si>
    <t>All in One 7kW monofásico 185L res. 3kW ánodo elec.</t>
  </si>
  <si>
    <t>All in One 9kW monofásico 185L res. 3kW ánodo elec.</t>
  </si>
  <si>
    <t>All in One 9kW trifásico 185L res. 9kW</t>
  </si>
  <si>
    <t>All in One 12kW trifásico 185L res. 9kW</t>
  </si>
  <si>
    <t>All in One 16kW trifásico 185L res. 9kW</t>
  </si>
  <si>
    <t>All in One 9kW trifásico 185L res. 9kW ánodo elec.</t>
  </si>
  <si>
    <t>All in One 12kW trifásico 185L res. 9kW ánodo elec.</t>
  </si>
  <si>
    <t>All in One 16kW trifásico 185L res. 9kW ánodo elec.</t>
  </si>
  <si>
    <t>Bibloc 3kW monofásico res. 3kW</t>
  </si>
  <si>
    <t>Bibloc 5kW monofásico res. 3kW</t>
  </si>
  <si>
    <t>Bibloc 7kW monofásico res. 3kW</t>
  </si>
  <si>
    <t>Bibloc 9kW monofásico res. 3kW</t>
  </si>
  <si>
    <t>All in One Compact 185L res 3kW</t>
  </si>
  <si>
    <t>All in One Compact 185L res 3kW Bizona</t>
  </si>
  <si>
    <t>All in One Compact 185L res 3kW ánodo eléctrico</t>
  </si>
  <si>
    <t>All in One Compact 185L res 6kW</t>
  </si>
  <si>
    <t>All in One Compact 185L res 9kW</t>
  </si>
  <si>
    <t xml:space="preserve">All in One Compact 185L res 9kW ánodo eléctrico </t>
  </si>
  <si>
    <t>All in One Compact 185L res 9kW ánodo eléctrico</t>
  </si>
  <si>
    <t>All in One 12kW monofásico 260L res. 6kW - ¡Disponible a partir de febrero '25!</t>
  </si>
  <si>
    <t>All in One 12kW monofásico 185L res. 6kW ánodo elec. - ¡Disponible a partir de febrero '25!</t>
  </si>
  <si>
    <t>All in One 12kW monofásico 260L res. 6kW ánodo elec. - ¡Disponible a partir de febrero '25!</t>
  </si>
  <si>
    <t>SISTEMA ALL IN ONE 185 L COMPACT DE 2 ZONAS AQUAREA SERIE K (R32)</t>
  </si>
  <si>
    <t>SISTEMA ALL IN ONE 185 L COMPACT CON ÁNODO ELÉCTRICO AQUAREA SERIE K (R32)</t>
  </si>
  <si>
    <t>SISTEMA ALL IN ONE 185 L COMPACT AQUAREA SERIE K (R32)</t>
  </si>
  <si>
    <t>SISTEMA ALL IN ONE 260 L COMPACT AQUAREA SERIE K (R32)</t>
  </si>
  <si>
    <t>SISTEMA ALL IN ONE 260 L COMPACT CON ÁNODO ELÉCTRICO AQUAREA SERIE K (R32)</t>
  </si>
  <si>
    <t>KIT-ADC09K6E5AN3</t>
  </si>
  <si>
    <t>KIT-36PY3Z5</t>
  </si>
  <si>
    <t>KIT-36PY3Z5-6</t>
  </si>
  <si>
    <t>KIT-36PY3Z5-6W</t>
  </si>
  <si>
    <t xml:space="preserve">Interfaz única Modbus+Bacnet+KNX - 16 uds. Interiores </t>
  </si>
  <si>
    <t xml:space="preserve">Interfaz única Modbus+Bacnet+KNX - 64 uds. Interiores </t>
  </si>
  <si>
    <t xml:space="preserve">Interfaz única Modbus+Bacnet+KNX - 128 uds. Interiores </t>
  </si>
  <si>
    <t>Conector PCB funciones OPT</t>
  </si>
  <si>
    <t>Febrero 2025</t>
  </si>
  <si>
    <t>FY25BP</t>
  </si>
  <si>
    <t>AC Select</t>
  </si>
  <si>
    <t>vs FY25BP</t>
  </si>
  <si>
    <t>FY25BP vs FY24Q3</t>
  </si>
  <si>
    <t>All in One Compact 260L res 6kW ¡Disponible a partir de febrero '25!</t>
  </si>
  <si>
    <t>All in One Compact 260L res 6kW ánodo elec. ¡Disponible a partir de febrero '25!</t>
  </si>
  <si>
    <t>Unidad extrerior de 9kW T-Cap monofásica con conexión hidráulica (R290) ¡Disponible a partir de febrero '25!</t>
  </si>
  <si>
    <t>Unidad extrerior de 12kW T-Cap monofásica con conexión hidráulica (R290) ¡Disponible a partir de febrero '25!</t>
  </si>
  <si>
    <t>Módulo de control monofásico ¡Disponible a partir de febrero '25!</t>
  </si>
  <si>
    <t>Unidad All in One trifásica 260 litros de 9kW a 16kW ¡Novedad!</t>
  </si>
  <si>
    <t>Unidad All in One trifásica 260 litros con ánodo electrónico de 9kW a 16kW ¡Novedad!</t>
  </si>
  <si>
    <t>Unidad Bibloc trifásica de 9kW a 16kW ¡Novedad!</t>
  </si>
  <si>
    <t>All in One 9kW trifásico 260L res. 9kW - ¡Novedad!</t>
  </si>
  <si>
    <t>All in One 12kW trifásico 260L res. 9kW - ¡Novedad!</t>
  </si>
  <si>
    <t>All in One 16kW trifásico 260L res. 9kW - ¡Novedad!</t>
  </si>
  <si>
    <t>All in One 9kW trifásico 260L res. 9kW ánodo elec. - ¡Novedad!</t>
  </si>
  <si>
    <t>All in One 12kW trifásico 260L res. 9kW ánodo elec. - ¡Novedad!</t>
  </si>
  <si>
    <t>All in One 16kW trifásico 260L res. 9kW ánodo elec. - ¡Novedad!</t>
  </si>
  <si>
    <t>All in One Compact 260L res 9kW ¡Novedad!</t>
  </si>
  <si>
    <t>All in One Compact 260L res 9kW ánodo eléctrico ¡Novedad!</t>
  </si>
  <si>
    <t>Kit de válvula de 3 vías para UI bibloc Serie M ¡Novedad!</t>
  </si>
  <si>
    <t>Nueva interfaz ModBUS airzone para gen H y posterior ¡Novedad!</t>
  </si>
  <si>
    <t>¡Novedad!</t>
  </si>
  <si>
    <t>All in One 12kW monofásico 185L res. 6kW - ¡Disponible a partir de febrero '25!</t>
  </si>
  <si>
    <t>Unidad exterior 16kW monofásica R32 - ¡Disponible a partir de septiembre '25!</t>
  </si>
  <si>
    <t>All in One 16kW monofásico 185L res. 6kW - ¡Disponible a partir de septiembre '25!</t>
  </si>
  <si>
    <t>All in One 16kW monofásico 185L res. 6kW ánodo elec. - ¡Disponible a partir de septiembre '25!</t>
  </si>
  <si>
    <t>All in One Compact 185L res 6kW - ¡Disponible a partir de junio '25!</t>
  </si>
  <si>
    <t>All in One Compact 185L res 6kW ánodo eléctrico - ¡Disponible a partir de junio '25!</t>
  </si>
  <si>
    <t>All in One Compact 185L res 6kW ánodo eléctrico - ¡Ya disponible!</t>
  </si>
  <si>
    <t>All in One 9kW monofásico 260L res. 3kW - ¡Disponible a partir de febrero '25!</t>
  </si>
  <si>
    <t>All in One 16kW monofásico 260L res. 6kW - ¡Disponible finales del '25!</t>
  </si>
  <si>
    <t>All in One 16kW monofásico 260L res. 6kW ánodo elec. - ¡Disponible finales del '25!</t>
  </si>
  <si>
    <t>Bibloc 16kW monofásico res. 3kW - ¡Disponible finales del '25!</t>
  </si>
  <si>
    <t>All in One Compact 260L res 6kW ¡Disponible finales del '25!</t>
  </si>
  <si>
    <t>All in One Compact 260L res 6kW ánodo elec. ¡Disponible finales del '25!</t>
  </si>
  <si>
    <t>All in One 9kW monofásico 260L res. 3kW ánodo elec. - ¡Disponible a partir de febrero '25!</t>
  </si>
  <si>
    <t>Bibloc 12kW monofásico res. 3kW - ¡Disponible a partir de febrero '25!</t>
  </si>
  <si>
    <t>All in One 185L 9 kW Monofásico resist. de 6kW</t>
  </si>
  <si>
    <t>All in One 185L 12 kW Monofásico resist. de 6kW</t>
  </si>
  <si>
    <t>All in One 185L 9 kW Monofásico resist. de 6kW con ánodo eléctrico</t>
  </si>
  <si>
    <t>All in One 185L 12 kW Monofásico resist. de 6kW con ánodo eléctrico</t>
  </si>
  <si>
    <t>All in One 185L 9 kW Trifásico resist. de 9kW</t>
  </si>
  <si>
    <t>All in One 185L 12 kW Trifásico resist. de 9kW</t>
  </si>
  <si>
    <t>All in One 185L 16kW Trifásico resist. de 9kW ¡Novedad!</t>
  </si>
  <si>
    <t>All in One 185L 9 kW Trifásico resist. de 9kW con ánodo eléctrico</t>
  </si>
  <si>
    <t>All in One 185L 12 kW Trifásico resist. de 9kW con ánodo eléctrico</t>
  </si>
  <si>
    <t>All in One 185L 16kW Trifásico resist. de 9kW con ánodo eléctrico ¡Novedad!</t>
  </si>
  <si>
    <t>All in One 260L 9 kW Monofásico resist. de 6kW - ¡Disponible a partir de febrero '25!</t>
  </si>
  <si>
    <t>All in One 260L 12 kW Monofásico resist. de 6kW - ¡Disponible a partir de febrero '25!</t>
  </si>
  <si>
    <t>All in One 260L 9 kW Monofásico resist. de 6kW con ánodo eléctrico - ¡Disponible a partir de febrero '25!</t>
  </si>
  <si>
    <t>All in One 260L 12 kW Monofásico resist. de 6kW con ánodo eléctrico - ¡Disponible a partir de febrero '25!</t>
  </si>
  <si>
    <t>All in One 260L 16kW Trifásico resist. de 9kW - ¡Novedad!</t>
  </si>
  <si>
    <t>All in One 260L 16kW Trifásico resist. de 9kW con ánodo eléctrico - ¡Novedad!</t>
  </si>
  <si>
    <t>Bibloc 9 kW Monofásico resist. 3kW</t>
  </si>
  <si>
    <t>Bibloc 12 kW Monofásico resist. 6kW</t>
  </si>
  <si>
    <t>Bibloc 9 kW Trifásico resist. 3kW</t>
  </si>
  <si>
    <t>Bibloc 12 kW Trifásico resist. 9kW</t>
  </si>
  <si>
    <t>Bibloc 16 kW Trifásico resist. 9kW - ¡Novedad!</t>
  </si>
  <si>
    <t>All in One 260L 9 kW Trifásico resist. de 9kW - ¡Novedad!</t>
  </si>
  <si>
    <t>All in One 260L 12 kW Trifásico resist. de 9kW -¡Novedad!</t>
  </si>
  <si>
    <t>All in One 260L 9 kW Trifásico resist. de 9kW con ánodo eléctrico -¡Novedad!</t>
  </si>
  <si>
    <t>All in One 260L 12 kW Trifásico resist. de 9kW con ánodo eléctrico - ¡Novedad!</t>
  </si>
  <si>
    <t>KIT-WC09K3E8</t>
  </si>
  <si>
    <t>KIT-WC12K9E8</t>
  </si>
  <si>
    <t>KIT-WC16K9E8</t>
  </si>
  <si>
    <t>Bibloc 9kW trifásico res. 3kW</t>
  </si>
  <si>
    <t>Bibloc 12kW trifásico res. 9kW</t>
  </si>
  <si>
    <t>Bibloc 16kW trifásico res. 9kW</t>
  </si>
  <si>
    <t>Unidad interior Bibloc trifásica Serie K</t>
  </si>
  <si>
    <t>Unidad interior Bibloc monofásica Serie K</t>
  </si>
  <si>
    <t>Unidad interior Bibloc monofásica Serie K ¡Disponible a partir de febrero '25!</t>
  </si>
  <si>
    <t>SISTEMA MONOBLOC AQUAREA HT SOLO CALEFACCIÓN</t>
  </si>
  <si>
    <t>12kW Monofásico - Hasta final de existencias</t>
  </si>
  <si>
    <t>9kW Monofásico - Hasta final de existencias</t>
  </si>
  <si>
    <t>Hasta final de existencias</t>
  </si>
  <si>
    <t>KITS DE LA SERIE H</t>
  </si>
  <si>
    <t>ALTA EFICIENCIA - SISTEMA ALL IN ONE SERIE H</t>
  </si>
  <si>
    <t>ALTA EFICIENCIA - SISTEMA BIBLOC SERIE H</t>
  </si>
  <si>
    <t>POTENCIA CONTINUADA - SISTEMA ALL IN ONE SERIE H</t>
  </si>
  <si>
    <t>POTENCIA CONTINUADA - SISTEMA BIBLOC SERIE H</t>
  </si>
  <si>
    <t>ALTA EFICIENCIA - UNIDADES INTERIORES SERIE H</t>
  </si>
  <si>
    <t>ALTA EFICIENCIA - UNIDADES EXTERIORES SERIE H</t>
  </si>
  <si>
    <t>ALTA EFICIENCIA - SISTEMA MONOBLOC AQUAREA SERIE H</t>
  </si>
  <si>
    <t>POTENCIA CONTINUADA - UNIDADES INTERIORES SERIE H</t>
  </si>
  <si>
    <t>POTENCIA CONTINUADA - UNIDADES EXTERIORES SERIE H</t>
  </si>
  <si>
    <t>SISTEMA MONOBLOC O BIBLOC AQUAREA HT SOLO CALEFACCIÓN</t>
  </si>
  <si>
    <t>UNIDADES INTERIORES HT</t>
  </si>
  <si>
    <t>UNIDADES EXTERIORES HT</t>
  </si>
  <si>
    <t>KITS COMPLETOS HT SOLO CALEFACCIÓN</t>
  </si>
  <si>
    <t>9Kw Monofásico - Solo hasta fin de existencias</t>
  </si>
  <si>
    <t>9Kw Trifásico - Solo hasta fin de existencias</t>
  </si>
  <si>
    <t>12Kw Monofásico - Solo hasta fin de existencias</t>
  </si>
  <si>
    <t>12Kw Trifásico - Solo hasta fin de existencias</t>
  </si>
  <si>
    <t>Unidad bibloc 9kW monofásica HT - Solo hasta fin de existencias</t>
  </si>
  <si>
    <t>Unidad bibloc 9kW trifásica HT - Solo hasta fin de existencias</t>
  </si>
  <si>
    <t>Unidad bibloc 12kW monofásica HT - Solo hasta fin de existencias</t>
  </si>
  <si>
    <t>Unidad bibloc 12kW trifásica HT - Solo hasta fin de existencias</t>
  </si>
  <si>
    <t>Unidad exterior 9kW trifásica HT - Solo hasta fin de existencias</t>
  </si>
  <si>
    <t>Unidad exterior 12kW monofásica HT - Solo hasta fin de existencias</t>
  </si>
  <si>
    <t>Unidad exterior 12kW trifásica HT - Solo hasta fin de existencias</t>
  </si>
  <si>
    <t>Unidad monobloc 9kW monofásica HT - Solo hasta fin de existencias</t>
  </si>
  <si>
    <t>Unidad monobloc 12kW monofásica HT - Solo hasta fin de existencias</t>
  </si>
  <si>
    <t>SISTEMA BIBLOC AQUAREA SERIE J (R32)</t>
  </si>
  <si>
    <t>PRODUCTOS EN LIQUIDACIÓN (Hasta fin de existencias)</t>
  </si>
  <si>
    <t>SISTEMA BIBLOC HT SOLO CALEFACCIÓN</t>
  </si>
  <si>
    <t>SISTEMA MONOBLOC HT SOLO CALEFACCIÓN</t>
  </si>
  <si>
    <t>UNIDADES DE LA SERIE J (R32)</t>
  </si>
  <si>
    <t>UNIDADES INTERIORES DE LA SERIE J (Excepto EcoFleX)</t>
  </si>
  <si>
    <t>UNIDADES EXTERIORES DE LA SERIE J (Excepto EcoFleX)</t>
  </si>
  <si>
    <t>Unidad exterior 7kW - Solo hasta fin de existencias</t>
  </si>
  <si>
    <t>Unidad exterior 9kW - Solo hasta fin de existencias</t>
  </si>
  <si>
    <t>Sistema bibloc 7kW monofásico - Solo hasta fin de existencias</t>
  </si>
  <si>
    <t>Sistema bibloc 9kW monofásico - Solo hasta fin de existencias</t>
  </si>
  <si>
    <t>Unidad interior Bibloc serie J - Solo hasta fin de existencias</t>
  </si>
  <si>
    <t>LOOP - Unidades para anillo hidráulico</t>
  </si>
  <si>
    <t>UNIDADES BÁSICAS [C] (Sin inyección ni válvula)</t>
  </si>
  <si>
    <t>UNIDADES CON VÁLVULA [B] (Sin inyección)</t>
  </si>
  <si>
    <t>UNIDADES CON INYECCIÓN [F] (Sin válvula)</t>
  </si>
  <si>
    <t>UNIDADES CON VÁLVULA E INYECCIÓN [E]</t>
  </si>
  <si>
    <t>Bomba loop básica 1,10kW</t>
  </si>
  <si>
    <t>Bomba loop básica 2kW</t>
  </si>
  <si>
    <t>Bomba loop básica 3,10kW</t>
  </si>
  <si>
    <t>Bomba loop básica con Wi-Fi 1,10kW</t>
  </si>
  <si>
    <t>Bomba loop básica con Wi-Fi 2kW</t>
  </si>
  <si>
    <t>Bomba loop básica con Wi-Fi 3,10kW</t>
  </si>
  <si>
    <t>Bomba loop con válvula 1,10kW</t>
  </si>
  <si>
    <t>Bomba loop con válvula 2kW</t>
  </si>
  <si>
    <t>Bomba loop con válvula 3,10kW</t>
  </si>
  <si>
    <t>Bomba loop con válvula e inyección 1,10kW</t>
  </si>
  <si>
    <t>Bomba loop con válvula e inyección 2kW</t>
  </si>
  <si>
    <t>Bomba loop con válvula e inyección 3,10kW</t>
  </si>
  <si>
    <t>Bomba loop con inyección 1,10kW</t>
  </si>
  <si>
    <t>Bomba loop con inyección 2kW</t>
  </si>
  <si>
    <t>Bomba loop con inyección 3,10kW</t>
  </si>
  <si>
    <t>Bomba loop con válvula y Wi-Fi 1,10kW</t>
  </si>
  <si>
    <t>Bomba loop con válvula y Wi-Fi 2kW</t>
  </si>
  <si>
    <t>Bomba loop con válvula y Wi-Fi 3,10kW</t>
  </si>
  <si>
    <t>Bomba loop con inyección y Wi-Fi 1,10kW</t>
  </si>
  <si>
    <t>Bomba loop con inyección y Wi-Fi 2kW</t>
  </si>
  <si>
    <t>Bomba loop con inyección y Wi-Fi 3,10kW</t>
  </si>
  <si>
    <t>Bomba loop con válvula, inyección y Wi-Fi 1,10kW</t>
  </si>
  <si>
    <t>Bomba loop con válvula, inyección y Wi-Fi 2kW</t>
  </si>
  <si>
    <t>Bomba loop con válvula, inyección y Wi-Fi 3,10kW</t>
  </si>
  <si>
    <t>AQUAREA SERIE F Y G (R407)</t>
  </si>
  <si>
    <t>Unidad big AQUAREA de 20kW T-Cap trifásica con conexión hidráulica (R290)</t>
  </si>
  <si>
    <t>Unidad big AQUAREA de 25kW T-Cap trifásica con conexión hidráulica (R290)</t>
  </si>
  <si>
    <t>Unidad big AQUAREA de 30kW T-Cap trifásica con conexión hidráulica (R290)</t>
  </si>
  <si>
    <t>Módulo de control trifásico</t>
  </si>
  <si>
    <t>Módulo de control trifásico para Unidades Big A2W</t>
  </si>
  <si>
    <t>Unidad Bibloc monofásica de 9kW a 16kW ¡Disponible a partir de abril '25!</t>
  </si>
  <si>
    <t>SCOP (cálido/medio)</t>
  </si>
  <si>
    <t>4,80 A++ medio</t>
  </si>
  <si>
    <t>5,20 A+++ medio</t>
  </si>
  <si>
    <t>4,30 A+ medio</t>
  </si>
  <si>
    <t>4,20 A++ medio</t>
  </si>
  <si>
    <t>5,70 A+++ cálido</t>
  </si>
  <si>
    <t>4,60 A++ medio</t>
  </si>
  <si>
    <t>5,40 A+++ cálido</t>
  </si>
  <si>
    <t>SCOP cálido / SCOP medio</t>
  </si>
  <si>
    <t>5,60 A+++ cálido</t>
  </si>
  <si>
    <t>5,20 A+++ cálido</t>
  </si>
  <si>
    <t>4,10 A+ medio</t>
  </si>
  <si>
    <t>6,0 A+++ cálido</t>
  </si>
  <si>
    <t>4,50 A+ medio</t>
  </si>
  <si>
    <t>4,70 A++ cálido</t>
  </si>
  <si>
    <t>7,0 A++</t>
  </si>
  <si>
    <t>4,20 A+ medio</t>
  </si>
  <si>
    <t>-</t>
  </si>
  <si>
    <t>FCU Cons. suelo Comfort, 2t, vent. AC y con. hidr. izqda (condiciones estándar 1kW a 190m3/h)</t>
  </si>
  <si>
    <t>FCU Cons. suelo Comfort, 2t, vent. AC y con. hidr. izqda (condiciones estándar 1,38kW a 196m3/h)</t>
  </si>
  <si>
    <t>FCU Cons. suelo Comfort, 2t, vent. AC y con. hidr. izqda (condiciones estándar 1,88kW a 274m3/h)</t>
  </si>
  <si>
    <t>FCU Cons. suelo Comfort, 2t, vent. AC y con. hidr. izqda (condiciones estándar 2,28kW a 357m3/h)</t>
  </si>
  <si>
    <t>FCU Cons. suelo Comfort, 2t, vent. AC y con. hidr. izqda (condiciones estándar 3,16kW a 486m3/h)</t>
  </si>
  <si>
    <t>FCU Cons. suelo Comfort, 2t, vent. AC y con. hidr. izqda (condiciones estándar 4,33kW a 640m3/h)</t>
  </si>
  <si>
    <t>FCU Cons. suelo Comfort, 2t, vent. AC y con. hidr. izqda (condiciones estándar 5,84kW a 893m3/h)</t>
  </si>
  <si>
    <t>FCU Cons. suelo Comfort, 2t, vent. AC y con. hidr. dcha. (condiciones estándar 1kW a 190m3/h)</t>
  </si>
  <si>
    <t>FCU Cons. suelo Comfort, 2t, vent. AC y con. hidr. dcha. (condiciones estándar 1,38kW a 196m3/h)</t>
  </si>
  <si>
    <t>FCU Cons. suelo Comfort, 2t, vent. AC y con. hidr. dcha. (condiciones estándar 1,88kW a 274m3/h)</t>
  </si>
  <si>
    <t>FCU Cons. suelo Comfort, 2t, vent. AC y con. hidr. dcha. (condiciones estándar 2,28kW a 357m3/h)</t>
  </si>
  <si>
    <t>FCU Cons. suelo Comfort, 2t, vent. AC y con. hidr. dcha. (condiciones estándar 3,16kW a 486m3/h)</t>
  </si>
  <si>
    <t>FCU Cons. suelo Comfort, 2t, vent. AC y con. hidr. dcha. (condiciones estándar 4,33kW a 640m3/h)</t>
  </si>
  <si>
    <t>FCU Cons. suelo Comfort, 2t, vent. AC y con. hidr. dcha. (condiciones estándar 5,84kW a 893m3/h)</t>
  </si>
  <si>
    <t>FCU Cons. suelo Comfort, 2t, vent. EC y con. hidr. izqda (condiciones estándar 1kW a 190m3/h)</t>
  </si>
  <si>
    <t>FCU Cons. suelo Comfort, 2t, vent. EC y con. hidr. izqda (condiciones estándar 1,38kW a 196m3/h)</t>
  </si>
  <si>
    <t>FCU Cons. suelo Comfort, 2t, vent. EC y con. hidr. izqda (condiciones estándar 1,88kW a 274m3/h)</t>
  </si>
  <si>
    <t>FCU Cons. suelo Comfort, 2t, vent. EC y con. hidr. izqda (condiciones estándar 2,28kW a 357m3/h)</t>
  </si>
  <si>
    <t>FCU Cons. suelo Comfort, 2t, vent. EC y con. hidr. izqda (condiciones estándar 3,16kW a 486m3/h)</t>
  </si>
  <si>
    <t>FCU Cons. suelo Comfort, 2t, vent. EC y con. hidr. izqda (condiciones estándar 4,33kW a 640m3/h)</t>
  </si>
  <si>
    <t>FCU Cons. suelo Comfort, 2t, vent. EC y con. hidr. izqda (condiciones estándar 5,84kW a 893m3/h)</t>
  </si>
  <si>
    <t>FCU Cons. suelo Comfort, 2t, vent. EC y con. hidr. izqda (condiciones estándar 6,12kW a 680m3/h)</t>
  </si>
  <si>
    <t>FCU Cons. suelo Comfort, 2t, vent. EC y con. hidr. dcha. (condiciones estándar 1kW a 190m3/h)</t>
  </si>
  <si>
    <t>FCU Cons. suelo Comfort, 2t, vent. EC y con. hidr. dcha. (condiciones estándar 1,38kW a 196m3/h)</t>
  </si>
  <si>
    <t>FCU Cons. suelo Comfort, 2t, vent. EC y con. hidr. dcha. (condiciones estándar 1,88kW a 274m3/h)</t>
  </si>
  <si>
    <t>FCU Cons. suelo Comfort, 2t, vent. EC y con. hidr. dcha. (condiciones estándar 2,28kW a 357m3/h)</t>
  </si>
  <si>
    <t>FCU Cons. suelo Comfort, 2t, vent. EC y con. hidr. dcha. (condiciones estándar 3,16kW a 486m3/h)</t>
  </si>
  <si>
    <t>FCU Cons. suelo Comfort, 2t, vent. EC y con. hidr. dcha. (condiciones estándar 4,33kW a 640m3/h)</t>
  </si>
  <si>
    <t>FCU Cons. suelo Comfort, 2t, vent. EC y con. hidr. dcha. (condiciones estándar 5,84kW a 893m3/h)</t>
  </si>
  <si>
    <t>FCU Cons. suelo Comfort, 2t, vent. EC y con. hidr. dcha. (condiciones estándar 6,12kW a 680m3/h)</t>
  </si>
  <si>
    <t>FCU Cons. suelo Comfort, 4t, vent. AC y con. hidr. izqda (condiciones estándar 1kW a 190m3/h)</t>
  </si>
  <si>
    <t>FCU Cons. suelo Comfort, 4t, vent. AC y con. hidr. izqda (condiciones estándar 1,38kW a 196m3/h)</t>
  </si>
  <si>
    <t>FCU Cons. suelo Comfort, 4t, vent. AC y con. hidr. izqda (condiciones estándar 1,88kW a 274m3/h)</t>
  </si>
  <si>
    <t>FCU Cons. suelo Comfort, 4t, vent. AC y con. hidr. izqda (condiciones estándar 2,28kW a 357m3/h)</t>
  </si>
  <si>
    <t>FCU Cons. suelo Comfort, 4t, vent. AC y con. hidr. izqda (condiciones estándar 3,16kW a 486m3/h)</t>
  </si>
  <si>
    <t>FCU Cons. suelo Comfort, 4t, vent. AC y con. hidr. izqda (condiciones estándar 4,33kW a 640m3/h)</t>
  </si>
  <si>
    <t>FCU Cons. suelo Comfort, 4t, vent. AC y con. hidr. izqda (condiciones estándar 5,84kW a 893m3/h)</t>
  </si>
  <si>
    <t>FCU Cons. suelo Comfort, 4t, vent. AC y con. hidr. dcha. (condiciones estándar 1kW a 190m3/h)</t>
  </si>
  <si>
    <t>FCU Cons. suelo Comfort, 4t, vent. AC y con. hidr. dcha. (condiciones estándar 1,38kW a 196m3/h)</t>
  </si>
  <si>
    <t>FCU Cons. suelo Comfort, 4t, vent. AC y con. hidr. dcha. (condiciones estándar 1,88kW a 274m3/h)</t>
  </si>
  <si>
    <t>FCU Cons. suelo Comfort, 4t, vent. AC y con. hidr. dcha. (condiciones estándar 2,28kW a 357m3/h)</t>
  </si>
  <si>
    <t>FCU Cons. suelo Comfort, 4t, vent. AC y con. hidr. dcha. (condiciones estándar 3,16kW a 486m3/h)</t>
  </si>
  <si>
    <t>FCU Cons. suelo Comfort, 4t, vent. AC y con. hidr. dcha. (condiciones estándar 4,33kW a 640m3/h)</t>
  </si>
  <si>
    <t>FCU Cons. suelo Comfort, 4t, vent. AC y con. hidr. dcha. (condiciones estándar 5,84kW a 893m3/h)</t>
  </si>
  <si>
    <t>FCU Cons. suelo Comfort, 4t, vent. EC y con. hidr. izqda (condiciones estándar 1kW a 190m3/h)</t>
  </si>
  <si>
    <t>FCU Cons. suelo Comfort, 4t, vent. EC y con. hidr. izqda (condiciones estándar 1,38kW a 196m3/h)</t>
  </si>
  <si>
    <t>FCU Cons. suelo Comfort, 4t, vent. EC y con. hidr. izqda (condiciones estándar 1,88kW a 274m3/h)</t>
  </si>
  <si>
    <t>FCU Cons. suelo Comfort, 4t, vent. EC y con. hidr. izqda (condiciones estándar 2,28kW a 357m3/h)</t>
  </si>
  <si>
    <t>FCU Cons. suelo Comfort, 4t, vent. EC y con. hidr. izqda (condiciones estándar 3,16kW a 486m3/h)</t>
  </si>
  <si>
    <t>FCU Cons. suelo Comfort, 4t, vent. EC y con. hidr. izqda (condiciones estándar 4,33kW a 640m3/h)</t>
  </si>
  <si>
    <t>FCU Cons. suelo Comfort, 4t, vent. EC y con. hidr. izqda (condiciones estándar 5,84kW a 893m3/h)</t>
  </si>
  <si>
    <t>FCU Cons. suelo Comfort, 4t, vent. EC y con. hidr. izqda (condiciones estándar 6,12kW a 680m3/h)</t>
  </si>
  <si>
    <t>FCU Cons. suelo Comfort, 4t, vent. EC y con. hidr. dcha. (condiciones estándar 1kW a 190m3/h)</t>
  </si>
  <si>
    <t>FCU Cons. suelo Comfort, 4t, vent. EC y con. hidr. dcha. (condiciones estándar 1,38kW a 196m3/h)</t>
  </si>
  <si>
    <t>FCU Cons. suelo Comfort, 4t, vent. EC y con. hidr. dcha. (condiciones estándar 1,88kW a 274m3/h)</t>
  </si>
  <si>
    <t>FCU Cons. suelo Comfort, 4t, vent. EC y con. hidr. dcha. (condiciones estándar 2,28kW a 357m3/h)</t>
  </si>
  <si>
    <t>FCU Cons. suelo Comfort, 4t, vent. EC y con. hidr. dcha. (condiciones estándar 3,16kW a 486m3/h)</t>
  </si>
  <si>
    <t>FCU Cons. suelo Comfort, 4t, vent. EC y con. hidr. dcha. (condiciones estándar 4,33kW a 640m3/h)</t>
  </si>
  <si>
    <t>FCU Cons. suelo Comfort, 4t, vent. EC y con. hidr. dcha. (condiciones estándar 5,84kW a 893m3/h)</t>
  </si>
  <si>
    <t>FCU Cons. suelo Comfort, 4t, vent. EC y con. hidr. dcha. (condiciones estándar 6,12kW a 680m3/h)</t>
  </si>
  <si>
    <t>FCU Techo Comfort, 2t, vent. AC y con. hidr. izqda (condiciones estándar 1kW a 190m3/h)</t>
  </si>
  <si>
    <t>FCU Techo Comfort, 2t, vent. AC y con. hidr. izqda (condiciones estándar 1,38kW a 196m3/h)</t>
  </si>
  <si>
    <t>FCU Techo Comfort, 2t, vent. AC y con. hidr. izqda (condiciones estándar 1,88kW a 274m3/h)</t>
  </si>
  <si>
    <t>FCU Techo Comfort, 2t, vent. AC y con. hidr. izqda (condiciones estándar 2,28kW a 357m3/h)</t>
  </si>
  <si>
    <t>FCU Techo Comfort, 2t, vent. AC y con. hidr. izqda (condiciones estándar 3,16kW a 486m3/h)</t>
  </si>
  <si>
    <t>FCU Techo Comfort, 2t, vent. AC y con. hidr. izqda (condiciones estándar 4,33kW a 640m3/h)</t>
  </si>
  <si>
    <t>FCU Techo Comfort, 2t, vent. AC y con. hidr. izqda (condiciones estándar 5,84kW a 893m3/h)</t>
  </si>
  <si>
    <t>FCU Techo Comfort, 2t, vent. AC y con. hidr. dcha. (condiciones estándar 1kW a 190m3/h)</t>
  </si>
  <si>
    <t>FCU Techo Comfort, 2t, vent. AC y con. hidr. dcha. (condiciones estándar 1,38kW a 196m3/h)</t>
  </si>
  <si>
    <t>FCU Techo Comfort, 2t, vent. AC y con. hidr. dcha. (condiciones estándar 1,88kW a 274m3/h)</t>
  </si>
  <si>
    <t>FCU Techo Comfort, 2t, vent. AC y con. hidr. dcha. (condiciones estándar 2,28kW a 357m3/h)</t>
  </si>
  <si>
    <t>FCU Techo Comfort, 2t, vent. AC y con. hidr. dcha. (condiciones estándar 3,16kW a 486m3/h)</t>
  </si>
  <si>
    <t>FCU Techo Comfort, 2t, vent. AC y con. hidr. dcha. (condiciones estándar 4,33kW a 640m3/h)</t>
  </si>
  <si>
    <t>FCU Techo Comfort, 2t, vent. AC y con. hidr. dcha. (condiciones estándar 5,84kW a 893m3/h)</t>
  </si>
  <si>
    <t>FCU Techo Comfort, 2t, vent. EC y con. hidr. izqda (condiciones estándar 1kW a 190m3/h)</t>
  </si>
  <si>
    <t>FCU Techo Comfort, 2t, vent. EC y con. hidr. izqda (condiciones estándar 1,38kW a 196m3/h)</t>
  </si>
  <si>
    <t>FCU Techo Comfort, 2t, vent. EC y con. hidr. izqda (condiciones estándar 1,88kW a 274m3/h)</t>
  </si>
  <si>
    <t>FCU Techo Comfort, 2t, vent. EC y con. hidr. izqda (condiciones estándar 2,28kW a 357m3/h)</t>
  </si>
  <si>
    <t>FCU Techo Comfort, 2t, vent. EC y con. hidr. izqda (condiciones estándar 3,16kW a 486m3/h)</t>
  </si>
  <si>
    <t>FCU Techo Comfort, 2t, vent. EC y con. hidr. izqda (condiciones estándar 4,33kW a 640m3/h)</t>
  </si>
  <si>
    <t>FCU Techo Comfort, 2t, vent. EC y con. hidr. izqda (condiciones estándar 5,84kW a 893m3/h)</t>
  </si>
  <si>
    <t>FCU Techo Comfort, 2t, vent. EC y con. hidr. izqda (condiciones estándar 6,12kW a 680m3/h)</t>
  </si>
  <si>
    <t>FCU Techo Comfort, 2t, vent. EC y con. hidr. dcha. (condiciones estándar 1kW a 190m3/h)</t>
  </si>
  <si>
    <t>FCU Techo Comfort, 2t, vent. EC y con. hidr. dcha. (condiciones estándar 1,38kW a 196m3/h)</t>
  </si>
  <si>
    <t>FCU Techo Comfort, 2t, vent. EC y con. hidr. dcha. (condiciones estándar 1,88kW a 274m3/h)</t>
  </si>
  <si>
    <t>FCU Techo Comfort, 2t, vent. EC y con. hidr. dcha. (condiciones estándar 2,28kW a 357m3/h)</t>
  </si>
  <si>
    <t>FCU Techo Comfort, 2t, vent. EC y con. hidr. dcha. (condiciones estándar 3,16kW a 486m3/h)</t>
  </si>
  <si>
    <t>FCU Techo Comfort, 2t, vent. EC y con. hidr. dcha. (condiciones estándar 4,33kW a 640m3/h)</t>
  </si>
  <si>
    <t>FCU Techo Comfort, 2t, vent. EC y con. hidr. dcha. (condiciones estándar 5,84kW a 893m3/h)</t>
  </si>
  <si>
    <t>FCU Techo Comfort, 2t, vent. EC y con. hidr. dcha. (condiciones estándar 6,12kW a 680m3/h)</t>
  </si>
  <si>
    <t>FCU Techo Comfort, 4t, vent. AC y con. hidr. izqda (condiciones estándar 1kW a 190m3/h)</t>
  </si>
  <si>
    <t>FCU Techo Comfort, 4t, vent. AC y con. hidr. izqda (condiciones estándar 1,38kW a 196m3/h)</t>
  </si>
  <si>
    <t>FCU Techo Comfort, 4t, vent. AC y con. hidr. izqda (condiciones estándar 1,88kW a 274m3/h)</t>
  </si>
  <si>
    <t>FCU Techo Comfort, 4t, vent. AC y con. hidr. izqda (condiciones estándar 2,28kW a 357m3/h)</t>
  </si>
  <si>
    <t>FCU Techo Comfort, 4t, vent. AC y con. hidr. izqda (condiciones estándar 3,16kW a 486m3/h)</t>
  </si>
  <si>
    <t>FCU Techo Comfort, 4t, vent. AC y con. hidr. izqda (condiciones estándar 4,33kW a 640m3/h)</t>
  </si>
  <si>
    <t>FCU Techo Comfort, 4t, vent. AC y con. hidr. izqda (condiciones estándar 5,84kW a 893m3/h)</t>
  </si>
  <si>
    <t>FCU Techo Comfort, 4t, vent. AC y con. hidr. dcha. (condiciones estándar 1kW a 190m3/h)</t>
  </si>
  <si>
    <t>FCU Techo Comfort, 4t, vent. AC y con. hidr. dcha. (condiciones estándar 1,38kW a 196m3/h)</t>
  </si>
  <si>
    <t>FCU Techo Comfort, 4t, vent. AC y con. hidr. dcha. (condiciones estándar 1,88kW a 274m3/h)</t>
  </si>
  <si>
    <t>FCU Techo Comfort, 4t, vent. AC y con. hidr. dcha. (condiciones estándar 2,28kW a 357m3/h)</t>
  </si>
  <si>
    <t>FCU Techo Comfort, 4t, vent. AC y con. hidr. dcha. (condiciones estándar 3,16kW a 486m3/h)</t>
  </si>
  <si>
    <t>FCU Techo Comfort, 4t, vent. AC y con. hidr. dcha. (condiciones estándar 4,33kW a 640m3/h)</t>
  </si>
  <si>
    <t>FCU Techo Comfort, 4t, vent. AC y con. hidr. dcha. (condiciones estándar 5,84kW a 893m3/h)</t>
  </si>
  <si>
    <t>FCU Techo Comfort, 4t, vent. EC y con. hidr. izqda (condiciones estándar 1kW a 190m3/h)</t>
  </si>
  <si>
    <t>FCU Techo Comfort, 4t, vent. EC y con. hidr. izqda (condiciones estándar 1,38kW a 196m3/h)</t>
  </si>
  <si>
    <t>FCU Techo Comfort, 4t, vent. EC y con. hidr. izqda (condiciones estándar 1,88kW a 274m3/h)</t>
  </si>
  <si>
    <t>FCU Techo Comfort, 4t, vent. EC y con. hidr. izqda (condiciones estándar 2,28kW a 357m3/h)</t>
  </si>
  <si>
    <t>FCU Techo Comfort, 4t, vent. EC y con. hidr. izqda (condiciones estándar 3,16kW a 486m3/h)</t>
  </si>
  <si>
    <t>FCU Techo Comfort, 4t, vent. EC y con. hidr. izqda (condiciones estándar 4,33kW a 640m3/h)</t>
  </si>
  <si>
    <t>FCU Techo Comfort, 4t, vent. EC y con. hidr. izqda (condiciones estándar 5,84kW a 893m3/h)</t>
  </si>
  <si>
    <t>FCU Techo Comfort, 4t, vent. EC y con. hidr. izqda (condiciones estándar 6,12kW a 680m3/h)</t>
  </si>
  <si>
    <t>FCU Techo Comfort, 4t, vent. EC y con. hidr. dcha. (condiciones estándar 1kW a 190m3/h)</t>
  </si>
  <si>
    <t>FCU Techo Comfort, 4t, vent. EC y con. hidr. dcha. (condiciones estándar 1,38kW a 196m3/h)</t>
  </si>
  <si>
    <t>FCU Techo Comfort, 4t, vent. EC y con. hidr. dcha. (condiciones estándar 1,88kW a 274m3/h)</t>
  </si>
  <si>
    <t>FCU Techo Comfort, 4t, vent. EC y con. hidr. dcha. (condiciones estándar 2,28kW a 357m3/h)</t>
  </si>
  <si>
    <t>FCU Techo Comfort, 4t, vent. EC y con. hidr. dcha. (condiciones estándar 3,16kW a 486m3/h)</t>
  </si>
  <si>
    <t>FCU Techo Comfort, 4t, vent. EC y con. hidr. dcha. (condiciones estándar 4,33kW a 640m3/h)</t>
  </si>
  <si>
    <t>FCU Techo Comfort, 4t, vent. EC y con. hidr. dcha. (condiciones estándar 5,84kW a 893m3/h)</t>
  </si>
  <si>
    <t>FCU Techo Comfort, 4t, vent. EC y con. hidr. dcha. (condiciones estándar 6,12kW a 680m3/h)</t>
  </si>
  <si>
    <t>FCU Conductos Comfort, 2t, vent. AC y con. hidr. izqda (condiciones estándar 1kW a 190m3/h)</t>
  </si>
  <si>
    <t>FCU Conductos Comfort, 2t, vent. AC y con. hidr. izqda (condiciones estándar 1,38kW a 196m3/h)</t>
  </si>
  <si>
    <t>FCU Conductos Comfort, 2t, vent. AC y con. hidr. izqda (condiciones estándar 1,88kW a 274m3/h)</t>
  </si>
  <si>
    <t>FCU Conductos Comfort, 2t, vent. AC y con. hidr. izqda (condiciones estándar 2,28kW a 357m3/h)</t>
  </si>
  <si>
    <t>FCU Conductos Comfort, 2t, vent. AC y con. hidr. izqda (condiciones estándar 3,16kW a 486m3/h)</t>
  </si>
  <si>
    <t>FCU Conductos Comfort, 2t, vent. AC y con. hidr. izqda (condiciones estándar 4,33kW a 640m3/h)</t>
  </si>
  <si>
    <t>FCU Conductos Comfort, 2t, vent. AC y con. hidr. izqda (condiciones estándar 5,84kW a 893m3/h)</t>
  </si>
  <si>
    <t>FCU Conductos Comfort, 2t, vent. AC y con. hidr. dcha. (condiciones estándar 1kW a 190m3/h)</t>
  </si>
  <si>
    <t>FCU Conductos Comfort, 2t, vent. AC y con. hidr. dcha. (condiciones estándar 1,38kW a 196m3/h)</t>
  </si>
  <si>
    <t>FCU Conductos Comfort, 2t, vent. AC y con. hidr. dcha. (condiciones estándar 1,88kW a 274m3/h)</t>
  </si>
  <si>
    <t>FCU Conductos Comfort, 2t, vent. AC y con. hidr. dcha. (condiciones estándar 2,28kW a 357m3/h)</t>
  </si>
  <si>
    <t>FCU Conductos Comfort, 2t, vent. AC y con. hidr. dcha. (condiciones estándar 3,16kW a 486m3/h)</t>
  </si>
  <si>
    <t>FCU Conductos Comfort, 2t, vent. AC y con. hidr. dcha. (condiciones estándar 4,33kW a 640m3/h)</t>
  </si>
  <si>
    <t>FCU Conductos Comfort, 2t, vent. AC y con. hidr. dcha. (condiciones estándar 5,84kW a 893m3/h)</t>
  </si>
  <si>
    <t>FCU Conductos Comfort, 2t, vent. EC y con. hidr. izqda (condiciones estándar 1kW a 190m3/h)</t>
  </si>
  <si>
    <t>FCU Conductos Comfort, 2t, vent. EC y con. hidr. izqda (condiciones estándar 1,38kW a 196m3/h)</t>
  </si>
  <si>
    <t>FCU Conductos Comfort, 2t, vent. EC y con. hidr. izqda (condiciones estándar 1,88kW a 274m3/h)</t>
  </si>
  <si>
    <t>FCU Conductos Comfort, 2t, vent. EC y con. hidr. izqda (condiciones estándar 2,28kW a 357m3/h)</t>
  </si>
  <si>
    <t>FCU Conductos Comfort, 2t, vent. EC y con. hidr. izqda (condiciones estándar 3,16kW a 486m3/h)</t>
  </si>
  <si>
    <t>FCU Conductos Comfort, 2t, vent. EC y con. hidr. izqda (condiciones estándar 4,33kW a 640m3/h)</t>
  </si>
  <si>
    <t>FCU Conductos Comfort, 2t, vent. EC y con. hidr. izqda (condiciones estándar 5,84kW a 893m3/h)</t>
  </si>
  <si>
    <t>FCU Conductos Comfort, 2t, vent. EC y con. hidr. izqda (condiciones estándar 6,12kW a 680m3/h)</t>
  </si>
  <si>
    <t>FCU Conductos Comfort, 2t, vent. EC y con. hidr. dcha. (condiciones estándar 1kW a 190m3/h)</t>
  </si>
  <si>
    <t>FCU Conductos Comfort, 2t, vent. EC y con. hidr. dcha. (condiciones estándar 1,38kW a 196m3/h)</t>
  </si>
  <si>
    <t>FCU Conductos Comfort, 2t, vent. EC y con. hidr. dcha. (condiciones estándar 1,88kW a 274m3/h)</t>
  </si>
  <si>
    <t>FCU Conductos Comfort, 2t, vent. EC y con. hidr. dcha. (condiciones estándar 2,28kW a 357m3/h)</t>
  </si>
  <si>
    <t>FCU Conductos Comfort, 2t, vent. EC y con. hidr. dcha. (condiciones estándar 3,16kW a 486m3/h)</t>
  </si>
  <si>
    <t>FCU Conductos Comfort, 2t, vent. EC y con. hidr. dcha. (condiciones estándar 4,33kW a 640m3/h)</t>
  </si>
  <si>
    <t>FCU Conductos Comfort, 2t, vent. EC y con. hidr. dcha. (condiciones estándar 5,84kW a 893m3/h)</t>
  </si>
  <si>
    <t>FCU Conductos Comfort, 2t, vent. EC y con. hidr. dcha. (condiciones estándar 6,12kW a 680m3/h)</t>
  </si>
  <si>
    <t>FCU Conductos Comfort, 4t, vent. AC y con. hidr. izqda (condiciones estándar 1kW a 190m3/h)</t>
  </si>
  <si>
    <t>FCU Conductos Comfort, 4t, vent. AC y con. hidr. izqda (condiciones estándar 1,38kW a 196m3/h)</t>
  </si>
  <si>
    <t>FCU Conductos Comfort, 4t, vent. AC y con. hidr. izqda (condiciones estándar 1,88kW a 274m3/h)</t>
  </si>
  <si>
    <t>FCU Conductos Comfort, 4t, vent. AC y con. hidr. izqda (condiciones estándar 2,28kW a 357m3/h)</t>
  </si>
  <si>
    <t>FCU Conductos Comfort, 4t, vent. AC y con. hidr. izqda (condiciones estándar 3,16kW a 486m3/h)</t>
  </si>
  <si>
    <t>FCU Conductos Comfort, 4t, vent. AC y con. hidr. izqda (condiciones estándar 4,33kW a 640m3/h)</t>
  </si>
  <si>
    <t>FCU Conductos Comfort, 4t, vent. AC y con. hidr. izqda (condiciones estándar 5,84kW a 893m3/h)</t>
  </si>
  <si>
    <t>FCU Conductos Comfort, 4t, vent. AC y con. hidr. dcha. (condiciones estándar 1kW a 190m3/h)</t>
  </si>
  <si>
    <t>FCU Conductos Comfort, 4t, vent. AC y con. hidr. dcha. (condiciones estándar 1,38kW a 196m3/h)</t>
  </si>
  <si>
    <t>FCU Conductos Comfort, 4t, vent. AC y con. hidr. dcha. (condiciones estándar 1,88kW a 274m3/h)</t>
  </si>
  <si>
    <t>FCU Conductos Comfort, 4t, vent. AC y con. hidr. dcha. (condiciones estándar 2,28kW a 357m3/h)</t>
  </si>
  <si>
    <t>FCU Conductos Comfort, 4t, vent. AC y con. hidr. dcha. (condiciones estándar 3,16kW a 486m3/h)</t>
  </si>
  <si>
    <t>FCU Conductos Comfort, 4t, vent. AC y con. hidr. dcha. (condiciones estándar 4,33kW a 640m3/h)</t>
  </si>
  <si>
    <t>FCU Conductos Comfort, 4t, vent. AC y con. hidr. dcha. (condiciones estándar 5,84kW a 893m3/h)</t>
  </si>
  <si>
    <t>FCU Conductos Comfort, 4t, vent. EC y con. hidr. izqda (condiciones estándar 1kW a 190m3/h)</t>
  </si>
  <si>
    <t>FCU Conductos Comfort, 4t, vent. EC y con. hidr. izqda (condiciones estándar 1,38kW a 196m3/h)</t>
  </si>
  <si>
    <t>FCU Conductos Comfort, 4t, vent. EC y con. hidr. izqda (condiciones estándar 1,88kW a 274m3/h)</t>
  </si>
  <si>
    <t>FCU Conductos Comfort, 4t, vent. EC y con. hidr. izqda (condiciones estándar 2,28kW a 357m3/h)</t>
  </si>
  <si>
    <t>FCU Conductos Comfort, 4t, vent. EC y con. hidr. izqda (condiciones estándar 3,16kW a 486m3/h)</t>
  </si>
  <si>
    <t>FCU Conductos Comfort, 4t, vent. EC y con. hidr. izqda (condiciones estándar 4,33kW a 640m3/h)</t>
  </si>
  <si>
    <t>FCU Conductos Comfort, 4t, vent. EC y con. hidr. izqda (condiciones estándar 5,84kW a 893m3/h)</t>
  </si>
  <si>
    <t>FCU Conductos Comfort, 4t, vent. EC y con. hidr. izqda (condiciones estándar 6,12kW a 680m3/h)</t>
  </si>
  <si>
    <t>FCU Conductos Comfort, 4t, vent. EC y con. hidr. dcha. (condiciones estándar 1kW a 190m3/h)</t>
  </si>
  <si>
    <t>FCU Conductos Comfort, 4t, vent. EC y con. hidr. dcha. (condiciones estándar 1,38kW a 196m3/h)</t>
  </si>
  <si>
    <t>FCU Conductos Comfort, 4t, vent. EC y con. hidr. dcha. (condiciones estándar 1,88kW a 274m3/h)</t>
  </si>
  <si>
    <t>FCU Conductos Comfort, 4t, vent. EC y con. hidr. dcha. (condiciones estándar 2,28kW a 357m3/h)</t>
  </si>
  <si>
    <t>FCU Conductos Comfort, 4t, vent. EC y con. hidr. dcha. (condiciones estándar 3,16kW a 486m3/h)</t>
  </si>
  <si>
    <t>FCU Conductos Comfort, 4t, vent. EC y con. hidr. dcha. (condiciones estándar 4,33kW a 640m3/h)</t>
  </si>
  <si>
    <t>FCU Conductos Comfort, 4t, vent. EC y con. hidr. dcha. (condiciones estándar 5,84kW a 893m3/h)</t>
  </si>
  <si>
    <t>FCU Conductos Comfort, 4t, vent. EC y con. hidr. dcha. (condiciones estándar 6,12kW a 680m3/h)</t>
  </si>
  <si>
    <t>FCU Conductos media p. (cond. std. 4,94kW a 847m3/h ) 2t conexiones hidr. y elect. izquierdas</t>
  </si>
  <si>
    <t>FCU Conductos media p. (cond. std. 4,94kW a 847m3/h ) 2t conexiones hidr. y elect. derechas</t>
  </si>
  <si>
    <t>FCU Conductos media p. (cond. std. 4,94kW a 847m3/h ) 2t conexiones hidr. izquierdas conexiones elect. derechas</t>
  </si>
  <si>
    <t>FCU Conductos media p. (cond. std. 4,94kW a 847m3/h ) 2t conexiones hidr. derechas conexiones elect. Izquierdas</t>
  </si>
  <si>
    <t>FCU Conductos media p. (cond. std. 4,94kW a 847m3/h ) 4t conexiones hidr. izquierdas conexiones elect. derechas</t>
  </si>
  <si>
    <t>FCU Conductos media p. (cond. std. 4,94kW a 847m3/h ) 4t conexiones hidr. derechas conexiones elect. izquierdas</t>
  </si>
  <si>
    <t>FCU Conductos alta p. 2t, vent. AC y con. hidr. izda. (condiciones estándar 1,88kW a 274m3/h)</t>
  </si>
  <si>
    <t>FCU Conductos alta p. 2t, vent. AC y con. hidr. izda. (condiciones estándar 2,28kW a 357m3/h)</t>
  </si>
  <si>
    <t>FCU Conductos alta p. 2t, vent. AC y con. hidr. izda. (condiciones estándar 3,16kW a 486m3/h)</t>
  </si>
  <si>
    <t>FCU Conductos alta p. 2t, vent. AC y con. hidr. izda. (condiciones estándar 4,33kW a 640m3/h)</t>
  </si>
  <si>
    <t>FCU Conductos alta p. 2t, vent. AC y con. hidr. izda. (condiciones estándar 5,84kW a 893m3/h)</t>
  </si>
  <si>
    <t>FCU Conductos alta p. 2t, vent. AC y con. hidr. izda. (condiciones estándar 6,12kW a 680m3/h)</t>
  </si>
  <si>
    <t>FCU Conductos alta p. 2t, vent. AC y con. hidr. dcha. (condiciones estándar 1,88kW a 274m3/h)</t>
  </si>
  <si>
    <t>FCU Conductos alta p. 2t, vent. AC y con. hidr. dcha. (condiciones estándar 2,28kW a 357m3/h)</t>
  </si>
  <si>
    <t>FCU Conductos alta p. 2t, vent. AC y con. hidr. dcha. (condiciones estándar 3,16kW a 486m3/h)</t>
  </si>
  <si>
    <t>FCU Conductos alta p. 2t, vent. AC y con. hidr. dcha. (condiciones estándar 4,33kW a 640m3/h)</t>
  </si>
  <si>
    <t>FCU Conductos alta p. 2t, vent. AC y con. hidr. dcha. (condiciones estándar 5,84kW a 893m3/h)</t>
  </si>
  <si>
    <t>FCU Conductos alta p. 2t, vent. AC y con. hidr. dcha. (condiciones estándar 6,12kW a 680m3/h)</t>
  </si>
  <si>
    <t>FCU Conductos alta p. 2t, vent. EC y con. hidr. izda. (condiciones estándar 1,88kW a 274m3/h)</t>
  </si>
  <si>
    <t>FCU Conductos alta p. 2t, vent. EC y con. hidr. izda. (condiciones estándar 2,28kW a 357m3/h)</t>
  </si>
  <si>
    <t>FCU Conductos alta p. 2t, vent. EC y con. hidr. izda. (condiciones estándar 3,16kW a 486m3/h)</t>
  </si>
  <si>
    <t>FCU Conductos alta p. 2t, vent. EC y con. hidr. izda. (condiciones estándar 4,33kW a 640m3/h)</t>
  </si>
  <si>
    <t>FCU Conductos alta p. 2t, vent. EC y con. hidr. izda. (condiciones estándar 5,84kW a 893m3/h)</t>
  </si>
  <si>
    <t>FCU Conductos alta p. 2t, vent. EC y con. hidr. izda. (condiciones estándar 6,12kW a 680m3/h)</t>
  </si>
  <si>
    <t>FCU Conductos alta p. 2t, vent. EC y con. hidr. dcha. (condiciones estándar 1,88kW a 274m3/h)</t>
  </si>
  <si>
    <t>FCU Conductos alta p. 2t, vent. EC y con. hidr. dcha. (condiciones estándar 2,28kW a 357m3/h)</t>
  </si>
  <si>
    <t>FCU Conductos alta p. 2t, vent. EC y con. hidr. dcha. (condiciones estándar 3,16kW a 486m3/h)</t>
  </si>
  <si>
    <t>FCU Conductos alta p. 2t, vent. EC y con. hidr. dcha. (condiciones estándar 4,33kW a 640m3/h)</t>
  </si>
  <si>
    <t>FCU Conductos alta p. 2t, vent. EC y con. hidr. dcha. (condiciones estándar 5,84kW a 893m3/h)</t>
  </si>
  <si>
    <t>FCU Conductos alta p. 2t, vent. EC y con. hidr. dcha. (condiciones estándar 6,12kW a 680m3/h)</t>
  </si>
  <si>
    <t>FCU Conductos alta p. 4t, vent. AC y con. hidr. izda. (condiciones estándar 1,88kW a 274m3/h)</t>
  </si>
  <si>
    <t>FCU Conductos alta p. 4t, vent. AC y con. hidr. izda. (condiciones estándar 2,28kW a 357m3/h)</t>
  </si>
  <si>
    <t>FCU Conductos alta p. 4t, vent. AC y con. hidr. izda. (condiciones estándar 3,16kW a 486m3/h)</t>
  </si>
  <si>
    <t>FCU Conductos alta p. 4t, vent. AC y con. hidr. izda. (condiciones estándar 4,33kW a 640m3/h)</t>
  </si>
  <si>
    <t>FCU Conductos alta p. 4t, vent. AC y con. hidr. izda. (condiciones estándar 5,84kW a 893m3/h)</t>
  </si>
  <si>
    <t>FCU Conductos alta p. 4t, vent. AC y con. hidr. izda. (condiciones estándar 6,12kW a 680m3/h)</t>
  </si>
  <si>
    <t>FCU Conductos alta p. 4t, vent. AC y con. hidr. dcha. (condiciones estándar 1,88kW a 274m3/h)</t>
  </si>
  <si>
    <t>FCU Conductos alta p. 4t, vent. AC y con. hidr. dcha. (condiciones estándar 2,28kW a 357m3/h)</t>
  </si>
  <si>
    <t>FCU Conductos alta p. 4t, vent. AC y con. hidr. dcha. (condiciones estándar 3,16kW a 486m3/h)</t>
  </si>
  <si>
    <t>FCU Conductos alta p. 4t, vent. AC y con. hidr. dcha. (condiciones estándar 4,33kW a 640m3/h)</t>
  </si>
  <si>
    <t>FCU Conductos alta p. 4t, vent. AC y con. hidr. dcha. (condiciones estándar 5,84kW a 893m3/h)</t>
  </si>
  <si>
    <t>FCU Conductos alta p. 4t, vent. AC y con. hidr. dcha. (condiciones estándar 6,12kW a 680m3/h)</t>
  </si>
  <si>
    <t>FCU Conductos alta p. 4t, vent. EC y con. hidr. izda. (condiciones estándar 1,88kW a 274m3/h)</t>
  </si>
  <si>
    <t>FCU Conductos alta p. 4t, vent. EC y con. hidr. izda. (condiciones estándar 2,28kW a 357m3/h)</t>
  </si>
  <si>
    <t>FCU Conductos alta p. 4t, vent. EC y con. hidr. izda. (condiciones estándar 3,16kW a 486m3/h)</t>
  </si>
  <si>
    <t>FCU Conductos alta p. 4t, vent. EC y con. hidr. izda. (condiciones estándar 4,33kW a 640m3/h)</t>
  </si>
  <si>
    <t>FCU Conductos alta p. 4t, vent. EC y con. hidr. izda. (condiciones estándar 5,84kW a 893m3/h)</t>
  </si>
  <si>
    <t>FCU Conductos alta p. 4t, vent. EC y con. hidr. izda. (condiciones estándar 6,12kW a 680m3/h)</t>
  </si>
  <si>
    <t>FCU Conductos alta p. 4t, vent. EC y con. hidr. dcha. (condiciones estándar 1,88kW a 274m3/h)</t>
  </si>
  <si>
    <t>FCU Conductos alta p. 4t, vent. EC y con. hidr. dcha. (condiciones estándar 2,28kW a 357m3/h)</t>
  </si>
  <si>
    <t>FCU Conductos alta p. 4t, vent. EC y con. hidr. dcha. (condiciones estándar 3,16kW a 486m3/h)</t>
  </si>
  <si>
    <t>FCU Conductos alta p. 4t, vent. EC y con. hidr. dcha. (condiciones estándar 4,33kW a 640m3/h)</t>
  </si>
  <si>
    <t>FCU Conductos alta p. 4t, vent. EC y con. hidr. dcha. (condiciones estándar 5,84kW a 893m3/h)</t>
  </si>
  <si>
    <t>FCU Conductos alta p. 4t, vent. EC y con. hidr. dcha. (condiciones estándar 6,12kW a 680m3/h)</t>
  </si>
  <si>
    <t>FCU Cassette 2t, vent. AC (condiciones estándar 2kW a 500m3/h)</t>
  </si>
  <si>
    <t>FCU Cassette 2t, vent. AC (condiciones estándar 3kW a 550m3/h)</t>
  </si>
  <si>
    <t>FCU Cassette 2t, vent. AC (condiciones estándar 4kW a 700m3/h)</t>
  </si>
  <si>
    <t>FCU Cassette 2t, vent. AC (condiciones estándar 5kW a 800m3/h)</t>
  </si>
  <si>
    <t>FCU Cassette 2t, vent. AC (condiciones estándar 6kW a 1000m3/h)</t>
  </si>
  <si>
    <t>FCU Cassette 2t, vent. AC (condiciones estándar 7kW a 1150m3/h)</t>
  </si>
  <si>
    <t>FCU Cassette 2t, vent. EC (condiciones estándar 2kW a 500m3/h)</t>
  </si>
  <si>
    <t>FCU Cassette 2t, vent. EC (condiciones estándar 3kW a 550m3/h)</t>
  </si>
  <si>
    <t>FCU Cassette 2t, vent. EC (condiciones estándar 4kW a 700m3/h)</t>
  </si>
  <si>
    <t>FCU Cassette 2t, vent. EC (condiciones estándar 5kW a 800m3/h)</t>
  </si>
  <si>
    <t>FCU Cassette 2t, vent. EC (condiciones estándar 6kW a 1000m3/h)</t>
  </si>
  <si>
    <t>FCU Cassette 2t, vent. EC (condiciones estándar 7kW a 1150m3/h)</t>
  </si>
  <si>
    <t>FCU Cassette 4t, vent. AC (condiciones estándar 2kW a 500m3/h)</t>
  </si>
  <si>
    <t>FCU Cassette 4t, vent. AC (condiciones estándar 3kW a 550m3/h)</t>
  </si>
  <si>
    <t>FCU Cassette 4t, vent. AC (condiciones estándar 4kW a 700m3/h)</t>
  </si>
  <si>
    <t>FCU Cassette 4t, vent. AC (condiciones estándar 6kW a 1000m3/h)</t>
  </si>
  <si>
    <t>FCU Cassette 4t, vent. AC (condiciones estándar 7kW a 1150m3/h)</t>
  </si>
  <si>
    <t>FCU Cassette 4t, vent. EC (condiciones estándar 2kW a 500m3/h)</t>
  </si>
  <si>
    <t>FCU Cassette 4t, vent. EC (condiciones estándar 3kW a 550m3/h)</t>
  </si>
  <si>
    <t>FCU Cassette 4t, vent. EC (condiciones estándar 4kW a 700m3/h)</t>
  </si>
  <si>
    <t>FCU Cassette 4t, vent. EC (condiciones estándar 6kW a 1000m3/h)</t>
  </si>
  <si>
    <t>FCU Cassette 4t, vent. EC (condiciones estándar 7kW a 1150m3/h)</t>
  </si>
  <si>
    <t>FCU de pared 700W no incluye control por cable</t>
  </si>
  <si>
    <t>FCU de pared 900W no incluye control por cable</t>
  </si>
  <si>
    <t>FCU de pared 1,80kW no incluye control por cable</t>
  </si>
  <si>
    <t>FCU de pared 2,20kW no incluye control por cable</t>
  </si>
  <si>
    <t>FCU de pared 700W incluye control remoto IR</t>
  </si>
  <si>
    <t>FCU de pared 900W incluye control remoto IR</t>
  </si>
  <si>
    <t>FCU de pared 1,80kW incluye control remoto IR</t>
  </si>
  <si>
    <t>FCU de pared 2,20kW incluye control remoto IR</t>
  </si>
  <si>
    <t>Mando de pared secundario opcional para las generaciones K y L</t>
  </si>
  <si>
    <t>Mando de pared secundario opcional para la generación M</t>
  </si>
  <si>
    <t>DISPOSITIVOS Panasonic - ºtado PARA GESTIÓN DE INSTALACIONES DE CALEFACCIÓN</t>
  </si>
  <si>
    <t>Optimizador de bombas de calor</t>
  </si>
  <si>
    <t>Termostato automático para radiador individual</t>
  </si>
  <si>
    <t>Termostato general</t>
  </si>
  <si>
    <t>Sonda de temperatura</t>
  </si>
  <si>
    <t>Pasarela Bridge</t>
  </si>
  <si>
    <t>SENSORES  Y SONDAS</t>
  </si>
  <si>
    <t>Sensor para resistencia de apoyo de terceros en Aquarea serie M</t>
  </si>
  <si>
    <t>UNIDADES AQUAREA LOOP (En anillo hidráulico)</t>
  </si>
  <si>
    <t>Interfaz de gestión Aquarea mediante Aquarea Home - ¡Disponible a partir de marzo '25!</t>
  </si>
  <si>
    <t>ZY, vent. rec. calor avanzada, 650 m³/h, DC, filtro F7, con control</t>
  </si>
  <si>
    <t>ZY, vent. rec. calor avanzada, 800 m³/h, DC, filtro F7, con control</t>
  </si>
  <si>
    <t>ZY, vent. rec. calor avanzada, 1000 m³/h, DC, filtro F7, con control</t>
  </si>
  <si>
    <t>ZY, vent. rec. calor avanzada, 1500 m³/h, DC, filtro F7 , con control</t>
  </si>
  <si>
    <t>ZY, vent. rec. calor avanzada, 2000 m³/h, DC, filtro F7 , con control</t>
  </si>
  <si>
    <t>ZY, vent. rec. calor avanzada, 150 m³/h, DC, filtro F7,con control</t>
  </si>
  <si>
    <t>ZY, vent. rec. calor avanzada, 250 m³/h, DC, filtro F7,con control</t>
  </si>
  <si>
    <t>ZY, vent. rec. calor avanzada, 350 m³/h, DC, filtro F7,con control</t>
  </si>
  <si>
    <t>ZY, vent. rec. calor avanzada, 500 m³/h, DC, filtro F7,con control</t>
  </si>
  <si>
    <t>Filtro de alta eficiencia (este modelo requiere 2 sets de filtros)</t>
  </si>
  <si>
    <t>ZDY, vent. rec. calor,  250 m³/h, AC, filtro no téxtil,con control</t>
  </si>
  <si>
    <t>ZDY, vent. rec. calor,  350 m³/h, AC, filtro no téxtil,con control</t>
  </si>
  <si>
    <t>ZDY, vent. rec. calor,  500 m³/h, AC, filtro no téxtil,con control</t>
  </si>
  <si>
    <t>ZDY, vent. rec. calor,  800 m³/h, AC, filtro no téxtil,con control</t>
  </si>
  <si>
    <t>ZDY, vent. rec. calor,  1000 m³/h, AC, filtro no téxtil,con control</t>
  </si>
  <si>
    <t>RAC SOLO - UNIDAD COMPACTA SIN UNIDAD EXTERIOR (R290 / R32)</t>
  </si>
  <si>
    <t xml:space="preserve">KITS DE ACCESORIOS RAC SOLO </t>
  </si>
  <si>
    <t>5,30 A+++ cálido</t>
  </si>
  <si>
    <t>5,10 A+++ cálido</t>
  </si>
  <si>
    <t>4,40 A+ medio</t>
  </si>
  <si>
    <t>4,30 A medio</t>
  </si>
  <si>
    <t>4,00 A+ medio</t>
  </si>
  <si>
    <t>3,7 A medio</t>
  </si>
  <si>
    <t>3,8 A medio</t>
  </si>
  <si>
    <t>3,4 A medio</t>
  </si>
  <si>
    <t>Kit -  JET AIR STREAM</t>
  </si>
  <si>
    <t>UNIDAD LARGO ALCANCE JET AIR STREAM</t>
  </si>
  <si>
    <t>ACCESORIOS JET AIR STREAM</t>
  </si>
  <si>
    <t>VRF A DOS TUBOS R32 ECOI MZ1 (Con tratamiento anticorrosión)</t>
  </si>
  <si>
    <t>U-8MZ1E8E</t>
  </si>
  <si>
    <t>U-10MZ1E8E</t>
  </si>
  <si>
    <t>U-12MZ1E8E</t>
  </si>
  <si>
    <t>CASSETTE 90X90 MU2 CON nanoe™X MARK 3 (N) COMPATIBLE CON R410A E R32 - Hasta fin de existencias</t>
  </si>
  <si>
    <t>CASSETTE 60X60 MY3 COMPATIBLE CON R410A E R32 - Hasta fin de existencias</t>
  </si>
  <si>
    <t>CONDUCTO ADAPTABLE MF3 PARA R410A (A)** CON nanoe™X MARK 3 (N) - Hasta fin de existencias</t>
  </si>
  <si>
    <t>CONDUCTO ADAPTABLE MF3 PARA R32 (B)* CON nanoe™X MARK 3 (N) - Hasta fin de existencias</t>
  </si>
  <si>
    <t>CONDUCTO DE BAJA ALTURA MM1 COMPATIBLE CON R32** E R410A - Hasta fin de existencias</t>
  </si>
  <si>
    <t>Sensor de fugas de R32 (hasta fin de existencias)</t>
  </si>
  <si>
    <t>ACCESORIOS: DERIVADORES, COLECTORES, CAJAS DE RECUPERACIÓN</t>
  </si>
  <si>
    <t>VÁLVULAS DE EXPANSIÓN</t>
  </si>
  <si>
    <t>Válvula externa para unidades de pared VRF (hasta 5,6kW)</t>
  </si>
  <si>
    <t>Válvula externa para unidades de pared VRF (7,3kW a 16kW)</t>
  </si>
  <si>
    <t>SENSORES, ALARMAS DE GAS Y KITS DE VÁLVULAS</t>
  </si>
  <si>
    <t>PAW-16DC-ALC1</t>
  </si>
  <si>
    <t>A consultar</t>
  </si>
  <si>
    <t>Pack de sensores para el Kit UTA M4H4M (Disponible Marzo 2025)</t>
  </si>
  <si>
    <t>Pack válvula de expansión para el Kit UTA M4H4M (Disponible Marzo 2025)</t>
  </si>
  <si>
    <t>Sensor de fugas de R32 (Disponible Junio 2025)</t>
  </si>
  <si>
    <t>Cassette 90x90 2,20kW (Disponible Marzo 2025)</t>
  </si>
  <si>
    <t>Cassette 90x90 2,80kW (Disponible Marzo 2025)</t>
  </si>
  <si>
    <t>Cassette 90x90 3,60kW (Disponible Marzo 2025)</t>
  </si>
  <si>
    <t>Cassette 90x90 4,50kW (Disponible Marzo 2025)</t>
  </si>
  <si>
    <t>Cassette 90x90 5,60kW (Disponible Marzo 2025)</t>
  </si>
  <si>
    <t>Cassette 90x90 6kW (Disponible Marzo 2025)</t>
  </si>
  <si>
    <t>Cassette 90x90 7,30kW (Disponible Marzo 2025)</t>
  </si>
  <si>
    <t>Cassette 90x90 9kW (Disponible Marzo 2025)</t>
  </si>
  <si>
    <t>Cassette 90x90 11,20kW (Disponible Marzo 2025)</t>
  </si>
  <si>
    <t>Cassette 90x90 14kW (Disponible Marzo 2025)</t>
  </si>
  <si>
    <t>Cassette 90x90 16kW (Disponible Marzo 2025)</t>
  </si>
  <si>
    <t xml:space="preserve"> Conducto baja altura 1,0 kW (Disponible Abril 2025)</t>
  </si>
  <si>
    <t xml:space="preserve"> Conducto baja altura 1,5 kW (Disponible Abril 2025)</t>
  </si>
  <si>
    <t xml:space="preserve"> Conducto baja altura 2,2 kW (Disponible Abril 2025)</t>
  </si>
  <si>
    <t xml:space="preserve"> Conducto baja altura 2,8 kW (Disponible Abril 2025)</t>
  </si>
  <si>
    <t xml:space="preserve"> Conducto baja altura 3,6 kW (Disponible Abril 2025)</t>
  </si>
  <si>
    <t xml:space="preserve"> Conducto baja altura 4,5 kW (Disponible Abril 2025)</t>
  </si>
  <si>
    <t xml:space="preserve"> Conducto baja altura 5,6 kW (Disponible Abril 2025)</t>
  </si>
  <si>
    <t>VRF A DOS TUBOS R32 ECOI MZ1 - Disponible a partir de marzo</t>
  </si>
  <si>
    <t>22,40KW, 1 ventilador vertical, trifásica, salida a dos tubos. Color negro grafito (Disponible Marzo 2025)</t>
  </si>
  <si>
    <t>28KW, 1 ventilador vertical, trifásica, salida a dos tubos. Color negro grafito (Disponible Marzo 2025)</t>
  </si>
  <si>
    <t>33,50KW, 1 ventilador vertical, trifásica, salida a dos tubos. Color negro grafito (Disponible Marzo 2025)</t>
  </si>
  <si>
    <t>Compatible para todas las unidades pared</t>
  </si>
  <si>
    <t>Cables CN-CNT ×2 para aplicación en sala de servidores, control de 2 unidades, rotación</t>
  </si>
  <si>
    <t>Kit conexión UTA para unidades de ECOi o ECOg. Control 0-10V</t>
  </si>
  <si>
    <t>Kit conexión UTA para unidades de ECOi o ECOg</t>
  </si>
  <si>
    <t>Kit conexión UTA para unidades mini ECOi y ECOi de 2 tubos (Disponible Marzo 2025)</t>
  </si>
  <si>
    <t>Kit de drenaje para unidades exteriores de 5kW a 7,10kW</t>
  </si>
  <si>
    <t>Kit de drenaje para unidades exteriores de 10kW a 25kW</t>
  </si>
  <si>
    <t>Placa de control para válvula de recuperación. Para unidades interiores MK1/MK2</t>
  </si>
  <si>
    <t xml:space="preserve">Sistema Pump Down para ud. Exterior 2 tubos (2 unidades) con receptor </t>
  </si>
  <si>
    <t xml:space="preserve">Sistema Pump Down para ud. Exterior 2 tubos (3 unidades) con receptor </t>
  </si>
  <si>
    <t xml:space="preserve">Sistema Pump Down para ud. Exterior 3 tubos (2 unidades) con receptor </t>
  </si>
  <si>
    <t xml:space="preserve">Sistema Pump Down para ud. Exterior 3 tubos (3 unidades) con receptor </t>
  </si>
  <si>
    <t>Panel para cassette de dos vías ML2 unidades de 2,20kW hasta 5,60kW</t>
  </si>
  <si>
    <t>Panel para cassette de dos vías ML2 unidades de 7,30kW</t>
  </si>
  <si>
    <t>Módulo de control para 14 unidades interiores (para habitaciones de hotel)</t>
  </si>
  <si>
    <t>Módulo de control para 28 unidades interiores (para habitaciones de hotel)</t>
  </si>
  <si>
    <t>Módulo de control para 42 unidades interiores (para habitaciones de hotel)</t>
  </si>
  <si>
    <t>Módulo para conexión de sistemas VRF a la nube, hasta 128 unidades interiores</t>
  </si>
  <si>
    <t>PCB para control de 3 unidades: redundancia, respaldo, etc.</t>
  </si>
  <si>
    <t>Control remoto para el Kit UTA M4H4M (Disponible Marzo 2025)</t>
  </si>
  <si>
    <t>Alarma de gas R32 para unidades interiores de conductos (Disponible Junio 2025)</t>
  </si>
  <si>
    <t>Válvulas de corte para unidades interiores hasta 16kW (Disponible Abril 2025)</t>
  </si>
  <si>
    <t>Fuente de alimentación externa con alarma de fuga incorporada (Disponible Abril 2025)</t>
  </si>
  <si>
    <t>Cassette 90x90 2,20kW (Hasta fin de existencias)</t>
  </si>
  <si>
    <t>Cassette 90x90 2,80kW (Hasta fin de existencias)</t>
  </si>
  <si>
    <t>Cassette 90x90 3,60kW (Hasta fin de existencias)</t>
  </si>
  <si>
    <t>Cassette 90x90 4,50kW (Hasta fin de existencias)</t>
  </si>
  <si>
    <t>Cassette 90x90 5,60kW (Hasta fin de existencias)</t>
  </si>
  <si>
    <t>Cassette 90x90 6kW (Hasta fin de existencias)</t>
  </si>
  <si>
    <t>Cassette 90x90 7,30kW (Hasta fin de existencias)</t>
  </si>
  <si>
    <t>Cassette 90x90 9kW (Hasta fin de existencias)</t>
  </si>
  <si>
    <t>Cassette 90x90 11,20kW (Hasta fin de existencias)</t>
  </si>
  <si>
    <t>Cassette 90x90 14kW (Hasta fin de existencias)</t>
  </si>
  <si>
    <t>Cassette 90x90 16kW (Hasta fin de existencias)</t>
  </si>
  <si>
    <t>Cassette 60x60 1,50kW (Hasta fin de existencias)</t>
  </si>
  <si>
    <t>Cassette 60x60 2,20kW (Hasta fin de existencias)</t>
  </si>
  <si>
    <t>Cassette 60x60 2,80kW (Hasta fin de existencias)</t>
  </si>
  <si>
    <t>Cassette 60x60 3,60kW (Hasta fin de existencias)</t>
  </si>
  <si>
    <t>Cassette 60x60 4,50kW (Hasta fin de existencias)</t>
  </si>
  <si>
    <t>Cassette 60x60 5,60kW (Hasta fin de existencias)</t>
  </si>
  <si>
    <t>Cassette 60x60 1,50kW (Disponible Marzo 2025)</t>
  </si>
  <si>
    <t>Cassette 60x60 2,20kW (Disponible Marzo 2025)</t>
  </si>
  <si>
    <t>Cassette 60x60 2,80kW (Disponible Marzo 2025)</t>
  </si>
  <si>
    <t>Cassette 60x60 3,60kW (Disponible Marzo 2025)</t>
  </si>
  <si>
    <t>Cassette 60x60 4,50kW (Disponible Marzo 2025)</t>
  </si>
  <si>
    <t>Cassette 60x60 5,60kW (Disponible Marzo 2025)</t>
  </si>
  <si>
    <t xml:space="preserve"> Conducto baja altura 1,5 kW (Hasta fin de existencias)</t>
  </si>
  <si>
    <t xml:space="preserve"> Conducto baja altura 2,2 kW (Hasta fin de existencias)</t>
  </si>
  <si>
    <t xml:space="preserve"> Conducto baja altura 2,8 kW (Hasta fin de existencias)</t>
  </si>
  <si>
    <t xml:space="preserve"> Conducto baja altura 3,6 kW (Hasta fin de existencias)</t>
  </si>
  <si>
    <t xml:space="preserve"> Conducto baja altura 4,5 kW (Hasta fin de existencias)</t>
  </si>
  <si>
    <t xml:space="preserve"> Conducto baja altura 5,6 kW (Hasta fin de existencias)</t>
  </si>
  <si>
    <t xml:space="preserve"> Conducto presión adaptable 1,5 kW nanoe™X mark3 (Hasta fin de existencias)</t>
  </si>
  <si>
    <t xml:space="preserve"> Conducto presión adaptable 2,2 kW nanoe™X mark3 (Hasta fin de existencias)</t>
  </si>
  <si>
    <t xml:space="preserve"> Conducto presión adaptable 2,8 kW nanoe™X mark3 (Hasta fin de existencias)</t>
  </si>
  <si>
    <t xml:space="preserve"> Conducto presión adaptable 3,6 kW nanoe™X mark3 (Hasta fin de existencias)</t>
  </si>
  <si>
    <t xml:space="preserve"> Conducto presión adaptable 4,5 kW nanoe™X mark3 (Hasta fin de existencias)</t>
  </si>
  <si>
    <t xml:space="preserve"> Conducto presión adaptable 5,6 kW nanoe™X mark3 (Hasta fin de existencias)</t>
  </si>
  <si>
    <t xml:space="preserve"> Conducto presión adaptable 6,0 kW nanoe™X mark3 (Hasta fin de existencias)</t>
  </si>
  <si>
    <t xml:space="preserve"> Conducto presión adaptable 7,3 kW nanoe™X mark3 (Hasta fin de existencias)</t>
  </si>
  <si>
    <t xml:space="preserve"> Conducto presión adaptable 9,0 kW nanoe™X mark3 (Hasta fin de existencias)</t>
  </si>
  <si>
    <t xml:space="preserve"> Conducto presión adaptable 10,6 kW nanoe™X mark3 (Hasta fin de existencias)</t>
  </si>
  <si>
    <t xml:space="preserve"> Conducto presión adaptable 14,0 kW nanoe™X mark3 (Hasta fin de existencias)</t>
  </si>
  <si>
    <t xml:space="preserve"> Conducto presión adaptable 16,0 kW nanoe™X mark3 (Hasta fin de existencias)</t>
  </si>
  <si>
    <t>Sistema Pump Down para Mini ECOi R32</t>
  </si>
  <si>
    <t>CONDUCTO ADAPTABLE MF3 PARA R32 (B)* CON TECNOLOGÍA nanoe™X MARK 3 - Hasta fin de existencias</t>
  </si>
  <si>
    <t>CONDUCTO ADAPTABLE MF3 PARA R410A (A)** CON TECNOLOGÍA nanoe™X MARK 3 - Hasta fin de existencias</t>
  </si>
  <si>
    <t>CONDUCTO DE BAJA SILUETA MM1 COMPATIBLE CON R32** Y R410A - Hasta fin de existencias</t>
  </si>
  <si>
    <t>CASSETTE MU2 90X90 CON TECNOLOGÍA nanoe™X MARK 3 (N) COMPATIBLE CON R410A Y R32  - Hasta fin de existencias</t>
  </si>
  <si>
    <t>CASSETTE 60X60 ME3 COMPATIBLE CON R410A Y R32 CON TECNOLOGÍA nanoe™X - Hasta fin de existencias</t>
  </si>
  <si>
    <t>5025232967896</t>
  </si>
  <si>
    <t>5025232967988</t>
  </si>
  <si>
    <t>5025232968053</t>
  </si>
  <si>
    <t>5025232968107</t>
  </si>
  <si>
    <t>5025232968152</t>
  </si>
  <si>
    <t>5025232968206</t>
  </si>
  <si>
    <t>5025232968251</t>
  </si>
  <si>
    <t>5025232968282</t>
  </si>
  <si>
    <t>5025232968329</t>
  </si>
  <si>
    <t>5025232967834</t>
  </si>
  <si>
    <t>5025232967865</t>
  </si>
  <si>
    <t>5025232967933</t>
  </si>
  <si>
    <t xml:space="preserve"> Conducto presión adaptable 1,5 kW nanoe™X mark3 (Disponible Marzo 2025)</t>
  </si>
  <si>
    <t xml:space="preserve"> Conducto presión adaptable 2,2 kW nanoe™X mark3 (Disponible Marzo 2025)</t>
  </si>
  <si>
    <t xml:space="preserve"> Conducto presión adaptable 2,8 kW nanoe™X mark3 (Disponible Marzo 2025)</t>
  </si>
  <si>
    <t xml:space="preserve"> Conducto presión adaptable 3,6 kW nanoe™X mark3 (Disponible Marzo 2025)</t>
  </si>
  <si>
    <t xml:space="preserve"> Conducto presión adaptable 4,5 kW nanoe™X mark3 (Disponible Marzo 2025)</t>
  </si>
  <si>
    <t xml:space="preserve"> Conducto presión adaptable 5,6 kW nanoe™X mark3 (Disponible Marzo 2025)</t>
  </si>
  <si>
    <t xml:space="preserve"> Conducto presión adaptable 6,0 kW nanoe™X mark3 (Disponible Marzo 2025)</t>
  </si>
  <si>
    <t xml:space="preserve"> Conducto presión adaptable 7,3 kW nanoe™X mark3 (Disponible Marzo 2025)</t>
  </si>
  <si>
    <t xml:space="preserve"> Conducto presión adaptable 9,0 kW nanoe™X mark3 (Disponible Marzo 2025)</t>
  </si>
  <si>
    <t xml:space="preserve"> Conducto presión adaptable 10,6 kW nanoe™X mark3 (Disponible Marzo 2025)</t>
  </si>
  <si>
    <t xml:space="preserve"> Conducto presión adaptable 14,0 kW nanoe™X mark3 (Disponible Marzo 2025)</t>
  </si>
  <si>
    <t xml:space="preserve"> Conducto presión adaptable 16,0 kW nanoe™X mark3 (Disponible Marzo 2025)</t>
  </si>
  <si>
    <t>R32/R410A</t>
  </si>
  <si>
    <t>5025232965984</t>
  </si>
  <si>
    <t>5025232965991</t>
  </si>
  <si>
    <t>5025232966011</t>
  </si>
  <si>
    <t>5025232966035</t>
  </si>
  <si>
    <t>5025232966059</t>
  </si>
  <si>
    <t>5025232966073</t>
  </si>
  <si>
    <t>5025232966097</t>
  </si>
  <si>
    <t>5025232968008</t>
  </si>
  <si>
    <t>5025232968077</t>
  </si>
  <si>
    <t>5025232968121</t>
  </si>
  <si>
    <t>5025232968176</t>
  </si>
  <si>
    <t>5025232968220</t>
  </si>
  <si>
    <t>5025232968268</t>
  </si>
  <si>
    <t>5025232968305</t>
  </si>
  <si>
    <t>5025232968336</t>
  </si>
  <si>
    <t>5025232967841</t>
  </si>
  <si>
    <t>5025232967872</t>
  </si>
  <si>
    <t>5025232967940</t>
  </si>
  <si>
    <t>5025232967919</t>
  </si>
  <si>
    <t>5025232968015</t>
  </si>
  <si>
    <t>5025232968084</t>
  </si>
  <si>
    <t>5025232968138</t>
  </si>
  <si>
    <t>5025232968183</t>
  </si>
  <si>
    <t>5025232968237</t>
  </si>
  <si>
    <t>5025232967704</t>
  </si>
  <si>
    <t>5025232967711</t>
  </si>
  <si>
    <t>5025232967728</t>
  </si>
  <si>
    <t>5025232920853</t>
  </si>
  <si>
    <t>4010869504591</t>
  </si>
  <si>
    <t>4010869543545</t>
  </si>
  <si>
    <t>4010869543651</t>
  </si>
  <si>
    <t>4010869543668</t>
  </si>
  <si>
    <t>4010869543613</t>
  </si>
  <si>
    <t>4010869543590</t>
  </si>
  <si>
    <t>5025232968671</t>
  </si>
  <si>
    <t>5025232968657</t>
  </si>
  <si>
    <t>5025232968664</t>
  </si>
  <si>
    <t>KIT-RZ25-ZKE</t>
  </si>
  <si>
    <t>GAMA RAC RZ</t>
  </si>
  <si>
    <t>KIT-RZ35-ZKE</t>
  </si>
  <si>
    <t>KIT-RZ50-ZKE</t>
  </si>
  <si>
    <t>Kit de pared 2,5kW ultracompacto RZ (¡Sólo 779 mm!)</t>
  </si>
  <si>
    <t xml:space="preserve">SPLIT INVERTER SERIE RZ (R32) con nanoe™X </t>
  </si>
  <si>
    <t>Unidad interior 2,0kW blanca mate nanoe™X Mark 3, Wi-Fi integrado, Aerowings 2.0</t>
  </si>
  <si>
    <t>Unidad interior 2,5kW blanca mate nanoe™X Mark 3, Wi-Fi integrado, Aerowings 2.0</t>
  </si>
  <si>
    <t>Unidad interior 3,5kW blanca mate nanoe™X Mark 3, Wi-Fi integrado, Aerowings 2.0</t>
  </si>
  <si>
    <t>Unidad interior 4,2kW blanca mate nanoe™X Mark 3, Wi-Fi integrado, Aerowings 2.0</t>
  </si>
  <si>
    <t>Unidad interior 5,0kW blanca mate nanoe™X Mark 3, Wi-Fi integrado, Aerowings 2.0</t>
  </si>
  <si>
    <t>Unidad interior 7,1kW blanca mate nanoe™X Mark 3, Wi-Fi integrado, Aerowings 2.0</t>
  </si>
  <si>
    <t>Unidad interior 2,0kW gris grafito nanoe™X Mark 3, Wi-Fi integrado, Aerowings 2.0</t>
  </si>
  <si>
    <t>Unidad interior 2,5kW gris grafito nanoe™X Mark 3, Wi-Fi integrado, Aerowings 2.0</t>
  </si>
  <si>
    <t>Unidad interior 3,5kW gris grafito nanoe™X Mark 3, Wi-Fi integrado, Aerowings 2.0</t>
  </si>
  <si>
    <t>Unidad interior 2,0kW nanoe™X, Wi-Fi integrado, Aerowings</t>
  </si>
  <si>
    <t>Unidad interior 2,5kW nanoe™X, Wi-Fi integrado, Aerowings</t>
  </si>
  <si>
    <t>Unidad interior 3,5kW nanoe™X, Wi-Fi integrado, Aerowings</t>
  </si>
  <si>
    <t>Unidad interior 4,2kW nanoe™X, Wi-Fi integrado, Aerowings</t>
  </si>
  <si>
    <t>Unidad interior 5,0kW nanoe™X, Wi-Fi integrado, Aerowings</t>
  </si>
  <si>
    <t>Unidad interior 6,0kW nanoe™X, Wi-Fi integrado, Aerowings</t>
  </si>
  <si>
    <t>Unidad interior 7,1kW nanoe™X, Wi-Fi integrado, Aerowings</t>
  </si>
  <si>
    <t>Unidad interior 1,6kW nanoe™X, Wi-Fi integrado, Aerowings</t>
  </si>
  <si>
    <t>Unidad interior 1,6kW blanca mate nanoe™X Mark 3, Wi-Fi integrado, Aerowings 2.0</t>
  </si>
  <si>
    <t>Kit de pared 3,5kW ultracompacto RZ (¡Sólo 779 mm!)</t>
  </si>
  <si>
    <t>Unidad exterior RZ 3,5kW</t>
  </si>
  <si>
    <t>Unidad exterior RZ 2,5kW</t>
  </si>
  <si>
    <t>Unidad exterior RZ 5,0kW</t>
  </si>
  <si>
    <t>Kit de pared 5,0kW ultracompacto RZ (¡Sólo 779 mm!)</t>
  </si>
  <si>
    <t>5,80 A+++ cálido</t>
  </si>
  <si>
    <t>KITS DE CLIMATIZACIÓN DE LARGO ALCANCE JET AIR STREAM</t>
  </si>
  <si>
    <t>ACCESORIOS: JET AIR STREAM</t>
  </si>
  <si>
    <t>Unidad compacta 1,7kW (2,35kW máx) - R290 (Orificios 162mm)</t>
  </si>
  <si>
    <t>Unidad compacta 2,09kW (2,64kW máx) - R32 (Orificios 162mm)</t>
  </si>
  <si>
    <t>Unidad compacta 2,33kW (3,10kW máx) - R32 (Orificios 162mm)</t>
  </si>
  <si>
    <t>Unidad compacta 2,87kW (3,50kW máx) - R32 (Orificios 202mm)</t>
  </si>
  <si>
    <t>RAC SOLO - UNIDAD COMPACTA SIN UNIDAD EXTERIOR</t>
  </si>
  <si>
    <t>4010869555111</t>
  </si>
  <si>
    <t>4010869555104</t>
  </si>
  <si>
    <t>4010869594196</t>
  </si>
  <si>
    <t>4010869594202</t>
  </si>
  <si>
    <t>4010869594219</t>
  </si>
  <si>
    <t>4010869594226</t>
  </si>
  <si>
    <t>4010869594233</t>
  </si>
  <si>
    <t>4010869594240</t>
  </si>
  <si>
    <t>5025232978472</t>
  </si>
  <si>
    <t>5025232978489</t>
  </si>
  <si>
    <t xml:space="preserve"> CONDUCTO ADAPTABLE CON nanoe™X</t>
  </si>
  <si>
    <t>Conducto adaptable desde 3,60kW hasta 5kW con nanoe™X</t>
  </si>
  <si>
    <t>Conducto adaptable desde 6kW hasta 7,10kW con nanoe™X</t>
  </si>
  <si>
    <t>Conducto adaptable desde 10kW hasta 14kW con nanoe™X</t>
  </si>
  <si>
    <t>Unidad de pared desde 3,60kW hasta 5kW (Disponible Junio 2025)</t>
  </si>
  <si>
    <t>Unidad de pared desde 6kW hasta 10kW (Disponible Junio 2025)</t>
  </si>
  <si>
    <t>5025232948109</t>
  </si>
  <si>
    <t>5025232948116</t>
  </si>
  <si>
    <t>Cassette 90x90 desde 3,60kW hasta 5kW con nanoe™X</t>
  </si>
  <si>
    <t>Cassette 90x90 desde 6kW hasta 7,10kW con nanoe™X</t>
  </si>
  <si>
    <t>Cassette 90x90 desde 10kW hasta 14kW con nanoe™X</t>
  </si>
  <si>
    <t>Consola de techo desde 3,60kW hasta 5kW con nanoe™X</t>
  </si>
  <si>
    <t>Consola de techo desde 6kW hasta 7,10kW con nanoe™X</t>
  </si>
  <si>
    <t>Consola de techo desde 10kW hasta 14kW con nanoe™X</t>
  </si>
  <si>
    <t>Unidad de pared desde 3,60kW hasta 5kW con nanoe™X</t>
  </si>
  <si>
    <t>Unidad de pared desde 6kW hasta 10kW con nanoe™X</t>
  </si>
  <si>
    <t>RAC SOLO</t>
  </si>
  <si>
    <t>4010869596138</t>
  </si>
  <si>
    <t>4010869596183</t>
  </si>
  <si>
    <t>4010869596190</t>
  </si>
  <si>
    <t>4010869596206</t>
  </si>
  <si>
    <t>4010869596145</t>
  </si>
  <si>
    <t>4010869596152</t>
  </si>
  <si>
    <t>4010869594493</t>
  </si>
  <si>
    <t>4010869594509</t>
  </si>
  <si>
    <t>4010869594516</t>
  </si>
  <si>
    <t>4010869594523</t>
  </si>
  <si>
    <t>4010869596107</t>
  </si>
  <si>
    <t>4010869596114</t>
  </si>
  <si>
    <t>CU-2WZ71YBE5E</t>
  </si>
  <si>
    <t>WH-MDC05J3E5E</t>
  </si>
  <si>
    <t>WH-MDC07J3E5E</t>
  </si>
  <si>
    <t>WH-MDC09J3E5E</t>
  </si>
  <si>
    <t>WH-MDC12H6E5E</t>
  </si>
  <si>
    <t>WH-MDC16H6E5E</t>
  </si>
  <si>
    <t>WH-MHF09G3E5E</t>
  </si>
  <si>
    <t>WH-MHF12G6E5E</t>
  </si>
  <si>
    <t>WH-MXC09J3E5E</t>
  </si>
  <si>
    <t>WH-MXC09J3E8E</t>
  </si>
  <si>
    <t>WH-MXC12J6E5E</t>
  </si>
  <si>
    <t>WH-MXC12J9E8E</t>
  </si>
  <si>
    <t>WH-MXC16J9E8E</t>
  </si>
  <si>
    <t>WH-UD07JE5E</t>
  </si>
  <si>
    <t>WH-UDZ03KE5E</t>
  </si>
  <si>
    <t>WH-UDZ05KE5E</t>
  </si>
  <si>
    <t>WH-UDZ07KE5E</t>
  </si>
  <si>
    <t>WH-UDZ09KE5E</t>
  </si>
  <si>
    <t>WH-UDZ09KE8E</t>
  </si>
  <si>
    <t>WH-UDZ12KE5E</t>
  </si>
  <si>
    <t>WH-UDZ12KE8E</t>
  </si>
  <si>
    <t>WH-UDZ16KE5E</t>
  </si>
  <si>
    <t>WH-UDZ16KE8E</t>
  </si>
  <si>
    <t>WH-UH09FE5E</t>
  </si>
  <si>
    <t>WH-UH09FE8E</t>
  </si>
  <si>
    <t>WH-UH12FE5E</t>
  </si>
  <si>
    <t>WH-UH12FE8E</t>
  </si>
  <si>
    <t>WH-UX09HE5E</t>
  </si>
  <si>
    <t>WH-UX12HE5E</t>
  </si>
  <si>
    <t>WH-UXZ09KE5E</t>
  </si>
  <si>
    <t>WH-UXZ09KE8E</t>
  </si>
  <si>
    <t>WH-UXZ12KE5E</t>
  </si>
  <si>
    <t>WH-UXZ12KE8E</t>
  </si>
  <si>
    <t>WH-UXZ16KE8E</t>
  </si>
  <si>
    <t>WH-WDG09ME8E</t>
  </si>
  <si>
    <t>WH-WDG12ME8E</t>
  </si>
  <si>
    <t>WH-WDG16ME8E</t>
  </si>
  <si>
    <t>WH-WXG09ME5E</t>
  </si>
  <si>
    <t>WH-WXG09ME8E</t>
  </si>
  <si>
    <t>WH-WXG12ME5E</t>
  </si>
  <si>
    <t>WH-WXG12ME8E</t>
  </si>
  <si>
    <t>WH-WXG16ME8E</t>
  </si>
  <si>
    <t>WH-WXG20ME8E</t>
  </si>
  <si>
    <t>WH-WXG25ME8E</t>
  </si>
  <si>
    <t>WH-WXG30ME8E</t>
  </si>
  <si>
    <t>Kit -  CONDUCTO DE GRAN CAPACIDAD ELITE + RTC5B</t>
  </si>
  <si>
    <t>Kit conducto de gran capacidad 20kW Elite + RTC5B</t>
  </si>
  <si>
    <t>Kit conducto de gran capacidad 25kW Elite + RTC5B</t>
  </si>
  <si>
    <t>Conducto de alta capacidad 20kW con nanoe™X</t>
  </si>
  <si>
    <t>Conducto de alta capacidad 25kW con nanoe™X</t>
  </si>
  <si>
    <t>4010869596275</t>
  </si>
  <si>
    <t>4010869596282</t>
  </si>
  <si>
    <t>4010869596299</t>
  </si>
  <si>
    <t>4010869596305</t>
  </si>
  <si>
    <t>4010869596312</t>
  </si>
  <si>
    <t>4010869596268</t>
  </si>
  <si>
    <t>CONDUCTO ADAPTABLE MF3 PARA R32/R410A CON TECNOLOGÍA nanoe™X MARK 3 - Disponible Marzo 2025</t>
  </si>
  <si>
    <t>CONDUCTO DE BAJA SILUETA MM2 CON TECNOLOGÍA nanoe™X MARK 3 COMPATIBLE R32/R410A - Disponible Abril 2025</t>
  </si>
  <si>
    <t>CASSETTE MU2 90X90 CON TECNOLOGÍA nanoe™X MARK 3 (N) COMPATIBLE CON R410A/R32  - Disponible Marzo 2025</t>
  </si>
  <si>
    <t>CASSETTE 60X60 ME3 COMPATIBLE CON R410A/R32 CON TECNOLOGÍA nanoe™X MARK 3 - Disponible Marzo 2025</t>
  </si>
  <si>
    <t>VRF A DOS TUBOS R32 ECOi MZ1 - Disponible Marzo 2025</t>
  </si>
  <si>
    <t>CONDUCTO ADAPTABLE MF3 COMPATIBLE CON TODA LA GAMA R32/R410A* CON nanoe™X MARK 3 (N) - Disponible a partir de Marzo 2025</t>
  </si>
  <si>
    <t>CONDUCTO DE BAJA ALTURA MM2 CON nanoe™X MARK 3 (N) COMPATIBLE CON TODA LA GAMA R32/R410A - Disponible a partir de Abril 2025</t>
  </si>
  <si>
    <t>CASSETTE 90X90 MU2 CON nanoe™X MARK 3 (N) COMPATIBLE CON TODA LA GAMA R32/R410A - Disponible a partir de Marzo 2025</t>
  </si>
  <si>
    <t>CASSETTE 60X60 MY3 COMPATIBLE CON TODA LA GAMA R32/R410A - Disponible a partir de Marzo 2025</t>
  </si>
  <si>
    <t>WH-UD09JE5E-1</t>
  </si>
  <si>
    <t>0)</t>
  </si>
  <si>
    <t>Hidrokit para PACi (Disponible Marzo 2025)</t>
  </si>
  <si>
    <t>Kit unidad de largo alcance 14,1kW Elite monofásica</t>
  </si>
  <si>
    <t xml:space="preserve">Kit unidad de largo alcance 14,1kW Elite trifásica </t>
  </si>
  <si>
    <t>Kit unidad de largo alcance 24,2kW Elite trifásica</t>
  </si>
  <si>
    <t>Unidad de largo alcance Jet Air Stream Smart con difusor autodireccionable -14,1kW</t>
  </si>
  <si>
    <t>Unidad de largo alcance Jet Air Stream Smart con difusor autodireccionable -24,2kW</t>
  </si>
  <si>
    <t>Unidad de largo alcance Jet Air Stream Standard con difusor manual -14,1kW</t>
  </si>
  <si>
    <t>Unidad de largo alcance Jet Air Stream Standard con difusor manual -24,2kW</t>
  </si>
  <si>
    <t>Unidad de largo alcance Jet Air Stream Ducted para descarga conducida -14,1kW</t>
  </si>
  <si>
    <t>Unidad de largo alcance Jet Air Stream Ducted para descarga conducida -24,2kW</t>
  </si>
  <si>
    <t>4010869515559</t>
  </si>
  <si>
    <t>ºtado</t>
  </si>
  <si>
    <t>KIT-TSRTXHPOXE</t>
  </si>
  <si>
    <t>KIT-TSRTX4HPOXE</t>
  </si>
  <si>
    <t>KIT-TSTXHPOXE</t>
  </si>
  <si>
    <t>KIT-TSTXSRTX2HPOXE</t>
  </si>
  <si>
    <t>2 x Termostatos radiador + 1 x Termostato general + 1 x pasarela Bridge</t>
  </si>
  <si>
    <t>4 x Termostato radiador</t>
  </si>
  <si>
    <t>1 x Termostato general + 1 x pasarela Bridge</t>
  </si>
  <si>
    <t>1 xTermostato radiador + 1 x pasarela Bridge</t>
  </si>
  <si>
    <t>1 x Optimizador bombas de calor + 1 x Termostato de radiador</t>
  </si>
  <si>
    <t>1 x Optimizador bombas de calor + 4 x Termostato de radiador</t>
  </si>
  <si>
    <t>1 x Optimizador bombas de calor + 1 x Termostato general</t>
  </si>
  <si>
    <t>1 x Optimizador bombas de calor + 1 x Termostato general + 2 x Termostato radiador</t>
  </si>
  <si>
    <t>5) ERV</t>
  </si>
  <si>
    <t>PAW-ERV-IAQCT</t>
  </si>
  <si>
    <t>Controlador de calidad de aire y consumo energético</t>
  </si>
  <si>
    <t>4010869382557</t>
  </si>
  <si>
    <t>4010869350785</t>
  </si>
  <si>
    <t>8436615510238</t>
  </si>
  <si>
    <t>8436615510245</t>
  </si>
  <si>
    <t>8436615510252</t>
  </si>
  <si>
    <t>P-VEN15XQAZE5</t>
  </si>
  <si>
    <t>P-VEN20XQAZE5</t>
  </si>
  <si>
    <t>P-VEN30XQAZE5</t>
  </si>
  <si>
    <t>P-VEN15XQAHE5</t>
  </si>
  <si>
    <t>P-VEN30XQAHE5</t>
  </si>
  <si>
    <t>P-VEN35XQAHE5</t>
  </si>
  <si>
    <t>P-VEN45XQAHE5</t>
  </si>
  <si>
    <t>P-VEN15XQAVE5</t>
  </si>
  <si>
    <t>P-VEN30XQAVE5</t>
  </si>
  <si>
    <t>P-VEN40XQAVE5</t>
  </si>
  <si>
    <t>P-VEN45XQAVE5</t>
  </si>
  <si>
    <t>VRF A DOS TUBOS R32 ECOi MZ1 (ANTI-CORROSIÓN) - Disponible Marzo 2025</t>
  </si>
  <si>
    <t>CONDUCTO ADAPTABLE PF3 CON nanoe™X</t>
  </si>
  <si>
    <t>CASSETTE 90x90 PU3 CON nanoe™X</t>
  </si>
  <si>
    <t>SPLIT DE PARED PK3 CON nanoe™X</t>
  </si>
  <si>
    <t>CASSETTE 60x60 PU3 CON nanoe™X</t>
  </si>
  <si>
    <t>CONSOLA DE TECHO PT3 CON nanoe™X</t>
  </si>
  <si>
    <t>UNIDADES INTERIORES JET AIR STREAM</t>
  </si>
  <si>
    <t>Mando de pared seccundario opcional compatible con todas las generaciones, incluida Big Aquarea ¡Novedad!</t>
  </si>
  <si>
    <t>5025232603671</t>
  </si>
  <si>
    <t>5025232365784</t>
  </si>
  <si>
    <t>5025232976188</t>
  </si>
  <si>
    <t>5025232603794</t>
  </si>
  <si>
    <t>5025232625741</t>
  </si>
  <si>
    <t>5025232856831</t>
  </si>
  <si>
    <t>5025232856688</t>
  </si>
  <si>
    <t>5025232872008</t>
  </si>
  <si>
    <t>5025232590049</t>
  </si>
  <si>
    <t>5025232974559</t>
  </si>
  <si>
    <t>#</t>
  </si>
  <si>
    <t>5025232625710</t>
  </si>
  <si>
    <t>5025232768677</t>
  </si>
  <si>
    <t>5025232768493</t>
  </si>
  <si>
    <t>5025232768509</t>
  </si>
  <si>
    <t>5025232768547</t>
  </si>
  <si>
    <t>5025232768653</t>
  </si>
  <si>
    <t>5025232768660</t>
  </si>
  <si>
    <t>4010869197410</t>
  </si>
  <si>
    <t>4010869239424</t>
  </si>
  <si>
    <t>4010869239431</t>
  </si>
  <si>
    <t>4010869350297</t>
  </si>
  <si>
    <t>4010869350303</t>
  </si>
  <si>
    <t>4010869350310</t>
  </si>
  <si>
    <t>4010869239448</t>
  </si>
  <si>
    <t>5025232768448</t>
  </si>
  <si>
    <t>5025232768462</t>
  </si>
  <si>
    <t>5025232768486</t>
  </si>
  <si>
    <t>5025232768608</t>
  </si>
  <si>
    <t>5025232768615</t>
  </si>
  <si>
    <t>5025232768622</t>
  </si>
  <si>
    <t>5025232768639</t>
  </si>
  <si>
    <t>5025232768646</t>
  </si>
  <si>
    <t>5025232768516</t>
  </si>
  <si>
    <t>5025232768554</t>
  </si>
  <si>
    <t>5025232768578</t>
  </si>
  <si>
    <t>5025232768592</t>
  </si>
  <si>
    <t>5025232868025</t>
  </si>
  <si>
    <t>5025232365791</t>
  </si>
  <si>
    <t>5025232798292</t>
  </si>
  <si>
    <t>5025232604012</t>
  </si>
  <si>
    <t>4010869201797</t>
  </si>
  <si>
    <t>4010869094627</t>
  </si>
  <si>
    <t>4010869094634</t>
  </si>
  <si>
    <t>5025232365807</t>
  </si>
  <si>
    <t>5025232365814</t>
  </si>
  <si>
    <t>5025232604029</t>
  </si>
  <si>
    <t>5025232967735</t>
  </si>
  <si>
    <t>5025232967742</t>
  </si>
  <si>
    <t>5025232979073</t>
  </si>
  <si>
    <t>5025232883561</t>
  </si>
  <si>
    <t>5025232829514</t>
  </si>
  <si>
    <t>5025232829491</t>
  </si>
  <si>
    <t>5025232365845</t>
  </si>
  <si>
    <t>5025232592340</t>
  </si>
  <si>
    <t>4010869392785</t>
  </si>
  <si>
    <t>4010869181419</t>
  </si>
  <si>
    <t>4010869181426</t>
  </si>
  <si>
    <t>4010869387194</t>
  </si>
  <si>
    <t>5025232324842</t>
  </si>
  <si>
    <t>5025232324804</t>
  </si>
  <si>
    <t>3606481155566</t>
  </si>
  <si>
    <t>3606481155559</t>
  </si>
  <si>
    <t>3606481155542</t>
  </si>
  <si>
    <t>4010869350457</t>
  </si>
  <si>
    <t>4010869203074</t>
  </si>
  <si>
    <t>4010869203081</t>
  </si>
  <si>
    <t>4010869203906</t>
  </si>
  <si>
    <t>4010869350433</t>
  </si>
  <si>
    <t>4010869350440</t>
  </si>
  <si>
    <t>4010869465878</t>
  </si>
  <si>
    <t>4010869353939</t>
  </si>
  <si>
    <t>4010869353748</t>
  </si>
  <si>
    <t>4010869354011</t>
  </si>
  <si>
    <t>4010869385244</t>
  </si>
  <si>
    <t>4010869385237</t>
  </si>
  <si>
    <t>4010869371254</t>
  </si>
  <si>
    <t>4010869385213</t>
  </si>
  <si>
    <t>4010869377836</t>
  </si>
  <si>
    <t>4010869385220</t>
  </si>
  <si>
    <t>4010869257268</t>
  </si>
  <si>
    <t>4010869555760</t>
  </si>
  <si>
    <t>4010869241168</t>
  </si>
  <si>
    <t>4010869356923</t>
  </si>
  <si>
    <t>4010869356695</t>
  </si>
  <si>
    <t>4010869353984</t>
  </si>
  <si>
    <t>4010869353991</t>
  </si>
  <si>
    <t>4010869354004</t>
  </si>
  <si>
    <t>4010869353953</t>
  </si>
  <si>
    <t>4010869356688</t>
  </si>
  <si>
    <t>4010869353960</t>
  </si>
  <si>
    <t>4010869353977</t>
  </si>
  <si>
    <t>4010869231848</t>
  </si>
  <si>
    <t>6935364088804</t>
  </si>
  <si>
    <t>4010869374910</t>
  </si>
  <si>
    <t>4010869267076</t>
  </si>
  <si>
    <t>4010869375498</t>
  </si>
  <si>
    <t>4010869248723</t>
  </si>
  <si>
    <t>4010869294966</t>
  </si>
  <si>
    <t>8016615578454</t>
  </si>
  <si>
    <t>4010869370004</t>
  </si>
  <si>
    <t>4010869353557</t>
  </si>
  <si>
    <t>4010869370219</t>
  </si>
  <si>
    <t>4010869213752</t>
  </si>
  <si>
    <t>4010869208925</t>
  </si>
  <si>
    <t>4010869234054</t>
  </si>
  <si>
    <t>4010869202671</t>
  </si>
  <si>
    <t>4010869239295</t>
  </si>
  <si>
    <t>4010869381499</t>
  </si>
  <si>
    <t>4010869358309</t>
  </si>
  <si>
    <t>4010869203098</t>
  </si>
  <si>
    <t>4010869202626</t>
  </si>
  <si>
    <t>4010869195157</t>
  </si>
  <si>
    <t>4010869375931</t>
  </si>
  <si>
    <t>4010869543521</t>
  </si>
  <si>
    <t>4010869543637</t>
  </si>
  <si>
    <t>4010869378031</t>
  </si>
  <si>
    <t>4010869234252</t>
  </si>
  <si>
    <t>4010869244145</t>
  </si>
  <si>
    <t>4010869387835</t>
  </si>
  <si>
    <t>4010869379182</t>
  </si>
  <si>
    <t>4010869237918</t>
  </si>
  <si>
    <t>4260328612071</t>
  </si>
  <si>
    <t>4260328612521</t>
  </si>
  <si>
    <t>4260328612538</t>
  </si>
  <si>
    <t>4260328612040</t>
  </si>
  <si>
    <t>4260328612125</t>
  </si>
  <si>
    <t>4260328612118</t>
  </si>
  <si>
    <t>4260328612057</t>
  </si>
  <si>
    <t>4260328612132</t>
  </si>
  <si>
    <t>4260328612149</t>
  </si>
  <si>
    <t>4260328612064</t>
  </si>
  <si>
    <t>4010869384780</t>
  </si>
  <si>
    <t>4010869384742</t>
  </si>
  <si>
    <t>4010869384841</t>
  </si>
  <si>
    <t>4010869384827</t>
  </si>
  <si>
    <t>4010869388511</t>
  </si>
  <si>
    <t>4010869384902</t>
  </si>
  <si>
    <t>4010869384919</t>
  </si>
  <si>
    <t>4010869384933</t>
  </si>
  <si>
    <t>4010869388504</t>
  </si>
  <si>
    <t>4010869370240</t>
  </si>
  <si>
    <t>4010869370233</t>
  </si>
  <si>
    <t>4010869384698</t>
  </si>
  <si>
    <t>4010869384704</t>
  </si>
  <si>
    <t>4010869384834</t>
  </si>
  <si>
    <t>4010869384889</t>
  </si>
  <si>
    <t>4010869384773</t>
  </si>
  <si>
    <t>4010869384728</t>
  </si>
  <si>
    <t>4010869384766</t>
  </si>
  <si>
    <t>4010869384735</t>
  </si>
  <si>
    <t>4010869267144</t>
  </si>
  <si>
    <t>4010869267151</t>
  </si>
  <si>
    <t>4010869267168</t>
  </si>
  <si>
    <t>4010869206143</t>
  </si>
  <si>
    <t>4010869266758</t>
  </si>
  <si>
    <t>4010869266772</t>
  </si>
  <si>
    <t>4010869266796</t>
  </si>
  <si>
    <t>4010869266802</t>
  </si>
  <si>
    <t>5025232925124</t>
  </si>
  <si>
    <t>5025232702534</t>
  </si>
  <si>
    <t>5025232760275</t>
  </si>
  <si>
    <t>5025232951598</t>
  </si>
  <si>
    <t>5025232837328</t>
  </si>
  <si>
    <t>5025232953646</t>
  </si>
  <si>
    <t>5025232970391</t>
  </si>
  <si>
    <t>5025232974542</t>
  </si>
  <si>
    <t>4010869615631</t>
  </si>
  <si>
    <t>5025232837335</t>
  </si>
  <si>
    <t>5025232953653</t>
  </si>
  <si>
    <t>5025232953660</t>
  </si>
  <si>
    <t>5025232969838</t>
  </si>
  <si>
    <t>5025232970407</t>
  </si>
  <si>
    <t>5025232932061</t>
  </si>
  <si>
    <t>4010869254410</t>
  </si>
  <si>
    <t>4010869166683</t>
  </si>
  <si>
    <t>4010869357692</t>
  </si>
  <si>
    <t>8016615348996</t>
  </si>
  <si>
    <t>4010869608800</t>
  </si>
  <si>
    <t>4010869608794</t>
  </si>
  <si>
    <t>4010869376129</t>
  </si>
  <si>
    <t>4010869599405</t>
  </si>
  <si>
    <t>4010869401876</t>
  </si>
  <si>
    <t>8445409139180</t>
  </si>
  <si>
    <t>4010869360371</t>
  </si>
  <si>
    <t>4010869202398</t>
  </si>
  <si>
    <t>4010869202404</t>
  </si>
  <si>
    <t>4010869209298</t>
  </si>
  <si>
    <t>4010869209311</t>
  </si>
  <si>
    <t>4010869209304</t>
  </si>
  <si>
    <t>4010869209328</t>
  </si>
  <si>
    <t>4010869209335</t>
  </si>
  <si>
    <t>4010869359115</t>
  </si>
  <si>
    <t>4010869359122</t>
  </si>
  <si>
    <t>4010869257756</t>
  </si>
  <si>
    <t>4010869257763</t>
  </si>
  <si>
    <t>8445409139258</t>
  </si>
  <si>
    <t>8445409139241</t>
  </si>
  <si>
    <t>4010869599351</t>
  </si>
  <si>
    <t>4010869367080</t>
  </si>
  <si>
    <t>4010869367097</t>
  </si>
  <si>
    <t>4010869367103</t>
  </si>
  <si>
    <t>7070644007416</t>
  </si>
  <si>
    <t>4010869384445</t>
  </si>
  <si>
    <t>4010869384452</t>
  </si>
  <si>
    <t>3410539660137</t>
  </si>
  <si>
    <t>3410539760196</t>
  </si>
  <si>
    <t>3410539861015</t>
  </si>
  <si>
    <t>3410539861183</t>
  </si>
  <si>
    <t>3410539861176</t>
  </si>
  <si>
    <t>3410539861046</t>
  </si>
  <si>
    <t>3410539861022</t>
  </si>
  <si>
    <t>4010869356879</t>
  </si>
  <si>
    <t>4010869387279</t>
  </si>
  <si>
    <t>4010869387262</t>
  </si>
  <si>
    <t>4010869234047</t>
  </si>
  <si>
    <t>4010869401944</t>
  </si>
  <si>
    <t>4010869208444</t>
  </si>
  <si>
    <t>4010869401852</t>
  </si>
  <si>
    <t>4010869401906</t>
  </si>
  <si>
    <t>4010869401937</t>
  </si>
  <si>
    <t>4010869376143</t>
  </si>
  <si>
    <t>9004464488290</t>
  </si>
  <si>
    <t>9004464481543</t>
  </si>
  <si>
    <t>9004464481550</t>
  </si>
  <si>
    <t>9004464481802</t>
  </si>
  <si>
    <t>9004464481796</t>
  </si>
  <si>
    <t>8430352615416</t>
  </si>
  <si>
    <t>4010869257732</t>
  </si>
  <si>
    <t>4010869385589</t>
  </si>
  <si>
    <t>4010869387187</t>
  </si>
  <si>
    <t>7070644007409</t>
  </si>
  <si>
    <t>4010869378932</t>
  </si>
  <si>
    <t>4010869257749</t>
  </si>
  <si>
    <t>4010869385572</t>
  </si>
  <si>
    <t>4010869385596</t>
  </si>
  <si>
    <t>4010869387200</t>
  </si>
  <si>
    <t>4010869387170</t>
  </si>
  <si>
    <t>4010869190282</t>
  </si>
  <si>
    <t>4010869190299</t>
  </si>
  <si>
    <t>4010869203258</t>
  </si>
  <si>
    <t>4010869359214</t>
  </si>
  <si>
    <t>4010869359139</t>
  </si>
  <si>
    <t>4010869384797</t>
  </si>
  <si>
    <t>4010869384711</t>
  </si>
  <si>
    <t>4010869359146</t>
  </si>
  <si>
    <t>4010869359153</t>
  </si>
  <si>
    <t>4010869359191</t>
  </si>
  <si>
    <t>4010869384896</t>
  </si>
  <si>
    <t>4010869359221</t>
  </si>
  <si>
    <t>4010869384940</t>
  </si>
  <si>
    <t>4010869384926</t>
  </si>
  <si>
    <t>4010869359160</t>
  </si>
  <si>
    <t>4010869359177</t>
  </si>
  <si>
    <t>4010869359184</t>
  </si>
  <si>
    <t>4010869401821</t>
  </si>
  <si>
    <t>4010869401913</t>
  </si>
  <si>
    <t>4010869401975</t>
  </si>
  <si>
    <t>4010869401814</t>
  </si>
  <si>
    <t>4010869401869</t>
  </si>
  <si>
    <t>4010869401838</t>
  </si>
  <si>
    <t>4010869401920</t>
  </si>
  <si>
    <t>4010869401951</t>
  </si>
  <si>
    <t>4010869401845</t>
  </si>
  <si>
    <t>4010869401890</t>
  </si>
  <si>
    <t>4010869401968</t>
  </si>
  <si>
    <t>4010869401883</t>
  </si>
  <si>
    <t>4010869359207</t>
  </si>
  <si>
    <t>4010869208437</t>
  </si>
  <si>
    <t>4010869594257</t>
  </si>
  <si>
    <t>4010869594318</t>
  </si>
  <si>
    <t>4010869594370</t>
  </si>
  <si>
    <t>4010869594431</t>
  </si>
  <si>
    <t>4010869594288</t>
  </si>
  <si>
    <t>4010869594349</t>
  </si>
  <si>
    <t>4010869594400</t>
  </si>
  <si>
    <t>4010869594462</t>
  </si>
  <si>
    <t>4010869594264</t>
  </si>
  <si>
    <t>4010869594325</t>
  </si>
  <si>
    <t>4010869594387</t>
  </si>
  <si>
    <t>4010869594448</t>
  </si>
  <si>
    <t>4010869594295</t>
  </si>
  <si>
    <t>4010869594356</t>
  </si>
  <si>
    <t>4010869594417</t>
  </si>
  <si>
    <t>4010869594479</t>
  </si>
  <si>
    <t>4010869594271</t>
  </si>
  <si>
    <t>4010869594332</t>
  </si>
  <si>
    <t>4010869594394</t>
  </si>
  <si>
    <t>4010869594455</t>
  </si>
  <si>
    <t>4010869594301</t>
  </si>
  <si>
    <t>4010869594363</t>
  </si>
  <si>
    <t>4010869594424</t>
  </si>
  <si>
    <t>4010869594486</t>
  </si>
  <si>
    <t>4010869594929</t>
  </si>
  <si>
    <t>4010869594936</t>
  </si>
  <si>
    <t>4010869594943</t>
  </si>
  <si>
    <t>4010869594950</t>
  </si>
  <si>
    <t>4010869594967</t>
  </si>
  <si>
    <t>4010869594974</t>
  </si>
  <si>
    <t>4010869594981</t>
  </si>
  <si>
    <t>4010869594998</t>
  </si>
  <si>
    <t>4010869595001</t>
  </si>
  <si>
    <t>4010869595018</t>
  </si>
  <si>
    <t>4010869595124</t>
  </si>
  <si>
    <t>4010869595131</t>
  </si>
  <si>
    <t>4010869595148</t>
  </si>
  <si>
    <t>4010869595155</t>
  </si>
  <si>
    <t>4010869595209</t>
  </si>
  <si>
    <t>4010869595216</t>
  </si>
  <si>
    <t>4010869595223</t>
  </si>
  <si>
    <t>4010869595230</t>
  </si>
  <si>
    <t>4010869595247</t>
  </si>
  <si>
    <t>4010869596060</t>
  </si>
  <si>
    <t>4010869595254</t>
  </si>
  <si>
    <t>4010869595261</t>
  </si>
  <si>
    <t>4010869595278</t>
  </si>
  <si>
    <t>4010869595285</t>
  </si>
  <si>
    <t>4010869595292</t>
  </si>
  <si>
    <t>4010869595353</t>
  </si>
  <si>
    <t>4010869595360</t>
  </si>
  <si>
    <t>4010869595377</t>
  </si>
  <si>
    <t>4010869595384</t>
  </si>
  <si>
    <t>4010869595391</t>
  </si>
  <si>
    <t>4010869595452</t>
  </si>
  <si>
    <t>4010869595469</t>
  </si>
  <si>
    <t>4010869595476</t>
  </si>
  <si>
    <t>4010869595483</t>
  </si>
  <si>
    <t>4010869595490</t>
  </si>
  <si>
    <t>4010869595025</t>
  </si>
  <si>
    <t>4010869595032</t>
  </si>
  <si>
    <t>4010869595049</t>
  </si>
  <si>
    <t>4010869595056</t>
  </si>
  <si>
    <t>4010869595063</t>
  </si>
  <si>
    <t>4010869595070</t>
  </si>
  <si>
    <t>4010869595087</t>
  </si>
  <si>
    <t>4010869595094</t>
  </si>
  <si>
    <t>4010869595100</t>
  </si>
  <si>
    <t>4010869595117</t>
  </si>
  <si>
    <t>4010869595605</t>
  </si>
  <si>
    <t>4010869595612</t>
  </si>
  <si>
    <t>4010869595629</t>
  </si>
  <si>
    <t>4010869595636</t>
  </si>
  <si>
    <t>4010869595643</t>
  </si>
  <si>
    <t>4010869595308</t>
  </si>
  <si>
    <t>4010869595315</t>
  </si>
  <si>
    <t>4010869595322</t>
  </si>
  <si>
    <t>4010869595339</t>
  </si>
  <si>
    <t>4010869595346</t>
  </si>
  <si>
    <t>4010869595407</t>
  </si>
  <si>
    <t>4010869595414</t>
  </si>
  <si>
    <t>4010869595421</t>
  </si>
  <si>
    <t>4010869595438</t>
  </si>
  <si>
    <t>4010869595445</t>
  </si>
  <si>
    <t>4010869595506</t>
  </si>
  <si>
    <t>4010869595513</t>
  </si>
  <si>
    <t>4010869595520</t>
  </si>
  <si>
    <t>4010869595537</t>
  </si>
  <si>
    <t>4010869595544</t>
  </si>
  <si>
    <t>4010869595704</t>
  </si>
  <si>
    <t>4010869595711</t>
  </si>
  <si>
    <t>4010869595728</t>
  </si>
  <si>
    <t>4010869595735</t>
  </si>
  <si>
    <t>4010869595742</t>
  </si>
  <si>
    <t>4010869595803</t>
  </si>
  <si>
    <t>4010869595810</t>
  </si>
  <si>
    <t>4010869595827</t>
  </si>
  <si>
    <t>4010869595834</t>
  </si>
  <si>
    <t>4010869595841</t>
  </si>
  <si>
    <t>4010869595902</t>
  </si>
  <si>
    <t>4010869595919</t>
  </si>
  <si>
    <t>4010869595926</t>
  </si>
  <si>
    <t>4010869595933</t>
  </si>
  <si>
    <t>4010869595940</t>
  </si>
  <si>
    <t>4010869596008</t>
  </si>
  <si>
    <t>4010869596015</t>
  </si>
  <si>
    <t>4010869596022</t>
  </si>
  <si>
    <t>4010869596039</t>
  </si>
  <si>
    <t>4010869596046</t>
  </si>
  <si>
    <t>4010869595551</t>
  </si>
  <si>
    <t>4010869595568</t>
  </si>
  <si>
    <t>4010869595575</t>
  </si>
  <si>
    <t>4010869595582</t>
  </si>
  <si>
    <t>4010869595599</t>
  </si>
  <si>
    <t>4010869595650</t>
  </si>
  <si>
    <t>4010869595667</t>
  </si>
  <si>
    <t>4010869595674</t>
  </si>
  <si>
    <t>4010869595681</t>
  </si>
  <si>
    <t>4010869595698</t>
  </si>
  <si>
    <t>4010869595759</t>
  </si>
  <si>
    <t>4010869595766</t>
  </si>
  <si>
    <t>4010869595773</t>
  </si>
  <si>
    <t>4010869595780</t>
  </si>
  <si>
    <t>4010869595797</t>
  </si>
  <si>
    <t>4010869595858</t>
  </si>
  <si>
    <t>4010869595865</t>
  </si>
  <si>
    <t>4010869595872</t>
  </si>
  <si>
    <t>4010869595889</t>
  </si>
  <si>
    <t>4010869595896</t>
  </si>
  <si>
    <t>4010869595957</t>
  </si>
  <si>
    <t>4010869595964</t>
  </si>
  <si>
    <t>4010869595971</t>
  </si>
  <si>
    <t>4010869595988</t>
  </si>
  <si>
    <t>4010869595995</t>
  </si>
  <si>
    <t>4010869595162</t>
  </si>
  <si>
    <t>4010869595179</t>
  </si>
  <si>
    <t>4010869595186</t>
  </si>
  <si>
    <t>4010869595193</t>
  </si>
  <si>
    <t>4010869594707</t>
  </si>
  <si>
    <t>4010869603980</t>
  </si>
  <si>
    <t>4010869594677</t>
  </si>
  <si>
    <t>4010869594585</t>
  </si>
  <si>
    <t>4010869594592</t>
  </si>
  <si>
    <t>4010869594899</t>
  </si>
  <si>
    <t>4010869594684</t>
  </si>
  <si>
    <t>4010869594530</t>
  </si>
  <si>
    <t>4010869594691</t>
  </si>
  <si>
    <t>4010869594769</t>
  </si>
  <si>
    <t>4010869594776</t>
  </si>
  <si>
    <t>4010869594783</t>
  </si>
  <si>
    <t>4010869594790</t>
  </si>
  <si>
    <t>4010869594806</t>
  </si>
  <si>
    <t>4010869594868</t>
  </si>
  <si>
    <t>4010869594875</t>
  </si>
  <si>
    <t>4010869594721</t>
  </si>
  <si>
    <t>4010869594745</t>
  </si>
  <si>
    <t>4010869594912</t>
  </si>
  <si>
    <t>4010869594738</t>
  </si>
  <si>
    <t>4010869594752</t>
  </si>
  <si>
    <t>4010869594714</t>
  </si>
  <si>
    <t>4010869593250</t>
  </si>
  <si>
    <t>4010869593243</t>
  </si>
  <si>
    <t>4010869593144</t>
  </si>
  <si>
    <t>4010869593151</t>
  </si>
  <si>
    <t>4010869593274</t>
  </si>
  <si>
    <t>4010869593267</t>
  </si>
  <si>
    <t>4010869593168</t>
  </si>
  <si>
    <t>4010869593175</t>
  </si>
  <si>
    <t>4010869593298</t>
  </si>
  <si>
    <t>4010869593281</t>
  </si>
  <si>
    <t>4010869593182</t>
  </si>
  <si>
    <t>4010869593199</t>
  </si>
  <si>
    <t>4010869593311</t>
  </si>
  <si>
    <t>4010869593304</t>
  </si>
  <si>
    <t>4010869593205</t>
  </si>
  <si>
    <t>4010869593212</t>
  </si>
  <si>
    <t>4010869593335</t>
  </si>
  <si>
    <t>4010869593328</t>
  </si>
  <si>
    <t>4010869593229</t>
  </si>
  <si>
    <t>4010869593236</t>
  </si>
  <si>
    <t>4010869593434</t>
  </si>
  <si>
    <t>4010869593373</t>
  </si>
  <si>
    <t>4010869593403</t>
  </si>
  <si>
    <t>4010869593342</t>
  </si>
  <si>
    <t>4010869593465</t>
  </si>
  <si>
    <t>4010869593496</t>
  </si>
  <si>
    <t>4010869593526</t>
  </si>
  <si>
    <t>4010869593557</t>
  </si>
  <si>
    <t>4010869593441</t>
  </si>
  <si>
    <t>4010869593380</t>
  </si>
  <si>
    <t>4010869593410</t>
  </si>
  <si>
    <t>4010869593359</t>
  </si>
  <si>
    <t>4010869593472</t>
  </si>
  <si>
    <t>4010869593502</t>
  </si>
  <si>
    <t>4010869593533</t>
  </si>
  <si>
    <t>4010869593564</t>
  </si>
  <si>
    <t>4010869593458</t>
  </si>
  <si>
    <t>4010869593397</t>
  </si>
  <si>
    <t>4010869593427</t>
  </si>
  <si>
    <t>4010869593366</t>
  </si>
  <si>
    <t>4010869593489</t>
  </si>
  <si>
    <t>4010869593519</t>
  </si>
  <si>
    <t>4010869593540</t>
  </si>
  <si>
    <t>4010869593571</t>
  </si>
  <si>
    <t>4010869593618</t>
  </si>
  <si>
    <t>4010869593595</t>
  </si>
  <si>
    <t>4010869593601</t>
  </si>
  <si>
    <t>4010869593588</t>
  </si>
  <si>
    <t>4010869593625</t>
  </si>
  <si>
    <t>4010869593762</t>
  </si>
  <si>
    <t>4010869593755</t>
  </si>
  <si>
    <t>4010869593649</t>
  </si>
  <si>
    <t>4010869593632</t>
  </si>
  <si>
    <t>4010869594073</t>
  </si>
  <si>
    <t>4010869594035</t>
  </si>
  <si>
    <t>4010869593915</t>
  </si>
  <si>
    <t>4010869593878</t>
  </si>
  <si>
    <t>4010869594080</t>
  </si>
  <si>
    <t>4010869594042</t>
  </si>
  <si>
    <t>4010869593922</t>
  </si>
  <si>
    <t>4010869593885</t>
  </si>
  <si>
    <t>4010869594097</t>
  </si>
  <si>
    <t>4010869594059</t>
  </si>
  <si>
    <t>4010869593939</t>
  </si>
  <si>
    <t>4010869593892</t>
  </si>
  <si>
    <t>4010869594103</t>
  </si>
  <si>
    <t>4010869594066</t>
  </si>
  <si>
    <t>4010869593946</t>
  </si>
  <si>
    <t>4010869593908</t>
  </si>
  <si>
    <t>4010869593823</t>
  </si>
  <si>
    <t>4010869593779</t>
  </si>
  <si>
    <t>4010869593700</t>
  </si>
  <si>
    <t>4010869593656</t>
  </si>
  <si>
    <t>4010869593830</t>
  </si>
  <si>
    <t>4010869593786</t>
  </si>
  <si>
    <t>4010869593717</t>
  </si>
  <si>
    <t>4010869593663</t>
  </si>
  <si>
    <t>4010869593847</t>
  </si>
  <si>
    <t>4010869593793</t>
  </si>
  <si>
    <t>4010869593724</t>
  </si>
  <si>
    <t>4010869593670</t>
  </si>
  <si>
    <t>4010869593854</t>
  </si>
  <si>
    <t>4010869593809</t>
  </si>
  <si>
    <t>4010869593731</t>
  </si>
  <si>
    <t>4010869593687</t>
  </si>
  <si>
    <t>4010869593861</t>
  </si>
  <si>
    <t>4010869593816</t>
  </si>
  <si>
    <t>4010869593748</t>
  </si>
  <si>
    <t>4010869593694</t>
  </si>
  <si>
    <t>4010869594158</t>
  </si>
  <si>
    <t>4010869594110</t>
  </si>
  <si>
    <t>4010869593991</t>
  </si>
  <si>
    <t>4010869593953</t>
  </si>
  <si>
    <t>4010869594165</t>
  </si>
  <si>
    <t>4010869594127</t>
  </si>
  <si>
    <t>4010869594004</t>
  </si>
  <si>
    <t>4010869593960</t>
  </si>
  <si>
    <t>4010869594172</t>
  </si>
  <si>
    <t>4010869594134</t>
  </si>
  <si>
    <t>4010869594011</t>
  </si>
  <si>
    <t>4010869593977</t>
  </si>
  <si>
    <t>4010869594189</t>
  </si>
  <si>
    <t>4010869594141</t>
  </si>
  <si>
    <t>4010869594028</t>
  </si>
  <si>
    <t>4010869593984</t>
  </si>
  <si>
    <t>5025232925131</t>
  </si>
  <si>
    <t>5025232943944</t>
  </si>
  <si>
    <t>5025232946761</t>
  </si>
  <si>
    <t>5025232943951</t>
  </si>
  <si>
    <t>5025232943968</t>
  </si>
  <si>
    <t>5025232943975</t>
  </si>
  <si>
    <t>5025232943982</t>
  </si>
  <si>
    <t>5025232968688</t>
  </si>
  <si>
    <t>5025232976980</t>
  </si>
  <si>
    <t>5025232968695</t>
  </si>
  <si>
    <t>5025232976997</t>
  </si>
  <si>
    <t>5025232946617</t>
  </si>
  <si>
    <t>4010869633796</t>
  </si>
  <si>
    <t>5025232946624</t>
  </si>
  <si>
    <t>4010869633819</t>
  </si>
  <si>
    <t>5025232946631</t>
  </si>
  <si>
    <t>5025232946648</t>
  </si>
  <si>
    <t>4010869633802</t>
  </si>
  <si>
    <t>5025232946655</t>
  </si>
  <si>
    <t>5025232946662</t>
  </si>
  <si>
    <t>5025232943999</t>
  </si>
  <si>
    <t>5025232977697</t>
  </si>
  <si>
    <t>5025232946778</t>
  </si>
  <si>
    <t>5025232977703</t>
  </si>
  <si>
    <t>5025232944002</t>
  </si>
  <si>
    <t>5025232977710</t>
  </si>
  <si>
    <t>5025232946785</t>
  </si>
  <si>
    <t>5025232976218</t>
  </si>
  <si>
    <t>5025232946792</t>
  </si>
  <si>
    <t>5025232976225</t>
  </si>
  <si>
    <t>5025232854905</t>
  </si>
  <si>
    <t>5025232978571</t>
  </si>
  <si>
    <t>5025232977994</t>
  </si>
  <si>
    <t>5025232978588</t>
  </si>
  <si>
    <t>5025232978007</t>
  </si>
  <si>
    <t>5025232978595</t>
  </si>
  <si>
    <t>5025232978014</t>
  </si>
  <si>
    <t>5025232978601</t>
  </si>
  <si>
    <t>5025232978021</t>
  </si>
  <si>
    <t>5025232854943</t>
  </si>
  <si>
    <t>5025232916283</t>
  </si>
  <si>
    <t>5025232946808</t>
  </si>
  <si>
    <t>5025232976232</t>
  </si>
  <si>
    <t>5025232946815</t>
  </si>
  <si>
    <t>5025232976249</t>
  </si>
  <si>
    <t>5025232925117</t>
  </si>
  <si>
    <t>5025232974566</t>
  </si>
  <si>
    <t>5025232974573</t>
  </si>
  <si>
    <t>5025232979189</t>
  </si>
  <si>
    <t>5025232910656</t>
  </si>
  <si>
    <t>5025232910663</t>
  </si>
  <si>
    <t>5025232910670</t>
  </si>
  <si>
    <t>5025232874408</t>
  </si>
  <si>
    <t>5025232874392</t>
  </si>
  <si>
    <t>5025232823642</t>
  </si>
  <si>
    <t>5025232823666</t>
  </si>
  <si>
    <t>5025232910687</t>
  </si>
  <si>
    <t>5025232962297</t>
  </si>
  <si>
    <t>5025232910748</t>
  </si>
  <si>
    <t>5025232962303</t>
  </si>
  <si>
    <t>5025232910694</t>
  </si>
  <si>
    <t>5025232962310</t>
  </si>
  <si>
    <t>5025232910700</t>
  </si>
  <si>
    <t>5025232962327</t>
  </si>
  <si>
    <t>5025232910717</t>
  </si>
  <si>
    <t>5025232962334</t>
  </si>
  <si>
    <t>5025232944033</t>
  </si>
  <si>
    <t>5025232944040</t>
  </si>
  <si>
    <t>5025232978496</t>
  </si>
  <si>
    <t>5025232951338</t>
  </si>
  <si>
    <t>5025232951345</t>
  </si>
  <si>
    <t>5025232984060</t>
  </si>
  <si>
    <t>5025232984176</t>
  </si>
  <si>
    <t>5025232847563</t>
  </si>
  <si>
    <t>5025232960231</t>
  </si>
  <si>
    <t>5025232960248</t>
  </si>
  <si>
    <t>5025232847570</t>
  </si>
  <si>
    <t>5025232847587</t>
  </si>
  <si>
    <t>5025232960255</t>
  </si>
  <si>
    <t>5025232960262</t>
  </si>
  <si>
    <t>5025232847594</t>
  </si>
  <si>
    <t>5025232847600</t>
  </si>
  <si>
    <t>5025232960279</t>
  </si>
  <si>
    <t>5025232769575</t>
  </si>
  <si>
    <t>5025232769582</t>
  </si>
  <si>
    <t>5025232769599</t>
  </si>
  <si>
    <t>5025232769605</t>
  </si>
  <si>
    <t>5025232863297</t>
  </si>
  <si>
    <t>5025232863303</t>
  </si>
  <si>
    <t>5025232863310</t>
  </si>
  <si>
    <t>5025232855094</t>
  </si>
  <si>
    <t>5025232855100</t>
  </si>
  <si>
    <t>5025232943708</t>
  </si>
  <si>
    <t>5025232943715</t>
  </si>
  <si>
    <t>5025232943722</t>
  </si>
  <si>
    <t>5025232943739</t>
  </si>
  <si>
    <t>5025232855117</t>
  </si>
  <si>
    <t>5025232855124</t>
  </si>
  <si>
    <t>5025232943746</t>
  </si>
  <si>
    <t>5025232943753</t>
  </si>
  <si>
    <t>5025232855131</t>
  </si>
  <si>
    <t>5025232951604</t>
  </si>
  <si>
    <t>5025232890361</t>
  </si>
  <si>
    <t>5025232890378</t>
  </si>
  <si>
    <t>5025232890385</t>
  </si>
  <si>
    <t>5025232847631</t>
  </si>
  <si>
    <t>5025232910298</t>
  </si>
  <si>
    <t>5025232847648</t>
  </si>
  <si>
    <t>5025232847655</t>
  </si>
  <si>
    <t>5025232847662</t>
  </si>
  <si>
    <t>5025232847679</t>
  </si>
  <si>
    <t>5025232944446</t>
  </si>
  <si>
    <t>5025232943760</t>
  </si>
  <si>
    <t>5025232943777</t>
  </si>
  <si>
    <t>5025232943784</t>
  </si>
  <si>
    <t>5025232960286</t>
  </si>
  <si>
    <t>5025232960293</t>
  </si>
  <si>
    <t>5025232960309</t>
  </si>
  <si>
    <t>4010869636216</t>
  </si>
  <si>
    <t>5025232960316</t>
  </si>
  <si>
    <t>5025232769650</t>
  </si>
  <si>
    <t>5025232769667</t>
  </si>
  <si>
    <t>5025232769674</t>
  </si>
  <si>
    <t>5025232769681</t>
  </si>
  <si>
    <t>5025232863327</t>
  </si>
  <si>
    <t>5025232863334</t>
  </si>
  <si>
    <t>5025232863341</t>
  </si>
  <si>
    <t>5025232855148</t>
  </si>
  <si>
    <t>5025232855155</t>
  </si>
  <si>
    <t>5025232855162</t>
  </si>
  <si>
    <t>5025232855179</t>
  </si>
  <si>
    <t>5025232855186</t>
  </si>
  <si>
    <t>5025232943791</t>
  </si>
  <si>
    <t>5025232943807</t>
  </si>
  <si>
    <t>5025232943814</t>
  </si>
  <si>
    <t>5025232943821</t>
  </si>
  <si>
    <t>5025232951352</t>
  </si>
  <si>
    <t>5025232945603</t>
  </si>
  <si>
    <t>5025232945610</t>
  </si>
  <si>
    <t>5025232945627</t>
  </si>
  <si>
    <t>5025232979011</t>
  </si>
  <si>
    <t>5025232968701</t>
  </si>
  <si>
    <t>5025232979028</t>
  </si>
  <si>
    <t>5025232968718</t>
  </si>
  <si>
    <t>5025232968725</t>
  </si>
  <si>
    <t>5025232968541</t>
  </si>
  <si>
    <t>5025232968558</t>
  </si>
  <si>
    <t>5025232968565</t>
  </si>
  <si>
    <t>5025232937998</t>
  </si>
  <si>
    <t>5025232947010</t>
  </si>
  <si>
    <t>5025232938001</t>
  </si>
  <si>
    <t>5025232947027</t>
  </si>
  <si>
    <t>5025232920716</t>
  </si>
  <si>
    <t>5025232920723</t>
  </si>
  <si>
    <t>5025232934522</t>
  </si>
  <si>
    <t>5025232934461</t>
  </si>
  <si>
    <t>5025232947034</t>
  </si>
  <si>
    <t>5025232947041</t>
  </si>
  <si>
    <t>5025232951567</t>
  </si>
  <si>
    <t>5025232951574</t>
  </si>
  <si>
    <t>5025232920730</t>
  </si>
  <si>
    <t>5025232934478</t>
  </si>
  <si>
    <t>5025232947058</t>
  </si>
  <si>
    <t>5025232951581</t>
  </si>
  <si>
    <t>5025232871247</t>
  </si>
  <si>
    <t>5025232871254</t>
  </si>
  <si>
    <t>5025232946112</t>
  </si>
  <si>
    <t>5025232946129</t>
  </si>
  <si>
    <t>5025232877188</t>
  </si>
  <si>
    <t>5025232874590</t>
  </si>
  <si>
    <t>5025232964796</t>
  </si>
  <si>
    <t>5025232964802</t>
  </si>
  <si>
    <t>5025232964819</t>
  </si>
  <si>
    <t>5025232946136</t>
  </si>
  <si>
    <t>5025232946143</t>
  </si>
  <si>
    <t>5025232946150</t>
  </si>
  <si>
    <t>5025232946259</t>
  </si>
  <si>
    <t>5025232847020</t>
  </si>
  <si>
    <t>5025232847013</t>
  </si>
  <si>
    <t>5025232945450</t>
  </si>
  <si>
    <t>5025232945474</t>
  </si>
  <si>
    <t>5025232945498</t>
  </si>
  <si>
    <t>5025232945511</t>
  </si>
  <si>
    <t>5025232945528</t>
  </si>
  <si>
    <t>5025232877324</t>
  </si>
  <si>
    <t>5025232874644</t>
  </si>
  <si>
    <t>5025232881598</t>
  </si>
  <si>
    <t>5025232924356</t>
  </si>
  <si>
    <t>5025232974801</t>
  </si>
  <si>
    <t>5025232877348</t>
  </si>
  <si>
    <t>5025232874651</t>
  </si>
  <si>
    <t>5025232881604</t>
  </si>
  <si>
    <t>5025232924363</t>
  </si>
  <si>
    <t>5025232974818</t>
  </si>
  <si>
    <t>5025232924370</t>
  </si>
  <si>
    <t>5025232974825</t>
  </si>
  <si>
    <t>5025232877362</t>
  </si>
  <si>
    <t>5025232874668</t>
  </si>
  <si>
    <t>5025232924387</t>
  </si>
  <si>
    <t>5025232974832</t>
  </si>
  <si>
    <t>5025232877386</t>
  </si>
  <si>
    <t>5025232924394</t>
  </si>
  <si>
    <t>5025232974849</t>
  </si>
  <si>
    <t>5025232873289</t>
  </si>
  <si>
    <t>5025232873296</t>
  </si>
  <si>
    <t>5025232860418</t>
  </si>
  <si>
    <t>5025232868544</t>
  </si>
  <si>
    <t>5025232964826</t>
  </si>
  <si>
    <t>5025232860432</t>
  </si>
  <si>
    <t>5025232873302</t>
  </si>
  <si>
    <t>5025232869077</t>
  </si>
  <si>
    <t>5025232860456</t>
  </si>
  <si>
    <t>5025232964833</t>
  </si>
  <si>
    <t>5025232860463</t>
  </si>
  <si>
    <t>5025232873265</t>
  </si>
  <si>
    <t>5025232873272</t>
  </si>
  <si>
    <t>5025232938063</t>
  </si>
  <si>
    <t>5025232947065</t>
  </si>
  <si>
    <t>5025232938070</t>
  </si>
  <si>
    <t>5025232947072</t>
  </si>
  <si>
    <t>5025232920747</t>
  </si>
  <si>
    <t>5025232920754</t>
  </si>
  <si>
    <t>5025232947089</t>
  </si>
  <si>
    <t>5025232947096</t>
  </si>
  <si>
    <t>5025232920761</t>
  </si>
  <si>
    <t>5025232947102</t>
  </si>
  <si>
    <t>5025232871292</t>
  </si>
  <si>
    <t>5025232871308</t>
  </si>
  <si>
    <t>5025232946365</t>
  </si>
  <si>
    <t>5025232946372</t>
  </si>
  <si>
    <t>5025232946389</t>
  </si>
  <si>
    <t>5025232946488</t>
  </si>
  <si>
    <t>5025232847037</t>
  </si>
  <si>
    <t>5025232847341</t>
  </si>
  <si>
    <t>5025232874828</t>
  </si>
  <si>
    <t>5025232881284</t>
  </si>
  <si>
    <t>5025232924400</t>
  </si>
  <si>
    <t>5025232974856</t>
  </si>
  <si>
    <t>5025232874835</t>
  </si>
  <si>
    <t>5025232881291</t>
  </si>
  <si>
    <t>5025232924417</t>
  </si>
  <si>
    <t>5025232974863</t>
  </si>
  <si>
    <t>5025232924424</t>
  </si>
  <si>
    <t>5025232974870</t>
  </si>
  <si>
    <t>5025232874842</t>
  </si>
  <si>
    <t>5025232924431</t>
  </si>
  <si>
    <t>5025232974887</t>
  </si>
  <si>
    <t>5025232874859</t>
  </si>
  <si>
    <t>5025232924448</t>
  </si>
  <si>
    <t>5025232974894</t>
  </si>
  <si>
    <t>5025232924813</t>
  </si>
  <si>
    <t>5025232924790</t>
  </si>
  <si>
    <t>5025232924806</t>
  </si>
  <si>
    <t>5025232932078</t>
  </si>
  <si>
    <t>5025232944620</t>
  </si>
  <si>
    <t>5025232894659</t>
  </si>
  <si>
    <t>5025232874873</t>
  </si>
  <si>
    <t>4010869384582</t>
  </si>
  <si>
    <t>4010869242769</t>
  </si>
  <si>
    <t>4010869244275</t>
  </si>
  <si>
    <t>8445409139135</t>
  </si>
  <si>
    <t>8445409139111</t>
  </si>
  <si>
    <t>8445409139098</t>
  </si>
  <si>
    <t>5025232749607</t>
  </si>
  <si>
    <t>5025232749591</t>
  </si>
  <si>
    <t>5025232891771</t>
  </si>
  <si>
    <t>5025232967698</t>
  </si>
  <si>
    <t>5025232804412</t>
  </si>
  <si>
    <t>4010869190077</t>
  </si>
  <si>
    <t>4010869383011</t>
  </si>
  <si>
    <t>4010869383059</t>
  </si>
  <si>
    <t>4010869383004</t>
  </si>
  <si>
    <t>4010869383028</t>
  </si>
  <si>
    <t>4010869375894</t>
  </si>
  <si>
    <t>4010869383035</t>
  </si>
  <si>
    <t>4010869382991</t>
  </si>
  <si>
    <t>4010869375887</t>
  </si>
  <si>
    <t>4010869383042</t>
  </si>
  <si>
    <t>4010869383066</t>
  </si>
  <si>
    <t>4010869375825</t>
  </si>
  <si>
    <t>4010869385558</t>
  </si>
  <si>
    <t>4010869202534</t>
  </si>
  <si>
    <t>5025232898862</t>
  </si>
  <si>
    <t>5025232915828</t>
  </si>
  <si>
    <t>5025232898817</t>
  </si>
  <si>
    <t>5025232895175</t>
  </si>
  <si>
    <t>5025232954445</t>
  </si>
  <si>
    <t>5025232895182</t>
  </si>
  <si>
    <t>5025232954452</t>
  </si>
  <si>
    <t>5025232913848</t>
  </si>
  <si>
    <t>5025232898848</t>
  </si>
  <si>
    <t>5025232914920</t>
  </si>
  <si>
    <t>5025232915804</t>
  </si>
  <si>
    <t>5025232898831</t>
  </si>
  <si>
    <t>5025232913855</t>
  </si>
  <si>
    <t>5025232913862</t>
  </si>
  <si>
    <t>5025232914937</t>
  </si>
  <si>
    <t>5025232898855</t>
  </si>
  <si>
    <t>5025232915811</t>
  </si>
  <si>
    <t>5025232898824</t>
  </si>
  <si>
    <t>5025232913879</t>
  </si>
  <si>
    <t>5025232924158</t>
  </si>
  <si>
    <t>5025232941032</t>
  </si>
  <si>
    <t>5025232941049</t>
  </si>
  <si>
    <t>5025232914524</t>
  </si>
  <si>
    <t>5025232914531</t>
  </si>
  <si>
    <t>5025232945368</t>
  </si>
  <si>
    <t>5025232945375</t>
  </si>
  <si>
    <t>5025232941056</t>
  </si>
  <si>
    <t>5025232941063</t>
  </si>
  <si>
    <t>5025232945382</t>
  </si>
  <si>
    <t>5025232945399</t>
  </si>
  <si>
    <t>5025232941070</t>
  </si>
  <si>
    <t>5025232941087</t>
  </si>
  <si>
    <t>5025232914562</t>
  </si>
  <si>
    <t>5025232914579</t>
  </si>
  <si>
    <t>5025232945405</t>
  </si>
  <si>
    <t>5025232945412</t>
  </si>
  <si>
    <t>5025232856794</t>
  </si>
  <si>
    <t>5025232896615</t>
  </si>
  <si>
    <t>5025232954469</t>
  </si>
  <si>
    <t>5025232856800</t>
  </si>
  <si>
    <t>5025232896622</t>
  </si>
  <si>
    <t>5025232954476</t>
  </si>
  <si>
    <t>5025232915538</t>
  </si>
  <si>
    <t>5025232899333</t>
  </si>
  <si>
    <t>5025232915507</t>
  </si>
  <si>
    <t>5025232899340</t>
  </si>
  <si>
    <t>5025232915514</t>
  </si>
  <si>
    <t>5025232920884</t>
  </si>
  <si>
    <t>5025232915521</t>
  </si>
  <si>
    <t>5025232920891</t>
  </si>
  <si>
    <t>5025232914500</t>
  </si>
  <si>
    <t>5025232914517</t>
  </si>
  <si>
    <t>5025232945429</t>
  </si>
  <si>
    <t>5025232945436</t>
  </si>
  <si>
    <t>5025232604098</t>
  </si>
  <si>
    <t>5025232604104</t>
  </si>
  <si>
    <t>5025232872190</t>
  </si>
  <si>
    <t>5025232851126</t>
  </si>
  <si>
    <t>5025232872176</t>
  </si>
  <si>
    <t>5025232851133</t>
  </si>
  <si>
    <t>5025232872183</t>
  </si>
  <si>
    <t>5025232851096</t>
  </si>
  <si>
    <t>5025232625758</t>
  </si>
  <si>
    <t>5025232625789</t>
  </si>
  <si>
    <t>5025232603688</t>
  </si>
  <si>
    <t>5025232851102</t>
  </si>
  <si>
    <t>5025232603701</t>
  </si>
  <si>
    <t>5025232696215</t>
  </si>
  <si>
    <t>5025232625796</t>
  </si>
  <si>
    <t>5025232625802</t>
  </si>
  <si>
    <t>5025232851119</t>
  </si>
  <si>
    <t>5025232603718</t>
  </si>
  <si>
    <t>5025232856657</t>
  </si>
  <si>
    <t>5025232603725</t>
  </si>
  <si>
    <t>5025232835539</t>
  </si>
  <si>
    <t>5025232606955</t>
  </si>
  <si>
    <t>5025232868131</t>
  </si>
  <si>
    <t>5025232829484</t>
  </si>
  <si>
    <t>5025232603749</t>
  </si>
  <si>
    <t>5025232603756</t>
  </si>
  <si>
    <t>5025232603763</t>
  </si>
  <si>
    <t>5025232603770</t>
  </si>
  <si>
    <t>5025232603787</t>
  </si>
  <si>
    <t>4010869229531</t>
  </si>
  <si>
    <t>4010869181563</t>
  </si>
  <si>
    <t>4010869213776</t>
  </si>
  <si>
    <t>4010869181549</t>
  </si>
  <si>
    <t>4010869181556</t>
  </si>
  <si>
    <t>4010869229517</t>
  </si>
  <si>
    <t>4010869229524</t>
  </si>
  <si>
    <t>5025232603817</t>
  </si>
  <si>
    <t>5025232856664</t>
  </si>
  <si>
    <t>5025232603824</t>
  </si>
  <si>
    <t>5025232910588</t>
  </si>
  <si>
    <t>5025232910595</t>
  </si>
  <si>
    <t>5025232913886</t>
  </si>
  <si>
    <t>4010869169936</t>
  </si>
  <si>
    <t>4010869169981</t>
  </si>
  <si>
    <t>4010869170000</t>
  </si>
  <si>
    <t>4010869169950</t>
  </si>
  <si>
    <t>5025232726387</t>
  </si>
  <si>
    <t>5025232625734</t>
  </si>
  <si>
    <t>4010869169912</t>
  </si>
  <si>
    <t>4010869171250</t>
  </si>
  <si>
    <t>5025232835522</t>
  </si>
  <si>
    <t>5025232835492</t>
  </si>
  <si>
    <t>4010869171625</t>
  </si>
  <si>
    <t>4010869172448</t>
  </si>
  <si>
    <t>5025232726370</t>
  </si>
  <si>
    <t>5025232625727</t>
  </si>
  <si>
    <t>5025232835508</t>
  </si>
  <si>
    <t>4010869169929</t>
  </si>
  <si>
    <t>4010869169974</t>
  </si>
  <si>
    <t>4010869169998</t>
  </si>
  <si>
    <t>4010869169943</t>
  </si>
  <si>
    <t>5025232835515</t>
  </si>
  <si>
    <t>5025232699063</t>
  </si>
  <si>
    <t>5025232880621</t>
  </si>
  <si>
    <t>5025232910809</t>
  </si>
  <si>
    <t>5025232910816</t>
  </si>
  <si>
    <t>5025232910823</t>
  </si>
  <si>
    <t>5025232948093</t>
  </si>
  <si>
    <t>5025232883608</t>
  </si>
  <si>
    <t>5025232883585</t>
  </si>
  <si>
    <t>5025232883578</t>
  </si>
  <si>
    <t>5025232883592</t>
  </si>
  <si>
    <t>5025232910601</t>
  </si>
  <si>
    <t>5025232940257</t>
  </si>
  <si>
    <t>5025232883554</t>
  </si>
  <si>
    <t>5025232625765</t>
  </si>
  <si>
    <t>4010869186384</t>
  </si>
  <si>
    <t>4010869350792</t>
  </si>
  <si>
    <t>3606489420925</t>
  </si>
  <si>
    <t>4010869350815</t>
  </si>
  <si>
    <t>4010869350822</t>
  </si>
  <si>
    <t>4010869350839</t>
  </si>
  <si>
    <t>4010869350846</t>
  </si>
  <si>
    <t>3606489420970</t>
  </si>
  <si>
    <t>4010869354189</t>
  </si>
  <si>
    <t>4010869354172</t>
  </si>
  <si>
    <t>4010869354219</t>
  </si>
  <si>
    <t>4010869354226</t>
  </si>
  <si>
    <t>4010869382533</t>
  </si>
  <si>
    <t>4010869354257</t>
  </si>
  <si>
    <t>4010869354264</t>
  </si>
  <si>
    <t>4010869356787</t>
  </si>
  <si>
    <t>4010869357500</t>
  </si>
  <si>
    <t>4010869357494</t>
  </si>
  <si>
    <t>4010869354295</t>
  </si>
  <si>
    <t>4010869354301</t>
  </si>
  <si>
    <t>4010869382564</t>
  </si>
  <si>
    <t>4010869352833</t>
  </si>
  <si>
    <t>4010869357548</t>
  </si>
  <si>
    <t>4010869357517</t>
  </si>
  <si>
    <t>4010869382540</t>
  </si>
  <si>
    <t>4010869357524</t>
  </si>
  <si>
    <t>4010869357531</t>
  </si>
  <si>
    <t>5060144980564</t>
  </si>
  <si>
    <t>8445409139142</t>
  </si>
  <si>
    <t>8445409139128</t>
  </si>
  <si>
    <t>8445409139104</t>
  </si>
  <si>
    <t>4010869356763</t>
  </si>
  <si>
    <t>4010869356756</t>
  </si>
  <si>
    <t>4010869356770</t>
  </si>
  <si>
    <t>4010869195171</t>
  </si>
  <si>
    <t>4010869195188</t>
  </si>
  <si>
    <t>4010869354967</t>
  </si>
  <si>
    <t>4010869370257</t>
  </si>
  <si>
    <t>4010869353885</t>
  </si>
  <si>
    <t>4010869354066</t>
  </si>
  <si>
    <t>4010869353823</t>
  </si>
  <si>
    <t>4010869353854</t>
  </si>
  <si>
    <t>4010869353816</t>
  </si>
  <si>
    <t>4010869370226</t>
  </si>
  <si>
    <t>4010869357708</t>
  </si>
  <si>
    <t>4010869371742</t>
  </si>
  <si>
    <t>4010869195164</t>
  </si>
  <si>
    <t>4010869378017</t>
  </si>
  <si>
    <t>4010869378062</t>
  </si>
  <si>
    <t>4010869378048</t>
  </si>
  <si>
    <t>4010869378086</t>
  </si>
  <si>
    <t>4010869378079</t>
  </si>
  <si>
    <t>4010869378024</t>
  </si>
  <si>
    <t>4010869242776</t>
  </si>
  <si>
    <t>4010869200455</t>
  </si>
  <si>
    <t>4010869200462</t>
  </si>
  <si>
    <t>4010869213295</t>
  </si>
  <si>
    <t>4010869355940</t>
  </si>
  <si>
    <t>4010869355933</t>
  </si>
  <si>
    <t>4010869355964</t>
  </si>
  <si>
    <t>4010869355957</t>
  </si>
  <si>
    <t>4010869356749</t>
  </si>
  <si>
    <t>4010869356732</t>
  </si>
  <si>
    <t>5025232922321</t>
  </si>
  <si>
    <t>5025232914913</t>
  </si>
  <si>
    <t>4010869436120</t>
  </si>
  <si>
    <t>5025232783625</t>
  </si>
  <si>
    <t>5025232950485</t>
  </si>
  <si>
    <t>5025232950492</t>
  </si>
  <si>
    <t>5025232950508</t>
  </si>
  <si>
    <t>5025232835553</t>
  </si>
  <si>
    <t>5025232922338</t>
  </si>
  <si>
    <t>5025232950515</t>
  </si>
  <si>
    <t>5025232950522</t>
  </si>
  <si>
    <t>5025232783694</t>
  </si>
  <si>
    <t>5025232950539</t>
  </si>
  <si>
    <t>5025232922239</t>
  </si>
  <si>
    <t>5025232950546</t>
  </si>
  <si>
    <t>5025232950553</t>
  </si>
  <si>
    <t>5025232914845</t>
  </si>
  <si>
    <t>5025232967902</t>
  </si>
  <si>
    <t>5025232915125</t>
  </si>
  <si>
    <t>5025232942985</t>
  </si>
  <si>
    <t>5025232922345</t>
  </si>
  <si>
    <t>5025232950560</t>
  </si>
  <si>
    <t>5025232950577</t>
  </si>
  <si>
    <t>5025232950584</t>
  </si>
  <si>
    <t>5025232792597</t>
  </si>
  <si>
    <t>5025232922246</t>
  </si>
  <si>
    <t>5025232950591</t>
  </si>
  <si>
    <t>5025232950607</t>
  </si>
  <si>
    <t>5025232899197</t>
  </si>
  <si>
    <t>5025232914852</t>
  </si>
  <si>
    <t>5025232967995</t>
  </si>
  <si>
    <t>5025232601264</t>
  </si>
  <si>
    <t>5025232915132</t>
  </si>
  <si>
    <t>5025232601288</t>
  </si>
  <si>
    <t>5025232601295</t>
  </si>
  <si>
    <t>5025232950614</t>
  </si>
  <si>
    <t>5025232942992</t>
  </si>
  <si>
    <t>5025232792603</t>
  </si>
  <si>
    <t>5025232601349</t>
  </si>
  <si>
    <t>5025232922253</t>
  </si>
  <si>
    <t>5025232950621</t>
  </si>
  <si>
    <t>5025232950638</t>
  </si>
  <si>
    <t>5025232899203</t>
  </si>
  <si>
    <t>5025232914869</t>
  </si>
  <si>
    <t>5025232968060</t>
  </si>
  <si>
    <t>5025232601370</t>
  </si>
  <si>
    <t>5025232915156</t>
  </si>
  <si>
    <t>5025232601394</t>
  </si>
  <si>
    <t>5025232601400</t>
  </si>
  <si>
    <t>5025232950645</t>
  </si>
  <si>
    <t>5025232943005</t>
  </si>
  <si>
    <t>5025232601448</t>
  </si>
  <si>
    <t>5025232922260</t>
  </si>
  <si>
    <t>5025232950652</t>
  </si>
  <si>
    <t>5025232950669</t>
  </si>
  <si>
    <t>5025232899210</t>
  </si>
  <si>
    <t>5025232914876</t>
  </si>
  <si>
    <t>5025232968114</t>
  </si>
  <si>
    <t>5025232601479</t>
  </si>
  <si>
    <t>5025232915149</t>
  </si>
  <si>
    <t>5025232601493</t>
  </si>
  <si>
    <t>5025232601509</t>
  </si>
  <si>
    <t>5025232783908</t>
  </si>
  <si>
    <t>5025232950676</t>
  </si>
  <si>
    <t>5025232943012</t>
  </si>
  <si>
    <t>5025232601547</t>
  </si>
  <si>
    <t>5025232922277</t>
  </si>
  <si>
    <t>5025232950683</t>
  </si>
  <si>
    <t>5025232950690</t>
  </si>
  <si>
    <t>5025232899227</t>
  </si>
  <si>
    <t>5025232914883</t>
  </si>
  <si>
    <t>5025232968169</t>
  </si>
  <si>
    <t>5025232601578</t>
  </si>
  <si>
    <t>5025232915163</t>
  </si>
  <si>
    <t>5025232601592</t>
  </si>
  <si>
    <t>5025232601608</t>
  </si>
  <si>
    <t>5025232784004</t>
  </si>
  <si>
    <t>5025232950706</t>
  </si>
  <si>
    <t>5025232943029</t>
  </si>
  <si>
    <t>5025232601646</t>
  </si>
  <si>
    <t>5025232922284</t>
  </si>
  <si>
    <t>5025232950713</t>
  </si>
  <si>
    <t>5025232950720</t>
  </si>
  <si>
    <t>5025232899234</t>
  </si>
  <si>
    <t>5025232914890</t>
  </si>
  <si>
    <t>5025232968213</t>
  </si>
  <si>
    <t>5025232601677</t>
  </si>
  <si>
    <t>5025232915170</t>
  </si>
  <si>
    <t>5025232601691</t>
  </si>
  <si>
    <t>5025232601707</t>
  </si>
  <si>
    <t>5025232784158</t>
  </si>
  <si>
    <t>5025232950737</t>
  </si>
  <si>
    <t>5025232943036</t>
  </si>
  <si>
    <t>5025232922291</t>
  </si>
  <si>
    <t>5025232950744</t>
  </si>
  <si>
    <t>5025232950751</t>
  </si>
  <si>
    <t>5025232950768</t>
  </si>
  <si>
    <t>5025232601745</t>
  </si>
  <si>
    <t>5025232601752</t>
  </si>
  <si>
    <t>5025232601769</t>
  </si>
  <si>
    <t>5025232922307</t>
  </si>
  <si>
    <t>5025232950775</t>
  </si>
  <si>
    <t>5025232950782</t>
  </si>
  <si>
    <t>5025232914906</t>
  </si>
  <si>
    <t>5025232968299</t>
  </si>
  <si>
    <t>5025232601806</t>
  </si>
  <si>
    <t>5025232784325</t>
  </si>
  <si>
    <t>5025232950799</t>
  </si>
  <si>
    <t>5025232835546</t>
  </si>
  <si>
    <t>5025232922314</t>
  </si>
  <si>
    <t>5025232950805</t>
  </si>
  <si>
    <t>5025232950812</t>
  </si>
  <si>
    <t>5025232950829</t>
  </si>
  <si>
    <t>3606481332271</t>
  </si>
  <si>
    <t>7332552015823</t>
  </si>
  <si>
    <t>4010869360227</t>
  </si>
  <si>
    <t>7332552015809</t>
  </si>
  <si>
    <t>7332552015816</t>
  </si>
  <si>
    <t>4010869266789</t>
  </si>
  <si>
    <t>4010869266819</t>
  </si>
  <si>
    <t>4010869266826</t>
  </si>
  <si>
    <t>5025232854370</t>
  </si>
  <si>
    <t>4010869206341</t>
  </si>
  <si>
    <t>5025232915989</t>
  </si>
  <si>
    <t>4010869386647</t>
  </si>
  <si>
    <t>5025232851140</t>
  </si>
  <si>
    <t>4010869206242</t>
  </si>
  <si>
    <t>5025232883301</t>
  </si>
  <si>
    <t>5025232880904</t>
  </si>
  <si>
    <t>4010869353618</t>
  </si>
  <si>
    <t>5025232914548</t>
  </si>
  <si>
    <t>5025232914555</t>
  </si>
  <si>
    <t>5025232851157</t>
  </si>
  <si>
    <t>4010869206259</t>
  </si>
  <si>
    <t>5025232880911</t>
  </si>
  <si>
    <t>4010869353625</t>
  </si>
  <si>
    <t>5025232851164</t>
  </si>
  <si>
    <t>4010869206266</t>
  </si>
  <si>
    <t>5025232880928</t>
  </si>
  <si>
    <t>4010869353632</t>
  </si>
  <si>
    <t>5025232867981</t>
  </si>
  <si>
    <t>4010869263382</t>
  </si>
  <si>
    <t>5025232868032</t>
  </si>
  <si>
    <t>4010869350501</t>
  </si>
  <si>
    <t>5025232851171</t>
  </si>
  <si>
    <t>4010869206273</t>
  </si>
  <si>
    <t>5025232880935</t>
  </si>
  <si>
    <t>4010869353649</t>
  </si>
  <si>
    <t>5025232851188</t>
  </si>
  <si>
    <t>4010869206280</t>
  </si>
  <si>
    <t>5025232867998</t>
  </si>
  <si>
    <t>4010869263399</t>
  </si>
  <si>
    <t>5025232883295</t>
  </si>
  <si>
    <t>5025232868049</t>
  </si>
  <si>
    <t>4010869350518</t>
  </si>
  <si>
    <t>5025232851195</t>
  </si>
  <si>
    <t>4010869206297</t>
  </si>
  <si>
    <t>5025232868001</t>
  </si>
  <si>
    <t>4010869263405</t>
  </si>
  <si>
    <t>5025232868056</t>
  </si>
  <si>
    <t>4010869350525</t>
  </si>
  <si>
    <t>5025232868018</t>
  </si>
  <si>
    <t>4010869263412</t>
  </si>
  <si>
    <t>5025232871964</t>
  </si>
  <si>
    <t>5025232880843</t>
  </si>
  <si>
    <t>5025232937882</t>
  </si>
  <si>
    <t>5025232937899</t>
  </si>
  <si>
    <t>5025232871971</t>
  </si>
  <si>
    <t>5025232880850</t>
  </si>
  <si>
    <t>5025232937905</t>
  </si>
  <si>
    <t>5025232937912</t>
  </si>
  <si>
    <t>5025232871988</t>
  </si>
  <si>
    <t>5025232880874</t>
  </si>
  <si>
    <t>5025232937875</t>
  </si>
  <si>
    <t>5025232937868</t>
  </si>
  <si>
    <t>5025232854387</t>
  </si>
  <si>
    <t>4010869206334</t>
  </si>
  <si>
    <t>5025232915972</t>
  </si>
  <si>
    <t>4010869385565</t>
  </si>
  <si>
    <t>5025232851225</t>
  </si>
  <si>
    <t>4010869206235</t>
  </si>
  <si>
    <t>5025232880898</t>
  </si>
  <si>
    <t>4010869353601</t>
  </si>
  <si>
    <t>4010869350419</t>
  </si>
  <si>
    <t>5025232943111</t>
  </si>
  <si>
    <t>5025232951406</t>
  </si>
  <si>
    <t>5025232951475</t>
  </si>
  <si>
    <t>5025232951468</t>
  </si>
  <si>
    <t>5025232951413</t>
  </si>
  <si>
    <t>5025232951482</t>
  </si>
  <si>
    <t>5025232951420</t>
  </si>
  <si>
    <t>5025232951437</t>
  </si>
  <si>
    <t>5025232951444</t>
  </si>
  <si>
    <t>5025232951451</t>
  </si>
  <si>
    <t>5025232951499</t>
  </si>
  <si>
    <t>5025232951550</t>
  </si>
  <si>
    <t>5025232951505</t>
  </si>
  <si>
    <t>5025232951512</t>
  </si>
  <si>
    <t>5025232951529</t>
  </si>
  <si>
    <t>5025232951536</t>
  </si>
  <si>
    <t>5025232951543</t>
  </si>
  <si>
    <t>5025232878253</t>
  </si>
  <si>
    <t>5025232872985</t>
  </si>
  <si>
    <t>5025232872992</t>
  </si>
  <si>
    <t>5025232873005</t>
  </si>
  <si>
    <t>5025232878277</t>
  </si>
  <si>
    <t>4010869408547</t>
  </si>
  <si>
    <t>4010869412438</t>
  </si>
  <si>
    <t>4010869412421</t>
  </si>
  <si>
    <t>4010869412186</t>
  </si>
  <si>
    <t>4010869412643</t>
  </si>
  <si>
    <t>4010869412377</t>
  </si>
  <si>
    <t>4010869411844</t>
  </si>
  <si>
    <t>4010869411868</t>
  </si>
  <si>
    <t>4010869412261</t>
  </si>
  <si>
    <t>4010869412247</t>
  </si>
  <si>
    <t>4010869412254</t>
  </si>
  <si>
    <t>4010869412209</t>
  </si>
  <si>
    <t>4010869412193</t>
  </si>
  <si>
    <t>4010869412018</t>
  </si>
  <si>
    <t>4010869412063</t>
  </si>
  <si>
    <t>4010869412124</t>
  </si>
  <si>
    <t>4010869412001</t>
  </si>
  <si>
    <t>4010869412070</t>
  </si>
  <si>
    <t>4010869412025</t>
  </si>
  <si>
    <t>4010869412087</t>
  </si>
  <si>
    <t>4010869412445</t>
  </si>
  <si>
    <t>4010869412308</t>
  </si>
  <si>
    <t>4010869408486</t>
  </si>
  <si>
    <t>4010869411110</t>
  </si>
  <si>
    <t>4010869408585</t>
  </si>
  <si>
    <t>4010869411882</t>
  </si>
  <si>
    <t>4010869408493</t>
  </si>
  <si>
    <t>4010869408448</t>
  </si>
  <si>
    <t>4010869408561</t>
  </si>
  <si>
    <t>4010869408424</t>
  </si>
  <si>
    <t>4010869411073</t>
  </si>
  <si>
    <t>4010869411097</t>
  </si>
  <si>
    <t>4010869411318</t>
  </si>
  <si>
    <t>4010869408417</t>
  </si>
  <si>
    <t>4010869411875</t>
  </si>
  <si>
    <t>4010869408554</t>
  </si>
  <si>
    <t>7393410819205</t>
  </si>
  <si>
    <t>4010869411820</t>
  </si>
  <si>
    <t>4010869411509</t>
  </si>
  <si>
    <t>4010869411516</t>
  </si>
  <si>
    <t>4010869411905</t>
  </si>
  <si>
    <t>4010869411493</t>
  </si>
  <si>
    <t>4010869411523</t>
  </si>
  <si>
    <t>4010869411530</t>
  </si>
  <si>
    <t>4010869411547</t>
  </si>
  <si>
    <t>4010869411554</t>
  </si>
  <si>
    <t>4010869411660</t>
  </si>
  <si>
    <t>4010869411745</t>
  </si>
  <si>
    <t>4010869411349</t>
  </si>
  <si>
    <t>4010869411752</t>
  </si>
  <si>
    <t>4010869411769</t>
  </si>
  <si>
    <t>4010869411561</t>
  </si>
  <si>
    <t>4010869411578</t>
  </si>
  <si>
    <t>4010869411721</t>
  </si>
  <si>
    <t>4010869411448</t>
  </si>
  <si>
    <t>4010869411455</t>
  </si>
  <si>
    <t>4010869411462</t>
  </si>
  <si>
    <t>4010869411479</t>
  </si>
  <si>
    <t>4010869411486</t>
  </si>
  <si>
    <t>4010869411677</t>
  </si>
  <si>
    <t>4010869411684</t>
  </si>
  <si>
    <t>4010869411691</t>
  </si>
  <si>
    <t>4010869411707</t>
  </si>
  <si>
    <t>4010869411714</t>
  </si>
  <si>
    <t>4010869411431</t>
  </si>
  <si>
    <t>4010869408509</t>
  </si>
  <si>
    <t>4010869411912</t>
  </si>
  <si>
    <t>4010869411929</t>
  </si>
  <si>
    <t>4010869411974</t>
  </si>
  <si>
    <t>4010869411981</t>
  </si>
  <si>
    <t>4010869411943</t>
  </si>
  <si>
    <t>4010869411950</t>
  </si>
  <si>
    <t>4010869412407</t>
  </si>
  <si>
    <t>4010869412384</t>
  </si>
  <si>
    <t>4010869401746</t>
  </si>
  <si>
    <t>4010869401739</t>
  </si>
  <si>
    <t>4010869437189</t>
  </si>
  <si>
    <t>4010869437219</t>
  </si>
  <si>
    <t>4010869437233</t>
  </si>
  <si>
    <t>4010869435611</t>
  </si>
  <si>
    <t>4010869465076</t>
  </si>
  <si>
    <t>4010869464567</t>
  </si>
  <si>
    <t>4010869464901</t>
  </si>
  <si>
    <t>4010869465168</t>
  </si>
  <si>
    <t>4010869374972</t>
  </si>
  <si>
    <t>4010869354097</t>
  </si>
  <si>
    <t>4010869354103</t>
  </si>
  <si>
    <t>4010869354110</t>
  </si>
  <si>
    <t>4010869379083</t>
  </si>
  <si>
    <t>4010869379090</t>
  </si>
  <si>
    <t>4010869379076</t>
  </si>
  <si>
    <t>4010869379069</t>
  </si>
  <si>
    <t>4010869356862</t>
  </si>
  <si>
    <t>4010869407571</t>
  </si>
  <si>
    <t>4010869419369</t>
  </si>
  <si>
    <t>4010869419529</t>
  </si>
  <si>
    <t>4010869419680</t>
  </si>
  <si>
    <t>4010869407656</t>
  </si>
  <si>
    <t>4010869419444</t>
  </si>
  <si>
    <t>4010869419604</t>
  </si>
  <si>
    <t>4010869419765</t>
  </si>
  <si>
    <t>4010869406017</t>
  </si>
  <si>
    <t>4010869406192</t>
  </si>
  <si>
    <t>4010869406369</t>
  </si>
  <si>
    <t>4010869406536</t>
  </si>
  <si>
    <t>4010869406116</t>
  </si>
  <si>
    <t>4010869406277</t>
  </si>
  <si>
    <t>4010869406451</t>
  </si>
  <si>
    <t>4010869406611</t>
  </si>
  <si>
    <t>4010869405324</t>
  </si>
  <si>
    <t>4010869405508</t>
  </si>
  <si>
    <t>4010869405676</t>
  </si>
  <si>
    <t>4010869405843</t>
  </si>
  <si>
    <t>4010869405416</t>
  </si>
  <si>
    <t>4010869405584</t>
  </si>
  <si>
    <t>4010869405768</t>
  </si>
  <si>
    <t>4010869405928</t>
  </si>
  <si>
    <t>4010869407588</t>
  </si>
  <si>
    <t>4010869419376</t>
  </si>
  <si>
    <t>4010869419536</t>
  </si>
  <si>
    <t>4010869419697</t>
  </si>
  <si>
    <t>4010869407663</t>
  </si>
  <si>
    <t>4010869419451</t>
  </si>
  <si>
    <t>4010869419611</t>
  </si>
  <si>
    <t>4010869419772</t>
  </si>
  <si>
    <t>4010869406031</t>
  </si>
  <si>
    <t>4010869406208</t>
  </si>
  <si>
    <t>4010869406376</t>
  </si>
  <si>
    <t>4010869406543</t>
  </si>
  <si>
    <t>4010869406123</t>
  </si>
  <si>
    <t>4010869406284</t>
  </si>
  <si>
    <t>4010869406468</t>
  </si>
  <si>
    <t>4010869406635</t>
  </si>
  <si>
    <t>4010869405331</t>
  </si>
  <si>
    <t>4010869405515</t>
  </si>
  <si>
    <t>4010869405683</t>
  </si>
  <si>
    <t>4010869405850</t>
  </si>
  <si>
    <t>4010869405430</t>
  </si>
  <si>
    <t>4010869405591</t>
  </si>
  <si>
    <t>4010869405775</t>
  </si>
  <si>
    <t>4010869405935</t>
  </si>
  <si>
    <t>4010869407595</t>
  </si>
  <si>
    <t>4010869419383</t>
  </si>
  <si>
    <t>4010869419543</t>
  </si>
  <si>
    <t>4010869419703</t>
  </si>
  <si>
    <t>4010869407670</t>
  </si>
  <si>
    <t>4010869419468</t>
  </si>
  <si>
    <t>4010869419628</t>
  </si>
  <si>
    <t>4010869419789</t>
  </si>
  <si>
    <t>4010869406048</t>
  </si>
  <si>
    <t>4010869406215</t>
  </si>
  <si>
    <t>4010869406390</t>
  </si>
  <si>
    <t>4010869406550</t>
  </si>
  <si>
    <t>4010869406130</t>
  </si>
  <si>
    <t>4010869406291</t>
  </si>
  <si>
    <t>4010869406475</t>
  </si>
  <si>
    <t>4010869406642</t>
  </si>
  <si>
    <t>4010869405355</t>
  </si>
  <si>
    <t>4010869405522</t>
  </si>
  <si>
    <t>4010869405690</t>
  </si>
  <si>
    <t>4010869405867</t>
  </si>
  <si>
    <t>4010869405447</t>
  </si>
  <si>
    <t>4010869405607</t>
  </si>
  <si>
    <t>4010869405782</t>
  </si>
  <si>
    <t>4010869405942</t>
  </si>
  <si>
    <t>4010869407601</t>
  </si>
  <si>
    <t>4010869419390</t>
  </si>
  <si>
    <t>4010869419550</t>
  </si>
  <si>
    <t>4010869419710</t>
  </si>
  <si>
    <t>4010869407687</t>
  </si>
  <si>
    <t>4010869419475</t>
  </si>
  <si>
    <t>4010869419635</t>
  </si>
  <si>
    <t>4010869419796</t>
  </si>
  <si>
    <t>4010869406055</t>
  </si>
  <si>
    <t>4010869406222</t>
  </si>
  <si>
    <t>4010869406406</t>
  </si>
  <si>
    <t>4010869406567</t>
  </si>
  <si>
    <t>4010869406147</t>
  </si>
  <si>
    <t>4010869406314</t>
  </si>
  <si>
    <t>4010869406482</t>
  </si>
  <si>
    <t>4010869406659</t>
  </si>
  <si>
    <t>4010869405362</t>
  </si>
  <si>
    <t>4010869405539</t>
  </si>
  <si>
    <t>4010869405706</t>
  </si>
  <si>
    <t>4010869405874</t>
  </si>
  <si>
    <t>4010869405454</t>
  </si>
  <si>
    <t>4010869405614</t>
  </si>
  <si>
    <t>4010869405799</t>
  </si>
  <si>
    <t>4010869405959</t>
  </si>
  <si>
    <t>4010869407618</t>
  </si>
  <si>
    <t>4010869419406</t>
  </si>
  <si>
    <t>4010869419567</t>
  </si>
  <si>
    <t>4010869419727</t>
  </si>
  <si>
    <t>4010869407724</t>
  </si>
  <si>
    <t>4010869419482</t>
  </si>
  <si>
    <t>4010869419642</t>
  </si>
  <si>
    <t>4010869419802</t>
  </si>
  <si>
    <t>4010869406079</t>
  </si>
  <si>
    <t>4010869406239</t>
  </si>
  <si>
    <t>4010869406413</t>
  </si>
  <si>
    <t>4010869406574</t>
  </si>
  <si>
    <t>4010869406154</t>
  </si>
  <si>
    <t>4010869406321</t>
  </si>
  <si>
    <t>4010869406499</t>
  </si>
  <si>
    <t>4010869406666</t>
  </si>
  <si>
    <t>4010869405379</t>
  </si>
  <si>
    <t>4010869405546</t>
  </si>
  <si>
    <t>4010869405713</t>
  </si>
  <si>
    <t>4010869405881</t>
  </si>
  <si>
    <t>4010869405461</t>
  </si>
  <si>
    <t>4010869405621</t>
  </si>
  <si>
    <t>4010869405805</t>
  </si>
  <si>
    <t>4010869405966</t>
  </si>
  <si>
    <t>4010869407625</t>
  </si>
  <si>
    <t>4010869419413</t>
  </si>
  <si>
    <t>4010869419574</t>
  </si>
  <si>
    <t>4010869419734</t>
  </si>
  <si>
    <t>4010869419338</t>
  </si>
  <si>
    <t>4010869419499</t>
  </si>
  <si>
    <t>4010869419659</t>
  </si>
  <si>
    <t>4010869419819</t>
  </si>
  <si>
    <t>4010869406086</t>
  </si>
  <si>
    <t>4010869406246</t>
  </si>
  <si>
    <t>4010869406420</t>
  </si>
  <si>
    <t>4010869406581</t>
  </si>
  <si>
    <t>4010869406161</t>
  </si>
  <si>
    <t>4010869406338</t>
  </si>
  <si>
    <t>4010869406505</t>
  </si>
  <si>
    <t>4010869406673</t>
  </si>
  <si>
    <t>4010869405386</t>
  </si>
  <si>
    <t>4010869405553</t>
  </si>
  <si>
    <t>4010869405720</t>
  </si>
  <si>
    <t>4010869405898</t>
  </si>
  <si>
    <t>4010869405478</t>
  </si>
  <si>
    <t>4010869405638</t>
  </si>
  <si>
    <t>4010869405812</t>
  </si>
  <si>
    <t>4010869405973</t>
  </si>
  <si>
    <t>4010869407632</t>
  </si>
  <si>
    <t>4010869419420</t>
  </si>
  <si>
    <t>4010869419581</t>
  </si>
  <si>
    <t>4010869419741</t>
  </si>
  <si>
    <t>4010869419345</t>
  </si>
  <si>
    <t>4010869419505</t>
  </si>
  <si>
    <t>4010869419666</t>
  </si>
  <si>
    <t>4010869419826</t>
  </si>
  <si>
    <t>4010869406093</t>
  </si>
  <si>
    <t>4010869406253</t>
  </si>
  <si>
    <t>4010869406437</t>
  </si>
  <si>
    <t>4010869406598</t>
  </si>
  <si>
    <t>4010869406178</t>
  </si>
  <si>
    <t>4010869406345</t>
  </si>
  <si>
    <t>4010869406512</t>
  </si>
  <si>
    <t>4010869406680</t>
  </si>
  <si>
    <t>4010869405393</t>
  </si>
  <si>
    <t>4010869405560</t>
  </si>
  <si>
    <t>4010869405737</t>
  </si>
  <si>
    <t>4010869405904</t>
  </si>
  <si>
    <t>4010869405485</t>
  </si>
  <si>
    <t>4010869405645</t>
  </si>
  <si>
    <t>4010869405829</t>
  </si>
  <si>
    <t>4010869405997</t>
  </si>
  <si>
    <t>4010869407649</t>
  </si>
  <si>
    <t>4010869419437</t>
  </si>
  <si>
    <t>4010869419758</t>
  </si>
  <si>
    <t>4010869419352</t>
  </si>
  <si>
    <t>4010869419512</t>
  </si>
  <si>
    <t>4010869419833</t>
  </si>
  <si>
    <t>4010869406260</t>
  </si>
  <si>
    <t>4010869406604</t>
  </si>
  <si>
    <t>4010869406352</t>
  </si>
  <si>
    <t>4010869406697</t>
  </si>
  <si>
    <t>4010869405577</t>
  </si>
  <si>
    <t>4010869405911</t>
  </si>
  <si>
    <t>4010869405652</t>
  </si>
  <si>
    <t>4010869406000</t>
  </si>
  <si>
    <t>4010869419840</t>
  </si>
  <si>
    <t>4010869419864</t>
  </si>
  <si>
    <t>4010869383127</t>
  </si>
  <si>
    <t>4010869383097</t>
  </si>
  <si>
    <t>4010869383165</t>
  </si>
  <si>
    <t>4010869383264</t>
  </si>
  <si>
    <t>4010869383301</t>
  </si>
  <si>
    <t>4010869383226</t>
  </si>
  <si>
    <t>4010869383134</t>
  </si>
  <si>
    <t>4010869383233</t>
  </si>
  <si>
    <t>4010869383288</t>
  </si>
  <si>
    <t>4010869383158</t>
  </si>
  <si>
    <t>4010869383080</t>
  </si>
  <si>
    <t>4010869383103</t>
  </si>
  <si>
    <t>4010869383455</t>
  </si>
  <si>
    <t>4010869383585</t>
  </si>
  <si>
    <t>4010869383424</t>
  </si>
  <si>
    <t>4010869383462</t>
  </si>
  <si>
    <t>4010869383370</t>
  </si>
  <si>
    <t>4010869383363</t>
  </si>
  <si>
    <t>4010869383349</t>
  </si>
  <si>
    <t>4010869383554</t>
  </si>
  <si>
    <t>4010869383523</t>
  </si>
  <si>
    <t>4010869383387</t>
  </si>
  <si>
    <t>4010869383400</t>
  </si>
  <si>
    <t>4010869383509</t>
  </si>
  <si>
    <t>4010869384971</t>
  </si>
  <si>
    <t>4010869385053</t>
  </si>
  <si>
    <t>4010869385015</t>
  </si>
  <si>
    <t>4010869385022</t>
  </si>
  <si>
    <t>4010869383325</t>
  </si>
  <si>
    <t>4010869383486</t>
  </si>
  <si>
    <t>4010869383530</t>
  </si>
  <si>
    <t>4010869383561</t>
  </si>
  <si>
    <t>4010869385114</t>
  </si>
  <si>
    <t>4010869385091</t>
  </si>
  <si>
    <t>4010869385084</t>
  </si>
  <si>
    <t>4010869385107</t>
  </si>
  <si>
    <t>4010869381420</t>
  </si>
  <si>
    <t>4010869381635</t>
  </si>
  <si>
    <t>4010869381352</t>
  </si>
  <si>
    <t>4010869381345</t>
  </si>
  <si>
    <t>4010869381321</t>
  </si>
  <si>
    <t>4010869381338</t>
  </si>
  <si>
    <t>4010869381406</t>
  </si>
  <si>
    <t>4010869381482</t>
  </si>
  <si>
    <t>4010869381376</t>
  </si>
  <si>
    <t>4010869381475</t>
  </si>
  <si>
    <t>4010869381437</t>
  </si>
  <si>
    <t>4010869381307</t>
  </si>
  <si>
    <t>4010869381451</t>
  </si>
  <si>
    <t>4010869381383</t>
  </si>
  <si>
    <t>4010869381444</t>
  </si>
  <si>
    <t>4010869381413</t>
  </si>
  <si>
    <t>4010869381468</t>
  </si>
  <si>
    <t>4010869380928</t>
  </si>
  <si>
    <t>4010869380959</t>
  </si>
  <si>
    <t>4010869380942</t>
  </si>
  <si>
    <t>4010869380904</t>
  </si>
  <si>
    <t>4010869380935</t>
  </si>
  <si>
    <t>4010869380966</t>
  </si>
  <si>
    <t>4010869380911</t>
  </si>
  <si>
    <t>4010869381130</t>
  </si>
  <si>
    <t>4010869381116</t>
  </si>
  <si>
    <t>4010869381086</t>
  </si>
  <si>
    <t>4010869381093</t>
  </si>
  <si>
    <t>4010869381123</t>
  </si>
  <si>
    <t>4010869380997</t>
  </si>
  <si>
    <t>4010869381000</t>
  </si>
  <si>
    <t>4010869381017</t>
  </si>
  <si>
    <t>4010869380973</t>
  </si>
  <si>
    <t>4010869380980</t>
  </si>
  <si>
    <t>4010869242622</t>
  </si>
  <si>
    <t>4010869242615</t>
  </si>
  <si>
    <t>4010869242608</t>
  </si>
  <si>
    <t>4010869242592</t>
  </si>
  <si>
    <t>4010869381154</t>
  </si>
  <si>
    <t>4010869381543</t>
  </si>
  <si>
    <t>4010869381550</t>
  </si>
  <si>
    <t>4010869381109</t>
  </si>
  <si>
    <t>4010869381147</t>
  </si>
  <si>
    <t>4010869351072</t>
  </si>
  <si>
    <t>4010869351089</t>
  </si>
  <si>
    <t>4010869351096</t>
  </si>
  <si>
    <t>4010869360289</t>
  </si>
  <si>
    <t>4010869351010</t>
  </si>
  <si>
    <t>4010869351027</t>
  </si>
  <si>
    <t>4010869351140</t>
  </si>
  <si>
    <t>4010869385169</t>
  </si>
  <si>
    <t>4010869385183</t>
  </si>
  <si>
    <t>4010869385176</t>
  </si>
  <si>
    <t>4010869372404</t>
  </si>
  <si>
    <t>4010869372411</t>
  </si>
  <si>
    <t>4010869372428</t>
  </si>
  <si>
    <t>4010869372893</t>
  </si>
  <si>
    <t>4010869372909</t>
  </si>
  <si>
    <t>4010869372350</t>
  </si>
  <si>
    <t>4010869373029</t>
  </si>
  <si>
    <t>4010869373036</t>
  </si>
  <si>
    <t>4010869373043</t>
  </si>
  <si>
    <t>4010869373050</t>
  </si>
  <si>
    <t>4010869373067</t>
  </si>
  <si>
    <t>4010869373074</t>
  </si>
  <si>
    <t>4010869373081</t>
  </si>
  <si>
    <t>4010869373098</t>
  </si>
  <si>
    <t>4010869373104</t>
  </si>
  <si>
    <t>4010869373111</t>
  </si>
  <si>
    <t>4010869360012</t>
  </si>
  <si>
    <t>4010869360159</t>
  </si>
  <si>
    <t>4010869371667</t>
  </si>
  <si>
    <t>4010869371674</t>
  </si>
  <si>
    <t>4010869371681</t>
  </si>
  <si>
    <t>4010869371698</t>
  </si>
  <si>
    <t>4010869371704</t>
  </si>
  <si>
    <t>4010869371711</t>
  </si>
  <si>
    <t>4010869371728</t>
  </si>
  <si>
    <t>4010869371735</t>
  </si>
  <si>
    <t>4010869372855</t>
  </si>
  <si>
    <t>4010869372930</t>
  </si>
  <si>
    <t>4010869372879</t>
  </si>
  <si>
    <t>4010869372756</t>
  </si>
  <si>
    <t>4010869372763</t>
  </si>
  <si>
    <t>4010869372770</t>
  </si>
  <si>
    <t>4010869372671</t>
  </si>
  <si>
    <t>4010869372688</t>
  </si>
  <si>
    <t>4010869372695</t>
  </si>
  <si>
    <t>4010869372916</t>
  </si>
  <si>
    <t>4010869372701</t>
  </si>
  <si>
    <t>4010869372718</t>
  </si>
  <si>
    <t>4010869372725</t>
  </si>
  <si>
    <t>4010869372732</t>
  </si>
  <si>
    <t>4010869372923</t>
  </si>
  <si>
    <t>4010869372749</t>
  </si>
  <si>
    <t>4010869361811</t>
  </si>
  <si>
    <t>4010869361828</t>
  </si>
  <si>
    <t>4010869371582</t>
  </si>
  <si>
    <t>4010869371599</t>
  </si>
  <si>
    <t>4010869371605</t>
  </si>
  <si>
    <t>4010869371612</t>
  </si>
  <si>
    <t>4010869371629</t>
  </si>
  <si>
    <t>4010869371636</t>
  </si>
  <si>
    <t>4010869371643</t>
  </si>
  <si>
    <t>4010869371650</t>
  </si>
  <si>
    <t>4010869378109</t>
  </si>
  <si>
    <t>4010869378093</t>
  </si>
  <si>
    <t>4010869378116</t>
  </si>
  <si>
    <t>4010869383783</t>
  </si>
  <si>
    <t>4010869383769</t>
  </si>
  <si>
    <t>4010869383745</t>
  </si>
  <si>
    <t>4010869383776</t>
  </si>
  <si>
    <t>4010869383752</t>
  </si>
  <si>
    <t>4010869383790</t>
  </si>
  <si>
    <t>4010869376471</t>
  </si>
  <si>
    <t>4010869376488</t>
  </si>
  <si>
    <t>4010869376495</t>
  </si>
  <si>
    <t>4010869372589</t>
  </si>
  <si>
    <t>4010869372596</t>
  </si>
  <si>
    <t>4010869372602</t>
  </si>
  <si>
    <t>4010869372510</t>
  </si>
  <si>
    <t>4010869372534</t>
  </si>
  <si>
    <t>4010869372541</t>
  </si>
  <si>
    <t>4010869372558</t>
  </si>
  <si>
    <t>4010869372565</t>
  </si>
  <si>
    <t>4010869372572</t>
  </si>
  <si>
    <t>4010869373265</t>
  </si>
  <si>
    <t>4010869373272</t>
  </si>
  <si>
    <t>4010869373289</t>
  </si>
  <si>
    <t>4010869372466</t>
  </si>
  <si>
    <t>4010869372473</t>
  </si>
  <si>
    <t>4010869372480</t>
  </si>
  <si>
    <t>4010869372497</t>
  </si>
  <si>
    <t>4010869372503</t>
  </si>
  <si>
    <t>4010869372527</t>
  </si>
  <si>
    <t>4010869373227</t>
  </si>
  <si>
    <t>4010869373234</t>
  </si>
  <si>
    <t>4010869373241</t>
  </si>
  <si>
    <t>4010869373258</t>
  </si>
  <si>
    <t>4010869355285</t>
  </si>
  <si>
    <t>4010869355292</t>
  </si>
  <si>
    <t>4010869244619</t>
  </si>
  <si>
    <t>4010869244626</t>
  </si>
  <si>
    <t>4010869378390</t>
  </si>
  <si>
    <t>4010869378369</t>
  </si>
  <si>
    <t>4010869378406</t>
  </si>
  <si>
    <t>4010869378789</t>
  </si>
  <si>
    <t>4010869378352</t>
  </si>
  <si>
    <t>4010869378376</t>
  </si>
  <si>
    <t>4010869378345</t>
  </si>
  <si>
    <t>4010869500708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</si>
</sst>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4">
    <numFmt numFmtId="44" formatCode="_-* #,##0.00\ &quot;€&quot;_-;\-* #,##0.00\ &quot;€&quot;_-;_-* &quot;-&quot;??\ &quot;€&quot;_-;_-@_-"/>
    <numFmt numFmtId="164" formatCode="_(&quot;€&quot;* #,##0.00_);_(&quot;€&quot;* \(#,##0.00\);_(&quot;€&quot;* &quot;-&quot;??_);_(@_)"/>
    <numFmt numFmtId="165" formatCode="_(* #,##0.00_);_(* \(#,##0.00\);_(* &quot;-&quot;??_);_(@_)"/>
    <numFmt numFmtId="166" formatCode="_-* #,##0\ [$€-C0A]_-;\-* #,##0\ [$€-C0A]_-;_-* &quot;-&quot;??\ [$€-C0A]_-;_-@_-"/>
    <numFmt numFmtId="167" formatCode="_-* #,##0.00\ _€_-;\-* #,##0.00\ _€_-;_-* &quot;-&quot;??\ _€_-;_-@_-"/>
    <numFmt numFmtId="168" formatCode="_-* #,##0\ _€_-;\-* #,##0\ _€_-;_-* &quot;-&quot;??\ _€_-;_-@_-"/>
    <numFmt numFmtId="169" formatCode="#,##0.00\ [$€-40A]"/>
    <numFmt numFmtId="170" formatCode="[$-C0A]d\-mmm;@"/>
    <numFmt numFmtId="171" formatCode="#,##0\ &quot;€&quot;"/>
    <numFmt numFmtId="172" formatCode="#,##0_ ;\-#,##0\ "/>
    <numFmt numFmtId="173" formatCode="_-* #,##0\ &quot;€&quot;_-;\-* #,##0\ &quot;€&quot;_-;_-* &quot;-&quot;??\ &quot;€&quot;_-;_-@_-"/>
    <numFmt numFmtId="174" formatCode="#,##0.0\ &quot;€&quot;"/>
    <numFmt numFmtId="175" formatCode="0.0%"/>
    <numFmt numFmtId="176" formatCode="#,##0.00\ &quot;€&quot;"/>
  </numFmts>
  <fonts count="126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9"/>
      <name val="Geneva"/>
    </font>
    <font>
      <sz val="10"/>
      <name val="Arial"/>
      <family val="2"/>
    </font>
    <font>
      <sz val="14"/>
      <name val="Arial"/>
      <family val="2"/>
    </font>
    <font>
      <b/>
      <sz val="14"/>
      <name val="Trebuchet MS"/>
      <family val="2"/>
    </font>
    <font>
      <sz val="14"/>
      <name val="Trebuchet MS"/>
      <family val="2"/>
    </font>
    <font>
      <sz val="11"/>
      <name val="Trebuchet MS"/>
      <family val="2"/>
    </font>
    <font>
      <sz val="12"/>
      <name val="Arial"/>
      <family val="2"/>
    </font>
    <font>
      <b/>
      <sz val="12"/>
      <name val="Trebuchet MS"/>
      <family val="2"/>
    </font>
    <font>
      <sz val="10"/>
      <name val="Trebuchet MS"/>
      <family val="2"/>
    </font>
    <font>
      <sz val="11"/>
      <color theme="1"/>
      <name val="Calibri"/>
      <family val="2"/>
    </font>
    <font>
      <u/>
      <sz val="11"/>
      <color theme="10"/>
      <name val="Calibri"/>
      <family val="2"/>
      <scheme val="minor"/>
    </font>
    <font>
      <sz val="12"/>
      <name val="Geneva"/>
    </font>
    <font>
      <sz val="10.5"/>
      <name val="Trebuchet MS"/>
      <family val="2"/>
    </font>
    <font>
      <sz val="12"/>
      <name val="Trebuchet MS"/>
      <family val="2"/>
    </font>
    <font>
      <b/>
      <sz val="16"/>
      <name val="Trebuchet MS"/>
      <family val="2"/>
    </font>
    <font>
      <sz val="9"/>
      <name val="Trebuchet MS"/>
      <family val="2"/>
    </font>
    <font>
      <b/>
      <sz val="9"/>
      <name val="Trebuchet MS"/>
      <family val="2"/>
    </font>
    <font>
      <b/>
      <sz val="11"/>
      <name val="Trebuchet MS"/>
      <family val="2"/>
    </font>
    <font>
      <i/>
      <sz val="12"/>
      <color rgb="FF969696"/>
      <name val="Trebuchet MS"/>
      <family val="2"/>
    </font>
    <font>
      <b/>
      <sz val="12"/>
      <color rgb="FFFFFFFF"/>
      <name val="Trebuchet MS"/>
      <family val="2"/>
    </font>
    <font>
      <b/>
      <sz val="12"/>
      <name val="Geneva"/>
    </font>
    <font>
      <b/>
      <sz val="10"/>
      <name val="Trebuchet MS"/>
      <family val="2"/>
    </font>
    <font>
      <u/>
      <sz val="10"/>
      <color indexed="12"/>
      <name val="Arial"/>
      <family val="2"/>
    </font>
    <font>
      <b/>
      <sz val="11"/>
      <color rgb="FF00B050"/>
      <name val="Trebuchet MS"/>
      <family val="2"/>
    </font>
    <font>
      <sz val="11"/>
      <color rgb="FF00B050"/>
      <name val="Trebuchet MS"/>
      <family val="2"/>
    </font>
    <font>
      <i/>
      <sz val="11"/>
      <name val="Trebuchet MS"/>
      <family val="2"/>
    </font>
    <font>
      <sz val="11"/>
      <color rgb="FF808080"/>
      <name val="Trebuchet MS"/>
      <family val="2"/>
    </font>
    <font>
      <b/>
      <sz val="16"/>
      <color rgb="FFFFFFFF"/>
      <name val="Trebuchet MS"/>
      <family val="2"/>
    </font>
    <font>
      <b/>
      <sz val="14"/>
      <color rgb="FFFFFFFF"/>
      <name val="Geneva"/>
    </font>
    <font>
      <b/>
      <sz val="14"/>
      <color rgb="FF000000"/>
      <name val="Trebuchet MS"/>
      <family val="2"/>
    </font>
    <font>
      <b/>
      <sz val="14"/>
      <name val="Geneva"/>
    </font>
    <font>
      <sz val="10"/>
      <color rgb="FFFF0000"/>
      <name val="Arial"/>
      <family val="2"/>
    </font>
    <font>
      <sz val="10"/>
      <name val="Geneva"/>
    </font>
    <font>
      <sz val="10.5"/>
      <name val="Arial"/>
      <family val="2"/>
    </font>
    <font>
      <b/>
      <sz val="10"/>
      <name val="Geneva"/>
    </font>
    <font>
      <sz val="9"/>
      <name val="Arial"/>
      <family val="2"/>
    </font>
    <font>
      <i/>
      <sz val="12"/>
      <name val="Geneva"/>
    </font>
    <font>
      <i/>
      <sz val="12"/>
      <color theme="0" tint="-0.499984740745262"/>
      <name val="Geneva"/>
    </font>
    <font>
      <sz val="8"/>
      <name val="Geneva"/>
    </font>
    <font>
      <b/>
      <sz val="9"/>
      <name val="Geneva"/>
    </font>
    <font>
      <i/>
      <sz val="12"/>
      <color rgb="FF808080"/>
      <name val="Geneva"/>
    </font>
    <font>
      <sz val="11"/>
      <color rgb="FFFF0000"/>
      <name val="Trebuchet MS"/>
      <family val="2"/>
    </font>
    <font>
      <sz val="12"/>
      <color rgb="FFFF0000"/>
      <name val="Geneva"/>
    </font>
    <font>
      <b/>
      <sz val="12"/>
      <color rgb="FFFF0000"/>
      <name val="Geneva"/>
    </font>
    <font>
      <sz val="9"/>
      <color rgb="FFFF0000"/>
      <name val="Geneva"/>
    </font>
    <font>
      <b/>
      <sz val="14"/>
      <color rgb="FFFF0000"/>
      <name val="Geneva"/>
    </font>
    <font>
      <b/>
      <sz val="10"/>
      <color rgb="FFFF0000"/>
      <name val="Geneva"/>
    </font>
    <font>
      <b/>
      <sz val="9"/>
      <color rgb="FFFF0000"/>
      <name val="Geneva"/>
    </font>
    <font>
      <b/>
      <sz val="10"/>
      <color rgb="FFFF0000"/>
      <name val="Trebuchet MS"/>
      <family val="2"/>
    </font>
    <font>
      <b/>
      <sz val="14"/>
      <color rgb="FFFF0000"/>
      <name val="Trebuchet MS"/>
      <family val="2"/>
    </font>
    <font>
      <sz val="14"/>
      <color rgb="FFFF0000"/>
      <name val="Trebuchet MS"/>
      <family val="2"/>
    </font>
    <font>
      <sz val="10"/>
      <color rgb="FFFF0000"/>
      <name val="Trebuchet MS"/>
      <family val="2"/>
    </font>
    <font>
      <b/>
      <sz val="12"/>
      <color rgb="FF00B050"/>
      <name val="Geneva"/>
    </font>
    <font>
      <sz val="11"/>
      <color theme="1"/>
      <name val="Arial Narrow"/>
      <family val="2"/>
    </font>
    <font>
      <b/>
      <sz val="11"/>
      <name val="Arial Narrow"/>
      <family val="2"/>
    </font>
    <font>
      <b/>
      <sz val="22"/>
      <name val="Trebuchet MS"/>
      <family val="2"/>
    </font>
    <font>
      <b/>
      <sz val="10.5"/>
      <name val="Trebuchet MS"/>
      <family val="2"/>
    </font>
    <font>
      <i/>
      <sz val="12"/>
      <name val="Trebuchet MS"/>
      <family val="2"/>
    </font>
    <font>
      <b/>
      <sz val="12"/>
      <color theme="0"/>
      <name val="Trebuchet MS"/>
      <family val="2"/>
    </font>
    <font>
      <b/>
      <sz val="8"/>
      <color rgb="FFFFFFFF"/>
      <name val="Trebuchet MS"/>
      <family val="2"/>
    </font>
    <font>
      <b/>
      <sz val="11"/>
      <name val="Calibri Light"/>
      <family val="2"/>
      <scheme val="major"/>
    </font>
    <font>
      <sz val="11"/>
      <name val="Calibri Light"/>
      <family val="2"/>
      <scheme val="major"/>
    </font>
    <font>
      <b/>
      <sz val="12"/>
      <color rgb="FFFFFFFF"/>
      <name val="Arial Narrow"/>
      <family val="2"/>
    </font>
    <font>
      <b/>
      <sz val="14"/>
      <color theme="1"/>
      <name val="Arial Narrow"/>
      <family val="2"/>
    </font>
    <font>
      <sz val="10.5"/>
      <name val="Arial Narrow"/>
      <family val="2"/>
    </font>
    <font>
      <sz val="10"/>
      <name val="Arial Narrow"/>
      <family val="2"/>
    </font>
    <font>
      <b/>
      <sz val="10"/>
      <name val="Arial Narrow"/>
      <family val="2"/>
    </font>
    <font>
      <sz val="11"/>
      <name val="Arial Narrow"/>
      <family val="2"/>
    </font>
    <font>
      <sz val="14"/>
      <color theme="1"/>
      <name val="Arial Narrow"/>
      <family val="2"/>
    </font>
    <font>
      <b/>
      <sz val="12"/>
      <name val="Arial Narrow"/>
      <family val="2"/>
    </font>
    <font>
      <i/>
      <sz val="11"/>
      <name val="Arial Narrow"/>
      <family val="2"/>
    </font>
    <font>
      <b/>
      <sz val="14"/>
      <name val="Arial Narrow"/>
      <family val="2"/>
    </font>
    <font>
      <sz val="12"/>
      <name val="Arial Narrow"/>
      <family val="2"/>
    </font>
    <font>
      <sz val="14"/>
      <name val="Arial Narrow"/>
      <family val="2"/>
    </font>
    <font>
      <b/>
      <sz val="16"/>
      <name val="Arial Narrow"/>
      <family val="2"/>
    </font>
    <font>
      <b/>
      <sz val="36"/>
      <name val="Arial Narrow"/>
      <family val="2"/>
    </font>
    <font>
      <b/>
      <sz val="22"/>
      <name val="Arial Narrow"/>
      <family val="2"/>
    </font>
    <font>
      <sz val="12"/>
      <color rgb="FF3C4043"/>
      <name val="Arial"/>
      <family val="2"/>
    </font>
    <font>
      <sz val="16"/>
      <name val="Trebuchet MS"/>
      <family val="2"/>
    </font>
    <font>
      <b/>
      <sz val="10.5"/>
      <color rgb="FFFFFFFF"/>
      <name val="Trebuchet MS"/>
      <family val="2"/>
    </font>
    <font>
      <sz val="11"/>
      <color rgb="FF000000"/>
      <name val="Calibri"/>
      <family val="2"/>
    </font>
    <font>
      <sz val="12"/>
      <color rgb="FF000000"/>
      <name val="Trebuchet MS"/>
      <family val="2"/>
    </font>
    <font>
      <sz val="10"/>
      <color rgb="FFFF0000"/>
      <name val="Geneva"/>
    </font>
    <font>
      <b/>
      <sz val="14"/>
      <color theme="1"/>
      <name val="Trebuchet MS"/>
      <family val="2"/>
    </font>
    <font>
      <b/>
      <sz val="14"/>
      <color rgb="FFE06136"/>
      <name val="Arial Narrow"/>
      <family val="2"/>
    </font>
    <font>
      <b/>
      <i/>
      <sz val="11"/>
      <name val="Trebuchet MS"/>
      <family val="2"/>
    </font>
    <font>
      <b/>
      <sz val="14"/>
      <color rgb="FF00B050"/>
      <name val="Trebuchet MS"/>
      <family val="2"/>
    </font>
    <font>
      <sz val="10"/>
      <name val="Arial"/>
      <family val="2"/>
    </font>
    <font>
      <sz val="11"/>
      <color theme="1"/>
      <name val="Trebuchet MS"/>
      <family val="2"/>
    </font>
    <font>
      <b/>
      <sz val="11"/>
      <color rgb="FFFFFFFF"/>
      <name val="Trebuchet MS"/>
      <family val="2"/>
    </font>
    <font>
      <b/>
      <sz val="11"/>
      <color theme="0"/>
      <name val="Calibri Light"/>
      <family val="2"/>
      <scheme val="major"/>
    </font>
    <font>
      <sz val="11"/>
      <name val="Calibri"/>
      <family val="2"/>
    </font>
    <font>
      <b/>
      <sz val="18"/>
      <color rgb="FFFFFFFF"/>
      <name val="Arial Narrow"/>
      <family val="2"/>
    </font>
    <font>
      <sz val="8"/>
      <name val="Calibri"/>
      <family val="2"/>
      <scheme val="minor"/>
    </font>
    <font>
      <sz val="10"/>
      <name val="Arial"/>
      <family val="2"/>
    </font>
    <font>
      <b/>
      <sz val="10"/>
      <name val="Trebuchet MS"/>
      <family val="2"/>
    </font>
    <font>
      <b/>
      <sz val="14"/>
      <name val="Trebuchet MS"/>
      <family val="2"/>
    </font>
    <font>
      <sz val="11"/>
      <name val="Trebuchet MS"/>
      <family val="2"/>
    </font>
    <font>
      <sz val="10"/>
      <name val="Trebuchet MS"/>
      <family val="2"/>
    </font>
    <font>
      <sz val="12"/>
      <name val="Trebuchet MS"/>
      <family val="2"/>
    </font>
    <font>
      <sz val="11"/>
      <name val="Arial Narrow"/>
      <family val="2"/>
    </font>
    <font>
      <sz val="14"/>
      <name val="Arial"/>
      <family val="2"/>
    </font>
    <font>
      <sz val="14"/>
      <name val="Trebuchet MS"/>
      <family val="2"/>
    </font>
    <font>
      <b/>
      <sz val="8"/>
      <name val="Geneva"/>
    </font>
    <font>
      <b/>
      <sz val="11"/>
      <color theme="1"/>
      <name val="Calibri"/>
      <family val="2"/>
      <scheme val="minor"/>
    </font>
    <font>
      <b/>
      <sz val="12"/>
      <name val="Arial"/>
      <family val="2"/>
    </font>
    <font>
      <sz val="12"/>
      <name val="Trebuchet MS"/>
      <family val="2"/>
    </font>
    <font>
      <b/>
      <sz val="11"/>
      <color theme="1"/>
      <name val="Arial Narrow"/>
      <family val="2"/>
    </font>
    <font>
      <sz val="11"/>
      <name val="Arial Narrow"/>
      <family val="2"/>
    </font>
    <font>
      <sz val="10"/>
      <name val="Arial"/>
      <family val="2"/>
    </font>
    <font>
      <sz val="10"/>
      <name val="Trebuchet MS"/>
      <family val="2"/>
    </font>
    <font>
      <b/>
      <sz val="14"/>
      <name val="Trebuchet MS"/>
      <family val="2"/>
    </font>
    <font>
      <sz val="11"/>
      <name val="Trebuchet MS"/>
      <family val="2"/>
    </font>
    <font>
      <b/>
      <sz val="11"/>
      <name val="Arial Narrow"/>
      <family val="2"/>
    </font>
    <font>
      <b/>
      <sz val="14"/>
      <name val="Arial Narrow"/>
      <family val="2"/>
    </font>
    <font>
      <sz val="14"/>
      <name val="Arial Narrow"/>
      <family val="2"/>
    </font>
    <font>
      <sz val="10"/>
      <name val="Arial Narrow"/>
      <family val="2"/>
    </font>
    <font>
      <sz val="14"/>
      <name val="Arial"/>
      <family val="2"/>
    </font>
    <font>
      <b/>
      <sz val="16"/>
      <name val="Trebuchet MS"/>
      <family val="2"/>
    </font>
    <font>
      <sz val="10.5"/>
      <name val="Trebuchet MS"/>
      <family val="2"/>
    </font>
    <font>
      <sz val="11"/>
      <color rgb="FF00B050"/>
      <name val="Trebuchet MS"/>
      <family val="2"/>
    </font>
    <font>
      <sz val="8"/>
      <name val="Arial Narrow"/>
      <family val="2"/>
    </font>
    <font>
      <sz val="11"/>
      <name val="Arial Narrow"/>
      <family val="2"/>
    </font>
    <font>
      <b/>
      <sz val="16"/>
      <name val="Trebuchet MS"/>
      <family val="2"/>
    </font>
  </fonts>
  <fills count="4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rgb="FF000000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8AB3C"/>
        <bgColor rgb="FF000000"/>
      </patternFill>
    </fill>
    <fill>
      <patternFill patternType="solid">
        <fgColor theme="7" tint="0.59999389629810485"/>
        <bgColor rgb="FF000000"/>
      </patternFill>
    </fill>
    <fill>
      <patternFill patternType="solid">
        <fgColor theme="1"/>
        <bgColor rgb="FF000000"/>
      </patternFill>
    </fill>
    <fill>
      <patternFill patternType="solid">
        <fgColor rgb="FF1C9FCA"/>
        <bgColor rgb="FF000000"/>
      </patternFill>
    </fill>
    <fill>
      <patternFill patternType="solid">
        <fgColor theme="0"/>
        <bgColor rgb="FF000000"/>
      </patternFill>
    </fill>
    <fill>
      <patternFill patternType="solid">
        <fgColor rgb="FFB2E4F4"/>
        <bgColor rgb="FF000000"/>
      </patternFill>
    </fill>
    <fill>
      <patternFill patternType="solid">
        <fgColor theme="2" tint="-0.249977111117893"/>
        <bgColor rgb="FF000000"/>
      </patternFill>
    </fill>
    <fill>
      <patternFill patternType="solid">
        <fgColor rgb="FF1DC183"/>
        <bgColor rgb="FF000000"/>
      </patternFill>
    </fill>
    <fill>
      <patternFill patternType="solid">
        <fgColor rgb="FFBAF4DE"/>
        <bgColor rgb="FF000000"/>
      </patternFill>
    </fill>
    <fill>
      <patternFill patternType="solid">
        <fgColor rgb="FFFFFF00"/>
        <bgColor indexed="64"/>
      </patternFill>
    </fill>
    <fill>
      <patternFill patternType="solid">
        <fgColor rgb="FFE06136"/>
        <bgColor rgb="FF000000"/>
      </patternFill>
    </fill>
    <fill>
      <patternFill patternType="solid">
        <fgColor rgb="FF9EC05B"/>
        <bgColor rgb="FF000000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41BBC9"/>
        <bgColor rgb="FF000000"/>
      </patternFill>
    </fill>
    <fill>
      <patternFill patternType="solid">
        <fgColor rgb="FFBEE8EC"/>
        <bgColor rgb="FF000000"/>
      </patternFill>
    </fill>
    <fill>
      <patternFill patternType="solid">
        <fgColor rgb="FFD5E8BE"/>
        <bgColor rgb="FF000000"/>
      </patternFill>
    </fill>
    <fill>
      <patternFill patternType="solid">
        <fgColor rgb="FFEBAC92"/>
        <bgColor rgb="FF000000"/>
      </patternFill>
    </fill>
    <fill>
      <patternFill patternType="solid">
        <fgColor theme="7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9EC05B"/>
        <bgColor indexed="64"/>
      </patternFill>
    </fill>
    <fill>
      <patternFill patternType="solid">
        <fgColor rgb="FFE06136"/>
        <bgColor indexed="64"/>
      </patternFill>
    </fill>
    <fill>
      <patternFill patternType="solid">
        <fgColor rgb="FFFFC000"/>
        <bgColor rgb="FF000000"/>
      </patternFill>
    </fill>
    <fill>
      <patternFill patternType="solid">
        <fgColor rgb="FFFFC000"/>
        <bgColor indexed="64"/>
      </patternFill>
    </fill>
    <fill>
      <patternFill patternType="solid">
        <fgColor rgb="FF1DC183"/>
        <bgColor indexed="64"/>
      </patternFill>
    </fill>
    <fill>
      <patternFill patternType="solid">
        <fgColor rgb="FF41BBC9"/>
        <bgColor indexed="64"/>
      </patternFill>
    </fill>
    <fill>
      <patternFill patternType="solid">
        <fgColor rgb="FFC00000"/>
        <bgColor rgb="FF000000"/>
      </patternFill>
    </fill>
    <fill>
      <patternFill patternType="solid">
        <fgColor rgb="FFFFC1C1"/>
        <bgColor rgb="FF000000"/>
      </patternFill>
    </fill>
    <fill>
      <patternFill patternType="solid">
        <fgColor rgb="FF006685"/>
        <bgColor rgb="FF000000"/>
      </patternFill>
    </fill>
    <fill>
      <patternFill patternType="solid">
        <fgColor rgb="FFB2E4F4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79998168889431442"/>
        <bgColor rgb="FF000000"/>
      </patternFill>
    </fill>
    <fill>
      <patternFill patternType="solid">
        <fgColor theme="2"/>
        <bgColor indexed="64"/>
      </patternFill>
    </fill>
    <fill>
      <patternFill patternType="solid">
        <fgColor theme="1" tint="0.499984740745262"/>
        <bgColor rgb="FF000000"/>
      </patternFill>
    </fill>
  </fills>
  <borders count="1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rgb="FF000000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/>
      <top/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/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hair">
        <color auto="1"/>
      </left>
      <right/>
      <top/>
      <bottom/>
      <diagonal/>
    </border>
  </borders>
  <cellStyleXfs count="18">
    <xf numFmtId="0" fontId="0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165" fontId="1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3" fillId="0" borderId="0"/>
    <xf numFmtId="0" fontId="3" fillId="0" borderId="0"/>
    <xf numFmtId="0" fontId="24" fillId="0" borderId="0" applyNumberFormat="0" applyFill="0" applyBorder="0" applyAlignment="0" applyProtection="0">
      <alignment vertical="top"/>
      <protection locked="0"/>
    </xf>
    <xf numFmtId="0" fontId="3" fillId="0" borderId="0"/>
    <xf numFmtId="0" fontId="3" fillId="0" borderId="0"/>
    <xf numFmtId="0" fontId="3" fillId="0" borderId="0"/>
    <xf numFmtId="0" fontId="12" fillId="0" borderId="0" applyNumberFormat="0" applyFill="0" applyBorder="0" applyAlignment="0" applyProtection="0"/>
    <xf numFmtId="44" fontId="1" fillId="0" borderId="0" applyFont="0" applyFill="0" applyBorder="0" applyAlignment="0" applyProtection="0"/>
  </cellStyleXfs>
  <cellXfs count="1054">
    <xf numFmtId="0" fontId="0" fillId="0" borderId="0" xfId="0"/>
    <xf numFmtId="0" fontId="4" fillId="0" borderId="0" xfId="5" applyFont="1"/>
    <xf numFmtId="0" fontId="3" fillId="0" borderId="0" xfId="5"/>
    <xf numFmtId="3" fontId="9" fillId="0" borderId="0" xfId="6" applyNumberFormat="1" applyFont="1" applyAlignment="1">
      <alignment horizontal="left" vertical="center"/>
    </xf>
    <xf numFmtId="0" fontId="7" fillId="0" borderId="0" xfId="6" applyFont="1" applyAlignment="1">
      <alignment horizontal="center" vertical="center"/>
    </xf>
    <xf numFmtId="1" fontId="10" fillId="0" borderId="0" xfId="6" applyNumberFormat="1" applyFont="1" applyAlignment="1">
      <alignment horizontal="center" vertical="center"/>
    </xf>
    <xf numFmtId="0" fontId="11" fillId="0" borderId="0" xfId="0" applyFont="1"/>
    <xf numFmtId="0" fontId="0" fillId="2" borderId="0" xfId="0" applyFill="1"/>
    <xf numFmtId="0" fontId="11" fillId="4" borderId="0" xfId="0" applyFont="1" applyFill="1"/>
    <xf numFmtId="0" fontId="20" fillId="0" borderId="0" xfId="3" applyFont="1" applyAlignment="1">
      <alignment horizontal="right" vertical="top"/>
    </xf>
    <xf numFmtId="0" fontId="21" fillId="5" borderId="0" xfId="11" applyFont="1" applyFill="1" applyAlignment="1">
      <alignment horizontal="center" vertical="center"/>
    </xf>
    <xf numFmtId="1" fontId="14" fillId="6" borderId="0" xfId="6" applyNumberFormat="1" applyFont="1" applyFill="1" applyAlignment="1">
      <alignment horizontal="center" vertical="center"/>
    </xf>
    <xf numFmtId="1" fontId="14" fillId="6" borderId="0" xfId="6" applyNumberFormat="1" applyFont="1" applyFill="1" applyAlignment="1">
      <alignment horizontal="left" vertical="center"/>
    </xf>
    <xf numFmtId="0" fontId="7" fillId="6" borderId="0" xfId="6" applyFont="1" applyFill="1" applyAlignment="1">
      <alignment horizontal="center" vertical="center"/>
    </xf>
    <xf numFmtId="1" fontId="5" fillId="4" borderId="0" xfId="6" applyNumberFormat="1" applyFont="1" applyFill="1" applyAlignment="1">
      <alignment horizontal="left" vertical="center"/>
    </xf>
    <xf numFmtId="171" fontId="5" fillId="4" borderId="0" xfId="3" applyNumberFormat="1" applyFont="1" applyFill="1" applyAlignment="1">
      <alignment horizontal="right" vertical="center"/>
    </xf>
    <xf numFmtId="0" fontId="7" fillId="4" borderId="0" xfId="6" applyFont="1" applyFill="1" applyAlignment="1">
      <alignment horizontal="left" vertical="center"/>
    </xf>
    <xf numFmtId="0" fontId="13" fillId="0" borderId="0" xfId="3" applyFont="1" applyAlignment="1">
      <alignment vertical="center"/>
    </xf>
    <xf numFmtId="0" fontId="13" fillId="0" borderId="0" xfId="3" applyFont="1" applyAlignment="1">
      <alignment horizontal="center" vertical="center"/>
    </xf>
    <xf numFmtId="0" fontId="15" fillId="0" borderId="0" xfId="3" applyFont="1" applyAlignment="1">
      <alignment vertical="center"/>
    </xf>
    <xf numFmtId="1" fontId="5" fillId="0" borderId="2" xfId="6" applyNumberFormat="1" applyFont="1" applyBorder="1" applyAlignment="1">
      <alignment horizontal="left" vertical="center"/>
    </xf>
    <xf numFmtId="1" fontId="5" fillId="0" borderId="0" xfId="6" applyNumberFormat="1" applyFont="1" applyAlignment="1">
      <alignment horizontal="left" vertical="center"/>
    </xf>
    <xf numFmtId="171" fontId="5" fillId="0" borderId="0" xfId="3" applyNumberFormat="1" applyFont="1" applyAlignment="1">
      <alignment horizontal="right" vertical="center"/>
    </xf>
    <xf numFmtId="1" fontId="5" fillId="0" borderId="1" xfId="6" applyNumberFormat="1" applyFont="1" applyBorder="1" applyAlignment="1">
      <alignment horizontal="left" vertical="center"/>
    </xf>
    <xf numFmtId="0" fontId="7" fillId="0" borderId="1" xfId="6" applyFont="1" applyBorder="1" applyAlignment="1">
      <alignment horizontal="center" vertical="center" wrapText="1"/>
    </xf>
    <xf numFmtId="171" fontId="3" fillId="0" borderId="0" xfId="5" applyNumberFormat="1"/>
    <xf numFmtId="0" fontId="7" fillId="0" borderId="1" xfId="6" applyFont="1" applyBorder="1" applyAlignment="1">
      <alignment horizontal="center" vertical="center"/>
    </xf>
    <xf numFmtId="171" fontId="5" fillId="0" borderId="1" xfId="3" applyNumberFormat="1" applyFont="1" applyBorder="1" applyAlignment="1">
      <alignment horizontal="right" vertical="center"/>
    </xf>
    <xf numFmtId="3" fontId="5" fillId="0" borderId="1" xfId="6" applyNumberFormat="1" applyFont="1" applyBorder="1" applyAlignment="1">
      <alignment horizontal="left" vertical="center"/>
    </xf>
    <xf numFmtId="0" fontId="6" fillId="0" borderId="1" xfId="6" applyFont="1" applyBorder="1" applyAlignment="1">
      <alignment horizontal="center" vertical="center"/>
    </xf>
    <xf numFmtId="171" fontId="5" fillId="0" borderId="1" xfId="6" applyNumberFormat="1" applyFont="1" applyBorder="1" applyAlignment="1">
      <alignment horizontal="right" vertical="center"/>
    </xf>
    <xf numFmtId="0" fontId="5" fillId="0" borderId="2" xfId="3" applyFont="1" applyBorder="1" applyAlignment="1">
      <alignment horizontal="left" vertical="center"/>
    </xf>
    <xf numFmtId="0" fontId="5" fillId="0" borderId="0" xfId="3" applyFont="1" applyAlignment="1">
      <alignment horizontal="left" vertical="center"/>
    </xf>
    <xf numFmtId="0" fontId="5" fillId="0" borderId="1" xfId="3" applyFont="1" applyBorder="1" applyAlignment="1">
      <alignment horizontal="left" vertical="center"/>
    </xf>
    <xf numFmtId="0" fontId="5" fillId="0" borderId="4" xfId="3" applyFont="1" applyBorder="1" applyAlignment="1">
      <alignment horizontal="left" vertical="center"/>
    </xf>
    <xf numFmtId="0" fontId="3" fillId="0" borderId="4" xfId="5" applyBorder="1"/>
    <xf numFmtId="1" fontId="14" fillId="0" borderId="0" xfId="6" applyNumberFormat="1" applyFont="1" applyAlignment="1">
      <alignment horizontal="left"/>
    </xf>
    <xf numFmtId="0" fontId="10" fillId="0" borderId="0" xfId="6" applyFont="1" applyAlignment="1">
      <alignment horizontal="center"/>
    </xf>
    <xf numFmtId="171" fontId="23" fillId="0" borderId="0" xfId="6" applyNumberFormat="1" applyFont="1" applyAlignment="1">
      <alignment horizontal="right"/>
    </xf>
    <xf numFmtId="0" fontId="3" fillId="0" borderId="0" xfId="5" applyAlignment="1">
      <alignment horizontal="center" vertical="center"/>
    </xf>
    <xf numFmtId="0" fontId="7" fillId="0" borderId="4" xfId="6" applyFont="1" applyBorder="1" applyAlignment="1">
      <alignment horizontal="center" vertical="center"/>
    </xf>
    <xf numFmtId="168" fontId="22" fillId="0" borderId="0" xfId="4" applyNumberFormat="1" applyFont="1" applyFill="1" applyBorder="1" applyAlignment="1">
      <alignment horizontal="center" vertical="center"/>
    </xf>
    <xf numFmtId="168" fontId="9" fillId="0" borderId="0" xfId="4" applyNumberFormat="1" applyFont="1" applyFill="1" applyBorder="1" applyAlignment="1">
      <alignment horizontal="center" vertical="center"/>
    </xf>
    <xf numFmtId="1" fontId="28" fillId="0" borderId="0" xfId="12" applyNumberFormat="1" applyFont="1" applyFill="1" applyBorder="1" applyAlignment="1" applyProtection="1">
      <alignment horizontal="left" vertical="center"/>
    </xf>
    <xf numFmtId="1" fontId="21" fillId="5" borderId="0" xfId="6" applyNumberFormat="1" applyFont="1" applyFill="1" applyAlignment="1">
      <alignment horizontal="center" vertical="center"/>
    </xf>
    <xf numFmtId="0" fontId="31" fillId="0" borderId="2" xfId="3" applyFont="1" applyBorder="1" applyAlignment="1">
      <alignment horizontal="left" vertical="center"/>
    </xf>
    <xf numFmtId="0" fontId="31" fillId="0" borderId="0" xfId="3" applyFont="1" applyAlignment="1">
      <alignment horizontal="left" vertical="center"/>
    </xf>
    <xf numFmtId="0" fontId="31" fillId="0" borderId="1" xfId="3" applyFont="1" applyBorder="1" applyAlignment="1">
      <alignment horizontal="left" vertical="center"/>
    </xf>
    <xf numFmtId="0" fontId="5" fillId="4" borderId="2" xfId="3" applyFont="1" applyFill="1" applyBorder="1" applyAlignment="1">
      <alignment horizontal="left" vertical="center"/>
    </xf>
    <xf numFmtId="0" fontId="5" fillId="4" borderId="0" xfId="3" applyFont="1" applyFill="1" applyAlignment="1">
      <alignment horizontal="left" vertical="center"/>
    </xf>
    <xf numFmtId="0" fontId="5" fillId="4" borderId="1" xfId="3" applyFont="1" applyFill="1" applyBorder="1" applyAlignment="1">
      <alignment horizontal="left" vertical="center"/>
    </xf>
    <xf numFmtId="0" fontId="7" fillId="4" borderId="1" xfId="6" applyFont="1" applyFill="1" applyBorder="1" applyAlignment="1">
      <alignment horizontal="center" vertical="center"/>
    </xf>
    <xf numFmtId="171" fontId="5" fillId="4" borderId="4" xfId="3" applyNumberFormat="1" applyFont="1" applyFill="1" applyBorder="1" applyAlignment="1">
      <alignment horizontal="right" vertical="center"/>
    </xf>
    <xf numFmtId="1" fontId="8" fillId="0" borderId="0" xfId="3" applyNumberFormat="1" applyFont="1" applyAlignment="1">
      <alignment horizontal="left" vertical="center"/>
    </xf>
    <xf numFmtId="3" fontId="22" fillId="0" borderId="0" xfId="3" applyNumberFormat="1" applyFont="1" applyAlignment="1">
      <alignment horizontal="right" vertical="center"/>
    </xf>
    <xf numFmtId="3" fontId="9" fillId="0" borderId="0" xfId="3" applyNumberFormat="1" applyFont="1" applyAlignment="1">
      <alignment horizontal="left" vertical="center"/>
    </xf>
    <xf numFmtId="0" fontId="15" fillId="0" borderId="0" xfId="3" applyFont="1" applyAlignment="1">
      <alignment horizontal="center" vertical="center"/>
    </xf>
    <xf numFmtId="170" fontId="9" fillId="0" borderId="0" xfId="3" applyNumberFormat="1" applyFont="1" applyAlignment="1">
      <alignment horizontal="right" vertical="center"/>
    </xf>
    <xf numFmtId="0" fontId="10" fillId="0" borderId="0" xfId="10" applyFont="1"/>
    <xf numFmtId="3" fontId="16" fillId="0" borderId="0" xfId="3" applyNumberFormat="1" applyFont="1" applyAlignment="1">
      <alignment horizontal="left" vertical="center"/>
    </xf>
    <xf numFmtId="168" fontId="32" fillId="0" borderId="0" xfId="4" applyNumberFormat="1" applyFont="1" applyFill="1" applyBorder="1" applyAlignment="1">
      <alignment horizontal="center" vertical="center"/>
    </xf>
    <xf numFmtId="171" fontId="15" fillId="0" borderId="0" xfId="3" applyNumberFormat="1" applyFont="1" applyAlignment="1">
      <alignment horizontal="right" vertical="center"/>
    </xf>
    <xf numFmtId="0" fontId="15" fillId="0" borderId="0" xfId="3" applyFont="1" applyAlignment="1">
      <alignment horizontal="left" vertical="center"/>
    </xf>
    <xf numFmtId="1" fontId="10" fillId="0" borderId="1" xfId="6" applyNumberFormat="1" applyFont="1" applyBorder="1" applyAlignment="1">
      <alignment horizontal="center" vertical="center"/>
    </xf>
    <xf numFmtId="0" fontId="15" fillId="0" borderId="1" xfId="3" applyFont="1" applyBorder="1" applyAlignment="1">
      <alignment horizontal="left" vertical="center"/>
    </xf>
    <xf numFmtId="171" fontId="15" fillId="0" borderId="1" xfId="3" applyNumberFormat="1" applyFont="1" applyBorder="1" applyAlignment="1">
      <alignment horizontal="right" vertical="center"/>
    </xf>
    <xf numFmtId="1" fontId="23" fillId="0" borderId="0" xfId="6" applyNumberFormat="1" applyFont="1" applyAlignment="1">
      <alignment horizontal="center" vertical="center"/>
    </xf>
    <xf numFmtId="3" fontId="9" fillId="0" borderId="1" xfId="6" applyNumberFormat="1" applyFont="1" applyBorder="1" applyAlignment="1">
      <alignment horizontal="left" vertical="center"/>
    </xf>
    <xf numFmtId="171" fontId="9" fillId="0" borderId="1" xfId="6" applyNumberFormat="1" applyFont="1" applyBorder="1" applyAlignment="1">
      <alignment horizontal="right" vertical="center"/>
    </xf>
    <xf numFmtId="1" fontId="10" fillId="0" borderId="4" xfId="6" applyNumberFormat="1" applyFont="1" applyBorder="1" applyAlignment="1">
      <alignment horizontal="center" vertical="center"/>
    </xf>
    <xf numFmtId="171" fontId="15" fillId="0" borderId="4" xfId="3" applyNumberFormat="1" applyFont="1" applyBorder="1" applyAlignment="1">
      <alignment horizontal="right" vertical="center"/>
    </xf>
    <xf numFmtId="1" fontId="15" fillId="0" borderId="0" xfId="6" applyNumberFormat="1" applyFont="1" applyAlignment="1">
      <alignment horizontal="left" vertical="center"/>
    </xf>
    <xf numFmtId="1" fontId="15" fillId="0" borderId="1" xfId="6" applyNumberFormat="1" applyFont="1" applyBorder="1" applyAlignment="1">
      <alignment horizontal="left" vertical="center"/>
    </xf>
    <xf numFmtId="3" fontId="9" fillId="0" borderId="4" xfId="6" applyNumberFormat="1" applyFont="1" applyBorder="1" applyAlignment="1">
      <alignment horizontal="left" vertical="center"/>
    </xf>
    <xf numFmtId="171" fontId="5" fillId="6" borderId="0" xfId="6" applyNumberFormat="1" applyFont="1" applyFill="1" applyAlignment="1">
      <alignment horizontal="right" vertical="center"/>
    </xf>
    <xf numFmtId="0" fontId="34" fillId="0" borderId="0" xfId="3" applyFont="1" applyAlignment="1">
      <alignment vertical="center"/>
    </xf>
    <xf numFmtId="0" fontId="3" fillId="0" borderId="0" xfId="5" applyAlignment="1">
      <alignment vertical="center"/>
    </xf>
    <xf numFmtId="3" fontId="9" fillId="0" borderId="0" xfId="3" applyNumberFormat="1" applyFont="1" applyAlignment="1">
      <alignment horizontal="right" vertical="center"/>
    </xf>
    <xf numFmtId="0" fontId="38" fillId="0" borderId="0" xfId="3" applyFont="1" applyAlignment="1">
      <alignment horizontal="right" vertical="top"/>
    </xf>
    <xf numFmtId="3" fontId="22" fillId="0" borderId="0" xfId="3" applyNumberFormat="1" applyFont="1" applyAlignment="1">
      <alignment horizontal="left" vertical="center"/>
    </xf>
    <xf numFmtId="170" fontId="22" fillId="0" borderId="0" xfId="3" applyNumberFormat="1" applyFont="1" applyAlignment="1">
      <alignment horizontal="right" vertical="center"/>
    </xf>
    <xf numFmtId="0" fontId="39" fillId="0" borderId="0" xfId="3" applyFont="1" applyAlignment="1">
      <alignment horizontal="right"/>
    </xf>
    <xf numFmtId="0" fontId="10" fillId="0" borderId="0" xfId="13" applyFont="1" applyAlignment="1">
      <alignment vertical="center"/>
    </xf>
    <xf numFmtId="4" fontId="22" fillId="0" borderId="0" xfId="3" applyNumberFormat="1" applyFont="1" applyAlignment="1">
      <alignment horizontal="right" vertical="center"/>
    </xf>
    <xf numFmtId="0" fontId="2" fillId="0" borderId="0" xfId="3" applyAlignment="1">
      <alignment horizontal="center" vertical="center"/>
    </xf>
    <xf numFmtId="0" fontId="40" fillId="3" borderId="0" xfId="3" applyFont="1" applyFill="1" applyAlignment="1">
      <alignment horizontal="center" vertical="center"/>
    </xf>
    <xf numFmtId="0" fontId="13" fillId="3" borderId="0" xfId="3" applyFont="1" applyFill="1" applyAlignment="1">
      <alignment horizontal="left" vertical="center"/>
    </xf>
    <xf numFmtId="0" fontId="13" fillId="3" borderId="0" xfId="3" applyFont="1" applyFill="1" applyAlignment="1">
      <alignment horizontal="center" vertical="center"/>
    </xf>
    <xf numFmtId="3" fontId="32" fillId="0" borderId="0" xfId="3" applyNumberFormat="1" applyFont="1" applyAlignment="1">
      <alignment horizontal="right" vertical="center"/>
    </xf>
    <xf numFmtId="169" fontId="36" fillId="3" borderId="0" xfId="3" applyNumberFormat="1" applyFont="1" applyFill="1" applyAlignment="1">
      <alignment horizontal="center" vertical="center"/>
    </xf>
    <xf numFmtId="169" fontId="41" fillId="3" borderId="0" xfId="3" applyNumberFormat="1" applyFont="1" applyFill="1" applyAlignment="1">
      <alignment horizontal="center" vertical="center"/>
    </xf>
    <xf numFmtId="0" fontId="13" fillId="0" borderId="0" xfId="3" applyFont="1" applyAlignment="1">
      <alignment horizontal="left" vertical="center"/>
    </xf>
    <xf numFmtId="1" fontId="23" fillId="0" borderId="0" xfId="3" applyNumberFormat="1" applyFont="1" applyAlignment="1">
      <alignment horizontal="center" vertical="center"/>
    </xf>
    <xf numFmtId="169" fontId="23" fillId="0" borderId="0" xfId="3" applyNumberFormat="1" applyFont="1" applyAlignment="1">
      <alignment horizontal="center" vertical="center"/>
    </xf>
    <xf numFmtId="3" fontId="5" fillId="0" borderId="0" xfId="3" applyNumberFormat="1" applyFont="1" applyAlignment="1">
      <alignment horizontal="right" vertical="center"/>
    </xf>
    <xf numFmtId="169" fontId="7" fillId="0" borderId="0" xfId="3" applyNumberFormat="1" applyFont="1" applyAlignment="1">
      <alignment horizontal="center" vertical="center"/>
    </xf>
    <xf numFmtId="1" fontId="10" fillId="0" borderId="0" xfId="3" applyNumberFormat="1" applyFont="1" applyAlignment="1">
      <alignment horizontal="center" vertical="center"/>
    </xf>
    <xf numFmtId="0" fontId="5" fillId="0" borderId="0" xfId="3" applyFont="1" applyAlignment="1">
      <alignment horizontal="center" vertical="center"/>
    </xf>
    <xf numFmtId="9" fontId="6" fillId="0" borderId="0" xfId="8" applyFont="1" applyFill="1" applyBorder="1" applyAlignment="1">
      <alignment horizontal="right" vertical="center"/>
    </xf>
    <xf numFmtId="169" fontId="10" fillId="0" borderId="0" xfId="8" applyNumberFormat="1" applyFont="1" applyFill="1" applyBorder="1" applyAlignment="1">
      <alignment horizontal="center" vertical="center"/>
    </xf>
    <xf numFmtId="169" fontId="7" fillId="0" borderId="0" xfId="8" applyNumberFormat="1" applyFont="1" applyFill="1" applyBorder="1" applyAlignment="1">
      <alignment horizontal="center" vertical="center"/>
    </xf>
    <xf numFmtId="1" fontId="10" fillId="0" borderId="1" xfId="3" applyNumberFormat="1" applyFont="1" applyBorder="1" applyAlignment="1">
      <alignment horizontal="center" vertical="center"/>
    </xf>
    <xf numFmtId="0" fontId="7" fillId="0" borderId="1" xfId="3" applyFont="1" applyBorder="1" applyAlignment="1">
      <alignment horizontal="center" vertical="center"/>
    </xf>
    <xf numFmtId="3" fontId="6" fillId="0" borderId="0" xfId="3" applyNumberFormat="1" applyFont="1" applyAlignment="1">
      <alignment horizontal="right" vertical="center"/>
    </xf>
    <xf numFmtId="169" fontId="10" fillId="0" borderId="1" xfId="3" applyNumberFormat="1" applyFont="1" applyBorder="1" applyAlignment="1">
      <alignment horizontal="center" vertical="center"/>
    </xf>
    <xf numFmtId="169" fontId="7" fillId="0" borderId="1" xfId="3" applyNumberFormat="1" applyFont="1" applyBorder="1" applyAlignment="1">
      <alignment horizontal="center" vertical="center"/>
    </xf>
    <xf numFmtId="4" fontId="9" fillId="0" borderId="0" xfId="3" applyNumberFormat="1" applyFont="1" applyAlignment="1">
      <alignment horizontal="right" vertical="center"/>
    </xf>
    <xf numFmtId="169" fontId="23" fillId="0" borderId="0" xfId="8" applyNumberFormat="1" applyFont="1" applyFill="1" applyBorder="1" applyAlignment="1">
      <alignment horizontal="center" vertical="center"/>
    </xf>
    <xf numFmtId="9" fontId="5" fillId="0" borderId="0" xfId="8" applyFont="1" applyFill="1" applyBorder="1" applyAlignment="1">
      <alignment horizontal="right" vertical="center"/>
    </xf>
    <xf numFmtId="169" fontId="23" fillId="0" borderId="1" xfId="3" applyNumberFormat="1" applyFont="1" applyBorder="1" applyAlignment="1">
      <alignment horizontal="center" vertical="center"/>
    </xf>
    <xf numFmtId="0" fontId="2" fillId="0" borderId="0" xfId="3" applyAlignment="1">
      <alignment vertical="center"/>
    </xf>
    <xf numFmtId="0" fontId="42" fillId="0" borderId="0" xfId="3" applyFont="1" applyAlignment="1">
      <alignment horizontal="right"/>
    </xf>
    <xf numFmtId="0" fontId="21" fillId="5" borderId="0" xfId="3" applyFont="1" applyFill="1" applyAlignment="1">
      <alignment horizontal="center" vertical="center"/>
    </xf>
    <xf numFmtId="0" fontId="13" fillId="6" borderId="0" xfId="3" applyFont="1" applyFill="1" applyAlignment="1">
      <alignment horizontal="left" vertical="center"/>
    </xf>
    <xf numFmtId="0" fontId="13" fillId="6" borderId="0" xfId="3" applyFont="1" applyFill="1" applyAlignment="1">
      <alignment horizontal="center" vertical="center"/>
    </xf>
    <xf numFmtId="168" fontId="32" fillId="6" borderId="0" xfId="4" applyNumberFormat="1" applyFont="1" applyFill="1" applyBorder="1" applyAlignment="1">
      <alignment horizontal="center" vertical="center"/>
    </xf>
    <xf numFmtId="169" fontId="36" fillId="6" borderId="0" xfId="3" applyNumberFormat="1" applyFont="1" applyFill="1" applyAlignment="1">
      <alignment horizontal="center" vertical="center"/>
    </xf>
    <xf numFmtId="169" fontId="41" fillId="6" borderId="0" xfId="3" applyNumberFormat="1" applyFont="1" applyFill="1" applyAlignment="1">
      <alignment horizontal="center" vertical="center"/>
    </xf>
    <xf numFmtId="172" fontId="15" fillId="0" borderId="0" xfId="3" applyNumberFormat="1" applyFont="1" applyAlignment="1">
      <alignment vertical="center"/>
    </xf>
    <xf numFmtId="0" fontId="19" fillId="0" borderId="0" xfId="3" applyFont="1" applyAlignment="1">
      <alignment horizontal="center" vertical="center"/>
    </xf>
    <xf numFmtId="0" fontId="34" fillId="3" borderId="0" xfId="3" applyFont="1" applyFill="1" applyAlignment="1">
      <alignment horizontal="center" vertical="center"/>
    </xf>
    <xf numFmtId="169" fontId="43" fillId="0" borderId="0" xfId="8" applyNumberFormat="1" applyFont="1" applyFill="1" applyBorder="1" applyAlignment="1">
      <alignment horizontal="center" vertical="center"/>
    </xf>
    <xf numFmtId="169" fontId="43" fillId="0" borderId="1" xfId="3" applyNumberFormat="1" applyFont="1" applyBorder="1" applyAlignment="1">
      <alignment horizontal="center" vertical="center"/>
    </xf>
    <xf numFmtId="0" fontId="7" fillId="0" borderId="0" xfId="3" applyFont="1" applyAlignment="1">
      <alignment horizontal="center" vertical="center"/>
    </xf>
    <xf numFmtId="0" fontId="44" fillId="0" borderId="0" xfId="3" applyFont="1" applyAlignment="1">
      <alignment horizontal="center" vertical="center"/>
    </xf>
    <xf numFmtId="4" fontId="45" fillId="0" borderId="0" xfId="3" applyNumberFormat="1" applyFont="1" applyAlignment="1">
      <alignment horizontal="right" vertical="center"/>
    </xf>
    <xf numFmtId="0" fontId="46" fillId="0" borderId="0" xfId="3" applyFont="1" applyAlignment="1">
      <alignment horizontal="center" vertical="center"/>
    </xf>
    <xf numFmtId="3" fontId="45" fillId="0" borderId="0" xfId="3" applyNumberFormat="1" applyFont="1" applyAlignment="1">
      <alignment horizontal="left" vertical="center"/>
    </xf>
    <xf numFmtId="169" fontId="50" fillId="0" borderId="0" xfId="3" applyNumberFormat="1" applyFont="1" applyAlignment="1">
      <alignment horizontal="center" vertical="center"/>
    </xf>
    <xf numFmtId="3" fontId="51" fillId="0" borderId="0" xfId="3" applyNumberFormat="1" applyFont="1" applyAlignment="1">
      <alignment horizontal="right" vertical="center"/>
    </xf>
    <xf numFmtId="9" fontId="52" fillId="0" borderId="0" xfId="8" applyFont="1" applyFill="1" applyBorder="1" applyAlignment="1">
      <alignment horizontal="right" vertical="center"/>
    </xf>
    <xf numFmtId="169" fontId="53" fillId="0" borderId="0" xfId="8" applyNumberFormat="1" applyFont="1" applyFill="1" applyBorder="1" applyAlignment="1">
      <alignment horizontal="center" vertical="center"/>
    </xf>
    <xf numFmtId="3" fontId="52" fillId="0" borderId="0" xfId="3" applyNumberFormat="1" applyFont="1" applyAlignment="1">
      <alignment horizontal="right" vertical="center"/>
    </xf>
    <xf numFmtId="169" fontId="53" fillId="0" borderId="1" xfId="3" applyNumberFormat="1" applyFont="1" applyBorder="1" applyAlignment="1">
      <alignment horizontal="center" vertical="center"/>
    </xf>
    <xf numFmtId="3" fontId="5" fillId="0" borderId="0" xfId="3" applyNumberFormat="1" applyFont="1" applyAlignment="1">
      <alignment horizontal="left"/>
    </xf>
    <xf numFmtId="0" fontId="13" fillId="0" borderId="0" xfId="3" applyFont="1" applyAlignment="1">
      <alignment horizontal="center"/>
    </xf>
    <xf numFmtId="4" fontId="22" fillId="0" borderId="0" xfId="3" applyNumberFormat="1" applyFont="1" applyAlignment="1">
      <alignment horizontal="right"/>
    </xf>
    <xf numFmtId="0" fontId="2" fillId="0" borderId="0" xfId="3" applyAlignment="1">
      <alignment horizontal="center"/>
    </xf>
    <xf numFmtId="0" fontId="13" fillId="0" borderId="0" xfId="3" applyFont="1"/>
    <xf numFmtId="3" fontId="5" fillId="0" borderId="1" xfId="3" applyNumberFormat="1" applyFont="1" applyBorder="1" applyAlignment="1">
      <alignment horizontal="right" vertical="center"/>
    </xf>
    <xf numFmtId="169" fontId="18" fillId="0" borderId="1" xfId="3" applyNumberFormat="1" applyFont="1" applyBorder="1" applyAlignment="1">
      <alignment horizontal="center" vertical="center"/>
    </xf>
    <xf numFmtId="169" fontId="23" fillId="0" borderId="4" xfId="3" applyNumberFormat="1" applyFont="1" applyBorder="1" applyAlignment="1">
      <alignment horizontal="center" vertical="center"/>
    </xf>
    <xf numFmtId="3" fontId="5" fillId="0" borderId="4" xfId="3" applyNumberFormat="1" applyFont="1" applyBorder="1" applyAlignment="1">
      <alignment horizontal="right" vertical="center"/>
    </xf>
    <xf numFmtId="169" fontId="18" fillId="0" borderId="4" xfId="3" applyNumberFormat="1" applyFont="1" applyBorder="1" applyAlignment="1">
      <alignment horizontal="center" vertical="center"/>
    </xf>
    <xf numFmtId="1" fontId="15" fillId="0" borderId="0" xfId="3" applyNumberFormat="1" applyFont="1" applyAlignment="1">
      <alignment vertical="center"/>
    </xf>
    <xf numFmtId="0" fontId="15" fillId="0" borderId="0" xfId="3" applyFont="1" applyAlignment="1">
      <alignment horizontal="center"/>
    </xf>
    <xf numFmtId="4" fontId="9" fillId="0" borderId="0" xfId="3" applyNumberFormat="1" applyFont="1" applyAlignment="1">
      <alignment horizontal="right"/>
    </xf>
    <xf numFmtId="0" fontId="17" fillId="0" borderId="0" xfId="3" applyFont="1" applyAlignment="1">
      <alignment horizontal="center"/>
    </xf>
    <xf numFmtId="0" fontId="15" fillId="0" borderId="0" xfId="3" applyFont="1"/>
    <xf numFmtId="1" fontId="5" fillId="0" borderId="1" xfId="3" applyNumberFormat="1" applyFont="1" applyBorder="1" applyAlignment="1">
      <alignment horizontal="left" vertical="center"/>
    </xf>
    <xf numFmtId="1" fontId="5" fillId="0" borderId="0" xfId="3" applyNumberFormat="1" applyFont="1" applyAlignment="1">
      <alignment horizontal="left" vertical="center"/>
    </xf>
    <xf numFmtId="1" fontId="5" fillId="0" borderId="4" xfId="3" applyNumberFormat="1" applyFont="1" applyBorder="1" applyAlignment="1">
      <alignment horizontal="left" vertical="center"/>
    </xf>
    <xf numFmtId="0" fontId="7" fillId="0" borderId="4" xfId="6" applyFont="1" applyBorder="1" applyAlignment="1">
      <alignment horizontal="center" vertical="center" wrapText="1"/>
    </xf>
    <xf numFmtId="173" fontId="32" fillId="0" borderId="0" xfId="1" applyNumberFormat="1" applyFont="1" applyFill="1" applyBorder="1" applyAlignment="1">
      <alignment horizontal="center"/>
    </xf>
    <xf numFmtId="0" fontId="7" fillId="0" borderId="1" xfId="3" applyFont="1" applyBorder="1" applyAlignment="1">
      <alignment horizontal="center" vertical="center" wrapText="1"/>
    </xf>
    <xf numFmtId="0" fontId="40" fillId="6" borderId="0" xfId="3" applyFont="1" applyFill="1" applyAlignment="1">
      <alignment horizontal="left" vertical="center"/>
    </xf>
    <xf numFmtId="0" fontId="34" fillId="6" borderId="0" xfId="3" applyFont="1" applyFill="1" applyAlignment="1">
      <alignment horizontal="center" vertical="center"/>
    </xf>
    <xf numFmtId="0" fontId="44" fillId="6" borderId="0" xfId="3" applyFont="1" applyFill="1" applyAlignment="1">
      <alignment horizontal="left" vertical="center"/>
    </xf>
    <xf numFmtId="0" fontId="44" fillId="6" borderId="0" xfId="3" applyFont="1" applyFill="1" applyAlignment="1">
      <alignment horizontal="center" vertical="center"/>
    </xf>
    <xf numFmtId="169" fontId="48" fillId="6" borderId="0" xfId="3" applyNumberFormat="1" applyFont="1" applyFill="1" applyAlignment="1">
      <alignment horizontal="center" vertical="center"/>
    </xf>
    <xf numFmtId="169" fontId="49" fillId="6" borderId="0" xfId="3" applyNumberFormat="1" applyFont="1" applyFill="1" applyAlignment="1">
      <alignment horizontal="center" vertical="center"/>
    </xf>
    <xf numFmtId="0" fontId="5" fillId="4" borderId="4" xfId="3" applyFont="1" applyFill="1" applyBorder="1" applyAlignment="1">
      <alignment horizontal="left" vertical="center"/>
    </xf>
    <xf numFmtId="0" fontId="7" fillId="4" borderId="4" xfId="6" applyFont="1" applyFill="1" applyBorder="1" applyAlignment="1">
      <alignment horizontal="center" vertical="center" wrapText="1"/>
    </xf>
    <xf numFmtId="173" fontId="32" fillId="6" borderId="0" xfId="1" applyNumberFormat="1" applyFont="1" applyFill="1" applyBorder="1" applyAlignment="1">
      <alignment horizontal="center" vertical="center"/>
    </xf>
    <xf numFmtId="0" fontId="7" fillId="4" borderId="1" xfId="3" applyFont="1" applyFill="1" applyBorder="1" applyAlignment="1">
      <alignment horizontal="center" vertical="center" wrapText="1"/>
    </xf>
    <xf numFmtId="1" fontId="5" fillId="0" borderId="4" xfId="6" applyNumberFormat="1" applyFont="1" applyBorder="1" applyAlignment="1">
      <alignment horizontal="left" vertical="center"/>
    </xf>
    <xf numFmtId="1" fontId="5" fillId="4" borderId="4" xfId="6" applyNumberFormat="1" applyFont="1" applyFill="1" applyBorder="1" applyAlignment="1">
      <alignment horizontal="left" vertical="center"/>
    </xf>
    <xf numFmtId="1" fontId="5" fillId="4" borderId="1" xfId="6" applyNumberFormat="1" applyFont="1" applyFill="1" applyBorder="1" applyAlignment="1">
      <alignment horizontal="left" vertical="center"/>
    </xf>
    <xf numFmtId="171" fontId="5" fillId="0" borderId="4" xfId="3" applyNumberFormat="1" applyFont="1" applyBorder="1" applyAlignment="1">
      <alignment horizontal="right" vertical="center"/>
    </xf>
    <xf numFmtId="0" fontId="19" fillId="0" borderId="4" xfId="6" applyFont="1" applyBorder="1" applyAlignment="1">
      <alignment horizontal="center" vertical="center"/>
    </xf>
    <xf numFmtId="1" fontId="7" fillId="4" borderId="4" xfId="6" applyNumberFormat="1" applyFont="1" applyFill="1" applyBorder="1" applyAlignment="1">
      <alignment horizontal="center" vertical="center"/>
    </xf>
    <xf numFmtId="1" fontId="10" fillId="4" borderId="4" xfId="6" applyNumberFormat="1" applyFont="1" applyFill="1" applyBorder="1" applyAlignment="1">
      <alignment horizontal="center" vertical="center"/>
    </xf>
    <xf numFmtId="1" fontId="7" fillId="4" borderId="0" xfId="6" applyNumberFormat="1" applyFont="1" applyFill="1" applyAlignment="1">
      <alignment horizontal="center" vertical="center"/>
    </xf>
    <xf numFmtId="9" fontId="3" fillId="0" borderId="0" xfId="2" applyFont="1" applyFill="1" applyBorder="1"/>
    <xf numFmtId="171" fontId="15" fillId="4" borderId="0" xfId="3" applyNumberFormat="1" applyFont="1" applyFill="1" applyAlignment="1">
      <alignment horizontal="right" vertical="center"/>
    </xf>
    <xf numFmtId="171" fontId="15" fillId="4" borderId="1" xfId="3" applyNumberFormat="1" applyFont="1" applyFill="1" applyBorder="1" applyAlignment="1">
      <alignment horizontal="right" vertical="center"/>
    </xf>
    <xf numFmtId="173" fontId="15" fillId="0" borderId="1" xfId="1" applyNumberFormat="1" applyFont="1" applyFill="1" applyBorder="1"/>
    <xf numFmtId="0" fontId="55" fillId="0" borderId="0" xfId="0" applyFont="1"/>
    <xf numFmtId="1" fontId="55" fillId="0" borderId="0" xfId="0" applyNumberFormat="1" applyFont="1" applyAlignment="1">
      <alignment horizontal="left"/>
    </xf>
    <xf numFmtId="0" fontId="11" fillId="0" borderId="0" xfId="0" applyFont="1" applyAlignment="1">
      <alignment vertical="center"/>
    </xf>
    <xf numFmtId="0" fontId="10" fillId="0" borderId="0" xfId="10" applyFont="1" applyAlignment="1">
      <alignment vertical="center"/>
    </xf>
    <xf numFmtId="3" fontId="29" fillId="7" borderId="0" xfId="3" applyNumberFormat="1" applyFont="1" applyFill="1" applyAlignment="1">
      <alignment horizontal="left" vertical="center"/>
    </xf>
    <xf numFmtId="168" fontId="30" fillId="7" borderId="0" xfId="4" applyNumberFormat="1" applyFont="1" applyFill="1" applyBorder="1" applyAlignment="1">
      <alignment horizontal="center" vertical="center"/>
    </xf>
    <xf numFmtId="3" fontId="14" fillId="0" borderId="0" xfId="3" applyNumberFormat="1" applyFont="1" applyAlignment="1">
      <alignment horizontal="left" vertical="center"/>
    </xf>
    <xf numFmtId="0" fontId="33" fillId="0" borderId="0" xfId="5" applyFont="1" applyAlignment="1">
      <alignment vertical="center"/>
    </xf>
    <xf numFmtId="1" fontId="14" fillId="8" borderId="4" xfId="6" applyNumberFormat="1" applyFont="1" applyFill="1" applyBorder="1" applyAlignment="1">
      <alignment horizontal="left" vertical="center"/>
    </xf>
    <xf numFmtId="171" fontId="5" fillId="8" borderId="4" xfId="6" applyNumberFormat="1" applyFont="1" applyFill="1" applyBorder="1" applyAlignment="1">
      <alignment horizontal="right" vertical="center"/>
    </xf>
    <xf numFmtId="1" fontId="14" fillId="0" borderId="0" xfId="6" applyNumberFormat="1" applyFont="1" applyAlignment="1">
      <alignment horizontal="left" vertical="center"/>
    </xf>
    <xf numFmtId="1" fontId="14" fillId="0" borderId="1" xfId="6" applyNumberFormat="1" applyFont="1" applyBorder="1" applyAlignment="1">
      <alignment horizontal="left" vertical="center"/>
    </xf>
    <xf numFmtId="10" fontId="33" fillId="0" borderId="0" xfId="5" applyNumberFormat="1" applyFont="1" applyAlignment="1">
      <alignment vertical="center"/>
    </xf>
    <xf numFmtId="171" fontId="11" fillId="0" borderId="0" xfId="0" applyNumberFormat="1" applyFont="1" applyAlignment="1">
      <alignment vertical="center"/>
    </xf>
    <xf numFmtId="10" fontId="11" fillId="0" borderId="0" xfId="2" applyNumberFormat="1" applyFont="1" applyFill="1" applyBorder="1" applyAlignment="1">
      <alignment vertical="center"/>
    </xf>
    <xf numFmtId="0" fontId="0" fillId="0" borderId="0" xfId="0" applyAlignment="1">
      <alignment vertical="center"/>
    </xf>
    <xf numFmtId="1" fontId="14" fillId="4" borderId="0" xfId="6" applyNumberFormat="1" applyFont="1" applyFill="1" applyAlignment="1">
      <alignment horizontal="left" vertical="center"/>
    </xf>
    <xf numFmtId="1" fontId="58" fillId="0" borderId="0" xfId="6" applyNumberFormat="1" applyFont="1" applyAlignment="1">
      <alignment horizontal="left" vertical="center"/>
    </xf>
    <xf numFmtId="171" fontId="33" fillId="0" borderId="0" xfId="5" applyNumberFormat="1" applyFont="1" applyAlignment="1">
      <alignment vertical="center"/>
    </xf>
    <xf numFmtId="0" fontId="9" fillId="0" borderId="0" xfId="3" applyFont="1" applyAlignment="1">
      <alignment horizontal="left" vertical="center"/>
    </xf>
    <xf numFmtId="1" fontId="58" fillId="0" borderId="1" xfId="6" applyNumberFormat="1" applyFont="1" applyBorder="1" applyAlignment="1">
      <alignment horizontal="left" vertical="center"/>
    </xf>
    <xf numFmtId="0" fontId="9" fillId="0" borderId="1" xfId="3" applyFont="1" applyBorder="1" applyAlignment="1">
      <alignment horizontal="left" vertical="center"/>
    </xf>
    <xf numFmtId="10" fontId="3" fillId="0" borderId="0" xfId="2" applyNumberFormat="1" applyFont="1" applyFill="1" applyBorder="1" applyAlignment="1">
      <alignment vertical="center"/>
    </xf>
    <xf numFmtId="0" fontId="9" fillId="4" borderId="0" xfId="3" applyFont="1" applyFill="1" applyAlignment="1">
      <alignment horizontal="left" vertical="center"/>
    </xf>
    <xf numFmtId="0" fontId="9" fillId="4" borderId="1" xfId="3" applyFont="1" applyFill="1" applyBorder="1" applyAlignment="1">
      <alignment horizontal="left" vertical="center"/>
    </xf>
    <xf numFmtId="1" fontId="9" fillId="4" borderId="0" xfId="6" applyNumberFormat="1" applyFont="1" applyFill="1" applyAlignment="1">
      <alignment horizontal="left" vertical="center"/>
    </xf>
    <xf numFmtId="171" fontId="15" fillId="4" borderId="0" xfId="6" applyNumberFormat="1" applyFont="1" applyFill="1" applyAlignment="1">
      <alignment horizontal="right" vertical="center"/>
    </xf>
    <xf numFmtId="1" fontId="9" fillId="4" borderId="1" xfId="6" applyNumberFormat="1" applyFont="1" applyFill="1" applyBorder="1" applyAlignment="1">
      <alignment horizontal="left" vertical="center"/>
    </xf>
    <xf numFmtId="171" fontId="15" fillId="4" borderId="1" xfId="6" applyNumberFormat="1" applyFont="1" applyFill="1" applyBorder="1" applyAlignment="1">
      <alignment horizontal="right" vertical="center"/>
    </xf>
    <xf numFmtId="1" fontId="58" fillId="0" borderId="4" xfId="6" applyNumberFormat="1" applyFont="1" applyBorder="1" applyAlignment="1">
      <alignment horizontal="left" vertical="center"/>
    </xf>
    <xf numFmtId="171" fontId="9" fillId="0" borderId="4" xfId="6" applyNumberFormat="1" applyFont="1" applyBorder="1" applyAlignment="1">
      <alignment horizontal="right" vertical="center"/>
    </xf>
    <xf numFmtId="3" fontId="29" fillId="9" borderId="0" xfId="3" applyNumberFormat="1" applyFont="1" applyFill="1" applyAlignment="1">
      <alignment horizontal="left" vertical="center"/>
    </xf>
    <xf numFmtId="168" fontId="30" fillId="9" borderId="0" xfId="4" applyNumberFormat="1" applyFont="1" applyFill="1" applyBorder="1" applyAlignment="1">
      <alignment horizontal="center" vertical="center"/>
    </xf>
    <xf numFmtId="3" fontId="58" fillId="0" borderId="1" xfId="6" applyNumberFormat="1" applyFont="1" applyBorder="1" applyAlignment="1">
      <alignment horizontal="left" vertical="center"/>
    </xf>
    <xf numFmtId="0" fontId="9" fillId="0" borderId="4" xfId="3" applyFont="1" applyBorder="1" applyAlignment="1">
      <alignment horizontal="left" vertical="center"/>
    </xf>
    <xf numFmtId="3" fontId="58" fillId="0" borderId="4" xfId="6" applyNumberFormat="1" applyFont="1" applyBorder="1" applyAlignment="1">
      <alignment horizontal="left" vertical="center"/>
    </xf>
    <xf numFmtId="171" fontId="23" fillId="0" borderId="0" xfId="6" applyNumberFormat="1" applyFont="1" applyAlignment="1">
      <alignment horizontal="right" vertical="center"/>
    </xf>
    <xf numFmtId="0" fontId="10" fillId="0" borderId="0" xfId="6" applyFont="1" applyAlignment="1">
      <alignment horizontal="center" vertical="center"/>
    </xf>
    <xf numFmtId="171" fontId="3" fillId="0" borderId="0" xfId="5" applyNumberFormat="1" applyAlignment="1">
      <alignment vertical="center"/>
    </xf>
    <xf numFmtId="0" fontId="13" fillId="0" borderId="5" xfId="3" applyFont="1" applyBorder="1" applyAlignment="1">
      <alignment vertical="center"/>
    </xf>
    <xf numFmtId="0" fontId="13" fillId="0" borderId="5" xfId="3" applyFont="1" applyBorder="1" applyAlignment="1">
      <alignment horizontal="center" vertical="center"/>
    </xf>
    <xf numFmtId="168" fontId="22" fillId="0" borderId="5" xfId="4" applyNumberFormat="1" applyFont="1" applyFill="1" applyBorder="1" applyAlignment="1">
      <alignment horizontal="center" vertical="center"/>
    </xf>
    <xf numFmtId="1" fontId="14" fillId="10" borderId="0" xfId="6" applyNumberFormat="1" applyFont="1" applyFill="1" applyAlignment="1">
      <alignment horizontal="center" vertical="center"/>
    </xf>
    <xf numFmtId="171" fontId="23" fillId="10" borderId="0" xfId="6" applyNumberFormat="1" applyFont="1" applyFill="1" applyAlignment="1">
      <alignment horizontal="right" vertical="center"/>
    </xf>
    <xf numFmtId="3" fontId="57" fillId="0" borderId="5" xfId="3" applyNumberFormat="1" applyFont="1" applyBorder="1" applyAlignment="1">
      <alignment horizontal="left" vertical="center"/>
    </xf>
    <xf numFmtId="0" fontId="15" fillId="0" borderId="5" xfId="3" applyFont="1" applyBorder="1" applyAlignment="1">
      <alignment vertical="center"/>
    </xf>
    <xf numFmtId="168" fontId="9" fillId="0" borderId="5" xfId="4" applyNumberFormat="1" applyFont="1" applyFill="1" applyBorder="1" applyAlignment="1">
      <alignment horizontal="center" vertical="center"/>
    </xf>
    <xf numFmtId="3" fontId="29" fillId="10" borderId="0" xfId="3" applyNumberFormat="1" applyFont="1" applyFill="1" applyAlignment="1">
      <alignment horizontal="left" vertical="center"/>
    </xf>
    <xf numFmtId="168" fontId="30" fillId="10" borderId="0" xfId="4" applyNumberFormat="1" applyFont="1" applyFill="1" applyBorder="1" applyAlignment="1">
      <alignment horizontal="center" vertical="center"/>
    </xf>
    <xf numFmtId="0" fontId="4" fillId="0" borderId="0" xfId="5" applyFont="1" applyAlignment="1">
      <alignment vertical="center"/>
    </xf>
    <xf numFmtId="3" fontId="5" fillId="11" borderId="4" xfId="6" applyNumberFormat="1" applyFont="1" applyFill="1" applyBorder="1" applyAlignment="1">
      <alignment horizontal="left" vertical="center"/>
    </xf>
    <xf numFmtId="3" fontId="16" fillId="0" borderId="4" xfId="3" applyNumberFormat="1" applyFont="1" applyBorder="1" applyAlignment="1">
      <alignment horizontal="left" vertical="center"/>
    </xf>
    <xf numFmtId="171" fontId="5" fillId="11" borderId="4" xfId="6" applyNumberFormat="1" applyFont="1" applyFill="1" applyBorder="1" applyAlignment="1">
      <alignment horizontal="right" vertical="center"/>
    </xf>
    <xf numFmtId="3" fontId="5" fillId="12" borderId="4" xfId="6" applyNumberFormat="1" applyFont="1" applyFill="1" applyBorder="1" applyAlignment="1">
      <alignment horizontal="left" vertical="center"/>
    </xf>
    <xf numFmtId="171" fontId="5" fillId="12" borderId="4" xfId="6" applyNumberFormat="1" applyFont="1" applyFill="1" applyBorder="1" applyAlignment="1">
      <alignment horizontal="right" vertical="center"/>
    </xf>
    <xf numFmtId="3" fontId="29" fillId="10" borderId="4" xfId="3" applyNumberFormat="1" applyFont="1" applyFill="1" applyBorder="1" applyAlignment="1">
      <alignment horizontal="left" vertical="center"/>
    </xf>
    <xf numFmtId="168" fontId="30" fillId="10" borderId="4" xfId="4" applyNumberFormat="1" applyFont="1" applyFill="1" applyBorder="1" applyAlignment="1">
      <alignment horizontal="center" vertical="center"/>
    </xf>
    <xf numFmtId="3" fontId="59" fillId="12" borderId="4" xfId="6" applyNumberFormat="1" applyFont="1" applyFill="1" applyBorder="1" applyAlignment="1">
      <alignment horizontal="left" vertical="center"/>
    </xf>
    <xf numFmtId="3" fontId="59" fillId="0" borderId="0" xfId="6" applyNumberFormat="1" applyFont="1" applyAlignment="1">
      <alignment horizontal="left" vertical="center"/>
    </xf>
    <xf numFmtId="1" fontId="14" fillId="0" borderId="4" xfId="6" applyNumberFormat="1" applyFont="1" applyBorder="1" applyAlignment="1">
      <alignment horizontal="left" vertical="center"/>
    </xf>
    <xf numFmtId="3" fontId="5" fillId="13" borderId="4" xfId="6" applyNumberFormat="1" applyFont="1" applyFill="1" applyBorder="1" applyAlignment="1">
      <alignment horizontal="left" vertical="center"/>
    </xf>
    <xf numFmtId="171" fontId="5" fillId="13" borderId="4" xfId="6" applyNumberFormat="1" applyFont="1" applyFill="1" applyBorder="1" applyAlignment="1">
      <alignment horizontal="right" vertical="center"/>
    </xf>
    <xf numFmtId="168" fontId="32" fillId="0" borderId="4" xfId="4" applyNumberFormat="1" applyFont="1" applyFill="1" applyBorder="1" applyAlignment="1">
      <alignment horizontal="center" vertical="center"/>
    </xf>
    <xf numFmtId="171" fontId="23" fillId="0" borderId="1" xfId="6" applyNumberFormat="1" applyFont="1" applyBorder="1" applyAlignment="1">
      <alignment horizontal="right" vertical="center"/>
    </xf>
    <xf numFmtId="171" fontId="23" fillId="0" borderId="4" xfId="6" applyNumberFormat="1" applyFont="1" applyBorder="1" applyAlignment="1">
      <alignment horizontal="right" vertical="center"/>
    </xf>
    <xf numFmtId="0" fontId="13" fillId="4" borderId="0" xfId="3" applyFont="1" applyFill="1" applyAlignment="1">
      <alignment vertical="center"/>
    </xf>
    <xf numFmtId="1" fontId="8" fillId="4" borderId="0" xfId="3" applyNumberFormat="1" applyFont="1" applyFill="1" applyAlignment="1">
      <alignment horizontal="center" vertical="center"/>
    </xf>
    <xf numFmtId="0" fontId="13" fillId="4" borderId="0" xfId="3" applyFont="1" applyFill="1" applyAlignment="1">
      <alignment horizontal="center" vertical="center"/>
    </xf>
    <xf numFmtId="1" fontId="14" fillId="14" borderId="0" xfId="6" applyNumberFormat="1" applyFont="1" applyFill="1" applyAlignment="1">
      <alignment horizontal="center" vertical="center"/>
    </xf>
    <xf numFmtId="171" fontId="23" fillId="14" borderId="0" xfId="6" applyNumberFormat="1" applyFont="1" applyFill="1" applyAlignment="1">
      <alignment horizontal="right" vertical="center"/>
    </xf>
    <xf numFmtId="0" fontId="10" fillId="14" borderId="0" xfId="6" applyFont="1" applyFill="1" applyAlignment="1">
      <alignment horizontal="center" vertical="center"/>
    </xf>
    <xf numFmtId="0" fontId="3" fillId="2" borderId="0" xfId="5" applyFill="1"/>
    <xf numFmtId="0" fontId="15" fillId="2" borderId="0" xfId="3" applyFont="1" applyFill="1" applyAlignment="1">
      <alignment vertical="center"/>
    </xf>
    <xf numFmtId="3" fontId="29" fillId="14" borderId="0" xfId="3" applyNumberFormat="1" applyFont="1" applyFill="1" applyAlignment="1">
      <alignment horizontal="left" vertical="center"/>
    </xf>
    <xf numFmtId="168" fontId="30" fillId="14" borderId="0" xfId="4" applyNumberFormat="1" applyFont="1" applyFill="1" applyBorder="1" applyAlignment="1">
      <alignment horizontal="center" vertical="center"/>
    </xf>
    <xf numFmtId="0" fontId="13" fillId="2" borderId="0" xfId="3" applyFont="1" applyFill="1" applyAlignment="1">
      <alignment vertical="center"/>
    </xf>
    <xf numFmtId="0" fontId="4" fillId="2" borderId="0" xfId="5" applyFont="1" applyFill="1"/>
    <xf numFmtId="3" fontId="5" fillId="15" borderId="4" xfId="6" applyNumberFormat="1" applyFont="1" applyFill="1" applyBorder="1" applyAlignment="1">
      <alignment horizontal="left" vertical="center"/>
    </xf>
    <xf numFmtId="171" fontId="5" fillId="15" borderId="4" xfId="6" applyNumberFormat="1" applyFont="1" applyFill="1" applyBorder="1" applyAlignment="1">
      <alignment horizontal="right" vertical="center"/>
    </xf>
    <xf numFmtId="1" fontId="10" fillId="2" borderId="1" xfId="6" applyNumberFormat="1" applyFont="1" applyFill="1" applyBorder="1" applyAlignment="1">
      <alignment horizontal="center" vertical="center"/>
    </xf>
    <xf numFmtId="1" fontId="6" fillId="2" borderId="1" xfId="6" applyNumberFormat="1" applyFont="1" applyFill="1" applyBorder="1" applyAlignment="1">
      <alignment horizontal="left" vertical="center"/>
    </xf>
    <xf numFmtId="0" fontId="7" fillId="2" borderId="1" xfId="6" applyFont="1" applyFill="1" applyBorder="1" applyAlignment="1">
      <alignment horizontal="left" vertical="center"/>
    </xf>
    <xf numFmtId="171" fontId="5" fillId="2" borderId="1" xfId="3" applyNumberFormat="1" applyFont="1" applyFill="1" applyBorder="1" applyAlignment="1">
      <alignment horizontal="right" vertical="center"/>
    </xf>
    <xf numFmtId="171" fontId="0" fillId="2" borderId="0" xfId="0" applyNumberFormat="1" applyFill="1"/>
    <xf numFmtId="174" fontId="0" fillId="2" borderId="0" xfId="0" applyNumberFormat="1" applyFill="1"/>
    <xf numFmtId="1" fontId="6" fillId="2" borderId="4" xfId="6" applyNumberFormat="1" applyFont="1" applyFill="1" applyBorder="1" applyAlignment="1">
      <alignment horizontal="left" vertical="center"/>
    </xf>
    <xf numFmtId="0" fontId="7" fillId="2" borderId="4" xfId="6" applyFont="1" applyFill="1" applyBorder="1" applyAlignment="1">
      <alignment horizontal="left" vertical="center"/>
    </xf>
    <xf numFmtId="0" fontId="0" fillId="16" borderId="0" xfId="0" applyFill="1"/>
    <xf numFmtId="0" fontId="7" fillId="2" borderId="0" xfId="0" applyFont="1" applyFill="1"/>
    <xf numFmtId="0" fontId="6" fillId="0" borderId="0" xfId="3" applyFont="1" applyAlignment="1">
      <alignment horizontal="left" vertical="center"/>
    </xf>
    <xf numFmtId="171" fontId="6" fillId="0" borderId="0" xfId="3" applyNumberFormat="1" applyFont="1" applyAlignment="1">
      <alignment horizontal="right" vertical="center"/>
    </xf>
    <xf numFmtId="0" fontId="6" fillId="0" borderId="1" xfId="3" applyFont="1" applyBorder="1" applyAlignment="1">
      <alignment horizontal="left" vertical="center"/>
    </xf>
    <xf numFmtId="171" fontId="6" fillId="0" borderId="1" xfId="3" applyNumberFormat="1" applyFont="1" applyBorder="1" applyAlignment="1">
      <alignment horizontal="right" vertical="center"/>
    </xf>
    <xf numFmtId="168" fontId="21" fillId="5" borderId="0" xfId="4" applyNumberFormat="1" applyFont="1" applyFill="1" applyBorder="1" applyAlignment="1">
      <alignment horizontal="center" vertical="center"/>
    </xf>
    <xf numFmtId="1" fontId="14" fillId="17" borderId="0" xfId="6" applyNumberFormat="1" applyFont="1" applyFill="1" applyAlignment="1">
      <alignment horizontal="center" vertical="center"/>
    </xf>
    <xf numFmtId="1" fontId="14" fillId="17" borderId="0" xfId="6" applyNumberFormat="1" applyFont="1" applyFill="1" applyAlignment="1">
      <alignment horizontal="left" vertical="center"/>
    </xf>
    <xf numFmtId="0" fontId="10" fillId="17" borderId="0" xfId="6" applyFont="1" applyFill="1" applyAlignment="1">
      <alignment horizontal="center" vertical="center"/>
    </xf>
    <xf numFmtId="171" fontId="23" fillId="17" borderId="0" xfId="6" applyNumberFormat="1" applyFont="1" applyFill="1" applyAlignment="1">
      <alignment horizontal="right" vertical="center"/>
    </xf>
    <xf numFmtId="168" fontId="36" fillId="18" borderId="0" xfId="4" applyNumberFormat="1" applyFont="1" applyFill="1" applyBorder="1" applyAlignment="1">
      <alignment horizontal="center" vertical="center"/>
    </xf>
    <xf numFmtId="3" fontId="57" fillId="0" borderId="6" xfId="3" applyNumberFormat="1" applyFont="1" applyBorder="1" applyAlignment="1">
      <alignment horizontal="left" vertical="center"/>
    </xf>
    <xf numFmtId="17" fontId="57" fillId="0" borderId="6" xfId="3" quotePrefix="1" applyNumberFormat="1" applyFont="1" applyBorder="1" applyAlignment="1">
      <alignment horizontal="left" vertical="center"/>
    </xf>
    <xf numFmtId="1" fontId="28" fillId="2" borderId="0" xfId="12" applyNumberFormat="1" applyFont="1" applyFill="1" applyBorder="1" applyAlignment="1" applyProtection="1">
      <alignment horizontal="left" vertical="center"/>
    </xf>
    <xf numFmtId="0" fontId="20" fillId="2" borderId="0" xfId="3" applyFont="1" applyFill="1" applyAlignment="1">
      <alignment horizontal="right" vertical="top"/>
    </xf>
    <xf numFmtId="1" fontId="60" fillId="5" borderId="0" xfId="6" applyNumberFormat="1" applyFont="1" applyFill="1" applyAlignment="1">
      <alignment horizontal="center" vertical="center"/>
    </xf>
    <xf numFmtId="0" fontId="21" fillId="5" borderId="0" xfId="3" applyFont="1" applyFill="1" applyAlignment="1">
      <alignment vertical="center" wrapText="1"/>
    </xf>
    <xf numFmtId="0" fontId="21" fillId="11" borderId="0" xfId="3" applyFont="1" applyFill="1" applyAlignment="1">
      <alignment horizontal="center" vertical="center"/>
    </xf>
    <xf numFmtId="0" fontId="61" fillId="5" borderId="0" xfId="3" applyFont="1" applyFill="1" applyAlignment="1">
      <alignment horizontal="center" vertical="center" wrapText="1"/>
    </xf>
    <xf numFmtId="0" fontId="62" fillId="19" borderId="7" xfId="14" applyFont="1" applyFill="1" applyBorder="1" applyAlignment="1">
      <alignment horizontal="left" vertical="center" wrapText="1"/>
    </xf>
    <xf numFmtId="0" fontId="63" fillId="20" borderId="7" xfId="15" applyFont="1" applyFill="1" applyBorder="1" applyAlignment="1">
      <alignment horizontal="left"/>
    </xf>
    <xf numFmtId="1" fontId="64" fillId="5" borderId="0" xfId="6" applyNumberFormat="1" applyFont="1" applyFill="1" applyAlignment="1">
      <alignment horizontal="center" vertical="center"/>
    </xf>
    <xf numFmtId="173" fontId="64" fillId="5" borderId="0" xfId="6" applyNumberFormat="1" applyFont="1" applyFill="1" applyAlignment="1">
      <alignment horizontal="center" vertical="center"/>
    </xf>
    <xf numFmtId="0" fontId="65" fillId="0" borderId="0" xfId="0" applyFont="1"/>
    <xf numFmtId="173" fontId="65" fillId="0" borderId="0" xfId="0" applyNumberFormat="1" applyFont="1"/>
    <xf numFmtId="1" fontId="66" fillId="17" borderId="0" xfId="6" applyNumberFormat="1" applyFont="1" applyFill="1" applyAlignment="1">
      <alignment horizontal="center" vertical="center"/>
    </xf>
    <xf numFmtId="1" fontId="66" fillId="17" borderId="0" xfId="6" applyNumberFormat="1" applyFont="1" applyFill="1" applyAlignment="1">
      <alignment horizontal="left" vertical="center"/>
    </xf>
    <xf numFmtId="0" fontId="67" fillId="17" borderId="0" xfId="6" applyFont="1" applyFill="1" applyAlignment="1">
      <alignment horizontal="center" vertical="center"/>
    </xf>
    <xf numFmtId="173" fontId="68" fillId="17" borderId="0" xfId="6" applyNumberFormat="1" applyFont="1" applyFill="1" applyAlignment="1">
      <alignment horizontal="right" vertical="center"/>
    </xf>
    <xf numFmtId="171" fontId="68" fillId="17" borderId="0" xfId="6" applyNumberFormat="1" applyFont="1" applyFill="1" applyAlignment="1">
      <alignment horizontal="right" vertical="center"/>
    </xf>
    <xf numFmtId="173" fontId="55" fillId="0" borderId="0" xfId="0" applyNumberFormat="1" applyFont="1"/>
    <xf numFmtId="1" fontId="66" fillId="18" borderId="0" xfId="6" applyNumberFormat="1" applyFont="1" applyFill="1" applyAlignment="1">
      <alignment horizontal="center" vertical="center"/>
    </xf>
    <xf numFmtId="173" fontId="66" fillId="18" borderId="0" xfId="6" applyNumberFormat="1" applyFont="1" applyFill="1" applyAlignment="1">
      <alignment horizontal="center" vertical="center"/>
    </xf>
    <xf numFmtId="1" fontId="66" fillId="21" borderId="0" xfId="6" applyNumberFormat="1" applyFont="1" applyFill="1" applyAlignment="1">
      <alignment horizontal="center" vertical="center"/>
    </xf>
    <xf numFmtId="173" fontId="66" fillId="21" borderId="0" xfId="6" applyNumberFormat="1" applyFont="1" applyFill="1" applyAlignment="1">
      <alignment horizontal="center" vertical="center"/>
    </xf>
    <xf numFmtId="173" fontId="0" fillId="0" borderId="0" xfId="0" applyNumberFormat="1"/>
    <xf numFmtId="1" fontId="69" fillId="0" borderId="0" xfId="0" applyNumberFormat="1" applyFont="1" applyAlignment="1">
      <alignment horizontal="left"/>
    </xf>
    <xf numFmtId="0" fontId="69" fillId="0" borderId="0" xfId="0" applyFont="1" applyAlignment="1">
      <alignment horizontal="left"/>
    </xf>
    <xf numFmtId="0" fontId="69" fillId="0" borderId="0" xfId="0" applyFont="1"/>
    <xf numFmtId="166" fontId="69" fillId="0" borderId="0" xfId="0" applyNumberFormat="1" applyFont="1"/>
    <xf numFmtId="171" fontId="5" fillId="22" borderId="4" xfId="6" applyNumberFormat="1" applyFont="1" applyFill="1" applyBorder="1" applyAlignment="1">
      <alignment horizontal="right" vertical="center"/>
    </xf>
    <xf numFmtId="3" fontId="5" fillId="22" borderId="4" xfId="6" applyNumberFormat="1" applyFont="1" applyFill="1" applyBorder="1" applyAlignment="1">
      <alignment horizontal="left" vertical="center"/>
    </xf>
    <xf numFmtId="0" fontId="5" fillId="22" borderId="4" xfId="6" applyFont="1" applyFill="1" applyBorder="1" applyAlignment="1">
      <alignment horizontal="right" vertical="center"/>
    </xf>
    <xf numFmtId="3" fontId="29" fillId="21" borderId="0" xfId="3" applyNumberFormat="1" applyFont="1" applyFill="1" applyAlignment="1">
      <alignment horizontal="left" vertical="center"/>
    </xf>
    <xf numFmtId="0" fontId="67" fillId="0" borderId="0" xfId="5" applyFont="1"/>
    <xf numFmtId="1" fontId="69" fillId="0" borderId="0" xfId="6" applyNumberFormat="1" applyFont="1" applyAlignment="1">
      <alignment horizontal="left" vertical="center"/>
    </xf>
    <xf numFmtId="3" fontId="56" fillId="0" borderId="0" xfId="3" applyNumberFormat="1" applyFont="1" applyAlignment="1">
      <alignment horizontal="left" vertical="center"/>
    </xf>
    <xf numFmtId="0" fontId="74" fillId="0" borderId="0" xfId="3" applyFont="1" applyAlignment="1">
      <alignment vertical="center"/>
    </xf>
    <xf numFmtId="172" fontId="74" fillId="0" borderId="0" xfId="3" applyNumberFormat="1" applyFont="1" applyAlignment="1">
      <alignment vertical="center"/>
    </xf>
    <xf numFmtId="1" fontId="74" fillId="0" borderId="0" xfId="3" applyNumberFormat="1" applyFont="1" applyAlignment="1">
      <alignment vertical="center"/>
    </xf>
    <xf numFmtId="0" fontId="55" fillId="2" borderId="0" xfId="0" applyFont="1" applyFill="1"/>
    <xf numFmtId="0" fontId="74" fillId="0" borderId="0" xfId="3" applyFont="1"/>
    <xf numFmtId="1" fontId="14" fillId="23" borderId="4" xfId="6" applyNumberFormat="1" applyFont="1" applyFill="1" applyBorder="1" applyAlignment="1">
      <alignment horizontal="left" vertical="center"/>
    </xf>
    <xf numFmtId="3" fontId="29" fillId="18" borderId="0" xfId="3" applyNumberFormat="1" applyFont="1" applyFill="1" applyAlignment="1">
      <alignment horizontal="left" vertical="center"/>
    </xf>
    <xf numFmtId="1" fontId="69" fillId="0" borderId="0" xfId="6" applyNumberFormat="1" applyFont="1" applyAlignment="1">
      <alignment vertical="center"/>
    </xf>
    <xf numFmtId="3" fontId="29" fillId="17" borderId="0" xfId="3" applyNumberFormat="1" applyFont="1" applyFill="1" applyAlignment="1">
      <alignment horizontal="left" vertical="center"/>
    </xf>
    <xf numFmtId="1" fontId="14" fillId="24" borderId="4" xfId="6" applyNumberFormat="1" applyFont="1" applyFill="1" applyBorder="1" applyAlignment="1">
      <alignment horizontal="left" vertical="center"/>
    </xf>
    <xf numFmtId="0" fontId="75" fillId="0" borderId="0" xfId="5" applyFont="1"/>
    <xf numFmtId="166" fontId="76" fillId="0" borderId="0" xfId="4" applyNumberFormat="1" applyFont="1" applyBorder="1" applyAlignment="1">
      <alignment horizontal="center" vertical="center"/>
    </xf>
    <xf numFmtId="49" fontId="78" fillId="0" borderId="0" xfId="3" applyNumberFormat="1" applyFont="1" applyAlignment="1">
      <alignment horizontal="left" vertical="center"/>
    </xf>
    <xf numFmtId="3" fontId="78" fillId="0" borderId="0" xfId="3" applyNumberFormat="1" applyFont="1" applyAlignment="1">
      <alignment horizontal="left" vertical="center"/>
    </xf>
    <xf numFmtId="0" fontId="3" fillId="2" borderId="0" xfId="5" applyFill="1" applyAlignment="1">
      <alignment vertical="center"/>
    </xf>
    <xf numFmtId="1" fontId="14" fillId="21" borderId="0" xfId="6" applyNumberFormat="1" applyFont="1" applyFill="1" applyAlignment="1">
      <alignment horizontal="center" vertical="center"/>
    </xf>
    <xf numFmtId="0" fontId="23" fillId="21" borderId="0" xfId="6" applyFont="1" applyFill="1" applyAlignment="1">
      <alignment horizontal="right" vertical="center"/>
    </xf>
    <xf numFmtId="0" fontId="10" fillId="21" borderId="0" xfId="6" applyFont="1" applyFill="1" applyAlignment="1">
      <alignment horizontal="center" vertical="center"/>
    </xf>
    <xf numFmtId="171" fontId="23" fillId="21" borderId="0" xfId="6" applyNumberFormat="1" applyFont="1" applyFill="1" applyAlignment="1">
      <alignment horizontal="right" vertical="center"/>
    </xf>
    <xf numFmtId="1" fontId="28" fillId="0" borderId="6" xfId="12" applyNumberFormat="1" applyFont="1" applyFill="1" applyBorder="1" applyAlignment="1" applyProtection="1">
      <alignment horizontal="left" vertical="center"/>
    </xf>
    <xf numFmtId="0" fontId="3" fillId="0" borderId="6" xfId="5" applyBorder="1" applyAlignment="1">
      <alignment vertical="center"/>
    </xf>
    <xf numFmtId="0" fontId="20" fillId="0" borderId="6" xfId="3" applyFont="1" applyBorder="1" applyAlignment="1">
      <alignment horizontal="right" vertical="center"/>
    </xf>
    <xf numFmtId="3" fontId="29" fillId="21" borderId="1" xfId="3" applyNumberFormat="1" applyFont="1" applyFill="1" applyBorder="1" applyAlignment="1">
      <alignment horizontal="left" vertical="center"/>
    </xf>
    <xf numFmtId="0" fontId="30" fillId="21" borderId="1" xfId="4" applyNumberFormat="1" applyFont="1" applyFill="1" applyBorder="1" applyAlignment="1">
      <alignment horizontal="center" vertical="center"/>
    </xf>
    <xf numFmtId="168" fontId="30" fillId="21" borderId="1" xfId="4" applyNumberFormat="1" applyFont="1" applyFill="1" applyBorder="1" applyAlignment="1">
      <alignment horizontal="center" vertical="center"/>
    </xf>
    <xf numFmtId="0" fontId="5" fillId="11" borderId="4" xfId="6" applyFont="1" applyFill="1" applyBorder="1" applyAlignment="1">
      <alignment horizontal="right" vertical="center"/>
    </xf>
    <xf numFmtId="1" fontId="14" fillId="2" borderId="0" xfId="6" applyNumberFormat="1" applyFont="1" applyFill="1" applyAlignment="1">
      <alignment horizontal="left" vertical="center"/>
    </xf>
    <xf numFmtId="0" fontId="5" fillId="2" borderId="2" xfId="3" applyFont="1" applyFill="1" applyBorder="1" applyAlignment="1">
      <alignment horizontal="left" vertical="center"/>
    </xf>
    <xf numFmtId="0" fontId="5" fillId="2" borderId="0" xfId="3" applyFont="1" applyFill="1" applyAlignment="1">
      <alignment horizontal="right" vertical="center"/>
    </xf>
    <xf numFmtId="0" fontId="7" fillId="2" borderId="2" xfId="6" applyFont="1" applyFill="1" applyBorder="1" applyAlignment="1">
      <alignment horizontal="center" vertical="center"/>
    </xf>
    <xf numFmtId="171" fontId="5" fillId="2" borderId="0" xfId="3" applyNumberFormat="1" applyFont="1" applyFill="1" applyAlignment="1">
      <alignment horizontal="right" vertical="center"/>
    </xf>
    <xf numFmtId="0" fontId="5" fillId="2" borderId="0" xfId="3" applyFont="1" applyFill="1" applyAlignment="1">
      <alignment horizontal="left" vertical="center"/>
    </xf>
    <xf numFmtId="0" fontId="7" fillId="2" borderId="0" xfId="6" applyFont="1" applyFill="1" applyAlignment="1">
      <alignment horizontal="center" vertical="center"/>
    </xf>
    <xf numFmtId="0" fontId="5" fillId="2" borderId="1" xfId="3" applyFont="1" applyFill="1" applyBorder="1" applyAlignment="1">
      <alignment horizontal="left" vertical="center"/>
    </xf>
    <xf numFmtId="0" fontId="5" fillId="2" borderId="1" xfId="3" applyFont="1" applyFill="1" applyBorder="1" applyAlignment="1">
      <alignment horizontal="right" vertical="center"/>
    </xf>
    <xf numFmtId="0" fontId="7" fillId="2" borderId="1" xfId="6" applyFont="1" applyFill="1" applyBorder="1" applyAlignment="1">
      <alignment horizontal="center" vertical="center"/>
    </xf>
    <xf numFmtId="1" fontId="14" fillId="2" borderId="1" xfId="6" applyNumberFormat="1" applyFont="1" applyFill="1" applyBorder="1" applyAlignment="1">
      <alignment horizontal="left" vertical="center"/>
    </xf>
    <xf numFmtId="173" fontId="29" fillId="14" borderId="0" xfId="3" applyNumberFormat="1" applyFont="1" applyFill="1" applyAlignment="1">
      <alignment horizontal="left" vertical="center"/>
    </xf>
    <xf numFmtId="171" fontId="5" fillId="0" borderId="0" xfId="3" applyNumberFormat="1" applyFont="1" applyAlignment="1">
      <alignment horizontal="center" vertical="center"/>
    </xf>
    <xf numFmtId="0" fontId="11" fillId="0" borderId="0" xfId="0" applyFont="1" applyAlignment="1">
      <alignment horizontal="center" vertical="center"/>
    </xf>
    <xf numFmtId="171" fontId="23" fillId="0" borderId="0" xfId="6" applyNumberFormat="1" applyFont="1" applyAlignment="1">
      <alignment horizontal="center" vertical="center"/>
    </xf>
    <xf numFmtId="171" fontId="23" fillId="10" borderId="0" xfId="6" applyNumberFormat="1" applyFont="1" applyFill="1" applyAlignment="1">
      <alignment horizontal="center" vertical="center"/>
    </xf>
    <xf numFmtId="0" fontId="15" fillId="0" borderId="5" xfId="3" applyFont="1" applyBorder="1" applyAlignment="1">
      <alignment horizontal="center" vertical="center"/>
    </xf>
    <xf numFmtId="171" fontId="5" fillId="11" borderId="4" xfId="6" applyNumberFormat="1" applyFont="1" applyFill="1" applyBorder="1" applyAlignment="1">
      <alignment horizontal="center" vertical="center"/>
    </xf>
    <xf numFmtId="171" fontId="5" fillId="12" borderId="4" xfId="6" applyNumberFormat="1" applyFont="1" applyFill="1" applyBorder="1" applyAlignment="1">
      <alignment horizontal="center" vertical="center"/>
    </xf>
    <xf numFmtId="171" fontId="5" fillId="0" borderId="2" xfId="3" applyNumberFormat="1" applyFont="1" applyBorder="1" applyAlignment="1">
      <alignment horizontal="center" vertical="center"/>
    </xf>
    <xf numFmtId="171" fontId="5" fillId="0" borderId="1" xfId="3" applyNumberFormat="1" applyFont="1" applyBorder="1" applyAlignment="1">
      <alignment horizontal="center" vertical="center"/>
    </xf>
    <xf numFmtId="171" fontId="5" fillId="0" borderId="4" xfId="3" applyNumberFormat="1" applyFont="1" applyBorder="1" applyAlignment="1">
      <alignment horizontal="center" vertical="center"/>
    </xf>
    <xf numFmtId="171" fontId="6" fillId="0" borderId="0" xfId="3" applyNumberFormat="1" applyFont="1" applyAlignment="1">
      <alignment horizontal="center" vertical="center"/>
    </xf>
    <xf numFmtId="171" fontId="6" fillId="0" borderId="1" xfId="3" applyNumberFormat="1" applyFont="1" applyBorder="1" applyAlignment="1">
      <alignment horizontal="center" vertical="center"/>
    </xf>
    <xf numFmtId="171" fontId="5" fillId="13" borderId="4" xfId="6" applyNumberFormat="1" applyFont="1" applyFill="1" applyBorder="1" applyAlignment="1">
      <alignment horizontal="center" vertical="center"/>
    </xf>
    <xf numFmtId="171" fontId="23" fillId="0" borderId="1" xfId="6" applyNumberFormat="1" applyFont="1" applyBorder="1" applyAlignment="1">
      <alignment horizontal="center" vertical="center"/>
    </xf>
    <xf numFmtId="171" fontId="23" fillId="0" borderId="4" xfId="6" applyNumberFormat="1" applyFont="1" applyBorder="1" applyAlignment="1">
      <alignment horizontal="center" vertical="center"/>
    </xf>
    <xf numFmtId="0" fontId="3" fillId="0" borderId="6" xfId="5" applyBorder="1" applyAlignment="1">
      <alignment horizontal="center" vertical="center"/>
    </xf>
    <xf numFmtId="49" fontId="57" fillId="0" borderId="6" xfId="3" quotePrefix="1" applyNumberFormat="1" applyFont="1" applyBorder="1" applyAlignment="1">
      <alignment horizontal="left" vertical="center"/>
    </xf>
    <xf numFmtId="3" fontId="80" fillId="0" borderId="4" xfId="3" applyNumberFormat="1" applyFont="1" applyBorder="1" applyAlignment="1">
      <alignment horizontal="center" vertical="center"/>
    </xf>
    <xf numFmtId="3" fontId="6" fillId="15" borderId="4" xfId="6" applyNumberFormat="1" applyFont="1" applyFill="1" applyBorder="1" applyAlignment="1">
      <alignment horizontal="center" vertical="center"/>
    </xf>
    <xf numFmtId="1" fontId="6" fillId="2" borderId="1" xfId="6" applyNumberFormat="1" applyFont="1" applyFill="1" applyBorder="1" applyAlignment="1">
      <alignment horizontal="center" vertical="center"/>
    </xf>
    <xf numFmtId="1" fontId="6" fillId="2" borderId="4" xfId="6" applyNumberFormat="1" applyFont="1" applyFill="1" applyBorder="1" applyAlignment="1">
      <alignment horizontal="center" vertical="center"/>
    </xf>
    <xf numFmtId="3" fontId="57" fillId="2" borderId="6" xfId="3" applyNumberFormat="1" applyFont="1" applyFill="1" applyBorder="1" applyAlignment="1">
      <alignment horizontal="left" vertical="center"/>
    </xf>
    <xf numFmtId="0" fontId="32" fillId="0" borderId="0" xfId="4" applyNumberFormat="1" applyFont="1" applyFill="1" applyBorder="1" applyAlignment="1">
      <alignment horizontal="center" vertical="center"/>
    </xf>
    <xf numFmtId="0" fontId="5" fillId="8" borderId="4" xfId="6" applyFont="1" applyFill="1" applyBorder="1" applyAlignment="1">
      <alignment horizontal="center" vertical="center"/>
    </xf>
    <xf numFmtId="0" fontId="15" fillId="0" borderId="1" xfId="3" applyFont="1" applyBorder="1" applyAlignment="1">
      <alignment horizontal="center" vertical="center"/>
    </xf>
    <xf numFmtId="0" fontId="30" fillId="7" borderId="0" xfId="4" applyNumberFormat="1" applyFont="1" applyFill="1" applyBorder="1" applyAlignment="1">
      <alignment horizontal="center" vertical="center"/>
    </xf>
    <xf numFmtId="0" fontId="29" fillId="7" borderId="0" xfId="3" applyFont="1" applyFill="1" applyAlignment="1">
      <alignment horizontal="left" vertical="center"/>
    </xf>
    <xf numFmtId="0" fontId="15" fillId="4" borderId="0" xfId="6" applyFont="1" applyFill="1" applyAlignment="1">
      <alignment horizontal="center" vertical="center"/>
    </xf>
    <xf numFmtId="0" fontId="15" fillId="4" borderId="1" xfId="6" applyFont="1" applyFill="1" applyBorder="1" applyAlignment="1">
      <alignment horizontal="center" vertical="center"/>
    </xf>
    <xf numFmtId="0" fontId="30" fillId="9" borderId="0" xfId="4" applyNumberFormat="1" applyFont="1" applyFill="1" applyBorder="1" applyAlignment="1">
      <alignment horizontal="center" vertical="center"/>
    </xf>
    <xf numFmtId="0" fontId="29" fillId="9" borderId="0" xfId="3" applyFont="1" applyFill="1" applyAlignment="1">
      <alignment horizontal="left" vertical="center"/>
    </xf>
    <xf numFmtId="0" fontId="15" fillId="4" borderId="0" xfId="3" applyFont="1" applyFill="1" applyAlignment="1">
      <alignment horizontal="center" vertical="center"/>
    </xf>
    <xf numFmtId="0" fontId="15" fillId="4" borderId="1" xfId="3" applyFont="1" applyFill="1" applyBorder="1" applyAlignment="1">
      <alignment horizontal="center" vertical="center"/>
    </xf>
    <xf numFmtId="0" fontId="9" fillId="0" borderId="1" xfId="6" applyFont="1" applyBorder="1" applyAlignment="1">
      <alignment horizontal="center" vertical="center"/>
    </xf>
    <xf numFmtId="3" fontId="57" fillId="0" borderId="0" xfId="3" applyNumberFormat="1" applyFont="1" applyAlignment="1">
      <alignment horizontal="left" vertical="center"/>
    </xf>
    <xf numFmtId="49" fontId="57" fillId="0" borderId="0" xfId="3" quotePrefix="1" applyNumberFormat="1" applyFont="1" applyAlignment="1">
      <alignment horizontal="left" vertical="center"/>
    </xf>
    <xf numFmtId="1" fontId="14" fillId="7" borderId="0" xfId="6" applyNumberFormat="1" applyFont="1" applyFill="1" applyAlignment="1">
      <alignment horizontal="center" vertical="center"/>
    </xf>
    <xf numFmtId="0" fontId="10" fillId="7" borderId="0" xfId="6" applyFont="1" applyFill="1" applyAlignment="1">
      <alignment horizontal="center" vertical="center"/>
    </xf>
    <xf numFmtId="3" fontId="29" fillId="21" borderId="4" xfId="3" applyNumberFormat="1" applyFont="1" applyFill="1" applyBorder="1" applyAlignment="1">
      <alignment horizontal="left" vertical="center"/>
    </xf>
    <xf numFmtId="0" fontId="30" fillId="21" borderId="4" xfId="4" applyNumberFormat="1" applyFont="1" applyFill="1" applyBorder="1" applyAlignment="1">
      <alignment horizontal="center" vertical="center"/>
    </xf>
    <xf numFmtId="168" fontId="30" fillId="21" borderId="4" xfId="4" applyNumberFormat="1" applyFont="1" applyFill="1" applyBorder="1" applyAlignment="1">
      <alignment horizontal="center" vertical="center"/>
    </xf>
    <xf numFmtId="1" fontId="81" fillId="5" borderId="0" xfId="6" applyNumberFormat="1" applyFont="1" applyFill="1" applyAlignment="1">
      <alignment horizontal="center" vertical="center"/>
    </xf>
    <xf numFmtId="3" fontId="57" fillId="0" borderId="8" xfId="3" applyNumberFormat="1" applyFont="1" applyBorder="1" applyAlignment="1">
      <alignment horizontal="left" vertical="center"/>
    </xf>
    <xf numFmtId="0" fontId="19" fillId="0" borderId="0" xfId="6" applyFont="1" applyAlignment="1">
      <alignment horizontal="center" vertical="center"/>
    </xf>
    <xf numFmtId="173" fontId="15" fillId="0" borderId="0" xfId="1" applyNumberFormat="1" applyFont="1" applyFill="1" applyBorder="1"/>
    <xf numFmtId="168" fontId="32" fillId="0" borderId="0" xfId="4" applyNumberFormat="1" applyFont="1" applyAlignment="1">
      <alignment horizontal="center" vertical="center"/>
    </xf>
    <xf numFmtId="0" fontId="13" fillId="0" borderId="0" xfId="3" applyFont="1" applyAlignment="1">
      <alignment horizontal="right" vertical="center"/>
    </xf>
    <xf numFmtId="0" fontId="16" fillId="0" borderId="0" xfId="0" applyFont="1"/>
    <xf numFmtId="0" fontId="82" fillId="0" borderId="0" xfId="0" applyFont="1"/>
    <xf numFmtId="0" fontId="32" fillId="0" borderId="0" xfId="0" applyFont="1"/>
    <xf numFmtId="0" fontId="5" fillId="4" borderId="4" xfId="0" applyFont="1" applyFill="1" applyBorder="1"/>
    <xf numFmtId="0" fontId="7" fillId="4" borderId="4" xfId="0" applyFont="1" applyFill="1" applyBorder="1" applyAlignment="1">
      <alignment horizontal="center"/>
    </xf>
    <xf numFmtId="0" fontId="5" fillId="4" borderId="1" xfId="0" applyFont="1" applyFill="1" applyBorder="1"/>
    <xf numFmtId="0" fontId="7" fillId="4" borderId="1" xfId="0" applyFont="1" applyFill="1" applyBorder="1" applyAlignment="1">
      <alignment horizontal="center"/>
    </xf>
    <xf numFmtId="0" fontId="5" fillId="4" borderId="0" xfId="0" applyFont="1" applyFill="1"/>
    <xf numFmtId="0" fontId="7" fillId="4" borderId="0" xfId="0" applyFont="1" applyFill="1" applyAlignment="1">
      <alignment horizontal="center"/>
    </xf>
    <xf numFmtId="0" fontId="5" fillId="0" borderId="4" xfId="0" applyFont="1" applyBorder="1"/>
    <xf numFmtId="0" fontId="7" fillId="0" borderId="4" xfId="0" applyFont="1" applyBorder="1" applyAlignment="1">
      <alignment horizontal="center"/>
    </xf>
    <xf numFmtId="0" fontId="5" fillId="0" borderId="1" xfId="0" applyFont="1" applyBorder="1"/>
    <xf numFmtId="0" fontId="7" fillId="0" borderId="1" xfId="0" applyFont="1" applyBorder="1" applyAlignment="1">
      <alignment horizontal="center"/>
    </xf>
    <xf numFmtId="1" fontId="10" fillId="4" borderId="0" xfId="6" applyNumberFormat="1" applyFont="1" applyFill="1" applyAlignment="1">
      <alignment horizontal="center" vertical="center"/>
    </xf>
    <xf numFmtId="49" fontId="57" fillId="0" borderId="8" xfId="3" quotePrefix="1" applyNumberFormat="1" applyFont="1" applyBorder="1" applyAlignment="1">
      <alignment horizontal="left" vertical="center"/>
    </xf>
    <xf numFmtId="173" fontId="22" fillId="0" borderId="0" xfId="1" applyNumberFormat="1" applyFont="1" applyFill="1" applyBorder="1" applyAlignment="1">
      <alignment horizontal="center" vertical="center"/>
    </xf>
    <xf numFmtId="173" fontId="32" fillId="0" borderId="0" xfId="1" applyNumberFormat="1" applyFont="1" applyFill="1" applyBorder="1" applyAlignment="1">
      <alignment horizontal="center" vertical="center"/>
    </xf>
    <xf numFmtId="173" fontId="5" fillId="4" borderId="0" xfId="1" applyNumberFormat="1" applyFont="1" applyFill="1" applyBorder="1" applyAlignment="1">
      <alignment horizontal="right" vertical="center"/>
    </xf>
    <xf numFmtId="173" fontId="5" fillId="0" borderId="0" xfId="1" applyNumberFormat="1" applyFont="1" applyFill="1" applyBorder="1" applyAlignment="1">
      <alignment horizontal="right" vertical="center"/>
    </xf>
    <xf numFmtId="173" fontId="15" fillId="0" borderId="0" xfId="1" applyNumberFormat="1" applyFont="1" applyFill="1" applyBorder="1" applyAlignment="1">
      <alignment horizontal="right" vertical="center"/>
    </xf>
    <xf numFmtId="173" fontId="15" fillId="0" borderId="1" xfId="1" applyNumberFormat="1" applyFont="1" applyFill="1" applyBorder="1" applyAlignment="1">
      <alignment horizontal="right" vertical="center"/>
    </xf>
    <xf numFmtId="172" fontId="11" fillId="4" borderId="0" xfId="0" applyNumberFormat="1" applyFont="1" applyFill="1"/>
    <xf numFmtId="9" fontId="15" fillId="0" borderId="0" xfId="2" applyFont="1" applyFill="1" applyBorder="1" applyAlignment="1">
      <alignment vertical="center"/>
    </xf>
    <xf numFmtId="173" fontId="31" fillId="0" borderId="0" xfId="1" applyNumberFormat="1" applyFont="1" applyFill="1" applyBorder="1" applyAlignment="1">
      <alignment horizontal="right" vertical="center"/>
    </xf>
    <xf numFmtId="175" fontId="15" fillId="0" borderId="0" xfId="2" applyNumberFormat="1" applyFont="1" applyFill="1" applyBorder="1" applyAlignment="1">
      <alignment vertical="center"/>
    </xf>
    <xf numFmtId="173" fontId="83" fillId="4" borderId="0" xfId="1" applyNumberFormat="1" applyFont="1" applyFill="1" applyBorder="1" applyAlignment="1">
      <alignment horizontal="right" vertical="center"/>
    </xf>
    <xf numFmtId="173" fontId="83" fillId="4" borderId="1" xfId="1" applyNumberFormat="1" applyFont="1" applyFill="1" applyBorder="1" applyAlignment="1">
      <alignment horizontal="right" vertical="center"/>
    </xf>
    <xf numFmtId="173" fontId="31" fillId="4" borderId="0" xfId="1" applyNumberFormat="1" applyFont="1" applyFill="1" applyBorder="1" applyAlignment="1">
      <alignment horizontal="right" vertical="center"/>
    </xf>
    <xf numFmtId="173" fontId="15" fillId="4" borderId="0" xfId="1" applyNumberFormat="1" applyFont="1" applyFill="1" applyBorder="1" applyAlignment="1">
      <alignment horizontal="right" vertical="center"/>
    </xf>
    <xf numFmtId="173" fontId="15" fillId="4" borderId="1" xfId="1" applyNumberFormat="1" applyFont="1" applyFill="1" applyBorder="1" applyAlignment="1">
      <alignment horizontal="right" vertical="center"/>
    </xf>
    <xf numFmtId="173" fontId="47" fillId="0" borderId="0" xfId="1" applyNumberFormat="1" applyFont="1" applyFill="1" applyBorder="1" applyAlignment="1">
      <alignment horizontal="center" vertical="center"/>
    </xf>
    <xf numFmtId="0" fontId="84" fillId="6" borderId="0" xfId="3" applyFont="1" applyFill="1" applyAlignment="1">
      <alignment horizontal="center" vertical="center"/>
    </xf>
    <xf numFmtId="173" fontId="47" fillId="6" borderId="0" xfId="1" applyNumberFormat="1" applyFont="1" applyFill="1" applyBorder="1" applyAlignment="1">
      <alignment horizontal="center" vertical="center"/>
    </xf>
    <xf numFmtId="173" fontId="5" fillId="0" borderId="1" xfId="1" applyNumberFormat="1" applyFont="1" applyFill="1" applyBorder="1" applyAlignment="1">
      <alignment horizontal="center" vertical="center"/>
    </xf>
    <xf numFmtId="173" fontId="5" fillId="4" borderId="1" xfId="1" applyNumberFormat="1" applyFont="1" applyFill="1" applyBorder="1" applyAlignment="1">
      <alignment horizontal="center" vertical="center"/>
    </xf>
    <xf numFmtId="173" fontId="5" fillId="4" borderId="4" xfId="1" applyNumberFormat="1" applyFont="1" applyFill="1" applyBorder="1" applyAlignment="1">
      <alignment horizontal="center" vertical="center"/>
    </xf>
    <xf numFmtId="1" fontId="10" fillId="0" borderId="4" xfId="3" applyNumberFormat="1" applyFont="1" applyBorder="1" applyAlignment="1">
      <alignment horizontal="center" vertical="center"/>
    </xf>
    <xf numFmtId="173" fontId="5" fillId="0" borderId="4" xfId="1" applyNumberFormat="1" applyFont="1" applyFill="1" applyBorder="1" applyAlignment="1">
      <alignment horizontal="center" vertical="center"/>
    </xf>
    <xf numFmtId="173" fontId="5" fillId="0" borderId="0" xfId="1" applyNumberFormat="1" applyFont="1" applyFill="1" applyBorder="1" applyAlignment="1">
      <alignment horizontal="center"/>
    </xf>
    <xf numFmtId="173" fontId="32" fillId="3" borderId="0" xfId="1" applyNumberFormat="1" applyFont="1" applyFill="1" applyBorder="1" applyAlignment="1">
      <alignment horizontal="center" vertical="center"/>
    </xf>
    <xf numFmtId="173" fontId="31" fillId="4" borderId="1" xfId="1" applyNumberFormat="1" applyFont="1" applyFill="1" applyBorder="1" applyAlignment="1">
      <alignment horizontal="center" vertical="center"/>
    </xf>
    <xf numFmtId="173" fontId="13" fillId="0" borderId="0" xfId="1" applyNumberFormat="1" applyFont="1" applyFill="1" applyBorder="1" applyAlignment="1">
      <alignment vertical="center"/>
    </xf>
    <xf numFmtId="1" fontId="35" fillId="18" borderId="0" xfId="6" applyNumberFormat="1" applyFont="1" applyFill="1" applyAlignment="1">
      <alignment horizontal="center" vertical="center"/>
    </xf>
    <xf numFmtId="1" fontId="35" fillId="18" borderId="0" xfId="6" applyNumberFormat="1" applyFont="1" applyFill="1" applyAlignment="1">
      <alignment horizontal="left" vertical="center"/>
    </xf>
    <xf numFmtId="0" fontId="4" fillId="18" borderId="0" xfId="6" applyFont="1" applyFill="1" applyAlignment="1">
      <alignment horizontal="left" vertical="center"/>
    </xf>
    <xf numFmtId="0" fontId="37" fillId="18" borderId="0" xfId="5" applyFont="1" applyFill="1" applyAlignment="1">
      <alignment vertical="center"/>
    </xf>
    <xf numFmtId="0" fontId="3" fillId="18" borderId="0" xfId="5" applyFill="1" applyAlignment="1">
      <alignment vertical="center"/>
    </xf>
    <xf numFmtId="3" fontId="36" fillId="0" borderId="0" xfId="3" applyNumberFormat="1" applyFont="1" applyAlignment="1">
      <alignment horizontal="left" vertical="center"/>
    </xf>
    <xf numFmtId="0" fontId="62" fillId="19" borderId="7" xfId="14" applyFont="1" applyFill="1" applyBorder="1" applyAlignment="1">
      <alignment horizontal="center" vertical="center" wrapText="1"/>
    </xf>
    <xf numFmtId="173" fontId="62" fillId="19" borderId="7" xfId="14" applyNumberFormat="1" applyFont="1" applyFill="1" applyBorder="1" applyAlignment="1">
      <alignment horizontal="center" vertical="center" wrapText="1"/>
    </xf>
    <xf numFmtId="1" fontId="63" fillId="2" borderId="7" xfId="15" applyNumberFormat="1" applyFont="1" applyFill="1" applyBorder="1" applyAlignment="1">
      <alignment horizontal="left"/>
    </xf>
    <xf numFmtId="173" fontId="22" fillId="0" borderId="0" xfId="4" applyNumberFormat="1" applyFont="1" applyAlignment="1">
      <alignment horizontal="center" vertical="center"/>
    </xf>
    <xf numFmtId="173" fontId="36" fillId="18" borderId="0" xfId="4" applyNumberFormat="1" applyFont="1" applyFill="1" applyBorder="1" applyAlignment="1">
      <alignment horizontal="center" vertical="center"/>
    </xf>
    <xf numFmtId="173" fontId="9" fillId="0" borderId="0" xfId="4" applyNumberFormat="1" applyFont="1" applyAlignment="1">
      <alignment horizontal="center" vertical="center"/>
    </xf>
    <xf numFmtId="173" fontId="21" fillId="5" borderId="0" xfId="4" applyNumberFormat="1" applyFont="1" applyFill="1" applyBorder="1" applyAlignment="1">
      <alignment horizontal="center" vertical="center"/>
    </xf>
    <xf numFmtId="173" fontId="32" fillId="0" borderId="0" xfId="4" applyNumberFormat="1" applyFont="1" applyFill="1" applyBorder="1" applyAlignment="1">
      <alignment horizontal="center" vertical="center"/>
    </xf>
    <xf numFmtId="173" fontId="32" fillId="3" borderId="0" xfId="4" applyNumberFormat="1" applyFont="1" applyFill="1" applyBorder="1" applyAlignment="1">
      <alignment horizontal="center" vertical="center"/>
    </xf>
    <xf numFmtId="173" fontId="5" fillId="0" borderId="0" xfId="4" applyNumberFormat="1" applyFont="1" applyFill="1" applyBorder="1" applyAlignment="1">
      <alignment horizontal="right" vertical="center"/>
    </xf>
    <xf numFmtId="173" fontId="15" fillId="0" borderId="0" xfId="4" applyNumberFormat="1" applyFont="1" applyFill="1" applyBorder="1" applyAlignment="1">
      <alignment horizontal="right" vertical="center"/>
    </xf>
    <xf numFmtId="173" fontId="15" fillId="0" borderId="3" xfId="4" applyNumberFormat="1" applyFont="1" applyFill="1" applyBorder="1" applyAlignment="1">
      <alignment horizontal="right" vertical="center"/>
    </xf>
    <xf numFmtId="173" fontId="34" fillId="0" borderId="0" xfId="3" applyNumberFormat="1" applyFont="1" applyAlignment="1">
      <alignment vertical="center"/>
    </xf>
    <xf numFmtId="173" fontId="13" fillId="0" borderId="0" xfId="3" applyNumberFormat="1" applyFont="1" applyAlignment="1">
      <alignment vertical="center"/>
    </xf>
    <xf numFmtId="173" fontId="22" fillId="0" borderId="0" xfId="4" applyNumberFormat="1" applyFont="1" applyFill="1" applyBorder="1" applyAlignment="1">
      <alignment horizontal="center" vertical="center"/>
    </xf>
    <xf numFmtId="171" fontId="88" fillId="0" borderId="1" xfId="3" applyNumberFormat="1" applyFont="1" applyBorder="1" applyAlignment="1">
      <alignment horizontal="right" vertical="center"/>
    </xf>
    <xf numFmtId="0" fontId="13" fillId="0" borderId="5" xfId="3" applyFont="1" applyBorder="1" applyAlignment="1">
      <alignment horizontal="left" vertical="center"/>
    </xf>
    <xf numFmtId="0" fontId="10" fillId="10" borderId="0" xfId="6" applyFont="1" applyFill="1" applyAlignment="1">
      <alignment horizontal="left" vertical="center"/>
    </xf>
    <xf numFmtId="0" fontId="20" fillId="0" borderId="6" xfId="3" applyFont="1" applyBorder="1" applyAlignment="1">
      <alignment horizontal="left" vertical="center"/>
    </xf>
    <xf numFmtId="0" fontId="7" fillId="0" borderId="0" xfId="6" applyFont="1" applyAlignment="1">
      <alignment horizontal="left" vertical="center" wrapText="1"/>
    </xf>
    <xf numFmtId="0" fontId="13" fillId="0" borderId="4" xfId="3" applyFont="1" applyBorder="1" applyAlignment="1">
      <alignment horizontal="left" vertical="center"/>
    </xf>
    <xf numFmtId="0" fontId="7" fillId="0" borderId="0" xfId="6" applyFont="1" applyAlignment="1">
      <alignment horizontal="left" vertical="center"/>
    </xf>
    <xf numFmtId="0" fontId="10" fillId="0" borderId="0" xfId="6" applyFont="1" applyAlignment="1">
      <alignment horizontal="left" vertical="center"/>
    </xf>
    <xf numFmtId="10" fontId="10" fillId="0" borderId="0" xfId="2" applyNumberFormat="1" applyFont="1" applyFill="1" applyBorder="1" applyAlignment="1">
      <alignment horizontal="left" vertical="center"/>
    </xf>
    <xf numFmtId="171" fontId="23" fillId="7" borderId="0" xfId="6" applyNumberFormat="1" applyFont="1" applyFill="1" applyAlignment="1">
      <alignment horizontal="left" vertical="center"/>
    </xf>
    <xf numFmtId="0" fontId="10" fillId="0" borderId="0" xfId="10" applyFont="1" applyAlignment="1">
      <alignment horizontal="left" vertical="center"/>
    </xf>
    <xf numFmtId="0" fontId="7" fillId="8" borderId="4" xfId="6" applyFont="1" applyFill="1" applyBorder="1" applyAlignment="1">
      <alignment horizontal="left" vertical="center"/>
    </xf>
    <xf numFmtId="0" fontId="19" fillId="0" borderId="0" xfId="3" applyFont="1" applyAlignment="1">
      <alignment horizontal="left" vertical="center"/>
    </xf>
    <xf numFmtId="0" fontId="7" fillId="0" borderId="1" xfId="6" applyFont="1" applyBorder="1" applyAlignment="1">
      <alignment horizontal="left" vertical="center"/>
    </xf>
    <xf numFmtId="0" fontId="87" fillId="0" borderId="0" xfId="3" applyFont="1" applyAlignment="1">
      <alignment horizontal="left" vertical="center"/>
    </xf>
    <xf numFmtId="0" fontId="7" fillId="0" borderId="2" xfId="6" applyFont="1" applyBorder="1" applyAlignment="1">
      <alignment horizontal="left" vertical="center"/>
    </xf>
    <xf numFmtId="0" fontId="7" fillId="4" borderId="1" xfId="6" applyFont="1" applyFill="1" applyBorder="1" applyAlignment="1">
      <alignment horizontal="left" vertical="center"/>
    </xf>
    <xf numFmtId="0" fontId="7" fillId="4" borderId="1" xfId="6" applyFont="1" applyFill="1" applyBorder="1" applyAlignment="1">
      <alignment horizontal="left" vertical="center" wrapText="1"/>
    </xf>
    <xf numFmtId="0" fontId="7" fillId="0" borderId="4" xfId="6" applyFont="1" applyBorder="1" applyAlignment="1">
      <alignment horizontal="left" vertical="center"/>
    </xf>
    <xf numFmtId="0" fontId="7" fillId="0" borderId="1" xfId="5" applyFont="1" applyBorder="1" applyAlignment="1">
      <alignment horizontal="left" vertical="center"/>
    </xf>
    <xf numFmtId="0" fontId="7" fillId="0" borderId="1" xfId="6" applyFont="1" applyBorder="1" applyAlignment="1">
      <alignment horizontal="left" vertical="center" wrapText="1"/>
    </xf>
    <xf numFmtId="0" fontId="7" fillId="4" borderId="0" xfId="6" applyFont="1" applyFill="1" applyAlignment="1">
      <alignment horizontal="left" vertical="center" wrapText="1"/>
    </xf>
    <xf numFmtId="0" fontId="11" fillId="0" borderId="0" xfId="0" applyFont="1" applyAlignment="1">
      <alignment horizontal="left" vertical="center"/>
    </xf>
    <xf numFmtId="0" fontId="3" fillId="0" borderId="0" xfId="5" applyAlignment="1">
      <alignment horizontal="left" vertical="center"/>
    </xf>
    <xf numFmtId="0" fontId="89" fillId="0" borderId="0" xfId="5" applyFont="1" applyAlignment="1">
      <alignment vertical="center"/>
    </xf>
    <xf numFmtId="0" fontId="89" fillId="2" borderId="0" xfId="5" applyFont="1" applyFill="1" applyAlignment="1">
      <alignment vertical="center"/>
    </xf>
    <xf numFmtId="0" fontId="90" fillId="0" borderId="1" xfId="6" applyFont="1" applyBorder="1" applyAlignment="1">
      <alignment horizontal="center" vertical="center"/>
    </xf>
    <xf numFmtId="49" fontId="7" fillId="0" borderId="0" xfId="6" applyNumberFormat="1" applyFont="1" applyAlignment="1">
      <alignment horizontal="center" vertical="center"/>
    </xf>
    <xf numFmtId="0" fontId="91" fillId="5" borderId="0" xfId="3" applyFont="1" applyFill="1" applyAlignment="1">
      <alignment vertical="center" wrapText="1"/>
    </xf>
    <xf numFmtId="173" fontId="63" fillId="20" borderId="7" xfId="15" applyNumberFormat="1" applyFont="1" applyFill="1" applyBorder="1" applyAlignment="1">
      <alignment horizontal="left"/>
    </xf>
    <xf numFmtId="0" fontId="7" fillId="0" borderId="2" xfId="6" applyFont="1" applyBorder="1" applyAlignment="1">
      <alignment horizontal="left" vertical="center" wrapText="1"/>
    </xf>
    <xf numFmtId="0" fontId="7" fillId="4" borderId="2" xfId="6" applyFont="1" applyFill="1" applyBorder="1" applyAlignment="1">
      <alignment horizontal="left" vertical="center"/>
    </xf>
    <xf numFmtId="0" fontId="19" fillId="0" borderId="2" xfId="6" applyFont="1" applyBorder="1" applyAlignment="1">
      <alignment horizontal="left" vertical="center"/>
    </xf>
    <xf numFmtId="0" fontId="27" fillId="0" borderId="0" xfId="3" applyFont="1" applyAlignment="1">
      <alignment horizontal="left" vertical="center"/>
    </xf>
    <xf numFmtId="0" fontId="10" fillId="0" borderId="1" xfId="6" applyFont="1" applyBorder="1" applyAlignment="1">
      <alignment horizontal="left" vertical="center"/>
    </xf>
    <xf numFmtId="0" fontId="10" fillId="0" borderId="4" xfId="6" applyFont="1" applyBorder="1" applyAlignment="1">
      <alignment horizontal="left" vertical="center"/>
    </xf>
    <xf numFmtId="173" fontId="63" fillId="25" borderId="7" xfId="15" applyNumberFormat="1" applyFont="1" applyFill="1" applyBorder="1" applyAlignment="1">
      <alignment horizontal="left"/>
    </xf>
    <xf numFmtId="4" fontId="92" fillId="26" borderId="7" xfId="14" applyNumberFormat="1" applyFont="1" applyFill="1" applyBorder="1" applyAlignment="1" applyProtection="1">
      <alignment horizontal="center"/>
      <protection locked="0"/>
    </xf>
    <xf numFmtId="10" fontId="55" fillId="0" borderId="0" xfId="2" applyNumberFormat="1" applyFont="1"/>
    <xf numFmtId="1" fontId="69" fillId="2" borderId="10" xfId="6" applyNumberFormat="1" applyFont="1" applyFill="1" applyBorder="1" applyAlignment="1">
      <alignment horizontal="left" vertical="center"/>
    </xf>
    <xf numFmtId="1" fontId="69" fillId="2" borderId="10" xfId="6" applyNumberFormat="1" applyFont="1" applyFill="1" applyBorder="1" applyAlignment="1">
      <alignment vertical="center"/>
    </xf>
    <xf numFmtId="0" fontId="69" fillId="2" borderId="10" xfId="3" applyFont="1" applyFill="1" applyBorder="1" applyAlignment="1">
      <alignment vertical="center"/>
    </xf>
    <xf numFmtId="166" fontId="69" fillId="2" borderId="10" xfId="3" applyNumberFormat="1" applyFont="1" applyFill="1" applyBorder="1" applyAlignment="1">
      <alignment vertical="center"/>
    </xf>
    <xf numFmtId="1" fontId="69" fillId="2" borderId="11" xfId="6" applyNumberFormat="1" applyFont="1" applyFill="1" applyBorder="1" applyAlignment="1">
      <alignment horizontal="left" vertical="center"/>
    </xf>
    <xf numFmtId="0" fontId="69" fillId="2" borderId="11" xfId="3" applyFont="1" applyFill="1" applyBorder="1" applyAlignment="1">
      <alignment vertical="center"/>
    </xf>
    <xf numFmtId="166" fontId="69" fillId="2" borderId="11" xfId="3" applyNumberFormat="1" applyFont="1" applyFill="1" applyBorder="1" applyAlignment="1">
      <alignment vertical="center"/>
    </xf>
    <xf numFmtId="1" fontId="74" fillId="2" borderId="11" xfId="6" applyNumberFormat="1" applyFont="1" applyFill="1" applyBorder="1" applyAlignment="1">
      <alignment horizontal="left" vertical="center"/>
    </xf>
    <xf numFmtId="3" fontId="69" fillId="2" borderId="11" xfId="6" applyNumberFormat="1" applyFont="1" applyFill="1" applyBorder="1" applyAlignment="1">
      <alignment horizontal="left" vertical="center"/>
    </xf>
    <xf numFmtId="0" fontId="69" fillId="2" borderId="12" xfId="0" applyFont="1" applyFill="1" applyBorder="1"/>
    <xf numFmtId="3" fontId="69" fillId="2" borderId="12" xfId="6" applyNumberFormat="1" applyFont="1" applyFill="1" applyBorder="1" applyAlignment="1">
      <alignment horizontal="left" vertical="center"/>
    </xf>
    <xf numFmtId="0" fontId="69" fillId="2" borderId="12" xfId="3" applyFont="1" applyFill="1" applyBorder="1" applyAlignment="1">
      <alignment vertical="center"/>
    </xf>
    <xf numFmtId="166" fontId="69" fillId="2" borderId="12" xfId="3" applyNumberFormat="1" applyFont="1" applyFill="1" applyBorder="1" applyAlignment="1">
      <alignment vertical="center"/>
    </xf>
    <xf numFmtId="3" fontId="69" fillId="2" borderId="10" xfId="6" applyNumberFormat="1" applyFont="1" applyFill="1" applyBorder="1" applyAlignment="1">
      <alignment horizontal="left" vertical="center"/>
    </xf>
    <xf numFmtId="0" fontId="69" fillId="2" borderId="10" xfId="6" applyFont="1" applyFill="1" applyBorder="1" applyAlignment="1">
      <alignment vertical="center"/>
    </xf>
    <xf numFmtId="0" fontId="69" fillId="2" borderId="11" xfId="6" applyFont="1" applyFill="1" applyBorder="1" applyAlignment="1">
      <alignment vertical="center"/>
    </xf>
    <xf numFmtId="0" fontId="69" fillId="20" borderId="11" xfId="6" applyFont="1" applyFill="1" applyBorder="1" applyAlignment="1">
      <alignment vertical="center"/>
    </xf>
    <xf numFmtId="166" fontId="69" fillId="20" borderId="11" xfId="3" applyNumberFormat="1" applyFont="1" applyFill="1" applyBorder="1" applyAlignment="1">
      <alignment vertical="center"/>
    </xf>
    <xf numFmtId="0" fontId="69" fillId="20" borderId="12" xfId="6" applyFont="1" applyFill="1" applyBorder="1" applyAlignment="1">
      <alignment vertical="center"/>
    </xf>
    <xf numFmtId="166" fontId="69" fillId="20" borderId="12" xfId="3" applyNumberFormat="1" applyFont="1" applyFill="1" applyBorder="1" applyAlignment="1">
      <alignment vertical="center"/>
    </xf>
    <xf numFmtId="1" fontId="69" fillId="2" borderId="10" xfId="0" applyNumberFormat="1" applyFont="1" applyFill="1" applyBorder="1" applyAlignment="1">
      <alignment horizontal="left"/>
    </xf>
    <xf numFmtId="1" fontId="69" fillId="2" borderId="11" xfId="0" applyNumberFormat="1" applyFont="1" applyFill="1" applyBorder="1" applyAlignment="1">
      <alignment horizontal="left"/>
    </xf>
    <xf numFmtId="1" fontId="69" fillId="20" borderId="11" xfId="6" applyNumberFormat="1" applyFont="1" applyFill="1" applyBorder="1" applyAlignment="1">
      <alignment vertical="center"/>
    </xf>
    <xf numFmtId="1" fontId="69" fillId="20" borderId="12" xfId="6" applyNumberFormat="1" applyFont="1" applyFill="1" applyBorder="1" applyAlignment="1">
      <alignment vertical="center"/>
    </xf>
    <xf numFmtId="1" fontId="69" fillId="2" borderId="11" xfId="6" applyNumberFormat="1" applyFont="1" applyFill="1" applyBorder="1" applyAlignment="1">
      <alignment vertical="center"/>
    </xf>
    <xf numFmtId="1" fontId="69" fillId="2" borderId="9" xfId="6" applyNumberFormat="1" applyFont="1" applyFill="1" applyBorder="1" applyAlignment="1">
      <alignment horizontal="left" vertical="center"/>
    </xf>
    <xf numFmtId="0" fontId="69" fillId="2" borderId="9" xfId="3" applyFont="1" applyFill="1" applyBorder="1" applyAlignment="1">
      <alignment vertical="center"/>
    </xf>
    <xf numFmtId="166" fontId="69" fillId="2" borderId="9" xfId="3" applyNumberFormat="1" applyFont="1" applyFill="1" applyBorder="1" applyAlignment="1">
      <alignment vertical="center"/>
    </xf>
    <xf numFmtId="1" fontId="69" fillId="2" borderId="12" xfId="6" applyNumberFormat="1" applyFont="1" applyFill="1" applyBorder="1" applyAlignment="1">
      <alignment horizontal="left" vertical="center"/>
    </xf>
    <xf numFmtId="0" fontId="69" fillId="2" borderId="12" xfId="6" applyFont="1" applyFill="1" applyBorder="1" applyAlignment="1">
      <alignment vertical="center"/>
    </xf>
    <xf numFmtId="3" fontId="69" fillId="2" borderId="10" xfId="3" applyNumberFormat="1" applyFont="1" applyFill="1" applyBorder="1" applyAlignment="1">
      <alignment horizontal="left" vertical="center"/>
    </xf>
    <xf numFmtId="3" fontId="69" fillId="2" borderId="11" xfId="3" applyNumberFormat="1" applyFont="1" applyFill="1" applyBorder="1" applyAlignment="1">
      <alignment horizontal="left" vertical="center"/>
    </xf>
    <xf numFmtId="1" fontId="69" fillId="2" borderId="12" xfId="0" applyNumberFormat="1" applyFont="1" applyFill="1" applyBorder="1" applyAlignment="1">
      <alignment horizontal="left"/>
    </xf>
    <xf numFmtId="3" fontId="69" fillId="2" borderId="12" xfId="3" applyNumberFormat="1" applyFont="1" applyFill="1" applyBorder="1" applyAlignment="1">
      <alignment horizontal="left" vertical="center"/>
    </xf>
    <xf numFmtId="1" fontId="69" fillId="2" borderId="9" xfId="0" applyNumberFormat="1" applyFont="1" applyFill="1" applyBorder="1" applyAlignment="1">
      <alignment horizontal="left"/>
    </xf>
    <xf numFmtId="3" fontId="69" fillId="2" borderId="9" xfId="3" applyNumberFormat="1" applyFont="1" applyFill="1" applyBorder="1" applyAlignment="1">
      <alignment horizontal="left" vertical="center"/>
    </xf>
    <xf numFmtId="1" fontId="69" fillId="20" borderId="11" xfId="0" applyNumberFormat="1" applyFont="1" applyFill="1" applyBorder="1" applyAlignment="1">
      <alignment horizontal="left"/>
    </xf>
    <xf numFmtId="3" fontId="69" fillId="20" borderId="11" xfId="3" applyNumberFormat="1" applyFont="1" applyFill="1" applyBorder="1" applyAlignment="1">
      <alignment horizontal="left" vertical="center"/>
    </xf>
    <xf numFmtId="0" fontId="69" fillId="20" borderId="11" xfId="3" applyFont="1" applyFill="1" applyBorder="1" applyAlignment="1">
      <alignment vertical="center"/>
    </xf>
    <xf numFmtId="1" fontId="69" fillId="20" borderId="12" xfId="0" applyNumberFormat="1" applyFont="1" applyFill="1" applyBorder="1" applyAlignment="1">
      <alignment horizontal="left"/>
    </xf>
    <xf numFmtId="3" fontId="69" fillId="20" borderId="12" xfId="3" applyNumberFormat="1" applyFont="1" applyFill="1" applyBorder="1" applyAlignment="1">
      <alignment horizontal="left" vertical="center"/>
    </xf>
    <xf numFmtId="0" fontId="69" fillId="20" borderId="12" xfId="3" applyFont="1" applyFill="1" applyBorder="1" applyAlignment="1">
      <alignment vertical="center"/>
    </xf>
    <xf numFmtId="1" fontId="69" fillId="20" borderId="13" xfId="0" applyNumberFormat="1" applyFont="1" applyFill="1" applyBorder="1" applyAlignment="1">
      <alignment horizontal="left"/>
    </xf>
    <xf numFmtId="3" fontId="69" fillId="20" borderId="13" xfId="3" applyNumberFormat="1" applyFont="1" applyFill="1" applyBorder="1" applyAlignment="1">
      <alignment horizontal="left" vertical="center"/>
    </xf>
    <xf numFmtId="0" fontId="69" fillId="20" borderId="13" xfId="3" applyFont="1" applyFill="1" applyBorder="1" applyAlignment="1">
      <alignment vertical="center"/>
    </xf>
    <xf numFmtId="166" fontId="69" fillId="20" borderId="13" xfId="3" applyNumberFormat="1" applyFont="1" applyFill="1" applyBorder="1" applyAlignment="1">
      <alignment vertical="center"/>
    </xf>
    <xf numFmtId="1" fontId="69" fillId="20" borderId="11" xfId="6" applyNumberFormat="1" applyFont="1" applyFill="1" applyBorder="1" applyAlignment="1">
      <alignment horizontal="left" vertical="center"/>
    </xf>
    <xf numFmtId="1" fontId="69" fillId="20" borderId="12" xfId="6" applyNumberFormat="1" applyFont="1" applyFill="1" applyBorder="1" applyAlignment="1">
      <alignment horizontal="left" vertical="center"/>
    </xf>
    <xf numFmtId="1" fontId="69" fillId="2" borderId="12" xfId="6" applyNumberFormat="1" applyFont="1" applyFill="1" applyBorder="1" applyAlignment="1">
      <alignment vertical="center"/>
    </xf>
    <xf numFmtId="0" fontId="69" fillId="2" borderId="0" xfId="0" applyFont="1" applyFill="1" applyAlignment="1">
      <alignment horizontal="left"/>
    </xf>
    <xf numFmtId="1" fontId="77" fillId="2" borderId="0" xfId="0" applyNumberFormat="1" applyFont="1" applyFill="1" applyAlignment="1">
      <alignment horizontal="left"/>
    </xf>
    <xf numFmtId="0" fontId="69" fillId="2" borderId="0" xfId="0" applyFont="1" applyFill="1"/>
    <xf numFmtId="166" fontId="76" fillId="2" borderId="0" xfId="4" applyNumberFormat="1" applyFont="1" applyFill="1" applyBorder="1" applyAlignment="1">
      <alignment horizontal="center" vertical="center"/>
    </xf>
    <xf numFmtId="1" fontId="69" fillId="2" borderId="0" xfId="0" applyNumberFormat="1" applyFont="1" applyFill="1" applyAlignment="1">
      <alignment horizontal="left"/>
    </xf>
    <xf numFmtId="3" fontId="56" fillId="2" borderId="0" xfId="3" applyNumberFormat="1" applyFont="1" applyFill="1" applyAlignment="1">
      <alignment horizontal="left" vertical="center"/>
    </xf>
    <xf numFmtId="0" fontId="69" fillId="2" borderId="0" xfId="3" applyFont="1" applyFill="1" applyAlignment="1">
      <alignment vertical="center"/>
    </xf>
    <xf numFmtId="0" fontId="65" fillId="2" borderId="0" xfId="0" applyFont="1" applyFill="1"/>
    <xf numFmtId="1" fontId="69" fillId="2" borderId="0" xfId="6" applyNumberFormat="1" applyFont="1" applyFill="1" applyAlignment="1">
      <alignment horizontal="left" vertical="center"/>
    </xf>
    <xf numFmtId="0" fontId="69" fillId="2" borderId="0" xfId="6" applyFont="1" applyFill="1" applyAlignment="1">
      <alignment vertical="center"/>
    </xf>
    <xf numFmtId="166" fontId="69" fillId="2" borderId="0" xfId="3" applyNumberFormat="1" applyFont="1" applyFill="1" applyAlignment="1">
      <alignment vertical="center"/>
    </xf>
    <xf numFmtId="1" fontId="56" fillId="2" borderId="0" xfId="6" applyNumberFormat="1" applyFont="1" applyFill="1" applyAlignment="1">
      <alignment horizontal="left" vertical="center"/>
    </xf>
    <xf numFmtId="3" fontId="16" fillId="27" borderId="0" xfId="3" applyNumberFormat="1" applyFont="1" applyFill="1" applyAlignment="1">
      <alignment horizontal="left" vertical="center"/>
    </xf>
    <xf numFmtId="0" fontId="54" fillId="27" borderId="0" xfId="3" applyFont="1" applyFill="1" applyAlignment="1">
      <alignment horizontal="center" vertical="center"/>
    </xf>
    <xf numFmtId="168" fontId="32" fillId="27" borderId="0" xfId="4" applyNumberFormat="1" applyFont="1" applyFill="1" applyBorder="1" applyAlignment="1">
      <alignment horizontal="center" vertical="center"/>
    </xf>
    <xf numFmtId="1" fontId="10" fillId="0" borderId="2" xfId="6" applyNumberFormat="1" applyFont="1" applyBorder="1" applyAlignment="1">
      <alignment horizontal="center" vertical="center"/>
    </xf>
    <xf numFmtId="1" fontId="15" fillId="0" borderId="2" xfId="6" applyNumberFormat="1" applyFont="1" applyBorder="1" applyAlignment="1">
      <alignment horizontal="left" vertical="center"/>
    </xf>
    <xf numFmtId="0" fontId="7" fillId="0" borderId="2" xfId="6" applyFont="1" applyBorder="1" applyAlignment="1">
      <alignment horizontal="center" vertical="center"/>
    </xf>
    <xf numFmtId="171" fontId="15" fillId="4" borderId="2" xfId="3" applyNumberFormat="1" applyFont="1" applyFill="1" applyBorder="1" applyAlignment="1">
      <alignment horizontal="right" vertical="center"/>
    </xf>
    <xf numFmtId="3" fontId="5" fillId="20" borderId="1" xfId="6" applyNumberFormat="1" applyFont="1" applyFill="1" applyBorder="1" applyAlignment="1">
      <alignment horizontal="left" vertical="center"/>
    </xf>
    <xf numFmtId="0" fontId="6" fillId="20" borderId="1" xfId="6" applyFont="1" applyFill="1" applyBorder="1" applyAlignment="1">
      <alignment horizontal="center" vertical="center"/>
    </xf>
    <xf numFmtId="171" fontId="5" fillId="20" borderId="1" xfId="6" applyNumberFormat="1" applyFont="1" applyFill="1" applyBorder="1" applyAlignment="1">
      <alignment horizontal="right" vertical="center"/>
    </xf>
    <xf numFmtId="3" fontId="16" fillId="20" borderId="0" xfId="3" applyNumberFormat="1" applyFont="1" applyFill="1" applyAlignment="1">
      <alignment horizontal="left" vertical="center"/>
    </xf>
    <xf numFmtId="0" fontId="13" fillId="20" borderId="0" xfId="3" applyFont="1" applyFill="1" applyAlignment="1">
      <alignment horizontal="center" vertical="center"/>
    </xf>
    <xf numFmtId="168" fontId="32" fillId="20" borderId="0" xfId="4" applyNumberFormat="1" applyFont="1" applyFill="1" applyBorder="1" applyAlignment="1">
      <alignment horizontal="center" vertical="center"/>
    </xf>
    <xf numFmtId="173" fontId="55" fillId="28" borderId="0" xfId="0" applyNumberFormat="1" applyFont="1" applyFill="1"/>
    <xf numFmtId="173" fontId="55" fillId="29" borderId="0" xfId="0" applyNumberFormat="1" applyFont="1" applyFill="1"/>
    <xf numFmtId="1" fontId="66" fillId="30" borderId="0" xfId="6" applyNumberFormat="1" applyFont="1" applyFill="1" applyAlignment="1">
      <alignment horizontal="center" vertical="center"/>
    </xf>
    <xf numFmtId="173" fontId="55" fillId="31" borderId="0" xfId="0" applyNumberFormat="1" applyFont="1" applyFill="1"/>
    <xf numFmtId="173" fontId="66" fillId="30" borderId="0" xfId="6" applyNumberFormat="1" applyFont="1" applyFill="1" applyAlignment="1">
      <alignment horizontal="center" vertical="center"/>
    </xf>
    <xf numFmtId="173" fontId="55" fillId="32" borderId="0" xfId="0" applyNumberFormat="1" applyFont="1" applyFill="1"/>
    <xf numFmtId="173" fontId="55" fillId="33" borderId="0" xfId="0" applyNumberFormat="1" applyFont="1" applyFill="1"/>
    <xf numFmtId="3" fontId="29" fillId="34" borderId="0" xfId="3" applyNumberFormat="1" applyFont="1" applyFill="1" applyAlignment="1">
      <alignment horizontal="left" vertical="center"/>
    </xf>
    <xf numFmtId="1" fontId="14" fillId="35" borderId="4" xfId="6" applyNumberFormat="1" applyFont="1" applyFill="1" applyBorder="1" applyAlignment="1">
      <alignment horizontal="left" vertical="center"/>
    </xf>
    <xf numFmtId="1" fontId="69" fillId="2" borderId="9" xfId="6" applyNumberFormat="1" applyFont="1" applyFill="1" applyBorder="1" applyAlignment="1">
      <alignment vertical="center"/>
    </xf>
    <xf numFmtId="3" fontId="93" fillId="0" borderId="0" xfId="3" applyNumberFormat="1" applyFont="1" applyAlignment="1">
      <alignment horizontal="left" vertical="center"/>
    </xf>
    <xf numFmtId="0" fontId="93" fillId="0" borderId="0" xfId="0" applyFont="1"/>
    <xf numFmtId="1" fontId="93" fillId="0" borderId="0" xfId="6" applyNumberFormat="1" applyFont="1" applyAlignment="1">
      <alignment horizontal="left" vertical="center"/>
    </xf>
    <xf numFmtId="1" fontId="93" fillId="0" borderId="0" xfId="0" applyNumberFormat="1" applyFont="1" applyAlignment="1">
      <alignment horizontal="left"/>
    </xf>
    <xf numFmtId="1" fontId="94" fillId="5" borderId="0" xfId="6" applyNumberFormat="1" applyFont="1" applyFill="1" applyAlignment="1">
      <alignment horizontal="left" vertical="center"/>
    </xf>
    <xf numFmtId="1" fontId="64" fillId="0" borderId="0" xfId="6" applyNumberFormat="1" applyFont="1" applyAlignment="1">
      <alignment horizontal="center" vertical="center"/>
    </xf>
    <xf numFmtId="0" fontId="5" fillId="0" borderId="1" xfId="6" applyFont="1" applyBorder="1" applyAlignment="1">
      <alignment horizontal="left" vertical="center"/>
    </xf>
    <xf numFmtId="0" fontId="5" fillId="0" borderId="1" xfId="6" applyFont="1" applyBorder="1" applyAlignment="1">
      <alignment horizontal="right" vertical="center"/>
    </xf>
    <xf numFmtId="0" fontId="7" fillId="0" borderId="0" xfId="6" applyFont="1" applyAlignment="1">
      <alignment horizontal="center" vertical="center" wrapText="1"/>
    </xf>
    <xf numFmtId="1" fontId="10" fillId="2" borderId="0" xfId="6" applyNumberFormat="1" applyFont="1" applyFill="1" applyAlignment="1">
      <alignment horizontal="center" vertical="center"/>
    </xf>
    <xf numFmtId="171" fontId="15" fillId="11" borderId="0" xfId="3" applyNumberFormat="1" applyFont="1" applyFill="1" applyAlignment="1">
      <alignment horizontal="right" vertical="center"/>
    </xf>
    <xf numFmtId="171" fontId="15" fillId="11" borderId="1" xfId="3" applyNumberFormat="1" applyFont="1" applyFill="1" applyBorder="1" applyAlignment="1">
      <alignment horizontal="right" vertical="center"/>
    </xf>
    <xf numFmtId="3" fontId="5" fillId="2" borderId="1" xfId="6" applyNumberFormat="1" applyFont="1" applyFill="1" applyBorder="1" applyAlignment="1">
      <alignment horizontal="left" vertical="center"/>
    </xf>
    <xf numFmtId="0" fontId="5" fillId="2" borderId="1" xfId="6" applyFont="1" applyFill="1" applyBorder="1" applyAlignment="1">
      <alignment horizontal="left" vertical="center"/>
    </xf>
    <xf numFmtId="0" fontId="6" fillId="2" borderId="1" xfId="6" applyFont="1" applyFill="1" applyBorder="1" applyAlignment="1">
      <alignment horizontal="center" vertical="center"/>
    </xf>
    <xf numFmtId="0" fontId="5" fillId="2" borderId="1" xfId="6" applyFont="1" applyFill="1" applyBorder="1" applyAlignment="1">
      <alignment horizontal="right" vertical="center"/>
    </xf>
    <xf numFmtId="49" fontId="57" fillId="2" borderId="6" xfId="3" quotePrefix="1" applyNumberFormat="1" applyFont="1" applyFill="1" applyBorder="1" applyAlignment="1">
      <alignment horizontal="left" vertical="center"/>
    </xf>
    <xf numFmtId="3" fontId="9" fillId="2" borderId="0" xfId="6" applyNumberFormat="1" applyFont="1" applyFill="1" applyAlignment="1">
      <alignment horizontal="left" vertical="center"/>
    </xf>
    <xf numFmtId="0" fontId="10" fillId="2" borderId="0" xfId="10" applyFont="1" applyFill="1"/>
    <xf numFmtId="0" fontId="13" fillId="2" borderId="0" xfId="3" applyFont="1" applyFill="1" applyAlignment="1">
      <alignment horizontal="center" vertical="center"/>
    </xf>
    <xf numFmtId="168" fontId="22" fillId="2" borderId="0" xfId="4" applyNumberFormat="1" applyFont="1" applyFill="1" applyBorder="1" applyAlignment="1">
      <alignment horizontal="center" vertical="center"/>
    </xf>
    <xf numFmtId="1" fontId="14" fillId="36" borderId="0" xfId="6" applyNumberFormat="1" applyFont="1" applyFill="1" applyAlignment="1">
      <alignment horizontal="center" vertical="center"/>
    </xf>
    <xf numFmtId="0" fontId="10" fillId="36" borderId="0" xfId="6" applyFont="1" applyFill="1" applyAlignment="1">
      <alignment horizontal="center" vertical="center"/>
    </xf>
    <xf numFmtId="171" fontId="23" fillId="36" borderId="0" xfId="6" applyNumberFormat="1" applyFont="1" applyFill="1" applyAlignment="1">
      <alignment horizontal="right" vertical="center"/>
    </xf>
    <xf numFmtId="3" fontId="16" fillId="37" borderId="0" xfId="3" applyNumberFormat="1" applyFont="1" applyFill="1" applyAlignment="1">
      <alignment horizontal="left" vertical="center"/>
    </xf>
    <xf numFmtId="0" fontId="54" fillId="37" borderId="0" xfId="3" applyFont="1" applyFill="1" applyAlignment="1">
      <alignment horizontal="center" vertical="center"/>
    </xf>
    <xf numFmtId="168" fontId="32" fillId="37" borderId="0" xfId="4" applyNumberFormat="1" applyFont="1" applyFill="1" applyBorder="1" applyAlignment="1">
      <alignment horizontal="center" vertical="center"/>
    </xf>
    <xf numFmtId="3" fontId="29" fillId="36" borderId="0" xfId="3" applyNumberFormat="1" applyFont="1" applyFill="1" applyAlignment="1">
      <alignment horizontal="left" vertical="center"/>
    </xf>
    <xf numFmtId="3" fontId="6" fillId="0" borderId="1" xfId="3" applyNumberFormat="1" applyFont="1" applyBorder="1" applyAlignment="1">
      <alignment horizontal="right" vertical="center"/>
    </xf>
    <xf numFmtId="2" fontId="0" fillId="0" borderId="0" xfId="0" applyNumberFormat="1"/>
    <xf numFmtId="44" fontId="63" fillId="2" borderId="7" xfId="15" applyNumberFormat="1" applyFont="1" applyFill="1" applyBorder="1" applyAlignment="1">
      <alignment horizontal="right"/>
    </xf>
    <xf numFmtId="44" fontId="0" fillId="0" borderId="0" xfId="0" applyNumberFormat="1"/>
    <xf numFmtId="0" fontId="96" fillId="0" borderId="0" xfId="5" applyFont="1"/>
    <xf numFmtId="1" fontId="97" fillId="0" borderId="0" xfId="6" applyNumberFormat="1" applyFont="1" applyAlignment="1">
      <alignment horizontal="center" vertical="center"/>
    </xf>
    <xf numFmtId="0" fontId="99" fillId="0" borderId="0" xfId="6" applyFont="1" applyAlignment="1">
      <alignment horizontal="center" vertical="center"/>
    </xf>
    <xf numFmtId="9" fontId="96" fillId="0" borderId="0" xfId="2" applyFont="1"/>
    <xf numFmtId="171" fontId="101" fillId="4" borderId="0" xfId="3" applyNumberFormat="1" applyFont="1" applyFill="1" applyAlignment="1">
      <alignment horizontal="right" vertical="center"/>
    </xf>
    <xf numFmtId="1" fontId="100" fillId="0" borderId="1" xfId="6" applyNumberFormat="1" applyFont="1" applyBorder="1" applyAlignment="1">
      <alignment horizontal="center" vertical="center"/>
    </xf>
    <xf numFmtId="0" fontId="99" fillId="0" borderId="1" xfId="6" applyFont="1" applyBorder="1" applyAlignment="1">
      <alignment horizontal="center" vertical="center"/>
    </xf>
    <xf numFmtId="171" fontId="101" fillId="4" borderId="1" xfId="3" applyNumberFormat="1" applyFont="1" applyFill="1" applyBorder="1" applyAlignment="1">
      <alignment horizontal="right" vertical="center"/>
    </xf>
    <xf numFmtId="1" fontId="102" fillId="2" borderId="11" xfId="0" applyNumberFormat="1" applyFont="1" applyFill="1" applyBorder="1" applyAlignment="1">
      <alignment horizontal="left"/>
    </xf>
    <xf numFmtId="3" fontId="102" fillId="2" borderId="11" xfId="3" applyNumberFormat="1" applyFont="1" applyFill="1" applyBorder="1" applyAlignment="1">
      <alignment horizontal="left" vertical="center"/>
    </xf>
    <xf numFmtId="0" fontId="102" fillId="2" borderId="11" xfId="6" applyFont="1" applyFill="1" applyBorder="1" applyAlignment="1">
      <alignment vertical="center"/>
    </xf>
    <xf numFmtId="166" fontId="102" fillId="2" borderId="11" xfId="3" applyNumberFormat="1" applyFont="1" applyFill="1" applyBorder="1" applyAlignment="1">
      <alignment vertical="center"/>
    </xf>
    <xf numFmtId="0" fontId="103" fillId="0" borderId="0" xfId="5" applyFont="1"/>
    <xf numFmtId="3" fontId="98" fillId="0" borderId="1" xfId="6" applyNumberFormat="1" applyFont="1" applyBorder="1" applyAlignment="1">
      <alignment horizontal="left" vertical="center"/>
    </xf>
    <xf numFmtId="0" fontId="104" fillId="0" borderId="1" xfId="6" applyFont="1" applyBorder="1" applyAlignment="1">
      <alignment horizontal="center" vertical="center"/>
    </xf>
    <xf numFmtId="171" fontId="98" fillId="0" borderId="1" xfId="6" applyNumberFormat="1" applyFont="1" applyBorder="1" applyAlignment="1">
      <alignment horizontal="right" vertical="center"/>
    </xf>
    <xf numFmtId="171" fontId="96" fillId="0" borderId="0" xfId="5" applyNumberFormat="1" applyFont="1"/>
    <xf numFmtId="3" fontId="5" fillId="20" borderId="0" xfId="6" applyNumberFormat="1" applyFont="1" applyFill="1" applyAlignment="1">
      <alignment horizontal="left" vertical="center"/>
    </xf>
    <xf numFmtId="0" fontId="6" fillId="20" borderId="0" xfId="6" applyFont="1" applyFill="1" applyAlignment="1">
      <alignment horizontal="center" vertical="center"/>
    </xf>
    <xf numFmtId="171" fontId="5" fillId="20" borderId="0" xfId="6" applyNumberFormat="1" applyFont="1" applyFill="1" applyAlignment="1">
      <alignment horizontal="right" vertical="center"/>
    </xf>
    <xf numFmtId="9" fontId="3" fillId="0" borderId="0" xfId="2" applyFont="1"/>
    <xf numFmtId="0" fontId="69" fillId="20" borderId="13" xfId="6" applyFont="1" applyFill="1" applyBorder="1" applyAlignment="1">
      <alignment vertical="center"/>
    </xf>
    <xf numFmtId="0" fontId="7" fillId="0" borderId="4" xfId="3" applyFont="1" applyBorder="1" applyAlignment="1">
      <alignment horizontal="center" vertical="center"/>
    </xf>
    <xf numFmtId="173" fontId="13" fillId="0" borderId="0" xfId="17" applyNumberFormat="1" applyFont="1" applyFill="1" applyBorder="1" applyAlignment="1">
      <alignment horizontal="center" vertical="center"/>
    </xf>
    <xf numFmtId="173" fontId="13" fillId="0" borderId="0" xfId="17" applyNumberFormat="1" applyFont="1" applyFill="1" applyBorder="1" applyAlignment="1">
      <alignment vertical="center"/>
    </xf>
    <xf numFmtId="173" fontId="32" fillId="0" borderId="0" xfId="17" applyNumberFormat="1" applyFont="1" applyFill="1" applyBorder="1" applyAlignment="1">
      <alignment horizontal="center" vertical="center"/>
    </xf>
    <xf numFmtId="173" fontId="13" fillId="6" borderId="0" xfId="17" applyNumberFormat="1" applyFont="1" applyFill="1" applyBorder="1" applyAlignment="1">
      <alignment horizontal="center" vertical="center"/>
    </xf>
    <xf numFmtId="3" fontId="105" fillId="0" borderId="0" xfId="3" applyNumberFormat="1" applyFont="1" applyAlignment="1">
      <alignment horizontal="left" vertical="center"/>
    </xf>
    <xf numFmtId="1" fontId="21" fillId="5" borderId="0" xfId="3" applyNumberFormat="1" applyFont="1" applyFill="1" applyAlignment="1">
      <alignment horizontal="left" vertical="center"/>
    </xf>
    <xf numFmtId="3" fontId="21" fillId="0" borderId="0" xfId="3" applyNumberFormat="1" applyFont="1" applyAlignment="1">
      <alignment horizontal="center" vertical="center"/>
    </xf>
    <xf numFmtId="0" fontId="15" fillId="5" borderId="0" xfId="3" applyFont="1" applyFill="1" applyAlignment="1">
      <alignment horizontal="center" vertical="center"/>
    </xf>
    <xf numFmtId="1" fontId="15" fillId="5" borderId="0" xfId="3" applyNumberFormat="1" applyFont="1" applyFill="1" applyAlignment="1">
      <alignment horizontal="left" vertical="center"/>
    </xf>
    <xf numFmtId="173" fontId="4" fillId="18" borderId="0" xfId="17" applyNumberFormat="1" applyFont="1" applyFill="1" applyBorder="1" applyAlignment="1">
      <alignment horizontal="left" vertical="center"/>
    </xf>
    <xf numFmtId="173" fontId="15" fillId="0" borderId="1" xfId="4" applyNumberFormat="1" applyFont="1" applyFill="1" applyBorder="1" applyAlignment="1">
      <alignment horizontal="right" vertical="center"/>
    </xf>
    <xf numFmtId="3" fontId="34" fillId="0" borderId="0" xfId="3" applyNumberFormat="1" applyFont="1" applyAlignment="1">
      <alignment horizontal="left" vertical="center"/>
    </xf>
    <xf numFmtId="1" fontId="58" fillId="38" borderId="0" xfId="6" applyNumberFormat="1" applyFont="1" applyFill="1" applyAlignment="1">
      <alignment horizontal="left" vertical="center"/>
    </xf>
    <xf numFmtId="0" fontId="5" fillId="38" borderId="0" xfId="3" applyFont="1" applyFill="1" applyAlignment="1">
      <alignment horizontal="left" vertical="center"/>
    </xf>
    <xf numFmtId="0" fontId="7" fillId="38" borderId="0" xfId="6" applyFont="1" applyFill="1" applyAlignment="1">
      <alignment horizontal="left" vertical="center"/>
    </xf>
    <xf numFmtId="171" fontId="5" fillId="38" borderId="0" xfId="3" applyNumberFormat="1" applyFont="1" applyFill="1" applyAlignment="1">
      <alignment horizontal="right" vertical="center"/>
    </xf>
    <xf numFmtId="1" fontId="14" fillId="38" borderId="0" xfId="6" applyNumberFormat="1" applyFont="1" applyFill="1" applyAlignment="1">
      <alignment horizontal="left" vertical="center"/>
    </xf>
    <xf numFmtId="0" fontId="15" fillId="38" borderId="0" xfId="3" applyFont="1" applyFill="1" applyAlignment="1">
      <alignment horizontal="center" vertical="center"/>
    </xf>
    <xf numFmtId="171" fontId="15" fillId="38" borderId="0" xfId="3" applyNumberFormat="1" applyFont="1" applyFill="1" applyAlignment="1">
      <alignment horizontal="right" vertical="center"/>
    </xf>
    <xf numFmtId="1" fontId="14" fillId="38" borderId="1" xfId="6" applyNumberFormat="1" applyFont="1" applyFill="1" applyBorder="1" applyAlignment="1">
      <alignment horizontal="left" vertical="center"/>
    </xf>
    <xf numFmtId="0" fontId="15" fillId="38" borderId="1" xfId="3" applyFont="1" applyFill="1" applyBorder="1" applyAlignment="1">
      <alignment horizontal="center" vertical="center"/>
    </xf>
    <xf numFmtId="0" fontId="7" fillId="38" borderId="1" xfId="6" applyFont="1" applyFill="1" applyBorder="1" applyAlignment="1">
      <alignment horizontal="left" vertical="center"/>
    </xf>
    <xf numFmtId="171" fontId="15" fillId="38" borderId="1" xfId="3" applyNumberFormat="1" applyFont="1" applyFill="1" applyBorder="1" applyAlignment="1">
      <alignment horizontal="right" vertical="center"/>
    </xf>
    <xf numFmtId="171" fontId="5" fillId="38" borderId="0" xfId="3" applyNumberFormat="1" applyFont="1" applyFill="1" applyAlignment="1">
      <alignment horizontal="center" vertical="center"/>
    </xf>
    <xf numFmtId="171" fontId="5" fillId="38" borderId="1" xfId="3" applyNumberFormat="1" applyFont="1" applyFill="1" applyBorder="1" applyAlignment="1">
      <alignment horizontal="center" vertical="center"/>
    </xf>
    <xf numFmtId="171" fontId="5" fillId="38" borderId="1" xfId="3" applyNumberFormat="1" applyFont="1" applyFill="1" applyBorder="1" applyAlignment="1">
      <alignment horizontal="right" vertical="center"/>
    </xf>
    <xf numFmtId="1" fontId="10" fillId="38" borderId="1" xfId="6" applyNumberFormat="1" applyFont="1" applyFill="1" applyBorder="1" applyAlignment="1">
      <alignment horizontal="center" vertical="center"/>
    </xf>
    <xf numFmtId="1" fontId="15" fillId="38" borderId="0" xfId="6" applyNumberFormat="1" applyFont="1" applyFill="1" applyAlignment="1">
      <alignment horizontal="left" vertical="center"/>
    </xf>
    <xf numFmtId="49" fontId="26" fillId="38" borderId="0" xfId="6" applyNumberFormat="1" applyFont="1" applyFill="1" applyAlignment="1">
      <alignment horizontal="center" vertical="center"/>
    </xf>
    <xf numFmtId="171" fontId="15" fillId="39" borderId="0" xfId="3" applyNumberFormat="1" applyFont="1" applyFill="1" applyAlignment="1">
      <alignment horizontal="right" vertical="center"/>
    </xf>
    <xf numFmtId="0" fontId="26" fillId="38" borderId="0" xfId="6" applyFont="1" applyFill="1" applyAlignment="1">
      <alignment horizontal="center" vertical="center"/>
    </xf>
    <xf numFmtId="1" fontId="23" fillId="38" borderId="0" xfId="6" applyNumberFormat="1" applyFont="1" applyFill="1" applyAlignment="1">
      <alignment horizontal="center" vertical="center"/>
    </xf>
    <xf numFmtId="1" fontId="15" fillId="38" borderId="1" xfId="6" applyNumberFormat="1" applyFont="1" applyFill="1" applyBorder="1" applyAlignment="1">
      <alignment horizontal="left" vertical="center"/>
    </xf>
    <xf numFmtId="0" fontId="7" fillId="38" borderId="1" xfId="6" applyFont="1" applyFill="1" applyBorder="1" applyAlignment="1">
      <alignment horizontal="center" vertical="center"/>
    </xf>
    <xf numFmtId="171" fontId="15" fillId="39" borderId="1" xfId="3" applyNumberFormat="1" applyFont="1" applyFill="1" applyBorder="1" applyAlignment="1">
      <alignment horizontal="right" vertical="center"/>
    </xf>
    <xf numFmtId="0" fontId="26" fillId="38" borderId="1" xfId="6" applyFont="1" applyFill="1" applyBorder="1" applyAlignment="1">
      <alignment horizontal="center" vertical="center"/>
    </xf>
    <xf numFmtId="0" fontId="7" fillId="38" borderId="0" xfId="6" applyFont="1" applyFill="1" applyAlignment="1">
      <alignment horizontal="center" vertical="center"/>
    </xf>
    <xf numFmtId="1" fontId="97" fillId="38" borderId="0" xfId="6" applyNumberFormat="1" applyFont="1" applyFill="1" applyAlignment="1">
      <alignment horizontal="center" vertical="center"/>
    </xf>
    <xf numFmtId="1" fontId="101" fillId="38" borderId="0" xfId="6" applyNumberFormat="1" applyFont="1" applyFill="1" applyAlignment="1">
      <alignment horizontal="left" vertical="center"/>
    </xf>
    <xf numFmtId="171" fontId="101" fillId="39" borderId="0" xfId="3" applyNumberFormat="1" applyFont="1" applyFill="1" applyAlignment="1">
      <alignment horizontal="right" vertical="center"/>
    </xf>
    <xf numFmtId="1" fontId="101" fillId="38" borderId="1" xfId="6" applyNumberFormat="1" applyFont="1" applyFill="1" applyBorder="1" applyAlignment="1">
      <alignment horizontal="left" vertical="center"/>
    </xf>
    <xf numFmtId="0" fontId="99" fillId="38" borderId="1" xfId="6" applyFont="1" applyFill="1" applyBorder="1" applyAlignment="1">
      <alignment horizontal="center" vertical="center"/>
    </xf>
    <xf numFmtId="171" fontId="101" fillId="39" borderId="1" xfId="3" applyNumberFormat="1" applyFont="1" applyFill="1" applyBorder="1" applyAlignment="1">
      <alignment horizontal="right" vertical="center"/>
    </xf>
    <xf numFmtId="1" fontId="98" fillId="38" borderId="0" xfId="6" applyNumberFormat="1" applyFont="1" applyFill="1" applyAlignment="1">
      <alignment horizontal="left" vertical="center"/>
    </xf>
    <xf numFmtId="171" fontId="98" fillId="39" borderId="0" xfId="3" applyNumberFormat="1" applyFont="1" applyFill="1" applyAlignment="1">
      <alignment horizontal="right" vertical="center"/>
    </xf>
    <xf numFmtId="1" fontId="10" fillId="38" borderId="0" xfId="6" applyNumberFormat="1" applyFont="1" applyFill="1" applyAlignment="1">
      <alignment horizontal="center" vertical="center"/>
    </xf>
    <xf numFmtId="0" fontId="99" fillId="38" borderId="0" xfId="6" applyFont="1" applyFill="1" applyAlignment="1">
      <alignment horizontal="center" vertical="center"/>
    </xf>
    <xf numFmtId="1" fontId="5" fillId="38" borderId="0" xfId="6" applyNumberFormat="1" applyFont="1" applyFill="1" applyAlignment="1">
      <alignment horizontal="left" vertical="center"/>
    </xf>
    <xf numFmtId="171" fontId="5" fillId="39" borderId="0" xfId="3" applyNumberFormat="1" applyFont="1" applyFill="1" applyAlignment="1">
      <alignment horizontal="right" vertical="center"/>
    </xf>
    <xf numFmtId="1" fontId="5" fillId="38" borderId="1" xfId="6" applyNumberFormat="1" applyFont="1" applyFill="1" applyBorder="1" applyAlignment="1">
      <alignment horizontal="left" vertical="center"/>
    </xf>
    <xf numFmtId="171" fontId="5" fillId="38" borderId="4" xfId="3" applyNumberFormat="1" applyFont="1" applyFill="1" applyBorder="1" applyAlignment="1">
      <alignment horizontal="right" vertical="center"/>
    </xf>
    <xf numFmtId="1" fontId="5" fillId="39" borderId="1" xfId="6" applyNumberFormat="1" applyFont="1" applyFill="1" applyBorder="1" applyAlignment="1">
      <alignment horizontal="left" vertical="center"/>
    </xf>
    <xf numFmtId="0" fontId="7" fillId="39" borderId="1" xfId="6" applyFont="1" applyFill="1" applyBorder="1" applyAlignment="1">
      <alignment horizontal="center" vertical="center"/>
    </xf>
    <xf numFmtId="171" fontId="5" fillId="39" borderId="4" xfId="3" applyNumberFormat="1" applyFont="1" applyFill="1" applyBorder="1" applyAlignment="1">
      <alignment horizontal="right" vertical="center"/>
    </xf>
    <xf numFmtId="0" fontId="5" fillId="38" borderId="2" xfId="3" applyFont="1" applyFill="1" applyBorder="1" applyAlignment="1">
      <alignment horizontal="left" vertical="center"/>
    </xf>
    <xf numFmtId="0" fontId="5" fillId="38" borderId="0" xfId="3" applyFont="1" applyFill="1" applyAlignment="1">
      <alignment horizontal="right" vertical="center"/>
    </xf>
    <xf numFmtId="0" fontId="7" fillId="38" borderId="2" xfId="6" applyFont="1" applyFill="1" applyBorder="1" applyAlignment="1">
      <alignment horizontal="center" vertical="center"/>
    </xf>
    <xf numFmtId="171" fontId="85" fillId="38" borderId="0" xfId="3" applyNumberFormat="1" applyFont="1" applyFill="1" applyAlignment="1">
      <alignment horizontal="right" vertical="center"/>
    </xf>
    <xf numFmtId="0" fontId="5" fillId="38" borderId="1" xfId="3" applyFont="1" applyFill="1" applyBorder="1" applyAlignment="1">
      <alignment horizontal="left" vertical="center"/>
    </xf>
    <xf numFmtId="0" fontId="5" fillId="38" borderId="1" xfId="3" applyFont="1" applyFill="1" applyBorder="1" applyAlignment="1">
      <alignment horizontal="right" vertical="center"/>
    </xf>
    <xf numFmtId="171" fontId="85" fillId="38" borderId="1" xfId="3" applyNumberFormat="1" applyFont="1" applyFill="1" applyBorder="1" applyAlignment="1">
      <alignment horizontal="right" vertical="center"/>
    </xf>
    <xf numFmtId="3" fontId="16" fillId="2" borderId="1" xfId="3" applyNumberFormat="1" applyFont="1" applyFill="1" applyBorder="1" applyAlignment="1">
      <alignment horizontal="left" vertical="center"/>
    </xf>
    <xf numFmtId="3" fontId="80" fillId="2" borderId="1" xfId="3" applyNumberFormat="1" applyFont="1" applyFill="1" applyBorder="1" applyAlignment="1">
      <alignment horizontal="center" vertical="center"/>
    </xf>
    <xf numFmtId="171" fontId="5" fillId="11" borderId="1" xfId="6" applyNumberFormat="1" applyFont="1" applyFill="1" applyBorder="1" applyAlignment="1">
      <alignment horizontal="right" vertical="center"/>
    </xf>
    <xf numFmtId="3" fontId="5" fillId="11" borderId="1" xfId="6" applyNumberFormat="1" applyFont="1" applyFill="1" applyBorder="1" applyAlignment="1">
      <alignment horizontal="left" vertical="center"/>
    </xf>
    <xf numFmtId="1" fontId="6" fillId="2" borderId="0" xfId="6" applyNumberFormat="1" applyFont="1" applyFill="1" applyAlignment="1">
      <alignment horizontal="center" vertical="center"/>
    </xf>
    <xf numFmtId="1" fontId="10" fillId="2" borderId="0" xfId="6" applyNumberFormat="1" applyFont="1" applyFill="1" applyAlignment="1">
      <alignment horizontal="left" vertical="center"/>
    </xf>
    <xf numFmtId="2" fontId="69" fillId="2" borderId="11" xfId="0" applyNumberFormat="1" applyFont="1" applyFill="1" applyBorder="1"/>
    <xf numFmtId="2" fontId="69" fillId="2" borderId="10" xfId="0" applyNumberFormat="1" applyFont="1" applyFill="1" applyBorder="1"/>
    <xf numFmtId="2" fontId="69" fillId="20" borderId="11" xfId="0" applyNumberFormat="1" applyFont="1" applyFill="1" applyBorder="1"/>
    <xf numFmtId="2" fontId="69" fillId="20" borderId="12" xfId="0" applyNumberFormat="1" applyFont="1" applyFill="1" applyBorder="1"/>
    <xf numFmtId="2" fontId="69" fillId="2" borderId="10" xfId="0" applyNumberFormat="1" applyFont="1" applyFill="1" applyBorder="1" applyAlignment="1">
      <alignment horizontal="left"/>
    </xf>
    <xf numFmtId="2" fontId="69" fillId="2" borderId="11" xfId="0" applyNumberFormat="1" applyFont="1" applyFill="1" applyBorder="1" applyAlignment="1">
      <alignment horizontal="left"/>
    </xf>
    <xf numFmtId="0" fontId="7" fillId="0" borderId="0" xfId="3" applyFont="1" applyAlignment="1">
      <alignment horizontal="left" vertical="center"/>
    </xf>
    <xf numFmtId="0" fontId="7" fillId="0" borderId="1" xfId="3" applyFont="1" applyBorder="1" applyAlignment="1">
      <alignment horizontal="left" vertical="center"/>
    </xf>
    <xf numFmtId="1" fontId="23" fillId="2" borderId="1" xfId="6" applyNumberFormat="1" applyFont="1" applyFill="1" applyBorder="1" applyAlignment="1">
      <alignment horizontal="center" vertical="center"/>
    </xf>
    <xf numFmtId="1" fontId="23" fillId="2" borderId="4" xfId="6" applyNumberFormat="1" applyFont="1" applyFill="1" applyBorder="1" applyAlignment="1">
      <alignment horizontal="center" vertical="center"/>
    </xf>
    <xf numFmtId="1" fontId="9" fillId="0" borderId="0" xfId="6" applyNumberFormat="1" applyFont="1" applyAlignment="1">
      <alignment horizontal="left" vertical="center"/>
    </xf>
    <xf numFmtId="1" fontId="9" fillId="0" borderId="1" xfId="6" applyNumberFormat="1" applyFont="1" applyBorder="1" applyAlignment="1">
      <alignment horizontal="left" vertical="center"/>
    </xf>
    <xf numFmtId="1" fontId="9" fillId="38" borderId="0" xfId="6" applyNumberFormat="1" applyFont="1" applyFill="1" applyAlignment="1">
      <alignment horizontal="left" vertical="center"/>
    </xf>
    <xf numFmtId="1" fontId="9" fillId="38" borderId="1" xfId="6" applyNumberFormat="1" applyFont="1" applyFill="1" applyBorder="1" applyAlignment="1">
      <alignment horizontal="left" vertical="center"/>
    </xf>
    <xf numFmtId="1" fontId="107" fillId="2" borderId="0" xfId="3" applyNumberFormat="1" applyFont="1" applyFill="1" applyAlignment="1">
      <alignment horizontal="left" vertical="center"/>
    </xf>
    <xf numFmtId="1" fontId="58" fillId="6" borderId="0" xfId="6" applyNumberFormat="1" applyFont="1" applyFill="1" applyAlignment="1">
      <alignment horizontal="left" vertical="center"/>
    </xf>
    <xf numFmtId="1" fontId="9" fillId="2" borderId="0" xfId="6" applyNumberFormat="1" applyFont="1" applyFill="1" applyAlignment="1">
      <alignment horizontal="left" vertical="center"/>
    </xf>
    <xf numFmtId="1" fontId="9" fillId="2" borderId="1" xfId="6" applyNumberFormat="1" applyFont="1" applyFill="1" applyBorder="1" applyAlignment="1">
      <alignment horizontal="left" vertical="center"/>
    </xf>
    <xf numFmtId="173" fontId="85" fillId="0" borderId="1" xfId="1" applyNumberFormat="1" applyFont="1" applyFill="1" applyBorder="1" applyAlignment="1">
      <alignment horizontal="center" vertical="center"/>
    </xf>
    <xf numFmtId="169" fontId="50" fillId="0" borderId="1" xfId="3" applyNumberFormat="1" applyFont="1" applyBorder="1" applyAlignment="1">
      <alignment horizontal="center" vertical="center"/>
    </xf>
    <xf numFmtId="1" fontId="58" fillId="36" borderId="0" xfId="6" applyNumberFormat="1" applyFont="1" applyFill="1" applyAlignment="1">
      <alignment horizontal="left" vertical="center"/>
    </xf>
    <xf numFmtId="0" fontId="106" fillId="2" borderId="0" xfId="0" applyFont="1" applyFill="1"/>
    <xf numFmtId="0" fontId="106" fillId="0" borderId="0" xfId="0" applyFont="1"/>
    <xf numFmtId="1" fontId="8" fillId="2" borderId="0" xfId="3" applyNumberFormat="1" applyFont="1" applyFill="1" applyAlignment="1">
      <alignment horizontal="left" vertical="center"/>
    </xf>
    <xf numFmtId="171" fontId="5" fillId="2" borderId="1" xfId="6" applyNumberFormat="1" applyFont="1" applyFill="1" applyBorder="1" applyAlignment="1">
      <alignment horizontal="right" vertical="center"/>
    </xf>
    <xf numFmtId="0" fontId="67" fillId="2" borderId="0" xfId="5" applyFont="1" applyFill="1"/>
    <xf numFmtId="1" fontId="69" fillId="2" borderId="0" xfId="3" applyNumberFormat="1" applyFont="1" applyFill="1" applyAlignment="1">
      <alignment horizontal="left" vertical="center"/>
    </xf>
    <xf numFmtId="0" fontId="69" fillId="2" borderId="0" xfId="3" applyFont="1" applyFill="1" applyAlignment="1">
      <alignment horizontal="left" vertical="center"/>
    </xf>
    <xf numFmtId="1" fontId="69" fillId="2" borderId="13" xfId="6" applyNumberFormat="1" applyFont="1" applyFill="1" applyBorder="1" applyAlignment="1">
      <alignment horizontal="left" vertical="center"/>
    </xf>
    <xf numFmtId="1" fontId="69" fillId="2" borderId="13" xfId="6" applyNumberFormat="1" applyFont="1" applyFill="1" applyBorder="1" applyAlignment="1">
      <alignment vertical="center"/>
    </xf>
    <xf numFmtId="0" fontId="69" fillId="2" borderId="13" xfId="3" applyFont="1" applyFill="1" applyBorder="1" applyAlignment="1">
      <alignment vertical="center"/>
    </xf>
    <xf numFmtId="0" fontId="0" fillId="2" borderId="11" xfId="0" applyFill="1" applyBorder="1"/>
    <xf numFmtId="0" fontId="0" fillId="2" borderId="13" xfId="0" applyFill="1" applyBorder="1"/>
    <xf numFmtId="0" fontId="0" fillId="2" borderId="12" xfId="0" applyFill="1" applyBorder="1"/>
    <xf numFmtId="1" fontId="15" fillId="2" borderId="0" xfId="6" applyNumberFormat="1" applyFont="1" applyFill="1" applyAlignment="1">
      <alignment horizontal="left" vertical="center"/>
    </xf>
    <xf numFmtId="0" fontId="63" fillId="20" borderId="14" xfId="15" applyFont="1" applyFill="1" applyBorder="1" applyAlignment="1">
      <alignment horizontal="left"/>
    </xf>
    <xf numFmtId="173" fontId="63" fillId="25" borderId="14" xfId="15" applyNumberFormat="1" applyFont="1" applyFill="1" applyBorder="1" applyAlignment="1">
      <alignment horizontal="left"/>
    </xf>
    <xf numFmtId="2" fontId="0" fillId="0" borderId="9" xfId="0" applyNumberFormat="1" applyBorder="1"/>
    <xf numFmtId="2" fontId="0" fillId="0" borderId="11" xfId="0" applyNumberFormat="1" applyBorder="1"/>
    <xf numFmtId="3" fontId="69" fillId="2" borderId="0" xfId="3" applyNumberFormat="1" applyFont="1" applyFill="1" applyAlignment="1">
      <alignment horizontal="left" vertical="center"/>
    </xf>
    <xf numFmtId="1" fontId="102" fillId="2" borderId="13" xfId="0" applyNumberFormat="1" applyFont="1" applyFill="1" applyBorder="1" applyAlignment="1">
      <alignment horizontal="left"/>
    </xf>
    <xf numFmtId="3" fontId="102" fillId="2" borderId="13" xfId="3" applyNumberFormat="1" applyFont="1" applyFill="1" applyBorder="1" applyAlignment="1">
      <alignment horizontal="left" vertical="center"/>
    </xf>
    <xf numFmtId="44" fontId="63" fillId="2" borderId="15" xfId="15" applyNumberFormat="1" applyFont="1" applyFill="1" applyBorder="1" applyAlignment="1">
      <alignment horizontal="right"/>
    </xf>
    <xf numFmtId="0" fontId="108" fillId="0" borderId="0" xfId="3" applyFont="1" applyAlignment="1">
      <alignment horizontal="left" vertical="center"/>
    </xf>
    <xf numFmtId="169" fontId="53" fillId="0" borderId="0" xfId="3" applyNumberFormat="1" applyFont="1" applyAlignment="1">
      <alignment horizontal="center" vertical="center"/>
    </xf>
    <xf numFmtId="169" fontId="43" fillId="0" borderId="0" xfId="3" applyNumberFormat="1" applyFont="1" applyAlignment="1">
      <alignment horizontal="center" vertical="center"/>
    </xf>
    <xf numFmtId="0" fontId="9" fillId="38" borderId="0" xfId="3" applyFont="1" applyFill="1" applyAlignment="1">
      <alignment horizontal="left" vertical="center"/>
    </xf>
    <xf numFmtId="171" fontId="5" fillId="2" borderId="4" xfId="3" applyNumberFormat="1" applyFont="1" applyFill="1" applyBorder="1" applyAlignment="1">
      <alignment horizontal="right" vertical="center"/>
    </xf>
    <xf numFmtId="0" fontId="15" fillId="0" borderId="4" xfId="3" applyFont="1" applyBorder="1" applyAlignment="1">
      <alignment horizontal="center" vertical="center"/>
    </xf>
    <xf numFmtId="0" fontId="7" fillId="38" borderId="0" xfId="3" applyFont="1" applyFill="1" applyAlignment="1">
      <alignment horizontal="left" vertical="center"/>
    </xf>
    <xf numFmtId="1" fontId="58" fillId="38" borderId="1" xfId="6" applyNumberFormat="1" applyFont="1" applyFill="1" applyBorder="1" applyAlignment="1">
      <alignment horizontal="left" vertical="center"/>
    </xf>
    <xf numFmtId="0" fontId="9" fillId="38" borderId="1" xfId="3" applyFont="1" applyFill="1" applyBorder="1" applyAlignment="1">
      <alignment horizontal="left" vertical="center"/>
    </xf>
    <xf numFmtId="0" fontId="7" fillId="38" borderId="1" xfId="3" applyFont="1" applyFill="1" applyBorder="1" applyAlignment="1">
      <alignment horizontal="left" vertical="center"/>
    </xf>
    <xf numFmtId="0" fontId="10" fillId="0" borderId="0" xfId="10" applyFont="1" applyAlignment="1">
      <alignment horizontal="center" vertical="center"/>
    </xf>
    <xf numFmtId="0" fontId="7" fillId="4" borderId="0" xfId="3" applyFont="1" applyFill="1" applyAlignment="1">
      <alignment horizontal="center" vertical="center" wrapText="1"/>
    </xf>
    <xf numFmtId="173" fontId="5" fillId="4" borderId="0" xfId="1" applyNumberFormat="1" applyFont="1" applyFill="1" applyBorder="1" applyAlignment="1">
      <alignment horizontal="center" vertical="center"/>
    </xf>
    <xf numFmtId="169" fontId="18" fillId="0" borderId="0" xfId="3" applyNumberFormat="1" applyFont="1" applyAlignment="1">
      <alignment horizontal="center" vertical="center"/>
    </xf>
    <xf numFmtId="0" fontId="15" fillId="0" borderId="2" xfId="3" applyFont="1" applyBorder="1" applyAlignment="1">
      <alignment horizontal="center" vertical="center"/>
    </xf>
    <xf numFmtId="1" fontId="58" fillId="2" borderId="0" xfId="6" applyNumberFormat="1" applyFont="1" applyFill="1" applyAlignment="1">
      <alignment horizontal="left" vertical="center"/>
    </xf>
    <xf numFmtId="0" fontId="5" fillId="2" borderId="0" xfId="3" applyFont="1" applyFill="1" applyAlignment="1">
      <alignment horizontal="center" vertical="center"/>
    </xf>
    <xf numFmtId="0" fontId="7" fillId="2" borderId="0" xfId="6" applyFont="1" applyFill="1" applyAlignment="1">
      <alignment horizontal="left" vertical="center"/>
    </xf>
    <xf numFmtId="0" fontId="15" fillId="2" borderId="0" xfId="3" applyFont="1" applyFill="1" applyAlignment="1">
      <alignment horizontal="left" vertical="center"/>
    </xf>
    <xf numFmtId="0" fontId="15" fillId="2" borderId="0" xfId="3" applyFont="1" applyFill="1" applyAlignment="1">
      <alignment horizontal="center" vertical="center"/>
    </xf>
    <xf numFmtId="171" fontId="15" fillId="2" borderId="0" xfId="3" applyNumberFormat="1" applyFont="1" applyFill="1" applyAlignment="1">
      <alignment horizontal="right" vertical="center"/>
    </xf>
    <xf numFmtId="0" fontId="15" fillId="2" borderId="1" xfId="3" applyFont="1" applyFill="1" applyBorder="1" applyAlignment="1">
      <alignment horizontal="left" vertical="center"/>
    </xf>
    <xf numFmtId="0" fontId="15" fillId="2" borderId="1" xfId="3" applyFont="1" applyFill="1" applyBorder="1" applyAlignment="1">
      <alignment horizontal="center" vertical="center"/>
    </xf>
    <xf numFmtId="171" fontId="15" fillId="2" borderId="1" xfId="3" applyNumberFormat="1" applyFont="1" applyFill="1" applyBorder="1" applyAlignment="1">
      <alignment horizontal="right" vertical="center"/>
    </xf>
    <xf numFmtId="3" fontId="5" fillId="2" borderId="0" xfId="3" applyNumberFormat="1" applyFont="1" applyFill="1" applyAlignment="1">
      <alignment horizontal="left"/>
    </xf>
    <xf numFmtId="0" fontId="13" fillId="2" borderId="0" xfId="3" applyFont="1" applyFill="1" applyAlignment="1">
      <alignment horizontal="center"/>
    </xf>
    <xf numFmtId="173" fontId="32" fillId="2" borderId="0" xfId="1" applyNumberFormat="1" applyFont="1" applyFill="1" applyBorder="1" applyAlignment="1">
      <alignment horizontal="center"/>
    </xf>
    <xf numFmtId="3" fontId="5" fillId="11" borderId="0" xfId="6" applyNumberFormat="1" applyFont="1" applyFill="1" applyAlignment="1">
      <alignment horizontal="left" vertical="center"/>
    </xf>
    <xf numFmtId="3" fontId="6" fillId="11" borderId="0" xfId="6" applyNumberFormat="1" applyFont="1" applyFill="1" applyAlignment="1">
      <alignment horizontal="center" vertical="center"/>
    </xf>
    <xf numFmtId="171" fontId="5" fillId="11" borderId="0" xfId="6" applyNumberFormat="1" applyFont="1" applyFill="1" applyAlignment="1">
      <alignment horizontal="right" vertical="center"/>
    </xf>
    <xf numFmtId="1" fontId="23" fillId="2" borderId="0" xfId="6" applyNumberFormat="1" applyFont="1" applyFill="1" applyAlignment="1">
      <alignment horizontal="center" vertical="center"/>
    </xf>
    <xf numFmtId="1" fontId="6" fillId="2" borderId="0" xfId="6" applyNumberFormat="1" applyFont="1" applyFill="1" applyAlignment="1">
      <alignment horizontal="left" vertical="center"/>
    </xf>
    <xf numFmtId="166" fontId="69" fillId="20" borderId="10" xfId="3" applyNumberFormat="1" applyFont="1" applyFill="1" applyBorder="1" applyAlignment="1">
      <alignment vertical="center"/>
    </xf>
    <xf numFmtId="0" fontId="69" fillId="20" borderId="10" xfId="3" applyFont="1" applyFill="1" applyBorder="1" applyAlignment="1">
      <alignment vertical="center"/>
    </xf>
    <xf numFmtId="1" fontId="69" fillId="20" borderId="10" xfId="0" applyNumberFormat="1" applyFont="1" applyFill="1" applyBorder="1" applyAlignment="1">
      <alignment horizontal="left"/>
    </xf>
    <xf numFmtId="3" fontId="69" fillId="20" borderId="10" xfId="3" applyNumberFormat="1" applyFont="1" applyFill="1" applyBorder="1" applyAlignment="1">
      <alignment horizontal="left" vertical="center"/>
    </xf>
    <xf numFmtId="3" fontId="69" fillId="2" borderId="0" xfId="6" applyNumberFormat="1" applyFont="1" applyFill="1" applyAlignment="1">
      <alignment horizontal="left" vertical="center"/>
    </xf>
    <xf numFmtId="0" fontId="75" fillId="2" borderId="0" xfId="5" applyFont="1" applyFill="1"/>
    <xf numFmtId="3" fontId="73" fillId="2" borderId="0" xfId="6" applyNumberFormat="1" applyFont="1" applyFill="1" applyAlignment="1">
      <alignment vertical="center"/>
    </xf>
    <xf numFmtId="166" fontId="56" fillId="2" borderId="0" xfId="6" applyNumberFormat="1" applyFont="1" applyFill="1" applyAlignment="1">
      <alignment vertical="center"/>
    </xf>
    <xf numFmtId="1" fontId="56" fillId="2" borderId="0" xfId="0" applyNumberFormat="1" applyFont="1" applyFill="1" applyAlignment="1">
      <alignment horizontal="left"/>
    </xf>
    <xf numFmtId="0" fontId="67" fillId="2" borderId="0" xfId="5" applyFont="1" applyFill="1" applyAlignment="1">
      <alignment horizontal="left"/>
    </xf>
    <xf numFmtId="1" fontId="69" fillId="2" borderId="0" xfId="6" applyNumberFormat="1" applyFont="1" applyFill="1" applyAlignment="1">
      <alignment vertical="center"/>
    </xf>
    <xf numFmtId="3" fontId="73" fillId="2" borderId="0" xfId="6" applyNumberFormat="1" applyFont="1" applyFill="1" applyAlignment="1">
      <alignment horizontal="left" vertical="center"/>
    </xf>
    <xf numFmtId="0" fontId="75" fillId="2" borderId="0" xfId="6" applyFont="1" applyFill="1" applyAlignment="1">
      <alignment vertical="center"/>
    </xf>
    <xf numFmtId="1" fontId="65" fillId="2" borderId="0" xfId="0" applyNumberFormat="1" applyFont="1" applyFill="1"/>
    <xf numFmtId="3" fontId="56" fillId="2" borderId="0" xfId="6" applyNumberFormat="1" applyFont="1" applyFill="1" applyAlignment="1">
      <alignment horizontal="left" vertical="center"/>
    </xf>
    <xf numFmtId="3" fontId="76" fillId="2" borderId="0" xfId="3" applyNumberFormat="1" applyFont="1" applyFill="1" applyAlignment="1">
      <alignment horizontal="left" vertical="center"/>
    </xf>
    <xf numFmtId="0" fontId="74" fillId="2" borderId="0" xfId="3" applyFont="1" applyFill="1" applyAlignment="1">
      <alignment vertical="center"/>
    </xf>
    <xf numFmtId="1" fontId="56" fillId="2" borderId="0" xfId="3" applyNumberFormat="1" applyFont="1" applyFill="1" applyAlignment="1">
      <alignment horizontal="left" vertical="center"/>
    </xf>
    <xf numFmtId="0" fontId="75" fillId="2" borderId="0" xfId="5" applyFont="1" applyFill="1" applyAlignment="1">
      <alignment horizontal="left"/>
    </xf>
    <xf numFmtId="3" fontId="65" fillId="2" borderId="0" xfId="0" applyNumberFormat="1" applyFont="1" applyFill="1"/>
    <xf numFmtId="0" fontId="73" fillId="2" borderId="0" xfId="0" applyFont="1" applyFill="1" applyAlignment="1">
      <alignment horizontal="left"/>
    </xf>
    <xf numFmtId="0" fontId="56" fillId="2" borderId="0" xfId="3" applyFont="1" applyFill="1" applyAlignment="1">
      <alignment vertical="center"/>
    </xf>
    <xf numFmtId="0" fontId="56" fillId="2" borderId="0" xfId="3" applyFont="1" applyFill="1" applyAlignment="1">
      <alignment horizontal="left" vertical="center"/>
    </xf>
    <xf numFmtId="0" fontId="56" fillId="2" borderId="0" xfId="0" applyFont="1" applyFill="1" applyAlignment="1">
      <alignment horizontal="left"/>
    </xf>
    <xf numFmtId="1" fontId="69" fillId="2" borderId="0" xfId="3" applyNumberFormat="1" applyFont="1" applyFill="1" applyAlignment="1">
      <alignment horizontal="left"/>
    </xf>
    <xf numFmtId="0" fontId="69" fillId="2" borderId="0" xfId="3" applyFont="1" applyFill="1"/>
    <xf numFmtId="3" fontId="56" fillId="2" borderId="0" xfId="3" applyNumberFormat="1" applyFont="1" applyFill="1" applyAlignment="1">
      <alignment horizontal="left"/>
    </xf>
    <xf numFmtId="1" fontId="56" fillId="2" borderId="0" xfId="3" applyNumberFormat="1" applyFont="1" applyFill="1" applyAlignment="1">
      <alignment horizontal="left"/>
    </xf>
    <xf numFmtId="0" fontId="72" fillId="2" borderId="0" xfId="3" applyFont="1" applyFill="1" applyAlignment="1">
      <alignment vertical="center"/>
    </xf>
    <xf numFmtId="3" fontId="68" fillId="2" borderId="0" xfId="3" applyNumberFormat="1" applyFont="1" applyFill="1" applyAlignment="1">
      <alignment horizontal="center"/>
    </xf>
    <xf numFmtId="3" fontId="73" fillId="2" borderId="0" xfId="3" applyNumberFormat="1" applyFont="1" applyFill="1" applyAlignment="1">
      <alignment horizontal="left"/>
    </xf>
    <xf numFmtId="0" fontId="74" fillId="2" borderId="0" xfId="3" applyFont="1" applyFill="1" applyAlignment="1">
      <alignment horizontal="center"/>
    </xf>
    <xf numFmtId="3" fontId="56" fillId="2" borderId="0" xfId="6" applyNumberFormat="1" applyFont="1" applyFill="1" applyAlignment="1">
      <alignment vertical="center"/>
    </xf>
    <xf numFmtId="1" fontId="55" fillId="2" borderId="0" xfId="0" applyNumberFormat="1" applyFont="1" applyFill="1" applyAlignment="1">
      <alignment horizontal="left"/>
    </xf>
    <xf numFmtId="1" fontId="71" fillId="2" borderId="0" xfId="0" applyNumberFormat="1" applyFont="1" applyFill="1" applyAlignment="1">
      <alignment horizontal="left"/>
    </xf>
    <xf numFmtId="3" fontId="71" fillId="2" borderId="0" xfId="6" applyNumberFormat="1" applyFont="1" applyFill="1" applyAlignment="1">
      <alignment horizontal="left" vertical="center"/>
    </xf>
    <xf numFmtId="0" fontId="69" fillId="2" borderId="0" xfId="6" applyFont="1" applyFill="1" applyAlignment="1">
      <alignment horizontal="center" vertical="center"/>
    </xf>
    <xf numFmtId="0" fontId="70" fillId="2" borderId="0" xfId="0" applyFont="1" applyFill="1"/>
    <xf numFmtId="166" fontId="69" fillId="2" borderId="0" xfId="0" applyNumberFormat="1" applyFont="1" applyFill="1"/>
    <xf numFmtId="0" fontId="109" fillId="2" borderId="0" xfId="0" applyFont="1" applyFill="1"/>
    <xf numFmtId="3" fontId="78" fillId="2" borderId="0" xfId="3" applyNumberFormat="1" applyFont="1" applyFill="1" applyAlignment="1">
      <alignment horizontal="left" vertical="center"/>
    </xf>
    <xf numFmtId="49" fontId="78" fillId="2" borderId="0" xfId="3" applyNumberFormat="1" applyFont="1" applyFill="1" applyAlignment="1">
      <alignment horizontal="left" vertical="center"/>
    </xf>
    <xf numFmtId="0" fontId="79" fillId="2" borderId="0" xfId="0" applyFont="1" applyFill="1"/>
    <xf numFmtId="0" fontId="12" fillId="2" borderId="0" xfId="9" applyFill="1" applyAlignment="1">
      <alignment horizontal="left" vertical="center"/>
    </xf>
    <xf numFmtId="0" fontId="69" fillId="2" borderId="12" xfId="6" applyFont="1" applyFill="1" applyBorder="1" applyAlignment="1">
      <alignment vertical="center" wrapText="1"/>
    </xf>
    <xf numFmtId="0" fontId="69" fillId="2" borderId="10" xfId="3" applyFont="1" applyFill="1" applyBorder="1" applyAlignment="1">
      <alignment vertical="center" wrapText="1"/>
    </xf>
    <xf numFmtId="0" fontId="69" fillId="2" borderId="11" xfId="6" applyFont="1" applyFill="1" applyBorder="1" applyAlignment="1">
      <alignment vertical="center" wrapText="1"/>
    </xf>
    <xf numFmtId="0" fontId="69" fillId="2" borderId="11" xfId="3" applyFont="1" applyFill="1" applyBorder="1" applyAlignment="1">
      <alignment vertical="top" wrapText="1"/>
    </xf>
    <xf numFmtId="3" fontId="69" fillId="2" borderId="11" xfId="3" applyNumberFormat="1" applyFont="1" applyFill="1" applyBorder="1" applyAlignment="1">
      <alignment horizontal="left" vertical="top"/>
    </xf>
    <xf numFmtId="0" fontId="69" fillId="2" borderId="11" xfId="3" applyFont="1" applyFill="1" applyBorder="1" applyAlignment="1">
      <alignment vertical="center" wrapText="1"/>
    </xf>
    <xf numFmtId="0" fontId="69" fillId="2" borderId="11" xfId="0" applyFont="1" applyFill="1" applyBorder="1"/>
    <xf numFmtId="1" fontId="69" fillId="2" borderId="4" xfId="6" applyNumberFormat="1" applyFont="1" applyFill="1" applyBorder="1" applyAlignment="1">
      <alignment horizontal="left" vertical="center"/>
    </xf>
    <xf numFmtId="3" fontId="69" fillId="2" borderId="4" xfId="3" applyNumberFormat="1" applyFont="1" applyFill="1" applyBorder="1" applyAlignment="1">
      <alignment horizontal="left" vertical="center"/>
    </xf>
    <xf numFmtId="0" fontId="69" fillId="2" borderId="4" xfId="3" applyFont="1" applyFill="1" applyBorder="1" applyAlignment="1">
      <alignment vertical="center"/>
    </xf>
    <xf numFmtId="166" fontId="69" fillId="2" borderId="4" xfId="3" applyNumberFormat="1" applyFont="1" applyFill="1" applyBorder="1" applyAlignment="1">
      <alignment vertical="center"/>
    </xf>
    <xf numFmtId="1" fontId="69" fillId="2" borderId="2" xfId="3" applyNumberFormat="1" applyFont="1" applyFill="1" applyBorder="1" applyAlignment="1">
      <alignment horizontal="left" vertical="center"/>
    </xf>
    <xf numFmtId="0" fontId="69" fillId="2" borderId="2" xfId="3" applyFont="1" applyFill="1" applyBorder="1" applyAlignment="1">
      <alignment vertical="center"/>
    </xf>
    <xf numFmtId="166" fontId="69" fillId="2" borderId="2" xfId="3" applyNumberFormat="1" applyFont="1" applyFill="1" applyBorder="1" applyAlignment="1">
      <alignment vertical="center"/>
    </xf>
    <xf numFmtId="49" fontId="7" fillId="2" borderId="0" xfId="6" applyNumberFormat="1" applyFont="1" applyFill="1" applyAlignment="1">
      <alignment horizontal="center" vertical="center"/>
    </xf>
    <xf numFmtId="2" fontId="69" fillId="2" borderId="9" xfId="0" applyNumberFormat="1" applyFont="1" applyFill="1" applyBorder="1"/>
    <xf numFmtId="3" fontId="69" fillId="2" borderId="9" xfId="6" applyNumberFormat="1" applyFont="1" applyFill="1" applyBorder="1" applyAlignment="1">
      <alignment horizontal="left" vertical="center"/>
    </xf>
    <xf numFmtId="49" fontId="62" fillId="19" borderId="7" xfId="14" applyNumberFormat="1" applyFont="1" applyFill="1" applyBorder="1" applyAlignment="1">
      <alignment horizontal="center" vertical="center" wrapText="1"/>
    </xf>
    <xf numFmtId="173" fontId="62" fillId="19" borderId="16" xfId="14" applyNumberFormat="1" applyFont="1" applyFill="1" applyBorder="1" applyAlignment="1">
      <alignment horizontal="center" vertical="center" wrapText="1"/>
    </xf>
    <xf numFmtId="3" fontId="69" fillId="40" borderId="9" xfId="3" applyNumberFormat="1" applyFont="1" applyFill="1" applyBorder="1" applyAlignment="1">
      <alignment horizontal="left" vertical="center"/>
    </xf>
    <xf numFmtId="3" fontId="69" fillId="40" borderId="12" xfId="3" applyNumberFormat="1" applyFont="1" applyFill="1" applyBorder="1" applyAlignment="1">
      <alignment horizontal="left" vertical="center"/>
    </xf>
    <xf numFmtId="166" fontId="69" fillId="40" borderId="12" xfId="3" applyNumberFormat="1" applyFont="1" applyFill="1" applyBorder="1" applyAlignment="1">
      <alignment vertical="center"/>
    </xf>
    <xf numFmtId="1" fontId="69" fillId="20" borderId="9" xfId="0" applyNumberFormat="1" applyFont="1" applyFill="1" applyBorder="1" applyAlignment="1">
      <alignment horizontal="left"/>
    </xf>
    <xf numFmtId="3" fontId="69" fillId="20" borderId="9" xfId="3" applyNumberFormat="1" applyFont="1" applyFill="1" applyBorder="1" applyAlignment="1">
      <alignment horizontal="left" vertical="center"/>
    </xf>
    <xf numFmtId="0" fontId="69" fillId="20" borderId="9" xfId="3" applyFont="1" applyFill="1" applyBorder="1" applyAlignment="1">
      <alignment vertical="center"/>
    </xf>
    <xf numFmtId="166" fontId="69" fillId="20" borderId="9" xfId="3" applyNumberFormat="1" applyFont="1" applyFill="1" applyBorder="1" applyAlignment="1">
      <alignment vertical="center"/>
    </xf>
    <xf numFmtId="173" fontId="15" fillId="38" borderId="0" xfId="1" applyNumberFormat="1" applyFont="1" applyFill="1" applyBorder="1"/>
    <xf numFmtId="173" fontId="15" fillId="38" borderId="1" xfId="1" applyNumberFormat="1" applyFont="1" applyFill="1" applyBorder="1"/>
    <xf numFmtId="0" fontId="102" fillId="2" borderId="13" xfId="6" applyFont="1" applyFill="1" applyBorder="1" applyAlignment="1">
      <alignment vertical="center"/>
    </xf>
    <xf numFmtId="1" fontId="102" fillId="40" borderId="11" xfId="0" applyNumberFormat="1" applyFont="1" applyFill="1" applyBorder="1" applyAlignment="1">
      <alignment horizontal="left"/>
    </xf>
    <xf numFmtId="3" fontId="102" fillId="40" borderId="9" xfId="3" applyNumberFormat="1" applyFont="1" applyFill="1" applyBorder="1" applyAlignment="1">
      <alignment horizontal="left" vertical="center"/>
    </xf>
    <xf numFmtId="166" fontId="102" fillId="40" borderId="9" xfId="3" applyNumberFormat="1" applyFont="1" applyFill="1" applyBorder="1" applyAlignment="1">
      <alignment vertical="center"/>
    </xf>
    <xf numFmtId="3" fontId="102" fillId="40" borderId="13" xfId="3" applyNumberFormat="1" applyFont="1" applyFill="1" applyBorder="1" applyAlignment="1">
      <alignment horizontal="left" vertical="center"/>
    </xf>
    <xf numFmtId="166" fontId="102" fillId="40" borderId="11" xfId="3" applyNumberFormat="1" applyFont="1" applyFill="1" applyBorder="1" applyAlignment="1">
      <alignment vertical="center"/>
    </xf>
    <xf numFmtId="1" fontId="102" fillId="40" borderId="12" xfId="0" applyNumberFormat="1" applyFont="1" applyFill="1" applyBorder="1" applyAlignment="1">
      <alignment horizontal="left"/>
    </xf>
    <xf numFmtId="3" fontId="102" fillId="40" borderId="12" xfId="3" applyNumberFormat="1" applyFont="1" applyFill="1" applyBorder="1" applyAlignment="1">
      <alignment horizontal="left" vertical="center"/>
    </xf>
    <xf numFmtId="0" fontId="69" fillId="40" borderId="12" xfId="6" applyFont="1" applyFill="1" applyBorder="1" applyAlignment="1">
      <alignment vertical="center"/>
    </xf>
    <xf numFmtId="3" fontId="69" fillId="40" borderId="13" xfId="3" applyNumberFormat="1" applyFont="1" applyFill="1" applyBorder="1" applyAlignment="1">
      <alignment horizontal="left" vertical="center"/>
    </xf>
    <xf numFmtId="0" fontId="69" fillId="40" borderId="9" xfId="6" applyFont="1" applyFill="1" applyBorder="1" applyAlignment="1">
      <alignment vertical="center"/>
    </xf>
    <xf numFmtId="0" fontId="69" fillId="40" borderId="13" xfId="6" applyFont="1" applyFill="1" applyBorder="1" applyAlignment="1">
      <alignment vertical="center"/>
    </xf>
    <xf numFmtId="1" fontId="97" fillId="2" borderId="0" xfId="6" applyNumberFormat="1" applyFont="1" applyFill="1" applyAlignment="1">
      <alignment horizontal="center" vertical="center"/>
    </xf>
    <xf numFmtId="1" fontId="5" fillId="2" borderId="0" xfId="6" applyNumberFormat="1" applyFont="1" applyFill="1" applyAlignment="1">
      <alignment horizontal="left" vertical="center"/>
    </xf>
    <xf numFmtId="171" fontId="98" fillId="11" borderId="0" xfId="3" applyNumberFormat="1" applyFont="1" applyFill="1" applyAlignment="1">
      <alignment horizontal="right" vertical="center"/>
    </xf>
    <xf numFmtId="0" fontId="99" fillId="2" borderId="0" xfId="6" applyFont="1" applyFill="1" applyAlignment="1">
      <alignment horizontal="center" vertical="center"/>
    </xf>
    <xf numFmtId="171" fontId="101" fillId="11" borderId="0" xfId="3" applyNumberFormat="1" applyFont="1" applyFill="1" applyAlignment="1">
      <alignment horizontal="right" vertical="center"/>
    </xf>
    <xf numFmtId="1" fontId="101" fillId="2" borderId="1" xfId="6" applyNumberFormat="1" applyFont="1" applyFill="1" applyBorder="1" applyAlignment="1">
      <alignment horizontal="left" vertical="center"/>
    </xf>
    <xf numFmtId="0" fontId="99" fillId="2" borderId="1" xfId="6" applyFont="1" applyFill="1" applyBorder="1" applyAlignment="1">
      <alignment horizontal="center" vertical="center"/>
    </xf>
    <xf numFmtId="171" fontId="101" fillId="11" borderId="1" xfId="3" applyNumberFormat="1" applyFont="1" applyFill="1" applyBorder="1" applyAlignment="1">
      <alignment horizontal="right" vertical="center"/>
    </xf>
    <xf numFmtId="0" fontId="5" fillId="39" borderId="0" xfId="3" applyFont="1" applyFill="1" applyAlignment="1">
      <alignment horizontal="left" vertical="center"/>
    </xf>
    <xf numFmtId="0" fontId="7" fillId="39" borderId="0" xfId="6" applyFont="1" applyFill="1" applyAlignment="1">
      <alignment horizontal="left" vertical="center"/>
    </xf>
    <xf numFmtId="3" fontId="69" fillId="2" borderId="13" xfId="3" applyNumberFormat="1" applyFont="1" applyFill="1" applyBorder="1" applyAlignment="1">
      <alignment horizontal="left" vertical="center"/>
    </xf>
    <xf numFmtId="0" fontId="26" fillId="2" borderId="0" xfId="6" applyFont="1" applyFill="1" applyAlignment="1">
      <alignment horizontal="center" vertical="center"/>
    </xf>
    <xf numFmtId="171" fontId="5" fillId="11" borderId="0" xfId="3" applyNumberFormat="1" applyFont="1" applyFill="1" applyAlignment="1">
      <alignment horizontal="right" vertical="center"/>
    </xf>
    <xf numFmtId="173" fontId="15" fillId="2" borderId="0" xfId="1" applyNumberFormat="1" applyFont="1" applyFill="1" applyBorder="1"/>
    <xf numFmtId="1" fontId="15" fillId="2" borderId="1" xfId="6" applyNumberFormat="1" applyFont="1" applyFill="1" applyBorder="1" applyAlignment="1">
      <alignment horizontal="left" vertical="center"/>
    </xf>
    <xf numFmtId="173" fontId="15" fillId="2" borderId="1" xfId="1" applyNumberFormat="1" applyFont="1" applyFill="1" applyBorder="1"/>
    <xf numFmtId="166" fontId="69" fillId="2" borderId="10" xfId="1" applyNumberFormat="1" applyFont="1" applyFill="1" applyBorder="1" applyAlignment="1">
      <alignment vertical="center"/>
    </xf>
    <xf numFmtId="166" fontId="69" fillId="2" borderId="11" xfId="1" applyNumberFormat="1" applyFont="1" applyFill="1" applyBorder="1" applyAlignment="1">
      <alignment vertical="center"/>
    </xf>
    <xf numFmtId="166" fontId="69" fillId="20" borderId="11" xfId="1" applyNumberFormat="1" applyFont="1" applyFill="1" applyBorder="1" applyAlignment="1">
      <alignment vertical="center"/>
    </xf>
    <xf numFmtId="166" fontId="69" fillId="20" borderId="12" xfId="1" applyNumberFormat="1" applyFont="1" applyFill="1" applyBorder="1" applyAlignment="1">
      <alignment vertical="center"/>
    </xf>
    <xf numFmtId="166" fontId="69" fillId="2" borderId="0" xfId="1" applyNumberFormat="1" applyFont="1" applyFill="1" applyAlignment="1">
      <alignment vertical="center"/>
    </xf>
    <xf numFmtId="166" fontId="69" fillId="2" borderId="12" xfId="1" applyNumberFormat="1" applyFont="1" applyFill="1" applyBorder="1" applyAlignment="1">
      <alignment vertical="center"/>
    </xf>
    <xf numFmtId="0" fontId="72" fillId="2" borderId="0" xfId="6" applyFont="1" applyFill="1" applyAlignment="1">
      <alignment vertical="center"/>
    </xf>
    <xf numFmtId="10" fontId="3" fillId="0" borderId="0" xfId="5" applyNumberFormat="1"/>
    <xf numFmtId="176" fontId="3" fillId="0" borderId="0" xfId="5" applyNumberFormat="1"/>
    <xf numFmtId="0" fontId="27" fillId="0" borderId="0" xfId="6" applyFont="1" applyAlignment="1">
      <alignment horizontal="center" vertical="center"/>
    </xf>
    <xf numFmtId="0" fontId="19" fillId="0" borderId="1" xfId="6" applyFont="1" applyBorder="1" applyAlignment="1">
      <alignment horizontal="center" vertical="center"/>
    </xf>
    <xf numFmtId="0" fontId="27" fillId="0" borderId="1" xfId="6" applyFont="1" applyBorder="1" applyAlignment="1">
      <alignment horizontal="center" vertical="center"/>
    </xf>
    <xf numFmtId="0" fontId="27" fillId="0" borderId="2" xfId="6" applyFont="1" applyBorder="1" applyAlignment="1">
      <alignment horizontal="center" vertical="center"/>
    </xf>
    <xf numFmtId="171" fontId="5" fillId="0" borderId="2" xfId="3" applyNumberFormat="1" applyFont="1" applyBorder="1" applyAlignment="1">
      <alignment horizontal="right" vertical="center"/>
    </xf>
    <xf numFmtId="1" fontId="23" fillId="0" borderId="1" xfId="6" applyNumberFormat="1" applyFont="1" applyBorder="1" applyAlignment="1">
      <alignment horizontal="center" vertical="center"/>
    </xf>
    <xf numFmtId="171" fontId="5" fillId="4" borderId="1" xfId="3" applyNumberFormat="1" applyFont="1" applyFill="1" applyBorder="1" applyAlignment="1">
      <alignment horizontal="right" vertical="center"/>
    </xf>
    <xf numFmtId="9" fontId="63" fillId="2" borderId="7" xfId="2" applyFont="1" applyFill="1" applyBorder="1" applyAlignment="1">
      <alignment horizontal="right"/>
    </xf>
    <xf numFmtId="1" fontId="14" fillId="2" borderId="0" xfId="6" applyNumberFormat="1" applyFont="1" applyFill="1" applyAlignment="1">
      <alignment horizontal="left"/>
    </xf>
    <xf numFmtId="0" fontId="10" fillId="2" borderId="0" xfId="6" applyFont="1" applyFill="1" applyAlignment="1">
      <alignment horizontal="center"/>
    </xf>
    <xf numFmtId="171" fontId="23" fillId="2" borderId="0" xfId="6" applyNumberFormat="1" applyFont="1" applyFill="1" applyAlignment="1">
      <alignment horizontal="right"/>
    </xf>
    <xf numFmtId="1" fontId="69" fillId="2" borderId="2" xfId="6" applyNumberFormat="1" applyFont="1" applyFill="1" applyBorder="1" applyAlignment="1">
      <alignment horizontal="left" vertical="center"/>
    </xf>
    <xf numFmtId="0" fontId="69" fillId="2" borderId="2" xfId="6" applyFont="1" applyFill="1" applyBorder="1" applyAlignment="1">
      <alignment vertical="center"/>
    </xf>
    <xf numFmtId="0" fontId="69" fillId="2" borderId="4" xfId="6" applyFont="1" applyFill="1" applyBorder="1" applyAlignment="1">
      <alignment vertical="center"/>
    </xf>
    <xf numFmtId="4" fontId="71" fillId="2" borderId="0" xfId="3" applyNumberFormat="1" applyFont="1" applyFill="1" applyAlignment="1">
      <alignment horizontal="right"/>
    </xf>
    <xf numFmtId="3" fontId="73" fillId="2" borderId="0" xfId="3" applyNumberFormat="1" applyFont="1" applyFill="1" applyAlignment="1">
      <alignment horizontal="right" vertical="center"/>
    </xf>
    <xf numFmtId="0" fontId="21" fillId="5" borderId="0" xfId="3" applyFont="1" applyFill="1" applyAlignment="1">
      <alignment horizontal="center" vertical="center" wrapText="1"/>
    </xf>
    <xf numFmtId="49" fontId="26" fillId="2" borderId="0" xfId="6" applyNumberFormat="1" applyFont="1" applyFill="1" applyAlignment="1">
      <alignment horizontal="center" vertical="center"/>
    </xf>
    <xf numFmtId="0" fontId="90" fillId="2" borderId="1" xfId="6" applyFont="1" applyFill="1" applyBorder="1" applyAlignment="1">
      <alignment horizontal="center" vertical="center"/>
    </xf>
    <xf numFmtId="1" fontId="100" fillId="2" borderId="1" xfId="6" applyNumberFormat="1" applyFont="1" applyFill="1" applyBorder="1" applyAlignment="1">
      <alignment horizontal="center" vertical="center"/>
    </xf>
    <xf numFmtId="3" fontId="110" fillId="2" borderId="10" xfId="3" applyNumberFormat="1" applyFont="1" applyFill="1" applyBorder="1" applyAlignment="1">
      <alignment horizontal="left" vertical="center"/>
    </xf>
    <xf numFmtId="3" fontId="110" fillId="2" borderId="9" xfId="3" applyNumberFormat="1" applyFont="1" applyFill="1" applyBorder="1" applyAlignment="1">
      <alignment horizontal="left" vertical="center"/>
    </xf>
    <xf numFmtId="1" fontId="110" fillId="2" borderId="10" xfId="6" applyNumberFormat="1" applyFont="1" applyFill="1" applyBorder="1" applyAlignment="1">
      <alignment horizontal="left" vertical="center"/>
    </xf>
    <xf numFmtId="1" fontId="110" fillId="2" borderId="9" xfId="6" applyNumberFormat="1" applyFont="1" applyFill="1" applyBorder="1" applyAlignment="1">
      <alignment horizontal="left" vertical="center"/>
    </xf>
    <xf numFmtId="0" fontId="110" fillId="2" borderId="10" xfId="3" applyFont="1" applyFill="1" applyBorder="1" applyAlignment="1">
      <alignment vertical="center"/>
    </xf>
    <xf numFmtId="0" fontId="110" fillId="2" borderId="9" xfId="3" applyFont="1" applyFill="1" applyBorder="1" applyAlignment="1">
      <alignment vertical="center"/>
    </xf>
    <xf numFmtId="166" fontId="110" fillId="2" borderId="10" xfId="3" applyNumberFormat="1" applyFont="1" applyFill="1" applyBorder="1" applyAlignment="1">
      <alignment vertical="center"/>
    </xf>
    <xf numFmtId="166" fontId="110" fillId="2" borderId="9" xfId="3" applyNumberFormat="1" applyFont="1" applyFill="1" applyBorder="1" applyAlignment="1">
      <alignment vertical="center"/>
    </xf>
    <xf numFmtId="0" fontId="111" fillId="0" borderId="0" xfId="5" applyFont="1"/>
    <xf numFmtId="1" fontId="112" fillId="0" borderId="0" xfId="6" applyNumberFormat="1" applyFont="1" applyAlignment="1">
      <alignment horizontal="center" vertical="center"/>
    </xf>
    <xf numFmtId="1" fontId="113" fillId="0" borderId="0" xfId="6" applyNumberFormat="1" applyFont="1" applyAlignment="1">
      <alignment horizontal="left" vertical="center"/>
    </xf>
    <xf numFmtId="0" fontId="114" fillId="0" borderId="0" xfId="6" applyFont="1" applyAlignment="1">
      <alignment horizontal="center" vertical="center"/>
    </xf>
    <xf numFmtId="171" fontId="113" fillId="0" borderId="0" xfId="3" applyNumberFormat="1" applyFont="1" applyAlignment="1">
      <alignment horizontal="right" vertical="center"/>
    </xf>
    <xf numFmtId="1" fontId="115" fillId="2" borderId="0" xfId="3" applyNumberFormat="1" applyFont="1" applyFill="1" applyAlignment="1">
      <alignment horizontal="left" vertical="center"/>
    </xf>
    <xf numFmtId="1" fontId="110" fillId="2" borderId="0" xfId="0" applyNumberFormat="1" applyFont="1" applyFill="1" applyAlignment="1">
      <alignment horizontal="left"/>
    </xf>
    <xf numFmtId="3" fontId="116" fillId="2" borderId="0" xfId="6" applyNumberFormat="1" applyFont="1" applyFill="1" applyAlignment="1">
      <alignment horizontal="left" vertical="center"/>
    </xf>
    <xf numFmtId="0" fontId="117" fillId="2" borderId="0" xfId="6" applyFont="1" applyFill="1" applyAlignment="1">
      <alignment vertical="center"/>
    </xf>
    <xf numFmtId="166" fontId="110" fillId="2" borderId="0" xfId="3" applyNumberFormat="1" applyFont="1" applyFill="1" applyAlignment="1">
      <alignment vertical="center"/>
    </xf>
    <xf numFmtId="0" fontId="110" fillId="2" borderId="0" xfId="0" applyFont="1" applyFill="1"/>
    <xf numFmtId="0" fontId="110" fillId="0" borderId="0" xfId="0" applyFont="1"/>
    <xf numFmtId="0" fontId="118" fillId="2" borderId="0" xfId="5" applyFont="1" applyFill="1" applyAlignment="1">
      <alignment horizontal="left"/>
    </xf>
    <xf numFmtId="1" fontId="110" fillId="2" borderId="11" xfId="6" applyNumberFormat="1" applyFont="1" applyFill="1" applyBorder="1" applyAlignment="1">
      <alignment horizontal="left" vertical="center"/>
    </xf>
    <xf numFmtId="3" fontId="110" fillId="2" borderId="11" xfId="3" applyNumberFormat="1" applyFont="1" applyFill="1" applyBorder="1" applyAlignment="1">
      <alignment horizontal="left" vertical="center"/>
    </xf>
    <xf numFmtId="0" fontId="110" fillId="2" borderId="11" xfId="3" applyFont="1" applyFill="1" applyBorder="1" applyAlignment="1">
      <alignment vertical="center"/>
    </xf>
    <xf numFmtId="166" fontId="110" fillId="2" borderId="11" xfId="3" applyNumberFormat="1" applyFont="1" applyFill="1" applyBorder="1" applyAlignment="1">
      <alignment vertical="center"/>
    </xf>
    <xf numFmtId="1" fontId="110" fillId="2" borderId="12" xfId="6" applyNumberFormat="1" applyFont="1" applyFill="1" applyBorder="1" applyAlignment="1">
      <alignment horizontal="left" vertical="center"/>
    </xf>
    <xf numFmtId="3" fontId="110" fillId="2" borderId="12" xfId="3" applyNumberFormat="1" applyFont="1" applyFill="1" applyBorder="1" applyAlignment="1">
      <alignment horizontal="left" vertical="center"/>
    </xf>
    <xf numFmtId="0" fontId="110" fillId="2" borderId="12" xfId="3" applyFont="1" applyFill="1" applyBorder="1" applyAlignment="1">
      <alignment vertical="center"/>
    </xf>
    <xf numFmtId="166" fontId="110" fillId="2" borderId="12" xfId="3" applyNumberFormat="1" applyFont="1" applyFill="1" applyBorder="1" applyAlignment="1">
      <alignment vertical="center"/>
    </xf>
    <xf numFmtId="0" fontId="119" fillId="0" borderId="0" xfId="5" applyFont="1"/>
    <xf numFmtId="3" fontId="113" fillId="0" borderId="1" xfId="6" applyNumberFormat="1" applyFont="1" applyBorder="1" applyAlignment="1">
      <alignment horizontal="left" vertical="center"/>
    </xf>
    <xf numFmtId="171" fontId="113" fillId="0" borderId="1" xfId="6" applyNumberFormat="1" applyFont="1" applyBorder="1" applyAlignment="1">
      <alignment horizontal="right" vertical="center"/>
    </xf>
    <xf numFmtId="1" fontId="112" fillId="0" borderId="4" xfId="6" applyNumberFormat="1" applyFont="1" applyBorder="1" applyAlignment="1">
      <alignment horizontal="center" vertical="center"/>
    </xf>
    <xf numFmtId="1" fontId="113" fillId="0" borderId="4" xfId="6" applyNumberFormat="1" applyFont="1" applyBorder="1" applyAlignment="1">
      <alignment horizontal="left" vertical="center"/>
    </xf>
    <xf numFmtId="0" fontId="114" fillId="0" borderId="4" xfId="6" applyFont="1" applyBorder="1" applyAlignment="1">
      <alignment horizontal="center" vertical="center"/>
    </xf>
    <xf numFmtId="171" fontId="113" fillId="0" borderId="4" xfId="3" applyNumberFormat="1" applyFont="1" applyBorder="1" applyAlignment="1">
      <alignment horizontal="right" vertical="center"/>
    </xf>
    <xf numFmtId="1" fontId="112" fillId="0" borderId="1" xfId="6" applyNumberFormat="1" applyFont="1" applyBorder="1" applyAlignment="1">
      <alignment horizontal="center" vertical="center"/>
    </xf>
    <xf numFmtId="0" fontId="114" fillId="0" borderId="1" xfId="6" applyFont="1" applyBorder="1" applyAlignment="1">
      <alignment horizontal="center" vertical="center"/>
    </xf>
    <xf numFmtId="1" fontId="113" fillId="0" borderId="1" xfId="6" applyNumberFormat="1" applyFont="1" applyBorder="1" applyAlignment="1">
      <alignment horizontal="left" vertical="center"/>
    </xf>
    <xf numFmtId="3" fontId="120" fillId="27" borderId="0" xfId="3" applyNumberFormat="1" applyFont="1" applyFill="1" applyAlignment="1">
      <alignment horizontal="left" vertical="center"/>
    </xf>
    <xf numFmtId="168" fontId="32" fillId="27" borderId="0" xfId="4" applyNumberFormat="1" applyFont="1" applyFill="1" applyAlignment="1">
      <alignment horizontal="center" vertical="center"/>
    </xf>
    <xf numFmtId="1" fontId="121" fillId="6" borderId="0" xfId="6" applyNumberFormat="1" applyFont="1" applyFill="1" applyAlignment="1">
      <alignment horizontal="center" vertical="center"/>
    </xf>
    <xf numFmtId="1" fontId="121" fillId="6" borderId="0" xfId="6" applyNumberFormat="1" applyFont="1" applyFill="1" applyAlignment="1">
      <alignment horizontal="left" vertical="center"/>
    </xf>
    <xf numFmtId="0" fontId="114" fillId="6" borderId="0" xfId="6" applyFont="1" applyFill="1" applyAlignment="1">
      <alignment horizontal="center" vertical="center"/>
    </xf>
    <xf numFmtId="171" fontId="113" fillId="6" borderId="0" xfId="6" applyNumberFormat="1" applyFont="1" applyFill="1" applyAlignment="1">
      <alignment horizontal="right" vertical="center"/>
    </xf>
    <xf numFmtId="0" fontId="26" fillId="0" borderId="4" xfId="6" applyFont="1" applyBorder="1" applyAlignment="1">
      <alignment horizontal="center" vertical="center" wrapText="1"/>
    </xf>
    <xf numFmtId="171" fontId="113" fillId="38" borderId="4" xfId="3" applyNumberFormat="1" applyFont="1" applyFill="1" applyBorder="1" applyAlignment="1">
      <alignment horizontal="right" vertical="center"/>
    </xf>
    <xf numFmtId="0" fontId="122" fillId="38" borderId="1" xfId="6" applyFont="1" applyFill="1" applyBorder="1" applyAlignment="1">
      <alignment horizontal="center" vertical="center"/>
    </xf>
    <xf numFmtId="1" fontId="113" fillId="38" borderId="1" xfId="6" applyNumberFormat="1" applyFont="1" applyFill="1" applyBorder="1" applyAlignment="1">
      <alignment horizontal="left" vertical="center"/>
    </xf>
    <xf numFmtId="1" fontId="112" fillId="38" borderId="1" xfId="6" applyNumberFormat="1" applyFont="1" applyFill="1" applyBorder="1" applyAlignment="1">
      <alignment horizontal="center" vertical="center"/>
    </xf>
    <xf numFmtId="166" fontId="69" fillId="2" borderId="11" xfId="3" applyNumberFormat="1" applyFont="1" applyFill="1" applyBorder="1" applyAlignment="1">
      <alignment horizontal="right" vertical="center"/>
    </xf>
    <xf numFmtId="0" fontId="7" fillId="38" borderId="2" xfId="6" applyFont="1" applyFill="1" applyBorder="1" applyAlignment="1">
      <alignment horizontal="left" vertical="center"/>
    </xf>
    <xf numFmtId="3" fontId="123" fillId="2" borderId="10" xfId="3" applyNumberFormat="1" applyFont="1" applyFill="1" applyBorder="1" applyAlignment="1">
      <alignment horizontal="left" vertical="center"/>
    </xf>
    <xf numFmtId="3" fontId="123" fillId="2" borderId="11" xfId="3" applyNumberFormat="1" applyFont="1" applyFill="1" applyBorder="1" applyAlignment="1">
      <alignment horizontal="left" vertical="center"/>
    </xf>
    <xf numFmtId="3" fontId="123" fillId="2" borderId="12" xfId="3" applyNumberFormat="1" applyFont="1" applyFill="1" applyBorder="1" applyAlignment="1">
      <alignment horizontal="left" vertical="center"/>
    </xf>
    <xf numFmtId="0" fontId="31" fillId="38" borderId="0" xfId="3" applyFont="1" applyFill="1" applyAlignment="1">
      <alignment horizontal="left" vertical="center"/>
    </xf>
    <xf numFmtId="3" fontId="16" fillId="2" borderId="4" xfId="3" applyNumberFormat="1" applyFont="1" applyFill="1" applyBorder="1" applyAlignment="1">
      <alignment horizontal="left" vertical="center"/>
    </xf>
    <xf numFmtId="0" fontId="5" fillId="2" borderId="4" xfId="3" applyFont="1" applyFill="1" applyBorder="1" applyAlignment="1">
      <alignment horizontal="left" vertical="center"/>
    </xf>
    <xf numFmtId="171" fontId="5" fillId="2" borderId="1" xfId="3" applyNumberFormat="1" applyFont="1" applyFill="1" applyBorder="1" applyAlignment="1">
      <alignment horizontal="center" vertical="center"/>
    </xf>
    <xf numFmtId="1" fontId="5" fillId="38" borderId="2" xfId="6" applyNumberFormat="1" applyFont="1" applyFill="1" applyBorder="1" applyAlignment="1">
      <alignment horizontal="left" vertical="center"/>
    </xf>
    <xf numFmtId="1" fontId="10" fillId="2" borderId="1" xfId="3" applyNumberFormat="1" applyFont="1" applyFill="1" applyBorder="1" applyAlignment="1">
      <alignment horizontal="center" vertical="center"/>
    </xf>
    <xf numFmtId="0" fontId="19" fillId="2" borderId="1" xfId="3" applyFont="1" applyFill="1" applyBorder="1" applyAlignment="1">
      <alignment horizontal="center" vertical="center"/>
    </xf>
    <xf numFmtId="173" fontId="5" fillId="2" borderId="1" xfId="1" applyNumberFormat="1" applyFont="1" applyFill="1" applyBorder="1" applyAlignment="1">
      <alignment horizontal="center" vertical="center"/>
    </xf>
    <xf numFmtId="169" fontId="23" fillId="2" borderId="1" xfId="3" applyNumberFormat="1" applyFont="1" applyFill="1" applyBorder="1" applyAlignment="1">
      <alignment horizontal="center" vertical="center"/>
    </xf>
    <xf numFmtId="3" fontId="5" fillId="2" borderId="1" xfId="3" applyNumberFormat="1" applyFont="1" applyFill="1" applyBorder="1" applyAlignment="1">
      <alignment horizontal="right" vertical="center"/>
    </xf>
    <xf numFmtId="169" fontId="18" fillId="2" borderId="1" xfId="3" applyNumberFormat="1" applyFont="1" applyFill="1" applyBorder="1" applyAlignment="1">
      <alignment horizontal="center" vertical="center"/>
    </xf>
    <xf numFmtId="169" fontId="7" fillId="2" borderId="1" xfId="3" applyNumberFormat="1" applyFont="1" applyFill="1" applyBorder="1" applyAlignment="1">
      <alignment horizontal="center" vertical="center"/>
    </xf>
    <xf numFmtId="173" fontId="5" fillId="11" borderId="1" xfId="1" applyNumberFormat="1" applyFont="1" applyFill="1" applyBorder="1" applyAlignment="1">
      <alignment horizontal="center" vertical="center"/>
    </xf>
    <xf numFmtId="173" fontId="5" fillId="11" borderId="4" xfId="1" applyNumberFormat="1" applyFont="1" applyFill="1" applyBorder="1" applyAlignment="1">
      <alignment horizontal="center" vertical="center"/>
    </xf>
    <xf numFmtId="3" fontId="5" fillId="2" borderId="4" xfId="3" applyNumberFormat="1" applyFont="1" applyFill="1" applyBorder="1" applyAlignment="1">
      <alignment horizontal="right" vertical="center"/>
    </xf>
    <xf numFmtId="169" fontId="18" fillId="2" borderId="4" xfId="3" applyNumberFormat="1" applyFont="1" applyFill="1" applyBorder="1" applyAlignment="1">
      <alignment horizontal="center" vertical="center"/>
    </xf>
    <xf numFmtId="169" fontId="7" fillId="2" borderId="4" xfId="3" applyNumberFormat="1" applyFont="1" applyFill="1" applyBorder="1" applyAlignment="1">
      <alignment horizontal="center" vertical="center"/>
    </xf>
    <xf numFmtId="1" fontId="10" fillId="2" borderId="4" xfId="3" applyNumberFormat="1" applyFont="1" applyFill="1" applyBorder="1" applyAlignment="1">
      <alignment horizontal="center" vertical="center"/>
    </xf>
    <xf numFmtId="0" fontId="19" fillId="2" borderId="4" xfId="3" applyFont="1" applyFill="1" applyBorder="1" applyAlignment="1">
      <alignment horizontal="center" vertical="center"/>
    </xf>
    <xf numFmtId="169" fontId="23" fillId="2" borderId="4" xfId="3" applyNumberFormat="1" applyFont="1" applyFill="1" applyBorder="1" applyAlignment="1">
      <alignment horizontal="center" vertical="center"/>
    </xf>
    <xf numFmtId="0" fontId="34" fillId="11" borderId="0" xfId="3" applyFont="1" applyFill="1" applyAlignment="1">
      <alignment horizontal="center" vertical="center"/>
    </xf>
    <xf numFmtId="0" fontId="13" fillId="11" borderId="0" xfId="3" applyFont="1" applyFill="1" applyAlignment="1">
      <alignment horizontal="left" vertical="center"/>
    </xf>
    <xf numFmtId="0" fontId="13" fillId="11" borderId="0" xfId="3" applyFont="1" applyFill="1" applyAlignment="1">
      <alignment horizontal="center" vertical="center"/>
    </xf>
    <xf numFmtId="173" fontId="32" fillId="11" borderId="0" xfId="1" applyNumberFormat="1" applyFont="1" applyFill="1" applyBorder="1" applyAlignment="1">
      <alignment horizontal="center" vertical="center"/>
    </xf>
    <xf numFmtId="169" fontId="36" fillId="11" borderId="0" xfId="3" applyNumberFormat="1" applyFont="1" applyFill="1" applyAlignment="1">
      <alignment horizontal="center" vertical="center"/>
    </xf>
    <xf numFmtId="3" fontId="22" fillId="2" borderId="0" xfId="3" applyNumberFormat="1" applyFont="1" applyFill="1" applyAlignment="1">
      <alignment horizontal="left" vertical="center"/>
    </xf>
    <xf numFmtId="169" fontId="41" fillId="11" borderId="0" xfId="3" applyNumberFormat="1" applyFont="1" applyFill="1" applyAlignment="1">
      <alignment horizontal="center" vertical="center"/>
    </xf>
    <xf numFmtId="0" fontId="7" fillId="2" borderId="1" xfId="3" applyFont="1" applyFill="1" applyBorder="1" applyAlignment="1">
      <alignment horizontal="center" vertical="center"/>
    </xf>
    <xf numFmtId="2" fontId="110" fillId="2" borderId="11" xfId="0" applyNumberFormat="1" applyFont="1" applyFill="1" applyBorder="1"/>
    <xf numFmtId="3" fontId="110" fillId="2" borderId="11" xfId="6" applyNumberFormat="1" applyFont="1" applyFill="1" applyBorder="1" applyAlignment="1">
      <alignment horizontal="left" vertical="center"/>
    </xf>
    <xf numFmtId="2" fontId="110" fillId="2" borderId="9" xfId="0" applyNumberFormat="1" applyFont="1" applyFill="1" applyBorder="1"/>
    <xf numFmtId="3" fontId="110" fillId="2" borderId="9" xfId="6" applyNumberFormat="1" applyFont="1" applyFill="1" applyBorder="1" applyAlignment="1">
      <alignment horizontal="left" vertical="center"/>
    </xf>
    <xf numFmtId="2" fontId="110" fillId="2" borderId="12" xfId="0" applyNumberFormat="1" applyFont="1" applyFill="1" applyBorder="1"/>
    <xf numFmtId="3" fontId="110" fillId="2" borderId="12" xfId="6" applyNumberFormat="1" applyFont="1" applyFill="1" applyBorder="1" applyAlignment="1">
      <alignment horizontal="left" vertical="center"/>
    </xf>
    <xf numFmtId="2" fontId="110" fillId="2" borderId="13" xfId="0" applyNumberFormat="1" applyFont="1" applyFill="1" applyBorder="1"/>
    <xf numFmtId="3" fontId="110" fillId="2" borderId="13" xfId="6" applyNumberFormat="1" applyFont="1" applyFill="1" applyBorder="1" applyAlignment="1">
      <alignment horizontal="left" vertical="center"/>
    </xf>
    <xf numFmtId="0" fontId="110" fillId="2" borderId="13" xfId="3" applyFont="1" applyFill="1" applyBorder="1" applyAlignment="1">
      <alignment vertical="center"/>
    </xf>
    <xf numFmtId="166" fontId="110" fillId="2" borderId="13" xfId="3" applyNumberFormat="1" applyFont="1" applyFill="1" applyBorder="1" applyAlignment="1">
      <alignment vertical="center"/>
    </xf>
    <xf numFmtId="2" fontId="110" fillId="2" borderId="10" xfId="0" applyNumberFormat="1" applyFont="1" applyFill="1" applyBorder="1"/>
    <xf numFmtId="3" fontId="110" fillId="2" borderId="10" xfId="6" applyNumberFormat="1" applyFont="1" applyFill="1" applyBorder="1" applyAlignment="1">
      <alignment horizontal="left" vertical="center"/>
    </xf>
    <xf numFmtId="1" fontId="69" fillId="2" borderId="13" xfId="0" applyNumberFormat="1" applyFont="1" applyFill="1" applyBorder="1" applyAlignment="1">
      <alignment horizontal="left"/>
    </xf>
    <xf numFmtId="166" fontId="69" fillId="2" borderId="13" xfId="3" applyNumberFormat="1" applyFont="1" applyFill="1" applyBorder="1" applyAlignment="1">
      <alignment vertical="center"/>
    </xf>
    <xf numFmtId="0" fontId="9" fillId="2" borderId="0" xfId="3" applyFont="1" applyFill="1" applyAlignment="1">
      <alignment horizontal="left" vertical="center"/>
    </xf>
    <xf numFmtId="0" fontId="9" fillId="2" borderId="2" xfId="3" applyFont="1" applyFill="1" applyBorder="1" applyAlignment="1">
      <alignment vertical="center" wrapText="1"/>
    </xf>
    <xf numFmtId="0" fontId="7" fillId="2" borderId="0" xfId="3" applyFont="1" applyFill="1" applyAlignment="1">
      <alignment horizontal="left" vertical="center"/>
    </xf>
    <xf numFmtId="1" fontId="58" fillId="2" borderId="1" xfId="6" applyNumberFormat="1" applyFont="1" applyFill="1" applyBorder="1" applyAlignment="1">
      <alignment horizontal="left" vertical="center"/>
    </xf>
    <xf numFmtId="0" fontId="9" fillId="2" borderId="1" xfId="3" applyFont="1" applyFill="1" applyBorder="1" applyAlignment="1">
      <alignment horizontal="left" vertical="center"/>
    </xf>
    <xf numFmtId="0" fontId="9" fillId="2" borderId="1" xfId="3" applyFont="1" applyFill="1" applyBorder="1" applyAlignment="1">
      <alignment vertical="center" wrapText="1"/>
    </xf>
    <xf numFmtId="0" fontId="7" fillId="2" borderId="1" xfId="3" applyFont="1" applyFill="1" applyBorder="1" applyAlignment="1">
      <alignment horizontal="left" vertical="center"/>
    </xf>
    <xf numFmtId="0" fontId="9" fillId="2" borderId="0" xfId="3" applyFont="1" applyFill="1" applyAlignment="1">
      <alignment vertical="center" wrapText="1"/>
    </xf>
    <xf numFmtId="0" fontId="9" fillId="11" borderId="1" xfId="3" applyFont="1" applyFill="1" applyBorder="1" applyAlignment="1">
      <alignment horizontal="left" vertical="center"/>
    </xf>
    <xf numFmtId="0" fontId="9" fillId="11" borderId="0" xfId="3" applyFont="1" applyFill="1" applyAlignment="1">
      <alignment horizontal="left" vertical="center"/>
    </xf>
    <xf numFmtId="0" fontId="15" fillId="11" borderId="0" xfId="3" applyFont="1" applyFill="1" applyAlignment="1">
      <alignment horizontal="center" vertical="center"/>
    </xf>
    <xf numFmtId="0" fontId="10" fillId="11" borderId="0" xfId="6" applyFont="1" applyFill="1" applyAlignment="1">
      <alignment horizontal="left" vertical="center" wrapText="1"/>
    </xf>
    <xf numFmtId="3" fontId="58" fillId="2" borderId="1" xfId="6" applyNumberFormat="1" applyFont="1" applyFill="1" applyBorder="1" applyAlignment="1">
      <alignment horizontal="left" vertical="center"/>
    </xf>
    <xf numFmtId="3" fontId="9" fillId="2" borderId="1" xfId="6" applyNumberFormat="1" applyFont="1" applyFill="1" applyBorder="1" applyAlignment="1">
      <alignment horizontal="left" vertical="center"/>
    </xf>
    <xf numFmtId="0" fontId="9" fillId="2" borderId="1" xfId="6" applyFont="1" applyFill="1" applyBorder="1" applyAlignment="1">
      <alignment horizontal="center" vertical="center"/>
    </xf>
    <xf numFmtId="171" fontId="15" fillId="2" borderId="1" xfId="6" applyNumberFormat="1" applyFont="1" applyFill="1" applyBorder="1" applyAlignment="1">
      <alignment horizontal="right" vertical="center"/>
    </xf>
    <xf numFmtId="1" fontId="23" fillId="2" borderId="0" xfId="3" applyNumberFormat="1" applyFont="1" applyFill="1" applyAlignment="1">
      <alignment horizontal="center" vertical="center"/>
    </xf>
    <xf numFmtId="0" fontId="25" fillId="2" borderId="0" xfId="3" applyFont="1" applyFill="1" applyAlignment="1">
      <alignment horizontal="center" vertical="center"/>
    </xf>
    <xf numFmtId="173" fontId="5" fillId="2" borderId="0" xfId="1" applyNumberFormat="1" applyFont="1" applyFill="1" applyBorder="1" applyAlignment="1">
      <alignment horizontal="right" vertical="center"/>
    </xf>
    <xf numFmtId="169" fontId="23" fillId="2" borderId="0" xfId="3" applyNumberFormat="1" applyFont="1" applyFill="1" applyAlignment="1">
      <alignment horizontal="center" vertical="center"/>
    </xf>
    <xf numFmtId="3" fontId="5" fillId="2" borderId="0" xfId="3" applyNumberFormat="1" applyFont="1" applyFill="1" applyAlignment="1">
      <alignment horizontal="right" vertical="center"/>
    </xf>
    <xf numFmtId="169" fontId="7" fillId="2" borderId="0" xfId="3" applyNumberFormat="1" applyFont="1" applyFill="1" applyAlignment="1">
      <alignment horizontal="center" vertical="center"/>
    </xf>
    <xf numFmtId="1" fontId="10" fillId="2" borderId="0" xfId="3" applyNumberFormat="1" applyFont="1" applyFill="1" applyAlignment="1">
      <alignment horizontal="center" vertical="center"/>
    </xf>
    <xf numFmtId="0" fontId="7" fillId="2" borderId="0" xfId="3" applyFont="1" applyFill="1" applyAlignment="1">
      <alignment horizontal="center" vertical="center"/>
    </xf>
    <xf numFmtId="173" fontId="15" fillId="11" borderId="0" xfId="1" applyNumberFormat="1" applyFont="1" applyFill="1" applyBorder="1" applyAlignment="1">
      <alignment horizontal="right" vertical="center"/>
    </xf>
    <xf numFmtId="169" fontId="10" fillId="2" borderId="0" xfId="8" applyNumberFormat="1" applyFont="1" applyFill="1" applyBorder="1" applyAlignment="1">
      <alignment horizontal="center" vertical="center"/>
    </xf>
    <xf numFmtId="9" fontId="6" fillId="2" borderId="0" xfId="8" applyFont="1" applyFill="1" applyBorder="1" applyAlignment="1">
      <alignment horizontal="right" vertical="center"/>
    </xf>
    <xf numFmtId="169" fontId="7" fillId="2" borderId="0" xfId="8" applyNumberFormat="1" applyFont="1" applyFill="1" applyBorder="1" applyAlignment="1">
      <alignment horizontal="center" vertical="center"/>
    </xf>
    <xf numFmtId="173" fontId="15" fillId="11" borderId="1" xfId="1" applyNumberFormat="1" applyFont="1" applyFill="1" applyBorder="1" applyAlignment="1">
      <alignment horizontal="right" vertical="center"/>
    </xf>
    <xf numFmtId="169" fontId="10" fillId="2" borderId="1" xfId="3" applyNumberFormat="1" applyFont="1" applyFill="1" applyBorder="1" applyAlignment="1">
      <alignment horizontal="center" vertical="center"/>
    </xf>
    <xf numFmtId="3" fontId="6" fillId="2" borderId="0" xfId="3" applyNumberFormat="1" applyFont="1" applyFill="1" applyAlignment="1">
      <alignment horizontal="right" vertical="center"/>
    </xf>
    <xf numFmtId="173" fontId="5" fillId="11" borderId="0" xfId="1" applyNumberFormat="1" applyFont="1" applyFill="1" applyBorder="1" applyAlignment="1">
      <alignment horizontal="right" vertical="center"/>
    </xf>
    <xf numFmtId="176" fontId="15" fillId="0" borderId="1" xfId="3" applyNumberFormat="1" applyFont="1" applyBorder="1" applyAlignment="1">
      <alignment horizontal="right" vertical="center"/>
    </xf>
    <xf numFmtId="0" fontId="69" fillId="2" borderId="1" xfId="0" applyFont="1" applyFill="1" applyBorder="1"/>
    <xf numFmtId="0" fontId="69" fillId="2" borderId="1" xfId="0" applyFont="1" applyFill="1" applyBorder="1" applyAlignment="1">
      <alignment horizontal="left"/>
    </xf>
    <xf numFmtId="166" fontId="69" fillId="2" borderId="1" xfId="3" applyNumberFormat="1" applyFont="1" applyFill="1" applyBorder="1" applyAlignment="1">
      <alignment vertical="center"/>
    </xf>
    <xf numFmtId="1" fontId="110" fillId="2" borderId="13" xfId="6" applyNumberFormat="1" applyFont="1" applyFill="1" applyBorder="1" applyAlignment="1">
      <alignment horizontal="left" vertical="center"/>
    </xf>
    <xf numFmtId="3" fontId="110" fillId="2" borderId="13" xfId="3" applyNumberFormat="1" applyFont="1" applyFill="1" applyBorder="1" applyAlignment="1">
      <alignment horizontal="left" vertical="center"/>
    </xf>
    <xf numFmtId="1" fontId="124" fillId="2" borderId="12" xfId="6" applyNumberFormat="1" applyFont="1" applyFill="1" applyBorder="1" applyAlignment="1">
      <alignment horizontal="left" vertical="center"/>
    </xf>
    <xf numFmtId="1" fontId="14" fillId="41" borderId="0" xfId="6" applyNumberFormat="1" applyFont="1" applyFill="1" applyAlignment="1">
      <alignment horizontal="center" vertical="center"/>
    </xf>
    <xf numFmtId="1" fontId="14" fillId="41" borderId="0" xfId="6" applyNumberFormat="1" applyFont="1" applyFill="1" applyAlignment="1">
      <alignment horizontal="left" vertical="center"/>
    </xf>
    <xf numFmtId="0" fontId="10" fillId="41" borderId="0" xfId="6" applyFont="1" applyFill="1" applyAlignment="1">
      <alignment horizontal="center" vertical="center"/>
    </xf>
    <xf numFmtId="171" fontId="23" fillId="41" borderId="0" xfId="6" applyNumberFormat="1" applyFont="1" applyFill="1" applyAlignment="1">
      <alignment horizontal="right" vertical="center"/>
    </xf>
    <xf numFmtId="3" fontId="125" fillId="19" borderId="0" xfId="3" applyNumberFormat="1" applyFont="1" applyFill="1" applyAlignment="1">
      <alignment horizontal="left" vertical="center"/>
    </xf>
    <xf numFmtId="0" fontId="26" fillId="0" borderId="4" xfId="6" applyFont="1" applyBorder="1" applyAlignment="1">
      <alignment horizontal="center" vertical="center"/>
    </xf>
    <xf numFmtId="0" fontId="21" fillId="5" borderId="0" xfId="3" applyFont="1" applyFill="1" applyAlignment="1">
      <alignment horizontal="center" vertical="center" wrapText="1"/>
    </xf>
    <xf numFmtId="173" fontId="21" fillId="5" borderId="0" xfId="17" applyNumberFormat="1" applyFont="1" applyFill="1" applyBorder="1" applyAlignment="1">
      <alignment horizontal="center" vertical="center"/>
    </xf>
    <xf numFmtId="3" fontId="16" fillId="0" borderId="2" xfId="3" applyNumberFormat="1" applyFont="1" applyBorder="1" applyAlignment="1">
      <alignment horizontal="left" vertical="center"/>
    </xf>
  </cellXfs>
  <cellStyles count="18">
    <cellStyle name="Hipervínculo" xfId="9" builtinId="8"/>
    <cellStyle name="Hipervínculo 2" xfId="12" xr:uid="{97A6CDDA-7F2E-40A2-B34E-EF50A6FFCD77}"/>
    <cellStyle name="Hipervínculo 3" xfId="16" xr:uid="{31AD43B2-4D3F-402F-BAA1-C62991DF8160}"/>
    <cellStyle name="Millares 14 2 4 2" xfId="7" xr:uid="{E4A8C896-0276-4900-9E72-4DEC25049B2C}"/>
    <cellStyle name="Millares 44" xfId="4" xr:uid="{98E66930-1EBA-4E5C-BF10-A903DF62197F}"/>
    <cellStyle name="Moneda" xfId="1" builtinId="4"/>
    <cellStyle name="Moneda 2" xfId="17" xr:uid="{363EC925-EE6B-4D47-9593-8B54A43C49C7}"/>
    <cellStyle name="Normal" xfId="0" builtinId="0"/>
    <cellStyle name="Normal 14" xfId="10" xr:uid="{D715C9D1-F070-4299-A0FE-EA3588DC7FDD}"/>
    <cellStyle name="Normal 2" xfId="14" xr:uid="{28CD7E01-8C4E-4F62-93CA-B38CECF60DC7}"/>
    <cellStyle name="Normal_Lista de precios Panasonic Semi 06-ES DICIEMBRE" xfId="6" xr:uid="{24CBAD7D-E43E-4D82-86A6-1A8658604642}"/>
    <cellStyle name="Normal_Panasonic Clima ESP DOMESTICO 2012 Lista Precios 20120330 --vs 2011--" xfId="13" xr:uid="{F9294CAC-DD6A-49BC-B94D-417C84D463F1}"/>
    <cellStyle name="Normal_Panasonic Clima SEMI-INDUS  Lista Precios ESP --01Mar10--reciclaje 2" xfId="5" xr:uid="{E24FA6CC-2D9E-4604-8687-7E0A4095EAF3}"/>
    <cellStyle name="Normal_PHAAE Daily Report_15112010" xfId="15" xr:uid="{D95D63B2-5FFF-4DAF-897A-CDB282B0E260}"/>
    <cellStyle name="Normal_TARIFA AIRE_171105" xfId="3" xr:uid="{59C4FACF-049B-494D-98CB-DB175BCF15E6}"/>
    <cellStyle name="Normal_TARIFA VRF - Actualización 2006" xfId="11" xr:uid="{FB215E80-2686-46F9-8266-09A87027BA28}"/>
    <cellStyle name="Porcentaje" xfId="2" builtinId="5"/>
    <cellStyle name="Porcentaje 2 2" xfId="8" xr:uid="{411D985D-D3CC-483C-A950-CB58424C53D0}"/>
  </cellStyles>
  <dxfs count="1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1" defaultTableStyle="TableStyleMedium2" defaultPivotStyle="PivotStyleLight16">
    <tableStyle name="Invisible" pivot="0" table="0" count="0" xr9:uid="{30BC31E5-E2CE-4382-8B4F-E5F378AA1D43}"/>
  </tableStyles>
  <colors>
    <mruColors>
      <color rgb="FF006685"/>
      <color rgb="FFB2E4F4"/>
      <color rgb="FFFFE1E1"/>
      <color rgb="FFFFC1C1"/>
      <color rgb="FF41BBC9"/>
      <color rgb="FF1DC183"/>
      <color rgb="FFE06136"/>
      <color rgb="FF9EC05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microsoft.com/office/2017/10/relationships/person" Target="persons/perso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jpe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4.png"/><Relationship Id="rId4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8.png"/><Relationship Id="rId1" Type="http://schemas.openxmlformats.org/officeDocument/2006/relationships/image" Target="../media/image1.png"/><Relationship Id="rId5" Type="http://schemas.openxmlformats.org/officeDocument/2006/relationships/image" Target="../media/image6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png"/><Relationship Id="rId3" Type="http://schemas.openxmlformats.org/officeDocument/2006/relationships/image" Target="../media/image10.jpeg"/><Relationship Id="rId7" Type="http://schemas.openxmlformats.org/officeDocument/2006/relationships/image" Target="../media/image14.jpeg"/><Relationship Id="rId2" Type="http://schemas.openxmlformats.org/officeDocument/2006/relationships/image" Target="../media/image9.jpeg"/><Relationship Id="rId1" Type="http://schemas.openxmlformats.org/officeDocument/2006/relationships/image" Target="../media/image2.png"/><Relationship Id="rId6" Type="http://schemas.openxmlformats.org/officeDocument/2006/relationships/image" Target="../media/image13.jpeg"/><Relationship Id="rId5" Type="http://schemas.openxmlformats.org/officeDocument/2006/relationships/image" Target="../media/image12.jpeg"/><Relationship Id="rId10" Type="http://schemas.openxmlformats.org/officeDocument/2006/relationships/image" Target="../media/image16.jpeg"/><Relationship Id="rId4" Type="http://schemas.openxmlformats.org/officeDocument/2006/relationships/image" Target="../media/image11.jpeg"/><Relationship Id="rId9" Type="http://schemas.openxmlformats.org/officeDocument/2006/relationships/image" Target="../media/image15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jpe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4" Type="http://schemas.openxmlformats.org/officeDocument/2006/relationships/image" Target="../media/image17.jpe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3.png"/><Relationship Id="rId4" Type="http://schemas.openxmlformats.org/officeDocument/2006/relationships/image" Target="../media/image9.jpe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.png"/><Relationship Id="rId7" Type="http://schemas.openxmlformats.org/officeDocument/2006/relationships/image" Target="../media/image6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3.png"/><Relationship Id="rId5" Type="http://schemas.openxmlformats.org/officeDocument/2006/relationships/image" Target="../media/image21.emf"/><Relationship Id="rId4" Type="http://schemas.openxmlformats.org/officeDocument/2006/relationships/image" Target="../media/image20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47</xdr:row>
      <xdr:rowOff>0</xdr:rowOff>
    </xdr:from>
    <xdr:to>
      <xdr:col>5</xdr:col>
      <xdr:colOff>302148</xdr:colOff>
      <xdr:row>47</xdr:row>
      <xdr:rowOff>0</xdr:rowOff>
    </xdr:to>
    <xdr:pic>
      <xdr:nvPicPr>
        <xdr:cNvPr id="2" name="Picture 19">
          <a:extLst>
            <a:ext uri="{FF2B5EF4-FFF2-40B4-BE49-F238E27FC236}">
              <a16:creationId xmlns:a16="http://schemas.microsoft.com/office/drawing/2014/main" id="{BF2CB8C8-C890-4FE4-AB86-6F9BAC1408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82650" y="12782550"/>
          <a:ext cx="288178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5</xdr:col>
      <xdr:colOff>0</xdr:colOff>
      <xdr:row>47</xdr:row>
      <xdr:rowOff>0</xdr:rowOff>
    </xdr:from>
    <xdr:to>
      <xdr:col>5</xdr:col>
      <xdr:colOff>383688</xdr:colOff>
      <xdr:row>47</xdr:row>
      <xdr:rowOff>0</xdr:rowOff>
    </xdr:to>
    <xdr:pic>
      <xdr:nvPicPr>
        <xdr:cNvPr id="3" name="Picture 19">
          <a:extLst>
            <a:ext uri="{FF2B5EF4-FFF2-40B4-BE49-F238E27FC236}">
              <a16:creationId xmlns:a16="http://schemas.microsoft.com/office/drawing/2014/main" id="{80C92901-CBF6-4EF7-9B21-04964ECBBB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82650" y="12782550"/>
          <a:ext cx="391308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5</xdr:col>
      <xdr:colOff>0</xdr:colOff>
      <xdr:row>47</xdr:row>
      <xdr:rowOff>0</xdr:rowOff>
    </xdr:from>
    <xdr:to>
      <xdr:col>5</xdr:col>
      <xdr:colOff>383688</xdr:colOff>
      <xdr:row>47</xdr:row>
      <xdr:rowOff>0</xdr:rowOff>
    </xdr:to>
    <xdr:pic>
      <xdr:nvPicPr>
        <xdr:cNvPr id="4" name="Picture 19">
          <a:extLst>
            <a:ext uri="{FF2B5EF4-FFF2-40B4-BE49-F238E27FC236}">
              <a16:creationId xmlns:a16="http://schemas.microsoft.com/office/drawing/2014/main" id="{C23F9FE9-5F3F-43B5-B00E-563900C84D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82650" y="12782550"/>
          <a:ext cx="391308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oneCellAnchor>
    <xdr:from>
      <xdr:col>5</xdr:col>
      <xdr:colOff>0</xdr:colOff>
      <xdr:row>47</xdr:row>
      <xdr:rowOff>0</xdr:rowOff>
    </xdr:from>
    <xdr:ext cx="284549" cy="0"/>
    <xdr:pic>
      <xdr:nvPicPr>
        <xdr:cNvPr id="5" name="Picture 19">
          <a:extLst>
            <a:ext uri="{FF2B5EF4-FFF2-40B4-BE49-F238E27FC236}">
              <a16:creationId xmlns:a16="http://schemas.microsoft.com/office/drawing/2014/main" id="{B64E80A4-124F-4484-9491-C716D96099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82650" y="12782550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47</xdr:row>
      <xdr:rowOff>0</xdr:rowOff>
    </xdr:from>
    <xdr:ext cx="284549" cy="0"/>
    <xdr:pic>
      <xdr:nvPicPr>
        <xdr:cNvPr id="6" name="Picture 19">
          <a:extLst>
            <a:ext uri="{FF2B5EF4-FFF2-40B4-BE49-F238E27FC236}">
              <a16:creationId xmlns:a16="http://schemas.microsoft.com/office/drawing/2014/main" id="{5C1778AC-75C8-45D1-AD8D-B4C54FEE7E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82650" y="12782550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47</xdr:row>
      <xdr:rowOff>0</xdr:rowOff>
    </xdr:from>
    <xdr:ext cx="284549" cy="0"/>
    <xdr:pic>
      <xdr:nvPicPr>
        <xdr:cNvPr id="7" name="Picture 19">
          <a:extLst>
            <a:ext uri="{FF2B5EF4-FFF2-40B4-BE49-F238E27FC236}">
              <a16:creationId xmlns:a16="http://schemas.microsoft.com/office/drawing/2014/main" id="{055B5C5C-88C6-4AD9-8CF0-B724F9EEA9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82650" y="12782550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47</xdr:row>
      <xdr:rowOff>0</xdr:rowOff>
    </xdr:from>
    <xdr:ext cx="284549" cy="0"/>
    <xdr:pic>
      <xdr:nvPicPr>
        <xdr:cNvPr id="8" name="Picture 19">
          <a:extLst>
            <a:ext uri="{FF2B5EF4-FFF2-40B4-BE49-F238E27FC236}">
              <a16:creationId xmlns:a16="http://schemas.microsoft.com/office/drawing/2014/main" id="{E898F54B-5130-4860-B71A-14406B9A8D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82650" y="12782550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47</xdr:row>
      <xdr:rowOff>0</xdr:rowOff>
    </xdr:from>
    <xdr:ext cx="284549" cy="0"/>
    <xdr:pic>
      <xdr:nvPicPr>
        <xdr:cNvPr id="9" name="Picture 19">
          <a:extLst>
            <a:ext uri="{FF2B5EF4-FFF2-40B4-BE49-F238E27FC236}">
              <a16:creationId xmlns:a16="http://schemas.microsoft.com/office/drawing/2014/main" id="{9035B63E-9161-4454-98BC-187E090A8A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82650" y="12782550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47</xdr:row>
      <xdr:rowOff>0</xdr:rowOff>
    </xdr:from>
    <xdr:ext cx="284549" cy="0"/>
    <xdr:pic>
      <xdr:nvPicPr>
        <xdr:cNvPr id="10" name="Picture 19">
          <a:extLst>
            <a:ext uri="{FF2B5EF4-FFF2-40B4-BE49-F238E27FC236}">
              <a16:creationId xmlns:a16="http://schemas.microsoft.com/office/drawing/2014/main" id="{BA71E82A-D047-4A59-B1A4-ED594FE816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82650" y="12782550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47</xdr:row>
      <xdr:rowOff>0</xdr:rowOff>
    </xdr:from>
    <xdr:ext cx="284549" cy="0"/>
    <xdr:pic>
      <xdr:nvPicPr>
        <xdr:cNvPr id="11" name="Picture 19">
          <a:extLst>
            <a:ext uri="{FF2B5EF4-FFF2-40B4-BE49-F238E27FC236}">
              <a16:creationId xmlns:a16="http://schemas.microsoft.com/office/drawing/2014/main" id="{4CC0B9CC-AA8A-4874-ACA5-E2FDBA8EA2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82650" y="12782550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twoCellAnchor editAs="oneCell">
    <xdr:from>
      <xdr:col>5</xdr:col>
      <xdr:colOff>0</xdr:colOff>
      <xdr:row>47</xdr:row>
      <xdr:rowOff>0</xdr:rowOff>
    </xdr:from>
    <xdr:to>
      <xdr:col>5</xdr:col>
      <xdr:colOff>302148</xdr:colOff>
      <xdr:row>47</xdr:row>
      <xdr:rowOff>0</xdr:rowOff>
    </xdr:to>
    <xdr:pic>
      <xdr:nvPicPr>
        <xdr:cNvPr id="12" name="Picture 19">
          <a:extLst>
            <a:ext uri="{FF2B5EF4-FFF2-40B4-BE49-F238E27FC236}">
              <a16:creationId xmlns:a16="http://schemas.microsoft.com/office/drawing/2014/main" id="{84547B02-74D1-46A5-99A0-F66D7C1751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82650" y="12782550"/>
          <a:ext cx="288178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5</xdr:col>
      <xdr:colOff>0</xdr:colOff>
      <xdr:row>47</xdr:row>
      <xdr:rowOff>0</xdr:rowOff>
    </xdr:from>
    <xdr:to>
      <xdr:col>5</xdr:col>
      <xdr:colOff>383688</xdr:colOff>
      <xdr:row>47</xdr:row>
      <xdr:rowOff>0</xdr:rowOff>
    </xdr:to>
    <xdr:pic>
      <xdr:nvPicPr>
        <xdr:cNvPr id="13" name="Picture 19">
          <a:extLst>
            <a:ext uri="{FF2B5EF4-FFF2-40B4-BE49-F238E27FC236}">
              <a16:creationId xmlns:a16="http://schemas.microsoft.com/office/drawing/2014/main" id="{E7A4C62A-366A-4011-98F6-7B6DCFD743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82650" y="12782550"/>
          <a:ext cx="391308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5</xdr:col>
      <xdr:colOff>0</xdr:colOff>
      <xdr:row>47</xdr:row>
      <xdr:rowOff>0</xdr:rowOff>
    </xdr:from>
    <xdr:to>
      <xdr:col>5</xdr:col>
      <xdr:colOff>383688</xdr:colOff>
      <xdr:row>47</xdr:row>
      <xdr:rowOff>0</xdr:rowOff>
    </xdr:to>
    <xdr:pic>
      <xdr:nvPicPr>
        <xdr:cNvPr id="14" name="Picture 19">
          <a:extLst>
            <a:ext uri="{FF2B5EF4-FFF2-40B4-BE49-F238E27FC236}">
              <a16:creationId xmlns:a16="http://schemas.microsoft.com/office/drawing/2014/main" id="{3E26C5AA-88B3-4A8E-B8DA-1D5644E74C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82650" y="12782550"/>
          <a:ext cx="391308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oneCellAnchor>
    <xdr:from>
      <xdr:col>4</xdr:col>
      <xdr:colOff>0</xdr:colOff>
      <xdr:row>47</xdr:row>
      <xdr:rowOff>0</xdr:rowOff>
    </xdr:from>
    <xdr:ext cx="284549" cy="0"/>
    <xdr:pic>
      <xdr:nvPicPr>
        <xdr:cNvPr id="15" name="Picture 19">
          <a:extLst>
            <a:ext uri="{FF2B5EF4-FFF2-40B4-BE49-F238E27FC236}">
              <a16:creationId xmlns:a16="http://schemas.microsoft.com/office/drawing/2014/main" id="{EA160CBE-C4AA-49FC-9EB7-B8C3750E00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496800" y="12782550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4</xdr:col>
      <xdr:colOff>0</xdr:colOff>
      <xdr:row>47</xdr:row>
      <xdr:rowOff>0</xdr:rowOff>
    </xdr:from>
    <xdr:ext cx="384504" cy="0"/>
    <xdr:pic>
      <xdr:nvPicPr>
        <xdr:cNvPr id="16" name="Picture 19">
          <a:extLst>
            <a:ext uri="{FF2B5EF4-FFF2-40B4-BE49-F238E27FC236}">
              <a16:creationId xmlns:a16="http://schemas.microsoft.com/office/drawing/2014/main" id="{7AFF10AE-366D-4BA3-82C1-AA94711CD6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496800" y="12782550"/>
          <a:ext cx="384504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4</xdr:col>
      <xdr:colOff>0</xdr:colOff>
      <xdr:row>47</xdr:row>
      <xdr:rowOff>0</xdr:rowOff>
    </xdr:from>
    <xdr:ext cx="384504" cy="0"/>
    <xdr:pic>
      <xdr:nvPicPr>
        <xdr:cNvPr id="17" name="Picture 19">
          <a:extLst>
            <a:ext uri="{FF2B5EF4-FFF2-40B4-BE49-F238E27FC236}">
              <a16:creationId xmlns:a16="http://schemas.microsoft.com/office/drawing/2014/main" id="{B822293F-CC40-41AC-B3CB-0CC36E136F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496800" y="12782550"/>
          <a:ext cx="384504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4</xdr:col>
      <xdr:colOff>0</xdr:colOff>
      <xdr:row>47</xdr:row>
      <xdr:rowOff>0</xdr:rowOff>
    </xdr:from>
    <xdr:ext cx="284549" cy="0"/>
    <xdr:pic>
      <xdr:nvPicPr>
        <xdr:cNvPr id="18" name="Picture 19">
          <a:extLst>
            <a:ext uri="{FF2B5EF4-FFF2-40B4-BE49-F238E27FC236}">
              <a16:creationId xmlns:a16="http://schemas.microsoft.com/office/drawing/2014/main" id="{99865794-D1EC-4D2D-ACF0-4932576845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496800" y="12782550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4</xdr:col>
      <xdr:colOff>0</xdr:colOff>
      <xdr:row>47</xdr:row>
      <xdr:rowOff>0</xdr:rowOff>
    </xdr:from>
    <xdr:ext cx="284549" cy="0"/>
    <xdr:pic>
      <xdr:nvPicPr>
        <xdr:cNvPr id="19" name="Picture 19">
          <a:extLst>
            <a:ext uri="{FF2B5EF4-FFF2-40B4-BE49-F238E27FC236}">
              <a16:creationId xmlns:a16="http://schemas.microsoft.com/office/drawing/2014/main" id="{1018C350-1966-4C5D-8759-1D3E56F9CF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496800" y="12782550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4</xdr:col>
      <xdr:colOff>0</xdr:colOff>
      <xdr:row>47</xdr:row>
      <xdr:rowOff>0</xdr:rowOff>
    </xdr:from>
    <xdr:ext cx="284549" cy="0"/>
    <xdr:pic>
      <xdr:nvPicPr>
        <xdr:cNvPr id="20" name="Picture 19">
          <a:extLst>
            <a:ext uri="{FF2B5EF4-FFF2-40B4-BE49-F238E27FC236}">
              <a16:creationId xmlns:a16="http://schemas.microsoft.com/office/drawing/2014/main" id="{A5440954-95C7-4455-BDB2-17B8E208FF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496800" y="12782550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4</xdr:col>
      <xdr:colOff>0</xdr:colOff>
      <xdr:row>47</xdr:row>
      <xdr:rowOff>0</xdr:rowOff>
    </xdr:from>
    <xdr:ext cx="284549" cy="0"/>
    <xdr:pic>
      <xdr:nvPicPr>
        <xdr:cNvPr id="21" name="Picture 19">
          <a:extLst>
            <a:ext uri="{FF2B5EF4-FFF2-40B4-BE49-F238E27FC236}">
              <a16:creationId xmlns:a16="http://schemas.microsoft.com/office/drawing/2014/main" id="{CAC0022D-CDDB-48EB-9D75-3BF71089F5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496800" y="12782550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4</xdr:col>
      <xdr:colOff>0</xdr:colOff>
      <xdr:row>47</xdr:row>
      <xdr:rowOff>0</xdr:rowOff>
    </xdr:from>
    <xdr:ext cx="284549" cy="0"/>
    <xdr:pic>
      <xdr:nvPicPr>
        <xdr:cNvPr id="22" name="Picture 19">
          <a:extLst>
            <a:ext uri="{FF2B5EF4-FFF2-40B4-BE49-F238E27FC236}">
              <a16:creationId xmlns:a16="http://schemas.microsoft.com/office/drawing/2014/main" id="{798A69AB-B0BB-4D78-AB0D-935F83DF22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496800" y="12782550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4</xdr:col>
      <xdr:colOff>0</xdr:colOff>
      <xdr:row>47</xdr:row>
      <xdr:rowOff>0</xdr:rowOff>
    </xdr:from>
    <xdr:ext cx="284549" cy="0"/>
    <xdr:pic>
      <xdr:nvPicPr>
        <xdr:cNvPr id="23" name="Picture 19">
          <a:extLst>
            <a:ext uri="{FF2B5EF4-FFF2-40B4-BE49-F238E27FC236}">
              <a16:creationId xmlns:a16="http://schemas.microsoft.com/office/drawing/2014/main" id="{11416462-561E-4957-ABB3-7E72CC01A8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496800" y="12782550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4</xdr:col>
      <xdr:colOff>0</xdr:colOff>
      <xdr:row>47</xdr:row>
      <xdr:rowOff>0</xdr:rowOff>
    </xdr:from>
    <xdr:ext cx="284549" cy="0"/>
    <xdr:pic>
      <xdr:nvPicPr>
        <xdr:cNvPr id="24" name="Picture 19">
          <a:extLst>
            <a:ext uri="{FF2B5EF4-FFF2-40B4-BE49-F238E27FC236}">
              <a16:creationId xmlns:a16="http://schemas.microsoft.com/office/drawing/2014/main" id="{91521497-470B-4DC3-89ED-C397B754D2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496800" y="12782550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4</xdr:col>
      <xdr:colOff>0</xdr:colOff>
      <xdr:row>47</xdr:row>
      <xdr:rowOff>0</xdr:rowOff>
    </xdr:from>
    <xdr:ext cx="284549" cy="0"/>
    <xdr:pic>
      <xdr:nvPicPr>
        <xdr:cNvPr id="25" name="Picture 19">
          <a:extLst>
            <a:ext uri="{FF2B5EF4-FFF2-40B4-BE49-F238E27FC236}">
              <a16:creationId xmlns:a16="http://schemas.microsoft.com/office/drawing/2014/main" id="{F21E5E3C-48DF-44D4-B864-C4AE31D486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496800" y="12782550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4</xdr:col>
      <xdr:colOff>0</xdr:colOff>
      <xdr:row>47</xdr:row>
      <xdr:rowOff>0</xdr:rowOff>
    </xdr:from>
    <xdr:ext cx="384504" cy="0"/>
    <xdr:pic>
      <xdr:nvPicPr>
        <xdr:cNvPr id="26" name="Picture 19">
          <a:extLst>
            <a:ext uri="{FF2B5EF4-FFF2-40B4-BE49-F238E27FC236}">
              <a16:creationId xmlns:a16="http://schemas.microsoft.com/office/drawing/2014/main" id="{EC207365-4576-4A1B-8F2D-44DF01AA68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496800" y="12782550"/>
          <a:ext cx="384504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4</xdr:col>
      <xdr:colOff>0</xdr:colOff>
      <xdr:row>47</xdr:row>
      <xdr:rowOff>0</xdr:rowOff>
    </xdr:from>
    <xdr:ext cx="384504" cy="0"/>
    <xdr:pic>
      <xdr:nvPicPr>
        <xdr:cNvPr id="27" name="Picture 19">
          <a:extLst>
            <a:ext uri="{FF2B5EF4-FFF2-40B4-BE49-F238E27FC236}">
              <a16:creationId xmlns:a16="http://schemas.microsoft.com/office/drawing/2014/main" id="{BAF94F72-8D7A-449E-92AF-0E895E4615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496800" y="12782550"/>
          <a:ext cx="384504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47</xdr:row>
      <xdr:rowOff>0</xdr:rowOff>
    </xdr:from>
    <xdr:ext cx="284549" cy="0"/>
    <xdr:pic>
      <xdr:nvPicPr>
        <xdr:cNvPr id="28" name="Picture 19">
          <a:extLst>
            <a:ext uri="{FF2B5EF4-FFF2-40B4-BE49-F238E27FC236}">
              <a16:creationId xmlns:a16="http://schemas.microsoft.com/office/drawing/2014/main" id="{A487C131-DA2F-42AE-8BB5-146B935D35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82650" y="12782550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47</xdr:row>
      <xdr:rowOff>0</xdr:rowOff>
    </xdr:from>
    <xdr:ext cx="384504" cy="0"/>
    <xdr:pic>
      <xdr:nvPicPr>
        <xdr:cNvPr id="29" name="Picture 19">
          <a:extLst>
            <a:ext uri="{FF2B5EF4-FFF2-40B4-BE49-F238E27FC236}">
              <a16:creationId xmlns:a16="http://schemas.microsoft.com/office/drawing/2014/main" id="{38D405C1-2906-4D8B-83E6-B5F5C5665F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82650" y="12782550"/>
          <a:ext cx="384504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47</xdr:row>
      <xdr:rowOff>0</xdr:rowOff>
    </xdr:from>
    <xdr:ext cx="384504" cy="0"/>
    <xdr:pic>
      <xdr:nvPicPr>
        <xdr:cNvPr id="30" name="Picture 19">
          <a:extLst>
            <a:ext uri="{FF2B5EF4-FFF2-40B4-BE49-F238E27FC236}">
              <a16:creationId xmlns:a16="http://schemas.microsoft.com/office/drawing/2014/main" id="{18A39672-98FC-4132-9DC2-C49F3667AC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82650" y="12782550"/>
          <a:ext cx="384504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47</xdr:row>
      <xdr:rowOff>0</xdr:rowOff>
    </xdr:from>
    <xdr:ext cx="284549" cy="0"/>
    <xdr:pic>
      <xdr:nvPicPr>
        <xdr:cNvPr id="31" name="Picture 19">
          <a:extLst>
            <a:ext uri="{FF2B5EF4-FFF2-40B4-BE49-F238E27FC236}">
              <a16:creationId xmlns:a16="http://schemas.microsoft.com/office/drawing/2014/main" id="{B182E012-C366-4A0B-8B5E-0D82E77E04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82650" y="12782550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47</xdr:row>
      <xdr:rowOff>0</xdr:rowOff>
    </xdr:from>
    <xdr:ext cx="284549" cy="0"/>
    <xdr:pic>
      <xdr:nvPicPr>
        <xdr:cNvPr id="32" name="Picture 19">
          <a:extLst>
            <a:ext uri="{FF2B5EF4-FFF2-40B4-BE49-F238E27FC236}">
              <a16:creationId xmlns:a16="http://schemas.microsoft.com/office/drawing/2014/main" id="{D85464AC-0568-435C-9173-2ECC61C708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82650" y="12782550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47</xdr:row>
      <xdr:rowOff>0</xdr:rowOff>
    </xdr:from>
    <xdr:ext cx="284549" cy="0"/>
    <xdr:pic>
      <xdr:nvPicPr>
        <xdr:cNvPr id="33" name="Picture 19">
          <a:extLst>
            <a:ext uri="{FF2B5EF4-FFF2-40B4-BE49-F238E27FC236}">
              <a16:creationId xmlns:a16="http://schemas.microsoft.com/office/drawing/2014/main" id="{D4274ABA-D97D-4E0C-A6E1-3C07A8BD07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82650" y="12782550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47</xdr:row>
      <xdr:rowOff>0</xdr:rowOff>
    </xdr:from>
    <xdr:ext cx="284549" cy="0"/>
    <xdr:pic>
      <xdr:nvPicPr>
        <xdr:cNvPr id="34" name="Picture 19">
          <a:extLst>
            <a:ext uri="{FF2B5EF4-FFF2-40B4-BE49-F238E27FC236}">
              <a16:creationId xmlns:a16="http://schemas.microsoft.com/office/drawing/2014/main" id="{BF9F8496-595E-4F4A-8915-1693E057D3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82650" y="12782550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47</xdr:row>
      <xdr:rowOff>0</xdr:rowOff>
    </xdr:from>
    <xdr:ext cx="284549" cy="0"/>
    <xdr:pic>
      <xdr:nvPicPr>
        <xdr:cNvPr id="35" name="Picture 19">
          <a:extLst>
            <a:ext uri="{FF2B5EF4-FFF2-40B4-BE49-F238E27FC236}">
              <a16:creationId xmlns:a16="http://schemas.microsoft.com/office/drawing/2014/main" id="{104E7262-A02B-4106-BB45-2F7507968E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82650" y="12782550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47</xdr:row>
      <xdr:rowOff>0</xdr:rowOff>
    </xdr:from>
    <xdr:ext cx="284549" cy="0"/>
    <xdr:pic>
      <xdr:nvPicPr>
        <xdr:cNvPr id="36" name="Picture 19">
          <a:extLst>
            <a:ext uri="{FF2B5EF4-FFF2-40B4-BE49-F238E27FC236}">
              <a16:creationId xmlns:a16="http://schemas.microsoft.com/office/drawing/2014/main" id="{EB39F229-B74E-4CEB-85D6-3D66440C01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82650" y="12782550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47</xdr:row>
      <xdr:rowOff>0</xdr:rowOff>
    </xdr:from>
    <xdr:ext cx="284549" cy="0"/>
    <xdr:pic>
      <xdr:nvPicPr>
        <xdr:cNvPr id="37" name="Picture 19">
          <a:extLst>
            <a:ext uri="{FF2B5EF4-FFF2-40B4-BE49-F238E27FC236}">
              <a16:creationId xmlns:a16="http://schemas.microsoft.com/office/drawing/2014/main" id="{BEF86E67-367B-47EC-82F1-77FFE417DB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82650" y="12782550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47</xdr:row>
      <xdr:rowOff>0</xdr:rowOff>
    </xdr:from>
    <xdr:ext cx="284549" cy="0"/>
    <xdr:pic>
      <xdr:nvPicPr>
        <xdr:cNvPr id="38" name="Picture 19">
          <a:extLst>
            <a:ext uri="{FF2B5EF4-FFF2-40B4-BE49-F238E27FC236}">
              <a16:creationId xmlns:a16="http://schemas.microsoft.com/office/drawing/2014/main" id="{6A5CF596-2F40-469E-B6C4-74E3DB7470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82650" y="12782550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47</xdr:row>
      <xdr:rowOff>0</xdr:rowOff>
    </xdr:from>
    <xdr:ext cx="384504" cy="0"/>
    <xdr:pic>
      <xdr:nvPicPr>
        <xdr:cNvPr id="39" name="Picture 19">
          <a:extLst>
            <a:ext uri="{FF2B5EF4-FFF2-40B4-BE49-F238E27FC236}">
              <a16:creationId xmlns:a16="http://schemas.microsoft.com/office/drawing/2014/main" id="{8815DA36-928C-45CF-A387-13C0F77FB6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82650" y="12782550"/>
          <a:ext cx="384504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47</xdr:row>
      <xdr:rowOff>0</xdr:rowOff>
    </xdr:from>
    <xdr:ext cx="384504" cy="0"/>
    <xdr:pic>
      <xdr:nvPicPr>
        <xdr:cNvPr id="40" name="Picture 19">
          <a:extLst>
            <a:ext uri="{FF2B5EF4-FFF2-40B4-BE49-F238E27FC236}">
              <a16:creationId xmlns:a16="http://schemas.microsoft.com/office/drawing/2014/main" id="{DDCBDECC-7005-41B4-A412-8E1A34E66C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82650" y="12782550"/>
          <a:ext cx="384504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twoCellAnchor editAs="oneCell">
    <xdr:from>
      <xdr:col>4</xdr:col>
      <xdr:colOff>435429</xdr:colOff>
      <xdr:row>5</xdr:row>
      <xdr:rowOff>45144</xdr:rowOff>
    </xdr:from>
    <xdr:to>
      <xdr:col>4</xdr:col>
      <xdr:colOff>992425</xdr:colOff>
      <xdr:row>5</xdr:row>
      <xdr:rowOff>574349</xdr:rowOff>
    </xdr:to>
    <xdr:pic>
      <xdr:nvPicPr>
        <xdr:cNvPr id="42" name="5 Imagen">
          <a:extLst>
            <a:ext uri="{FF2B5EF4-FFF2-40B4-BE49-F238E27FC236}">
              <a16:creationId xmlns:a16="http://schemas.microsoft.com/office/drawing/2014/main" id="{0A02270C-0C14-460B-823C-8D72DCB1757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t="3285" b="2383"/>
        <a:stretch/>
      </xdr:blipFill>
      <xdr:spPr>
        <a:xfrm>
          <a:off x="12932229" y="2391469"/>
          <a:ext cx="571283" cy="533650"/>
        </a:xfrm>
        <a:prstGeom prst="rect">
          <a:avLst/>
        </a:prstGeom>
      </xdr:spPr>
    </xdr:pic>
    <xdr:clientData/>
  </xdr:twoCellAnchor>
  <xdr:twoCellAnchor editAs="oneCell">
    <xdr:from>
      <xdr:col>3</xdr:col>
      <xdr:colOff>7438231</xdr:colOff>
      <xdr:row>0</xdr:row>
      <xdr:rowOff>84931</xdr:rowOff>
    </xdr:from>
    <xdr:to>
      <xdr:col>4</xdr:col>
      <xdr:colOff>1031342</xdr:colOff>
      <xdr:row>2</xdr:row>
      <xdr:rowOff>225784</xdr:rowOff>
    </xdr:to>
    <xdr:pic>
      <xdr:nvPicPr>
        <xdr:cNvPr id="43" name="4 Imagen">
          <a:extLst>
            <a:ext uri="{FF2B5EF4-FFF2-40B4-BE49-F238E27FC236}">
              <a16:creationId xmlns:a16="http://schemas.microsoft.com/office/drawing/2014/main" id="{C0558DD7-A7D1-4A1D-B028-77554EC3D3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162506" y="84931"/>
          <a:ext cx="2418976" cy="684132"/>
        </a:xfrm>
        <a:prstGeom prst="rect">
          <a:avLst/>
        </a:prstGeom>
      </xdr:spPr>
    </xdr:pic>
    <xdr:clientData/>
  </xdr:twoCellAnchor>
  <xdr:twoCellAnchor editAs="oneCell">
    <xdr:from>
      <xdr:col>3</xdr:col>
      <xdr:colOff>3878262</xdr:colOff>
      <xdr:row>2</xdr:row>
      <xdr:rowOff>143221</xdr:rowOff>
    </xdr:from>
    <xdr:to>
      <xdr:col>3</xdr:col>
      <xdr:colOff>5755977</xdr:colOff>
      <xdr:row>3</xdr:row>
      <xdr:rowOff>111495</xdr:rowOff>
    </xdr:to>
    <xdr:pic>
      <xdr:nvPicPr>
        <xdr:cNvPr id="44" name="Grafik 2">
          <a:extLst>
            <a:ext uri="{FF2B5EF4-FFF2-40B4-BE49-F238E27FC236}">
              <a16:creationId xmlns:a16="http://schemas.microsoft.com/office/drawing/2014/main" id="{0C6900A3-967D-41D2-A030-54E33A4D95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02537" y="2810221"/>
          <a:ext cx="1882795" cy="3226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214312</xdr:colOff>
      <xdr:row>1</xdr:row>
      <xdr:rowOff>333375</xdr:rowOff>
    </xdr:from>
    <xdr:to>
      <xdr:col>6</xdr:col>
      <xdr:colOff>0</xdr:colOff>
      <xdr:row>4</xdr:row>
      <xdr:rowOff>497355</xdr:rowOff>
    </xdr:to>
    <xdr:pic>
      <xdr:nvPicPr>
        <xdr:cNvPr id="45" name="図 3">
          <a:extLst>
            <a:ext uri="{FF2B5EF4-FFF2-40B4-BE49-F238E27FC236}">
              <a16:creationId xmlns:a16="http://schemas.microsoft.com/office/drawing/2014/main" id="{BF1A1D33-A04A-4C85-8723-DA6815F492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3800137" y="1168400"/>
          <a:ext cx="1094254" cy="1106955"/>
        </a:xfrm>
        <a:prstGeom prst="rect">
          <a:avLst/>
        </a:prstGeom>
      </xdr:spPr>
    </xdr:pic>
    <xdr:clientData/>
  </xdr:twoCellAnchor>
  <xdr:oneCellAnchor>
    <xdr:from>
      <xdr:col>4</xdr:col>
      <xdr:colOff>435429</xdr:colOff>
      <xdr:row>47</xdr:row>
      <xdr:rowOff>48319</xdr:rowOff>
    </xdr:from>
    <xdr:ext cx="571283" cy="530475"/>
    <xdr:pic>
      <xdr:nvPicPr>
        <xdr:cNvPr id="46" name="5 Imagen">
          <a:extLst>
            <a:ext uri="{FF2B5EF4-FFF2-40B4-BE49-F238E27FC236}">
              <a16:creationId xmlns:a16="http://schemas.microsoft.com/office/drawing/2014/main" id="{FA7DBF4B-4AA8-4752-AF39-A103121B181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t="3285" b="2383"/>
        <a:stretch/>
      </xdr:blipFill>
      <xdr:spPr>
        <a:xfrm>
          <a:off x="12932229" y="12830869"/>
          <a:ext cx="571283" cy="530475"/>
        </a:xfrm>
        <a:prstGeom prst="rect">
          <a:avLst/>
        </a:prstGeom>
      </xdr:spPr>
    </xdr:pic>
    <xdr:clientData/>
  </xdr:oneCellAnchor>
  <xdr:twoCellAnchor editAs="oneCell">
    <xdr:from>
      <xdr:col>5</xdr:col>
      <xdr:colOff>85725</xdr:colOff>
      <xdr:row>49</xdr:row>
      <xdr:rowOff>133350</xdr:rowOff>
    </xdr:from>
    <xdr:to>
      <xdr:col>5</xdr:col>
      <xdr:colOff>760200</xdr:colOff>
      <xdr:row>50</xdr:row>
      <xdr:rowOff>187382</xdr:rowOff>
    </xdr:to>
    <xdr:pic>
      <xdr:nvPicPr>
        <xdr:cNvPr id="49" name="Imagen 48">
          <a:extLst>
            <a:ext uri="{FF2B5EF4-FFF2-40B4-BE49-F238E27FC236}">
              <a16:creationId xmlns:a16="http://schemas.microsoft.com/office/drawing/2014/main" id="{54428B0E-9293-4EDA-BA81-5DC064D40C1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3668375" y="13677900"/>
          <a:ext cx="684000" cy="236591"/>
        </a:xfrm>
        <a:prstGeom prst="rect">
          <a:avLst/>
        </a:prstGeom>
      </xdr:spPr>
    </xdr:pic>
    <xdr:clientData/>
  </xdr:twoCellAnchor>
  <xdr:twoCellAnchor editAs="oneCell">
    <xdr:from>
      <xdr:col>5</xdr:col>
      <xdr:colOff>123825</xdr:colOff>
      <xdr:row>56</xdr:row>
      <xdr:rowOff>142875</xdr:rowOff>
    </xdr:from>
    <xdr:to>
      <xdr:col>6</xdr:col>
      <xdr:colOff>0</xdr:colOff>
      <xdr:row>57</xdr:row>
      <xdr:rowOff>188518</xdr:rowOff>
    </xdr:to>
    <xdr:pic>
      <xdr:nvPicPr>
        <xdr:cNvPr id="50" name="Imagen 49">
          <a:extLst>
            <a:ext uri="{FF2B5EF4-FFF2-40B4-BE49-F238E27FC236}">
              <a16:creationId xmlns:a16="http://schemas.microsoft.com/office/drawing/2014/main" id="{F6479ABD-EB76-4B18-B347-57757A6C48D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3706475" y="15392400"/>
          <a:ext cx="684000" cy="236591"/>
        </a:xfrm>
        <a:prstGeom prst="rect">
          <a:avLst/>
        </a:prstGeom>
      </xdr:spPr>
    </xdr:pic>
    <xdr:clientData/>
  </xdr:twoCellAnchor>
  <xdr:twoCellAnchor editAs="oneCell">
    <xdr:from>
      <xdr:col>5</xdr:col>
      <xdr:colOff>66675</xdr:colOff>
      <xdr:row>63</xdr:row>
      <xdr:rowOff>152400</xdr:rowOff>
    </xdr:from>
    <xdr:to>
      <xdr:col>5</xdr:col>
      <xdr:colOff>758930</xdr:colOff>
      <xdr:row>64</xdr:row>
      <xdr:rowOff>168672</xdr:rowOff>
    </xdr:to>
    <xdr:pic>
      <xdr:nvPicPr>
        <xdr:cNvPr id="51" name="Imagen 50">
          <a:extLst>
            <a:ext uri="{FF2B5EF4-FFF2-40B4-BE49-F238E27FC236}">
              <a16:creationId xmlns:a16="http://schemas.microsoft.com/office/drawing/2014/main" id="{EA3C4BB8-A349-4963-98AB-39606898E50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3649325" y="17106900"/>
          <a:ext cx="684000" cy="23659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189</xdr:row>
      <xdr:rowOff>0</xdr:rowOff>
    </xdr:from>
    <xdr:to>
      <xdr:col>5</xdr:col>
      <xdr:colOff>288178</xdr:colOff>
      <xdr:row>189</xdr:row>
      <xdr:rowOff>0</xdr:rowOff>
    </xdr:to>
    <xdr:pic>
      <xdr:nvPicPr>
        <xdr:cNvPr id="2" name="Picture 19">
          <a:extLst>
            <a:ext uri="{FF2B5EF4-FFF2-40B4-BE49-F238E27FC236}">
              <a16:creationId xmlns:a16="http://schemas.microsoft.com/office/drawing/2014/main" id="{A7B10548-2CD5-4F14-A7E1-D363F7FCA7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82650" y="45967650"/>
          <a:ext cx="288178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5</xdr:col>
      <xdr:colOff>0</xdr:colOff>
      <xdr:row>189</xdr:row>
      <xdr:rowOff>0</xdr:rowOff>
    </xdr:from>
    <xdr:to>
      <xdr:col>5</xdr:col>
      <xdr:colOff>383372</xdr:colOff>
      <xdr:row>189</xdr:row>
      <xdr:rowOff>0</xdr:rowOff>
    </xdr:to>
    <xdr:pic>
      <xdr:nvPicPr>
        <xdr:cNvPr id="3" name="Picture 19">
          <a:extLst>
            <a:ext uri="{FF2B5EF4-FFF2-40B4-BE49-F238E27FC236}">
              <a16:creationId xmlns:a16="http://schemas.microsoft.com/office/drawing/2014/main" id="{16B138B4-8578-4B9B-9627-C40F6CE04A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82650" y="45967650"/>
          <a:ext cx="388133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5</xdr:col>
      <xdr:colOff>0</xdr:colOff>
      <xdr:row>189</xdr:row>
      <xdr:rowOff>0</xdr:rowOff>
    </xdr:from>
    <xdr:to>
      <xdr:col>5</xdr:col>
      <xdr:colOff>383372</xdr:colOff>
      <xdr:row>189</xdr:row>
      <xdr:rowOff>0</xdr:rowOff>
    </xdr:to>
    <xdr:pic>
      <xdr:nvPicPr>
        <xdr:cNvPr id="4" name="Picture 19">
          <a:extLst>
            <a:ext uri="{FF2B5EF4-FFF2-40B4-BE49-F238E27FC236}">
              <a16:creationId xmlns:a16="http://schemas.microsoft.com/office/drawing/2014/main" id="{18171F75-8F1D-47D9-8A54-3DBBDBAE5C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82650" y="45967650"/>
          <a:ext cx="388133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oneCellAnchor>
    <xdr:from>
      <xdr:col>5</xdr:col>
      <xdr:colOff>0</xdr:colOff>
      <xdr:row>189</xdr:row>
      <xdr:rowOff>0</xdr:rowOff>
    </xdr:from>
    <xdr:ext cx="284549" cy="0"/>
    <xdr:pic>
      <xdr:nvPicPr>
        <xdr:cNvPr id="5" name="Picture 19">
          <a:extLst>
            <a:ext uri="{FF2B5EF4-FFF2-40B4-BE49-F238E27FC236}">
              <a16:creationId xmlns:a16="http://schemas.microsoft.com/office/drawing/2014/main" id="{AD41849C-605D-4DAA-B0CB-FC077BEF46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82650" y="45967650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189</xdr:row>
      <xdr:rowOff>0</xdr:rowOff>
    </xdr:from>
    <xdr:ext cx="284549" cy="0"/>
    <xdr:pic>
      <xdr:nvPicPr>
        <xdr:cNvPr id="6" name="Picture 19">
          <a:extLst>
            <a:ext uri="{FF2B5EF4-FFF2-40B4-BE49-F238E27FC236}">
              <a16:creationId xmlns:a16="http://schemas.microsoft.com/office/drawing/2014/main" id="{19BDAE58-B1BF-40A0-9DD4-4A858F7A2A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82650" y="45967650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189</xdr:row>
      <xdr:rowOff>0</xdr:rowOff>
    </xdr:from>
    <xdr:ext cx="284549" cy="0"/>
    <xdr:pic>
      <xdr:nvPicPr>
        <xdr:cNvPr id="7" name="Picture 19">
          <a:extLst>
            <a:ext uri="{FF2B5EF4-FFF2-40B4-BE49-F238E27FC236}">
              <a16:creationId xmlns:a16="http://schemas.microsoft.com/office/drawing/2014/main" id="{AA2BF7B0-10D3-4737-8CD0-191CE75C93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82650" y="45967650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189</xdr:row>
      <xdr:rowOff>0</xdr:rowOff>
    </xdr:from>
    <xdr:ext cx="284549" cy="0"/>
    <xdr:pic>
      <xdr:nvPicPr>
        <xdr:cNvPr id="8" name="Picture 19">
          <a:extLst>
            <a:ext uri="{FF2B5EF4-FFF2-40B4-BE49-F238E27FC236}">
              <a16:creationId xmlns:a16="http://schemas.microsoft.com/office/drawing/2014/main" id="{ECA4DC61-5BB3-4EBF-81D3-7DAB8AB8FF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82650" y="45967650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189</xdr:row>
      <xdr:rowOff>0</xdr:rowOff>
    </xdr:from>
    <xdr:ext cx="284549" cy="0"/>
    <xdr:pic>
      <xdr:nvPicPr>
        <xdr:cNvPr id="9" name="Picture 19">
          <a:extLst>
            <a:ext uri="{FF2B5EF4-FFF2-40B4-BE49-F238E27FC236}">
              <a16:creationId xmlns:a16="http://schemas.microsoft.com/office/drawing/2014/main" id="{38EDDA4B-5D04-4371-AF3A-3EBC8A0ADC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82650" y="45967650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189</xdr:row>
      <xdr:rowOff>0</xdr:rowOff>
    </xdr:from>
    <xdr:ext cx="284549" cy="0"/>
    <xdr:pic>
      <xdr:nvPicPr>
        <xdr:cNvPr id="10" name="Picture 19">
          <a:extLst>
            <a:ext uri="{FF2B5EF4-FFF2-40B4-BE49-F238E27FC236}">
              <a16:creationId xmlns:a16="http://schemas.microsoft.com/office/drawing/2014/main" id="{9EA21D1F-3177-48C4-9D66-FA597D7EC2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82650" y="45967650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189</xdr:row>
      <xdr:rowOff>0</xdr:rowOff>
    </xdr:from>
    <xdr:ext cx="284549" cy="0"/>
    <xdr:pic>
      <xdr:nvPicPr>
        <xdr:cNvPr id="11" name="Picture 19">
          <a:extLst>
            <a:ext uri="{FF2B5EF4-FFF2-40B4-BE49-F238E27FC236}">
              <a16:creationId xmlns:a16="http://schemas.microsoft.com/office/drawing/2014/main" id="{7BA5797C-E339-4E11-9331-30A9F151C3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82650" y="45967650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twoCellAnchor editAs="oneCell">
    <xdr:from>
      <xdr:col>5</xdr:col>
      <xdr:colOff>0</xdr:colOff>
      <xdr:row>189</xdr:row>
      <xdr:rowOff>0</xdr:rowOff>
    </xdr:from>
    <xdr:to>
      <xdr:col>5</xdr:col>
      <xdr:colOff>288178</xdr:colOff>
      <xdr:row>189</xdr:row>
      <xdr:rowOff>0</xdr:rowOff>
    </xdr:to>
    <xdr:pic>
      <xdr:nvPicPr>
        <xdr:cNvPr id="12" name="Picture 19">
          <a:extLst>
            <a:ext uri="{FF2B5EF4-FFF2-40B4-BE49-F238E27FC236}">
              <a16:creationId xmlns:a16="http://schemas.microsoft.com/office/drawing/2014/main" id="{E68EDDA0-1C94-4ED0-9C8B-39939BA270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82650" y="45967650"/>
          <a:ext cx="288178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5</xdr:col>
      <xdr:colOff>0</xdr:colOff>
      <xdr:row>189</xdr:row>
      <xdr:rowOff>0</xdr:rowOff>
    </xdr:from>
    <xdr:to>
      <xdr:col>5</xdr:col>
      <xdr:colOff>383372</xdr:colOff>
      <xdr:row>189</xdr:row>
      <xdr:rowOff>0</xdr:rowOff>
    </xdr:to>
    <xdr:pic>
      <xdr:nvPicPr>
        <xdr:cNvPr id="13" name="Picture 19">
          <a:extLst>
            <a:ext uri="{FF2B5EF4-FFF2-40B4-BE49-F238E27FC236}">
              <a16:creationId xmlns:a16="http://schemas.microsoft.com/office/drawing/2014/main" id="{E116D9B8-370C-4210-9CC1-CE0C6197E1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82650" y="45967650"/>
          <a:ext cx="388133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5</xdr:col>
      <xdr:colOff>0</xdr:colOff>
      <xdr:row>189</xdr:row>
      <xdr:rowOff>0</xdr:rowOff>
    </xdr:from>
    <xdr:to>
      <xdr:col>5</xdr:col>
      <xdr:colOff>383372</xdr:colOff>
      <xdr:row>189</xdr:row>
      <xdr:rowOff>0</xdr:rowOff>
    </xdr:to>
    <xdr:pic>
      <xdr:nvPicPr>
        <xdr:cNvPr id="14" name="Picture 19">
          <a:extLst>
            <a:ext uri="{FF2B5EF4-FFF2-40B4-BE49-F238E27FC236}">
              <a16:creationId xmlns:a16="http://schemas.microsoft.com/office/drawing/2014/main" id="{5E6F072F-5889-4F00-AE63-62326D1211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82650" y="45967650"/>
          <a:ext cx="388133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oneCellAnchor>
    <xdr:from>
      <xdr:col>4</xdr:col>
      <xdr:colOff>0</xdr:colOff>
      <xdr:row>189</xdr:row>
      <xdr:rowOff>0</xdr:rowOff>
    </xdr:from>
    <xdr:ext cx="284549" cy="0"/>
    <xdr:pic>
      <xdr:nvPicPr>
        <xdr:cNvPr id="15" name="Picture 19">
          <a:extLst>
            <a:ext uri="{FF2B5EF4-FFF2-40B4-BE49-F238E27FC236}">
              <a16:creationId xmlns:a16="http://schemas.microsoft.com/office/drawing/2014/main" id="{9F362851-047E-4EE6-87DA-49B992AC5F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496800" y="45967650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4</xdr:col>
      <xdr:colOff>0</xdr:colOff>
      <xdr:row>189</xdr:row>
      <xdr:rowOff>0</xdr:rowOff>
    </xdr:from>
    <xdr:ext cx="384504" cy="0"/>
    <xdr:pic>
      <xdr:nvPicPr>
        <xdr:cNvPr id="16" name="Picture 19">
          <a:extLst>
            <a:ext uri="{FF2B5EF4-FFF2-40B4-BE49-F238E27FC236}">
              <a16:creationId xmlns:a16="http://schemas.microsoft.com/office/drawing/2014/main" id="{65385A8D-7D6E-41F3-A5D2-AA075B5B93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496800" y="45967650"/>
          <a:ext cx="384504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4</xdr:col>
      <xdr:colOff>0</xdr:colOff>
      <xdr:row>189</xdr:row>
      <xdr:rowOff>0</xdr:rowOff>
    </xdr:from>
    <xdr:ext cx="384504" cy="0"/>
    <xdr:pic>
      <xdr:nvPicPr>
        <xdr:cNvPr id="17" name="Picture 19">
          <a:extLst>
            <a:ext uri="{FF2B5EF4-FFF2-40B4-BE49-F238E27FC236}">
              <a16:creationId xmlns:a16="http://schemas.microsoft.com/office/drawing/2014/main" id="{D02F4DF0-70F6-4DF7-B2CE-AB713CB052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496800" y="45967650"/>
          <a:ext cx="384504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4</xdr:col>
      <xdr:colOff>0</xdr:colOff>
      <xdr:row>189</xdr:row>
      <xdr:rowOff>0</xdr:rowOff>
    </xdr:from>
    <xdr:ext cx="284549" cy="0"/>
    <xdr:pic>
      <xdr:nvPicPr>
        <xdr:cNvPr id="18" name="Picture 19">
          <a:extLst>
            <a:ext uri="{FF2B5EF4-FFF2-40B4-BE49-F238E27FC236}">
              <a16:creationId xmlns:a16="http://schemas.microsoft.com/office/drawing/2014/main" id="{76AEC2A9-1DB0-430F-A35B-43E664CA85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496800" y="45967650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4</xdr:col>
      <xdr:colOff>0</xdr:colOff>
      <xdr:row>189</xdr:row>
      <xdr:rowOff>0</xdr:rowOff>
    </xdr:from>
    <xdr:ext cx="284549" cy="0"/>
    <xdr:pic>
      <xdr:nvPicPr>
        <xdr:cNvPr id="19" name="Picture 19">
          <a:extLst>
            <a:ext uri="{FF2B5EF4-FFF2-40B4-BE49-F238E27FC236}">
              <a16:creationId xmlns:a16="http://schemas.microsoft.com/office/drawing/2014/main" id="{E3381BB1-A82A-4BAF-9262-66AF3D2FA7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496800" y="45967650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4</xdr:col>
      <xdr:colOff>0</xdr:colOff>
      <xdr:row>189</xdr:row>
      <xdr:rowOff>0</xdr:rowOff>
    </xdr:from>
    <xdr:ext cx="284549" cy="0"/>
    <xdr:pic>
      <xdr:nvPicPr>
        <xdr:cNvPr id="20" name="Picture 19">
          <a:extLst>
            <a:ext uri="{FF2B5EF4-FFF2-40B4-BE49-F238E27FC236}">
              <a16:creationId xmlns:a16="http://schemas.microsoft.com/office/drawing/2014/main" id="{E8E6CEC4-A988-4E30-8E2C-BF746B314B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496800" y="45967650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4</xdr:col>
      <xdr:colOff>0</xdr:colOff>
      <xdr:row>189</xdr:row>
      <xdr:rowOff>0</xdr:rowOff>
    </xdr:from>
    <xdr:ext cx="284549" cy="0"/>
    <xdr:pic>
      <xdr:nvPicPr>
        <xdr:cNvPr id="21" name="Picture 19">
          <a:extLst>
            <a:ext uri="{FF2B5EF4-FFF2-40B4-BE49-F238E27FC236}">
              <a16:creationId xmlns:a16="http://schemas.microsoft.com/office/drawing/2014/main" id="{27F72A95-01E7-4AE1-BD0A-2059766DD3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496800" y="45967650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4</xdr:col>
      <xdr:colOff>0</xdr:colOff>
      <xdr:row>189</xdr:row>
      <xdr:rowOff>0</xdr:rowOff>
    </xdr:from>
    <xdr:ext cx="284549" cy="0"/>
    <xdr:pic>
      <xdr:nvPicPr>
        <xdr:cNvPr id="22" name="Picture 19">
          <a:extLst>
            <a:ext uri="{FF2B5EF4-FFF2-40B4-BE49-F238E27FC236}">
              <a16:creationId xmlns:a16="http://schemas.microsoft.com/office/drawing/2014/main" id="{12CCDFD8-EB43-4094-ACA5-7F8E59B815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496800" y="45967650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4</xdr:col>
      <xdr:colOff>0</xdr:colOff>
      <xdr:row>189</xdr:row>
      <xdr:rowOff>0</xdr:rowOff>
    </xdr:from>
    <xdr:ext cx="284549" cy="0"/>
    <xdr:pic>
      <xdr:nvPicPr>
        <xdr:cNvPr id="23" name="Picture 19">
          <a:extLst>
            <a:ext uri="{FF2B5EF4-FFF2-40B4-BE49-F238E27FC236}">
              <a16:creationId xmlns:a16="http://schemas.microsoft.com/office/drawing/2014/main" id="{07E2A3FF-2476-46DE-BDB7-2C7D3ABAE5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496800" y="45967650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4</xdr:col>
      <xdr:colOff>0</xdr:colOff>
      <xdr:row>189</xdr:row>
      <xdr:rowOff>0</xdr:rowOff>
    </xdr:from>
    <xdr:ext cx="284549" cy="0"/>
    <xdr:pic>
      <xdr:nvPicPr>
        <xdr:cNvPr id="24" name="Picture 19">
          <a:extLst>
            <a:ext uri="{FF2B5EF4-FFF2-40B4-BE49-F238E27FC236}">
              <a16:creationId xmlns:a16="http://schemas.microsoft.com/office/drawing/2014/main" id="{046F61CC-6B17-4D32-B2EE-6B902214EC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496800" y="45967650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4</xdr:col>
      <xdr:colOff>0</xdr:colOff>
      <xdr:row>189</xdr:row>
      <xdr:rowOff>0</xdr:rowOff>
    </xdr:from>
    <xdr:ext cx="284549" cy="0"/>
    <xdr:pic>
      <xdr:nvPicPr>
        <xdr:cNvPr id="25" name="Picture 19">
          <a:extLst>
            <a:ext uri="{FF2B5EF4-FFF2-40B4-BE49-F238E27FC236}">
              <a16:creationId xmlns:a16="http://schemas.microsoft.com/office/drawing/2014/main" id="{177919B9-96F5-404F-B3E8-CC85200D64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496800" y="45967650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4</xdr:col>
      <xdr:colOff>0</xdr:colOff>
      <xdr:row>189</xdr:row>
      <xdr:rowOff>0</xdr:rowOff>
    </xdr:from>
    <xdr:ext cx="384504" cy="0"/>
    <xdr:pic>
      <xdr:nvPicPr>
        <xdr:cNvPr id="26" name="Picture 19">
          <a:extLst>
            <a:ext uri="{FF2B5EF4-FFF2-40B4-BE49-F238E27FC236}">
              <a16:creationId xmlns:a16="http://schemas.microsoft.com/office/drawing/2014/main" id="{7BAF129A-4915-4E20-866F-B97F41C068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496800" y="45967650"/>
          <a:ext cx="384504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4</xdr:col>
      <xdr:colOff>0</xdr:colOff>
      <xdr:row>189</xdr:row>
      <xdr:rowOff>0</xdr:rowOff>
    </xdr:from>
    <xdr:ext cx="384504" cy="0"/>
    <xdr:pic>
      <xdr:nvPicPr>
        <xdr:cNvPr id="27" name="Picture 19">
          <a:extLst>
            <a:ext uri="{FF2B5EF4-FFF2-40B4-BE49-F238E27FC236}">
              <a16:creationId xmlns:a16="http://schemas.microsoft.com/office/drawing/2014/main" id="{45655932-3AF7-48D8-B6B8-35EB627404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496800" y="45967650"/>
          <a:ext cx="384504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189</xdr:row>
      <xdr:rowOff>0</xdr:rowOff>
    </xdr:from>
    <xdr:ext cx="284549" cy="0"/>
    <xdr:pic>
      <xdr:nvPicPr>
        <xdr:cNvPr id="28" name="Picture 19">
          <a:extLst>
            <a:ext uri="{FF2B5EF4-FFF2-40B4-BE49-F238E27FC236}">
              <a16:creationId xmlns:a16="http://schemas.microsoft.com/office/drawing/2014/main" id="{2A1E0E6F-8667-482F-B3EB-76B4B44F7A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82650" y="45967650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189</xdr:row>
      <xdr:rowOff>0</xdr:rowOff>
    </xdr:from>
    <xdr:ext cx="384504" cy="0"/>
    <xdr:pic>
      <xdr:nvPicPr>
        <xdr:cNvPr id="29" name="Picture 19">
          <a:extLst>
            <a:ext uri="{FF2B5EF4-FFF2-40B4-BE49-F238E27FC236}">
              <a16:creationId xmlns:a16="http://schemas.microsoft.com/office/drawing/2014/main" id="{E49ECB58-BE4E-4AD3-8986-109CB25FE2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82650" y="45967650"/>
          <a:ext cx="384504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189</xdr:row>
      <xdr:rowOff>0</xdr:rowOff>
    </xdr:from>
    <xdr:ext cx="384504" cy="0"/>
    <xdr:pic>
      <xdr:nvPicPr>
        <xdr:cNvPr id="30" name="Picture 19">
          <a:extLst>
            <a:ext uri="{FF2B5EF4-FFF2-40B4-BE49-F238E27FC236}">
              <a16:creationId xmlns:a16="http://schemas.microsoft.com/office/drawing/2014/main" id="{13F9FE57-9307-4123-9873-84923EF61D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82650" y="45967650"/>
          <a:ext cx="384504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189</xdr:row>
      <xdr:rowOff>0</xdr:rowOff>
    </xdr:from>
    <xdr:ext cx="284549" cy="0"/>
    <xdr:pic>
      <xdr:nvPicPr>
        <xdr:cNvPr id="31" name="Picture 19">
          <a:extLst>
            <a:ext uri="{FF2B5EF4-FFF2-40B4-BE49-F238E27FC236}">
              <a16:creationId xmlns:a16="http://schemas.microsoft.com/office/drawing/2014/main" id="{26194E37-4E91-4FF1-8CA2-04B78E334F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82650" y="45967650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189</xdr:row>
      <xdr:rowOff>0</xdr:rowOff>
    </xdr:from>
    <xdr:ext cx="284549" cy="0"/>
    <xdr:pic>
      <xdr:nvPicPr>
        <xdr:cNvPr id="32" name="Picture 19">
          <a:extLst>
            <a:ext uri="{FF2B5EF4-FFF2-40B4-BE49-F238E27FC236}">
              <a16:creationId xmlns:a16="http://schemas.microsoft.com/office/drawing/2014/main" id="{20658D1B-9C88-44DC-B053-A850E086A2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82650" y="45967650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189</xdr:row>
      <xdr:rowOff>0</xdr:rowOff>
    </xdr:from>
    <xdr:ext cx="284549" cy="0"/>
    <xdr:pic>
      <xdr:nvPicPr>
        <xdr:cNvPr id="33" name="Picture 19">
          <a:extLst>
            <a:ext uri="{FF2B5EF4-FFF2-40B4-BE49-F238E27FC236}">
              <a16:creationId xmlns:a16="http://schemas.microsoft.com/office/drawing/2014/main" id="{57F29F13-C893-47A1-9A11-A0CE900CA9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82650" y="45967650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189</xdr:row>
      <xdr:rowOff>0</xdr:rowOff>
    </xdr:from>
    <xdr:ext cx="284549" cy="0"/>
    <xdr:pic>
      <xdr:nvPicPr>
        <xdr:cNvPr id="34" name="Picture 19">
          <a:extLst>
            <a:ext uri="{FF2B5EF4-FFF2-40B4-BE49-F238E27FC236}">
              <a16:creationId xmlns:a16="http://schemas.microsoft.com/office/drawing/2014/main" id="{C7E19B3F-DFDF-4318-A3AF-F150E6E2B2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82650" y="45967650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189</xdr:row>
      <xdr:rowOff>0</xdr:rowOff>
    </xdr:from>
    <xdr:ext cx="284549" cy="0"/>
    <xdr:pic>
      <xdr:nvPicPr>
        <xdr:cNvPr id="35" name="Picture 19">
          <a:extLst>
            <a:ext uri="{FF2B5EF4-FFF2-40B4-BE49-F238E27FC236}">
              <a16:creationId xmlns:a16="http://schemas.microsoft.com/office/drawing/2014/main" id="{83FDBD54-F4EE-4476-A4A9-B978067345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82650" y="45967650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189</xdr:row>
      <xdr:rowOff>0</xdr:rowOff>
    </xdr:from>
    <xdr:ext cx="284549" cy="0"/>
    <xdr:pic>
      <xdr:nvPicPr>
        <xdr:cNvPr id="36" name="Picture 19">
          <a:extLst>
            <a:ext uri="{FF2B5EF4-FFF2-40B4-BE49-F238E27FC236}">
              <a16:creationId xmlns:a16="http://schemas.microsoft.com/office/drawing/2014/main" id="{2C04030B-64EA-4F9D-9C35-29818857BE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82650" y="45967650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189</xdr:row>
      <xdr:rowOff>0</xdr:rowOff>
    </xdr:from>
    <xdr:ext cx="284549" cy="0"/>
    <xdr:pic>
      <xdr:nvPicPr>
        <xdr:cNvPr id="37" name="Picture 19">
          <a:extLst>
            <a:ext uri="{FF2B5EF4-FFF2-40B4-BE49-F238E27FC236}">
              <a16:creationId xmlns:a16="http://schemas.microsoft.com/office/drawing/2014/main" id="{8A25AAE2-59CC-47DA-898C-4ED8C3CD53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82650" y="45967650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189</xdr:row>
      <xdr:rowOff>0</xdr:rowOff>
    </xdr:from>
    <xdr:ext cx="284549" cy="0"/>
    <xdr:pic>
      <xdr:nvPicPr>
        <xdr:cNvPr id="38" name="Picture 19">
          <a:extLst>
            <a:ext uri="{FF2B5EF4-FFF2-40B4-BE49-F238E27FC236}">
              <a16:creationId xmlns:a16="http://schemas.microsoft.com/office/drawing/2014/main" id="{BD05CB25-16DB-4636-A4E4-AA499C2DB4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82650" y="45967650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189</xdr:row>
      <xdr:rowOff>0</xdr:rowOff>
    </xdr:from>
    <xdr:ext cx="384504" cy="0"/>
    <xdr:pic>
      <xdr:nvPicPr>
        <xdr:cNvPr id="39" name="Picture 19">
          <a:extLst>
            <a:ext uri="{FF2B5EF4-FFF2-40B4-BE49-F238E27FC236}">
              <a16:creationId xmlns:a16="http://schemas.microsoft.com/office/drawing/2014/main" id="{8FAC8F45-2936-41E8-BBF8-C9E76E89C7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82650" y="45967650"/>
          <a:ext cx="384504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189</xdr:row>
      <xdr:rowOff>0</xdr:rowOff>
    </xdr:from>
    <xdr:ext cx="384504" cy="0"/>
    <xdr:pic>
      <xdr:nvPicPr>
        <xdr:cNvPr id="40" name="Picture 19">
          <a:extLst>
            <a:ext uri="{FF2B5EF4-FFF2-40B4-BE49-F238E27FC236}">
              <a16:creationId xmlns:a16="http://schemas.microsoft.com/office/drawing/2014/main" id="{BCFA157A-3C7A-4787-8516-C60247F490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82650" y="45967650"/>
          <a:ext cx="384504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4</xdr:col>
      <xdr:colOff>435429</xdr:colOff>
      <xdr:row>75</xdr:row>
      <xdr:rowOff>45144</xdr:rowOff>
    </xdr:from>
    <xdr:ext cx="571283" cy="530475"/>
    <xdr:pic>
      <xdr:nvPicPr>
        <xdr:cNvPr id="41" name="5 Imagen">
          <a:extLst>
            <a:ext uri="{FF2B5EF4-FFF2-40B4-BE49-F238E27FC236}">
              <a16:creationId xmlns:a16="http://schemas.microsoft.com/office/drawing/2014/main" id="{86D95F9D-D15D-4647-8A82-CFF5FF23AFC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t="3285" b="2383"/>
        <a:stretch/>
      </xdr:blipFill>
      <xdr:spPr>
        <a:xfrm>
          <a:off x="12932229" y="18583969"/>
          <a:ext cx="571283" cy="530475"/>
        </a:xfrm>
        <a:prstGeom prst="rect">
          <a:avLst/>
        </a:prstGeom>
      </xdr:spPr>
    </xdr:pic>
    <xdr:clientData/>
  </xdr:oneCellAnchor>
  <xdr:oneCellAnchor>
    <xdr:from>
      <xdr:col>4</xdr:col>
      <xdr:colOff>435429</xdr:colOff>
      <xdr:row>128</xdr:row>
      <xdr:rowOff>45144</xdr:rowOff>
    </xdr:from>
    <xdr:ext cx="571283" cy="533650"/>
    <xdr:pic>
      <xdr:nvPicPr>
        <xdr:cNvPr id="42" name="5 Imagen">
          <a:extLst>
            <a:ext uri="{FF2B5EF4-FFF2-40B4-BE49-F238E27FC236}">
              <a16:creationId xmlns:a16="http://schemas.microsoft.com/office/drawing/2014/main" id="{5126E80D-8CA9-47A9-A543-9EF4216039A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t="3285" b="2383"/>
        <a:stretch/>
      </xdr:blipFill>
      <xdr:spPr>
        <a:xfrm>
          <a:off x="12932229" y="30918844"/>
          <a:ext cx="571283" cy="533650"/>
        </a:xfrm>
        <a:prstGeom prst="rect">
          <a:avLst/>
        </a:prstGeom>
      </xdr:spPr>
    </xdr:pic>
    <xdr:clientData/>
  </xdr:oneCellAnchor>
  <xdr:oneCellAnchor>
    <xdr:from>
      <xdr:col>4</xdr:col>
      <xdr:colOff>435429</xdr:colOff>
      <xdr:row>135</xdr:row>
      <xdr:rowOff>45144</xdr:rowOff>
    </xdr:from>
    <xdr:ext cx="571283" cy="533650"/>
    <xdr:pic>
      <xdr:nvPicPr>
        <xdr:cNvPr id="43" name="5 Imagen">
          <a:extLst>
            <a:ext uri="{FF2B5EF4-FFF2-40B4-BE49-F238E27FC236}">
              <a16:creationId xmlns:a16="http://schemas.microsoft.com/office/drawing/2014/main" id="{760633EB-731F-4765-A623-EBAD87A48A9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t="3285" b="2383"/>
        <a:stretch/>
      </xdr:blipFill>
      <xdr:spPr>
        <a:xfrm>
          <a:off x="12932229" y="33023869"/>
          <a:ext cx="571283" cy="533650"/>
        </a:xfrm>
        <a:prstGeom prst="rect">
          <a:avLst/>
        </a:prstGeom>
      </xdr:spPr>
    </xdr:pic>
    <xdr:clientData/>
  </xdr:oneCellAnchor>
  <xdr:oneCellAnchor>
    <xdr:from>
      <xdr:col>4</xdr:col>
      <xdr:colOff>462642</xdr:colOff>
      <xdr:row>193</xdr:row>
      <xdr:rowOff>68036</xdr:rowOff>
    </xdr:from>
    <xdr:ext cx="571283" cy="533650"/>
    <xdr:pic>
      <xdr:nvPicPr>
        <xdr:cNvPr id="44" name="5 Imagen">
          <a:extLst>
            <a:ext uri="{FF2B5EF4-FFF2-40B4-BE49-F238E27FC236}">
              <a16:creationId xmlns:a16="http://schemas.microsoft.com/office/drawing/2014/main" id="{9AC24F8D-D4B8-4B6B-A04E-8DE130582A5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t="3285" b="2383"/>
        <a:stretch/>
      </xdr:blipFill>
      <xdr:spPr>
        <a:xfrm>
          <a:off x="12962617" y="47251711"/>
          <a:ext cx="571283" cy="533650"/>
        </a:xfrm>
        <a:prstGeom prst="rect">
          <a:avLst/>
        </a:prstGeom>
      </xdr:spPr>
    </xdr:pic>
    <xdr:clientData/>
  </xdr:oneCellAnchor>
  <xdr:twoCellAnchor editAs="oneCell">
    <xdr:from>
      <xdr:col>4</xdr:col>
      <xdr:colOff>435429</xdr:colOff>
      <xdr:row>5</xdr:row>
      <xdr:rowOff>45144</xdr:rowOff>
    </xdr:from>
    <xdr:to>
      <xdr:col>4</xdr:col>
      <xdr:colOff>1006712</xdr:colOff>
      <xdr:row>5</xdr:row>
      <xdr:rowOff>574033</xdr:rowOff>
    </xdr:to>
    <xdr:pic>
      <xdr:nvPicPr>
        <xdr:cNvPr id="45" name="5 Imagen">
          <a:extLst>
            <a:ext uri="{FF2B5EF4-FFF2-40B4-BE49-F238E27FC236}">
              <a16:creationId xmlns:a16="http://schemas.microsoft.com/office/drawing/2014/main" id="{20296405-503B-4D36-BF8C-2C6BF88BA84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t="3285" b="2383"/>
        <a:stretch/>
      </xdr:blipFill>
      <xdr:spPr>
        <a:xfrm>
          <a:off x="12932229" y="2391469"/>
          <a:ext cx="571283" cy="530475"/>
        </a:xfrm>
        <a:prstGeom prst="rect">
          <a:avLst/>
        </a:prstGeom>
      </xdr:spPr>
    </xdr:pic>
    <xdr:clientData/>
  </xdr:twoCellAnchor>
  <xdr:twoCellAnchor editAs="oneCell">
    <xdr:from>
      <xdr:col>5</xdr:col>
      <xdr:colOff>196851</xdr:colOff>
      <xdr:row>1</xdr:row>
      <xdr:rowOff>352425</xdr:rowOff>
    </xdr:from>
    <xdr:to>
      <xdr:col>6</xdr:col>
      <xdr:colOff>0</xdr:colOff>
      <xdr:row>5</xdr:row>
      <xdr:rowOff>2055</xdr:rowOff>
    </xdr:to>
    <xdr:pic>
      <xdr:nvPicPr>
        <xdr:cNvPr id="48" name="図 3" descr="ダイアグラム&#10;&#10;中程度の精度で自動的に生成された説明">
          <a:extLst>
            <a:ext uri="{FF2B5EF4-FFF2-40B4-BE49-F238E27FC236}">
              <a16:creationId xmlns:a16="http://schemas.microsoft.com/office/drawing/2014/main" id="{9FA257F5-240C-401E-B83C-64DFEE452F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79501" y="1190625"/>
          <a:ext cx="1100604" cy="1097430"/>
        </a:xfrm>
        <a:prstGeom prst="rect">
          <a:avLst/>
        </a:prstGeom>
      </xdr:spPr>
    </xdr:pic>
    <xdr:clientData/>
  </xdr:twoCellAnchor>
  <xdr:twoCellAnchor editAs="oneCell">
    <xdr:from>
      <xdr:col>3</xdr:col>
      <xdr:colOff>7441406</xdr:colOff>
      <xdr:row>0</xdr:row>
      <xdr:rowOff>88106</xdr:rowOff>
    </xdr:from>
    <xdr:to>
      <xdr:col>5</xdr:col>
      <xdr:colOff>2007</xdr:colOff>
      <xdr:row>2</xdr:row>
      <xdr:rowOff>285750</xdr:rowOff>
    </xdr:to>
    <xdr:pic>
      <xdr:nvPicPr>
        <xdr:cNvPr id="49" name="4 Imagen">
          <a:extLst>
            <a:ext uri="{FF2B5EF4-FFF2-40B4-BE49-F238E27FC236}">
              <a16:creationId xmlns:a16="http://schemas.microsoft.com/office/drawing/2014/main" id="{6D043B6C-C795-43FE-94BE-E82F10A612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165681" y="88106"/>
          <a:ext cx="2415801" cy="731044"/>
        </a:xfrm>
        <a:prstGeom prst="rect">
          <a:avLst/>
        </a:prstGeom>
      </xdr:spPr>
    </xdr:pic>
    <xdr:clientData/>
  </xdr:twoCellAnchor>
  <xdr:twoCellAnchor editAs="oneCell">
    <xdr:from>
      <xdr:col>3</xdr:col>
      <xdr:colOff>3875087</xdr:colOff>
      <xdr:row>2</xdr:row>
      <xdr:rowOff>140047</xdr:rowOff>
    </xdr:from>
    <xdr:to>
      <xdr:col>3</xdr:col>
      <xdr:colOff>5768996</xdr:colOff>
      <xdr:row>3</xdr:row>
      <xdr:rowOff>95251</xdr:rowOff>
    </xdr:to>
    <xdr:pic>
      <xdr:nvPicPr>
        <xdr:cNvPr id="50" name="Grafik 2">
          <a:extLst>
            <a:ext uri="{FF2B5EF4-FFF2-40B4-BE49-F238E27FC236}">
              <a16:creationId xmlns:a16="http://schemas.microsoft.com/office/drawing/2014/main" id="{0698B035-00BA-45C9-BE71-3E0326EC84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99362" y="1359247"/>
          <a:ext cx="1885970" cy="31715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5</xdr:row>
      <xdr:rowOff>0</xdr:rowOff>
    </xdr:from>
    <xdr:to>
      <xdr:col>5</xdr:col>
      <xdr:colOff>298428</xdr:colOff>
      <xdr:row>5</xdr:row>
      <xdr:rowOff>0</xdr:rowOff>
    </xdr:to>
    <xdr:pic>
      <xdr:nvPicPr>
        <xdr:cNvPr id="2" name="Picture 19">
          <a:extLst>
            <a:ext uri="{FF2B5EF4-FFF2-40B4-BE49-F238E27FC236}">
              <a16:creationId xmlns:a16="http://schemas.microsoft.com/office/drawing/2014/main" id="{20A63ED9-DB06-4AE0-94E7-50B540C21E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82650" y="2343150"/>
          <a:ext cx="286363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5</xdr:col>
      <xdr:colOff>0</xdr:colOff>
      <xdr:row>5</xdr:row>
      <xdr:rowOff>0</xdr:rowOff>
    </xdr:from>
    <xdr:to>
      <xdr:col>5</xdr:col>
      <xdr:colOff>387588</xdr:colOff>
      <xdr:row>5</xdr:row>
      <xdr:rowOff>0</xdr:rowOff>
    </xdr:to>
    <xdr:pic>
      <xdr:nvPicPr>
        <xdr:cNvPr id="3" name="Picture 19">
          <a:extLst>
            <a:ext uri="{FF2B5EF4-FFF2-40B4-BE49-F238E27FC236}">
              <a16:creationId xmlns:a16="http://schemas.microsoft.com/office/drawing/2014/main" id="{127EA7C4-7B35-49EE-B4CB-2938468A9B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82650" y="2343150"/>
          <a:ext cx="392668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5</xdr:col>
      <xdr:colOff>0</xdr:colOff>
      <xdr:row>5</xdr:row>
      <xdr:rowOff>0</xdr:rowOff>
    </xdr:from>
    <xdr:to>
      <xdr:col>5</xdr:col>
      <xdr:colOff>387588</xdr:colOff>
      <xdr:row>5</xdr:row>
      <xdr:rowOff>0</xdr:rowOff>
    </xdr:to>
    <xdr:pic>
      <xdr:nvPicPr>
        <xdr:cNvPr id="4" name="Picture 19">
          <a:extLst>
            <a:ext uri="{FF2B5EF4-FFF2-40B4-BE49-F238E27FC236}">
              <a16:creationId xmlns:a16="http://schemas.microsoft.com/office/drawing/2014/main" id="{57FE74EF-8CB8-48F0-A99D-D66ABAAF4A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82650" y="2343150"/>
          <a:ext cx="392668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oneCellAnchor>
    <xdr:from>
      <xdr:col>5</xdr:col>
      <xdr:colOff>0</xdr:colOff>
      <xdr:row>5</xdr:row>
      <xdr:rowOff>0</xdr:rowOff>
    </xdr:from>
    <xdr:ext cx="284549" cy="0"/>
    <xdr:pic>
      <xdr:nvPicPr>
        <xdr:cNvPr id="5" name="Picture 19">
          <a:extLst>
            <a:ext uri="{FF2B5EF4-FFF2-40B4-BE49-F238E27FC236}">
              <a16:creationId xmlns:a16="http://schemas.microsoft.com/office/drawing/2014/main" id="{AE786BFF-9778-460D-9FBF-FD909D6D2B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82650" y="2343150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73</xdr:row>
      <xdr:rowOff>0</xdr:rowOff>
    </xdr:from>
    <xdr:ext cx="284549" cy="0"/>
    <xdr:pic>
      <xdr:nvPicPr>
        <xdr:cNvPr id="6" name="Picture 19">
          <a:extLst>
            <a:ext uri="{FF2B5EF4-FFF2-40B4-BE49-F238E27FC236}">
              <a16:creationId xmlns:a16="http://schemas.microsoft.com/office/drawing/2014/main" id="{9D01B4D2-1D5F-4450-941F-5F0BDE4D9C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82650" y="21326475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73</xdr:row>
      <xdr:rowOff>0</xdr:rowOff>
    </xdr:from>
    <xdr:ext cx="284549" cy="0"/>
    <xdr:pic>
      <xdr:nvPicPr>
        <xdr:cNvPr id="7" name="Picture 19">
          <a:extLst>
            <a:ext uri="{FF2B5EF4-FFF2-40B4-BE49-F238E27FC236}">
              <a16:creationId xmlns:a16="http://schemas.microsoft.com/office/drawing/2014/main" id="{4CCE2363-D63A-4FE8-B388-BD12770B3D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82650" y="21326475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73</xdr:row>
      <xdr:rowOff>0</xdr:rowOff>
    </xdr:from>
    <xdr:ext cx="284549" cy="0"/>
    <xdr:pic>
      <xdr:nvPicPr>
        <xdr:cNvPr id="8" name="Picture 19">
          <a:extLst>
            <a:ext uri="{FF2B5EF4-FFF2-40B4-BE49-F238E27FC236}">
              <a16:creationId xmlns:a16="http://schemas.microsoft.com/office/drawing/2014/main" id="{73B40727-033F-4F67-9292-6FDB25334C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82650" y="21326475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73</xdr:row>
      <xdr:rowOff>0</xdr:rowOff>
    </xdr:from>
    <xdr:ext cx="284549" cy="0"/>
    <xdr:pic>
      <xdr:nvPicPr>
        <xdr:cNvPr id="9" name="Picture 19">
          <a:extLst>
            <a:ext uri="{FF2B5EF4-FFF2-40B4-BE49-F238E27FC236}">
              <a16:creationId xmlns:a16="http://schemas.microsoft.com/office/drawing/2014/main" id="{54548131-8B47-4B11-A305-68C7142891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82650" y="21326475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73</xdr:row>
      <xdr:rowOff>0</xdr:rowOff>
    </xdr:from>
    <xdr:ext cx="284549" cy="0"/>
    <xdr:pic>
      <xdr:nvPicPr>
        <xdr:cNvPr id="10" name="Picture 19">
          <a:extLst>
            <a:ext uri="{FF2B5EF4-FFF2-40B4-BE49-F238E27FC236}">
              <a16:creationId xmlns:a16="http://schemas.microsoft.com/office/drawing/2014/main" id="{7F2C3AB8-E638-4A7E-BA6E-31C288E78F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82650" y="21326475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73</xdr:row>
      <xdr:rowOff>0</xdr:rowOff>
    </xdr:from>
    <xdr:ext cx="284549" cy="0"/>
    <xdr:pic>
      <xdr:nvPicPr>
        <xdr:cNvPr id="11" name="Picture 19">
          <a:extLst>
            <a:ext uri="{FF2B5EF4-FFF2-40B4-BE49-F238E27FC236}">
              <a16:creationId xmlns:a16="http://schemas.microsoft.com/office/drawing/2014/main" id="{CA1F1DDE-4AAF-42AC-9F8A-49876E3E72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82650" y="21326475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twoCellAnchor editAs="oneCell">
    <xdr:from>
      <xdr:col>5</xdr:col>
      <xdr:colOff>0</xdr:colOff>
      <xdr:row>5</xdr:row>
      <xdr:rowOff>0</xdr:rowOff>
    </xdr:from>
    <xdr:to>
      <xdr:col>5</xdr:col>
      <xdr:colOff>298428</xdr:colOff>
      <xdr:row>5</xdr:row>
      <xdr:rowOff>0</xdr:rowOff>
    </xdr:to>
    <xdr:pic>
      <xdr:nvPicPr>
        <xdr:cNvPr id="12" name="Picture 19">
          <a:extLst>
            <a:ext uri="{FF2B5EF4-FFF2-40B4-BE49-F238E27FC236}">
              <a16:creationId xmlns:a16="http://schemas.microsoft.com/office/drawing/2014/main" id="{79119A27-AA0D-44F1-B857-53C1880060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82650" y="2343150"/>
          <a:ext cx="286363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5</xdr:col>
      <xdr:colOff>0</xdr:colOff>
      <xdr:row>5</xdr:row>
      <xdr:rowOff>0</xdr:rowOff>
    </xdr:from>
    <xdr:to>
      <xdr:col>5</xdr:col>
      <xdr:colOff>387588</xdr:colOff>
      <xdr:row>5</xdr:row>
      <xdr:rowOff>0</xdr:rowOff>
    </xdr:to>
    <xdr:pic>
      <xdr:nvPicPr>
        <xdr:cNvPr id="13" name="Picture 19">
          <a:extLst>
            <a:ext uri="{FF2B5EF4-FFF2-40B4-BE49-F238E27FC236}">
              <a16:creationId xmlns:a16="http://schemas.microsoft.com/office/drawing/2014/main" id="{E3C17D30-6866-4A6A-88C8-8C0CDFBAFE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82650" y="2343150"/>
          <a:ext cx="392668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5</xdr:col>
      <xdr:colOff>0</xdr:colOff>
      <xdr:row>5</xdr:row>
      <xdr:rowOff>0</xdr:rowOff>
    </xdr:from>
    <xdr:to>
      <xdr:col>5</xdr:col>
      <xdr:colOff>387588</xdr:colOff>
      <xdr:row>5</xdr:row>
      <xdr:rowOff>0</xdr:rowOff>
    </xdr:to>
    <xdr:pic>
      <xdr:nvPicPr>
        <xdr:cNvPr id="14" name="Picture 19">
          <a:extLst>
            <a:ext uri="{FF2B5EF4-FFF2-40B4-BE49-F238E27FC236}">
              <a16:creationId xmlns:a16="http://schemas.microsoft.com/office/drawing/2014/main" id="{7E7E0D78-AE76-4DA1-8A67-1286D4F01B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82650" y="2343150"/>
          <a:ext cx="392668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oneCellAnchor>
    <xdr:from>
      <xdr:col>4</xdr:col>
      <xdr:colOff>0</xdr:colOff>
      <xdr:row>5</xdr:row>
      <xdr:rowOff>0</xdr:rowOff>
    </xdr:from>
    <xdr:ext cx="284549" cy="0"/>
    <xdr:pic>
      <xdr:nvPicPr>
        <xdr:cNvPr id="15" name="Picture 19">
          <a:extLst>
            <a:ext uri="{FF2B5EF4-FFF2-40B4-BE49-F238E27FC236}">
              <a16:creationId xmlns:a16="http://schemas.microsoft.com/office/drawing/2014/main" id="{80A87CE3-9811-4C25-BD3A-C1A462242A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496800" y="2343150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4</xdr:col>
      <xdr:colOff>0</xdr:colOff>
      <xdr:row>5</xdr:row>
      <xdr:rowOff>0</xdr:rowOff>
    </xdr:from>
    <xdr:ext cx="384504" cy="0"/>
    <xdr:pic>
      <xdr:nvPicPr>
        <xdr:cNvPr id="16" name="Picture 19">
          <a:extLst>
            <a:ext uri="{FF2B5EF4-FFF2-40B4-BE49-F238E27FC236}">
              <a16:creationId xmlns:a16="http://schemas.microsoft.com/office/drawing/2014/main" id="{A520E95D-3913-4CC7-BB52-9C59DB37B3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496800" y="2343150"/>
          <a:ext cx="384504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4</xdr:col>
      <xdr:colOff>0</xdr:colOff>
      <xdr:row>5</xdr:row>
      <xdr:rowOff>0</xdr:rowOff>
    </xdr:from>
    <xdr:ext cx="384504" cy="0"/>
    <xdr:pic>
      <xdr:nvPicPr>
        <xdr:cNvPr id="17" name="Picture 19">
          <a:extLst>
            <a:ext uri="{FF2B5EF4-FFF2-40B4-BE49-F238E27FC236}">
              <a16:creationId xmlns:a16="http://schemas.microsoft.com/office/drawing/2014/main" id="{2C39B028-1F29-4111-B98A-C32E87146A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496800" y="2343150"/>
          <a:ext cx="384504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4</xdr:col>
      <xdr:colOff>0</xdr:colOff>
      <xdr:row>5</xdr:row>
      <xdr:rowOff>0</xdr:rowOff>
    </xdr:from>
    <xdr:ext cx="284549" cy="0"/>
    <xdr:pic>
      <xdr:nvPicPr>
        <xdr:cNvPr id="18" name="Picture 19">
          <a:extLst>
            <a:ext uri="{FF2B5EF4-FFF2-40B4-BE49-F238E27FC236}">
              <a16:creationId xmlns:a16="http://schemas.microsoft.com/office/drawing/2014/main" id="{561EBC13-528D-4DA3-A0FA-8384E58969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496800" y="2343150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4</xdr:col>
      <xdr:colOff>0</xdr:colOff>
      <xdr:row>73</xdr:row>
      <xdr:rowOff>0</xdr:rowOff>
    </xdr:from>
    <xdr:ext cx="284549" cy="0"/>
    <xdr:pic>
      <xdr:nvPicPr>
        <xdr:cNvPr id="19" name="Picture 19">
          <a:extLst>
            <a:ext uri="{FF2B5EF4-FFF2-40B4-BE49-F238E27FC236}">
              <a16:creationId xmlns:a16="http://schemas.microsoft.com/office/drawing/2014/main" id="{41647CAD-1109-46C1-80F5-8A7723BDD2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496800" y="21326475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4</xdr:col>
      <xdr:colOff>0</xdr:colOff>
      <xdr:row>73</xdr:row>
      <xdr:rowOff>0</xdr:rowOff>
    </xdr:from>
    <xdr:ext cx="284549" cy="0"/>
    <xdr:pic>
      <xdr:nvPicPr>
        <xdr:cNvPr id="20" name="Picture 19">
          <a:extLst>
            <a:ext uri="{FF2B5EF4-FFF2-40B4-BE49-F238E27FC236}">
              <a16:creationId xmlns:a16="http://schemas.microsoft.com/office/drawing/2014/main" id="{621AD2B4-6953-4054-9B46-A43AD8F921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496800" y="21326475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4</xdr:col>
      <xdr:colOff>0</xdr:colOff>
      <xdr:row>73</xdr:row>
      <xdr:rowOff>0</xdr:rowOff>
    </xdr:from>
    <xdr:ext cx="284549" cy="0"/>
    <xdr:pic>
      <xdr:nvPicPr>
        <xdr:cNvPr id="21" name="Picture 19">
          <a:extLst>
            <a:ext uri="{FF2B5EF4-FFF2-40B4-BE49-F238E27FC236}">
              <a16:creationId xmlns:a16="http://schemas.microsoft.com/office/drawing/2014/main" id="{EF887C5D-6A8E-4C75-B879-E2B2C58548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496800" y="21326475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4</xdr:col>
      <xdr:colOff>0</xdr:colOff>
      <xdr:row>73</xdr:row>
      <xdr:rowOff>0</xdr:rowOff>
    </xdr:from>
    <xdr:ext cx="284549" cy="0"/>
    <xdr:pic>
      <xdr:nvPicPr>
        <xdr:cNvPr id="22" name="Picture 19">
          <a:extLst>
            <a:ext uri="{FF2B5EF4-FFF2-40B4-BE49-F238E27FC236}">
              <a16:creationId xmlns:a16="http://schemas.microsoft.com/office/drawing/2014/main" id="{2C50CDD5-D556-4B48-B04D-3EDA632710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496800" y="21326475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4</xdr:col>
      <xdr:colOff>0</xdr:colOff>
      <xdr:row>73</xdr:row>
      <xdr:rowOff>0</xdr:rowOff>
    </xdr:from>
    <xdr:ext cx="284549" cy="0"/>
    <xdr:pic>
      <xdr:nvPicPr>
        <xdr:cNvPr id="23" name="Picture 19">
          <a:extLst>
            <a:ext uri="{FF2B5EF4-FFF2-40B4-BE49-F238E27FC236}">
              <a16:creationId xmlns:a16="http://schemas.microsoft.com/office/drawing/2014/main" id="{11BF5438-3DF3-43FD-A4DA-B3AE5ED618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496800" y="21326475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4</xdr:col>
      <xdr:colOff>0</xdr:colOff>
      <xdr:row>73</xdr:row>
      <xdr:rowOff>0</xdr:rowOff>
    </xdr:from>
    <xdr:ext cx="284549" cy="0"/>
    <xdr:pic>
      <xdr:nvPicPr>
        <xdr:cNvPr id="24" name="Picture 19">
          <a:extLst>
            <a:ext uri="{FF2B5EF4-FFF2-40B4-BE49-F238E27FC236}">
              <a16:creationId xmlns:a16="http://schemas.microsoft.com/office/drawing/2014/main" id="{82ADF690-EE4C-43AD-96D5-EE63BF7285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496800" y="21326475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4</xdr:col>
      <xdr:colOff>0</xdr:colOff>
      <xdr:row>5</xdr:row>
      <xdr:rowOff>0</xdr:rowOff>
    </xdr:from>
    <xdr:ext cx="284549" cy="0"/>
    <xdr:pic>
      <xdr:nvPicPr>
        <xdr:cNvPr id="25" name="Picture 19">
          <a:extLst>
            <a:ext uri="{FF2B5EF4-FFF2-40B4-BE49-F238E27FC236}">
              <a16:creationId xmlns:a16="http://schemas.microsoft.com/office/drawing/2014/main" id="{E87CCF6A-9D6B-45D3-9E8C-7BB3DEA2CD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496800" y="2343150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4</xdr:col>
      <xdr:colOff>0</xdr:colOff>
      <xdr:row>5</xdr:row>
      <xdr:rowOff>0</xdr:rowOff>
    </xdr:from>
    <xdr:ext cx="384504" cy="0"/>
    <xdr:pic>
      <xdr:nvPicPr>
        <xdr:cNvPr id="26" name="Picture 19">
          <a:extLst>
            <a:ext uri="{FF2B5EF4-FFF2-40B4-BE49-F238E27FC236}">
              <a16:creationId xmlns:a16="http://schemas.microsoft.com/office/drawing/2014/main" id="{50BE985C-DA66-459D-9515-9D6EF49F54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496800" y="2343150"/>
          <a:ext cx="384504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4</xdr:col>
      <xdr:colOff>0</xdr:colOff>
      <xdr:row>5</xdr:row>
      <xdr:rowOff>0</xdr:rowOff>
    </xdr:from>
    <xdr:ext cx="384504" cy="0"/>
    <xdr:pic>
      <xdr:nvPicPr>
        <xdr:cNvPr id="27" name="Picture 19">
          <a:extLst>
            <a:ext uri="{FF2B5EF4-FFF2-40B4-BE49-F238E27FC236}">
              <a16:creationId xmlns:a16="http://schemas.microsoft.com/office/drawing/2014/main" id="{E447D7FB-390E-4935-923E-E7B392AA7A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496800" y="2343150"/>
          <a:ext cx="384504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5</xdr:row>
      <xdr:rowOff>0</xdr:rowOff>
    </xdr:from>
    <xdr:ext cx="284549" cy="0"/>
    <xdr:pic>
      <xdr:nvPicPr>
        <xdr:cNvPr id="28" name="Picture 19">
          <a:extLst>
            <a:ext uri="{FF2B5EF4-FFF2-40B4-BE49-F238E27FC236}">
              <a16:creationId xmlns:a16="http://schemas.microsoft.com/office/drawing/2014/main" id="{5E4F22FC-7B26-4CA6-849A-BD8B94F837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82650" y="2343150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5</xdr:row>
      <xdr:rowOff>0</xdr:rowOff>
    </xdr:from>
    <xdr:ext cx="384504" cy="0"/>
    <xdr:pic>
      <xdr:nvPicPr>
        <xdr:cNvPr id="29" name="Picture 19">
          <a:extLst>
            <a:ext uri="{FF2B5EF4-FFF2-40B4-BE49-F238E27FC236}">
              <a16:creationId xmlns:a16="http://schemas.microsoft.com/office/drawing/2014/main" id="{62D7E800-311C-4A39-B5D2-C5A9B83A0C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82650" y="2343150"/>
          <a:ext cx="384504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5</xdr:row>
      <xdr:rowOff>0</xdr:rowOff>
    </xdr:from>
    <xdr:ext cx="384504" cy="0"/>
    <xdr:pic>
      <xdr:nvPicPr>
        <xdr:cNvPr id="30" name="Picture 19">
          <a:extLst>
            <a:ext uri="{FF2B5EF4-FFF2-40B4-BE49-F238E27FC236}">
              <a16:creationId xmlns:a16="http://schemas.microsoft.com/office/drawing/2014/main" id="{D707EC95-40C7-4580-9155-16AF048E28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82650" y="2343150"/>
          <a:ext cx="384504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5</xdr:row>
      <xdr:rowOff>0</xdr:rowOff>
    </xdr:from>
    <xdr:ext cx="284549" cy="0"/>
    <xdr:pic>
      <xdr:nvPicPr>
        <xdr:cNvPr id="31" name="Picture 19">
          <a:extLst>
            <a:ext uri="{FF2B5EF4-FFF2-40B4-BE49-F238E27FC236}">
              <a16:creationId xmlns:a16="http://schemas.microsoft.com/office/drawing/2014/main" id="{967D87EC-40BA-4651-9C51-1922253FAB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82650" y="2343150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73</xdr:row>
      <xdr:rowOff>0</xdr:rowOff>
    </xdr:from>
    <xdr:ext cx="284549" cy="0"/>
    <xdr:pic>
      <xdr:nvPicPr>
        <xdr:cNvPr id="32" name="Picture 19">
          <a:extLst>
            <a:ext uri="{FF2B5EF4-FFF2-40B4-BE49-F238E27FC236}">
              <a16:creationId xmlns:a16="http://schemas.microsoft.com/office/drawing/2014/main" id="{14BF8599-DEE7-4E64-96D3-87590AA7F9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82650" y="21326475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73</xdr:row>
      <xdr:rowOff>0</xdr:rowOff>
    </xdr:from>
    <xdr:ext cx="284549" cy="0"/>
    <xdr:pic>
      <xdr:nvPicPr>
        <xdr:cNvPr id="33" name="Picture 19">
          <a:extLst>
            <a:ext uri="{FF2B5EF4-FFF2-40B4-BE49-F238E27FC236}">
              <a16:creationId xmlns:a16="http://schemas.microsoft.com/office/drawing/2014/main" id="{A68BAB28-AAC8-4ECA-BD41-591E545CA5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82650" y="21326475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73</xdr:row>
      <xdr:rowOff>0</xdr:rowOff>
    </xdr:from>
    <xdr:ext cx="284549" cy="0"/>
    <xdr:pic>
      <xdr:nvPicPr>
        <xdr:cNvPr id="34" name="Picture 19">
          <a:extLst>
            <a:ext uri="{FF2B5EF4-FFF2-40B4-BE49-F238E27FC236}">
              <a16:creationId xmlns:a16="http://schemas.microsoft.com/office/drawing/2014/main" id="{3D21D42F-2ADA-4B7A-9EBF-7FDBD56E3B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82650" y="21326475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73</xdr:row>
      <xdr:rowOff>0</xdr:rowOff>
    </xdr:from>
    <xdr:ext cx="284549" cy="0"/>
    <xdr:pic>
      <xdr:nvPicPr>
        <xdr:cNvPr id="35" name="Picture 19">
          <a:extLst>
            <a:ext uri="{FF2B5EF4-FFF2-40B4-BE49-F238E27FC236}">
              <a16:creationId xmlns:a16="http://schemas.microsoft.com/office/drawing/2014/main" id="{7CEFD3C8-E525-46FD-A760-95D698D10A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82650" y="21326475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73</xdr:row>
      <xdr:rowOff>0</xdr:rowOff>
    </xdr:from>
    <xdr:ext cx="284549" cy="0"/>
    <xdr:pic>
      <xdr:nvPicPr>
        <xdr:cNvPr id="36" name="Picture 19">
          <a:extLst>
            <a:ext uri="{FF2B5EF4-FFF2-40B4-BE49-F238E27FC236}">
              <a16:creationId xmlns:a16="http://schemas.microsoft.com/office/drawing/2014/main" id="{2806ECD1-8BEF-46C3-AFA5-75F86484E2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82650" y="21326475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73</xdr:row>
      <xdr:rowOff>0</xdr:rowOff>
    </xdr:from>
    <xdr:ext cx="284549" cy="0"/>
    <xdr:pic>
      <xdr:nvPicPr>
        <xdr:cNvPr id="37" name="Picture 19">
          <a:extLst>
            <a:ext uri="{FF2B5EF4-FFF2-40B4-BE49-F238E27FC236}">
              <a16:creationId xmlns:a16="http://schemas.microsoft.com/office/drawing/2014/main" id="{CDCA9D8C-FFF6-472F-8B78-CFC0E30795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82650" y="21326475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5</xdr:row>
      <xdr:rowOff>0</xdr:rowOff>
    </xdr:from>
    <xdr:ext cx="284549" cy="0"/>
    <xdr:pic>
      <xdr:nvPicPr>
        <xdr:cNvPr id="38" name="Picture 19">
          <a:extLst>
            <a:ext uri="{FF2B5EF4-FFF2-40B4-BE49-F238E27FC236}">
              <a16:creationId xmlns:a16="http://schemas.microsoft.com/office/drawing/2014/main" id="{E6AB735C-74A0-432C-821D-9A61E19F32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82650" y="2343150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5</xdr:row>
      <xdr:rowOff>0</xdr:rowOff>
    </xdr:from>
    <xdr:ext cx="384504" cy="0"/>
    <xdr:pic>
      <xdr:nvPicPr>
        <xdr:cNvPr id="39" name="Picture 19">
          <a:extLst>
            <a:ext uri="{FF2B5EF4-FFF2-40B4-BE49-F238E27FC236}">
              <a16:creationId xmlns:a16="http://schemas.microsoft.com/office/drawing/2014/main" id="{D516C0BF-C872-4473-AE4D-EF42409131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82650" y="2343150"/>
          <a:ext cx="384504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5</xdr:row>
      <xdr:rowOff>0</xdr:rowOff>
    </xdr:from>
    <xdr:ext cx="384504" cy="0"/>
    <xdr:pic>
      <xdr:nvPicPr>
        <xdr:cNvPr id="40" name="Picture 19">
          <a:extLst>
            <a:ext uri="{FF2B5EF4-FFF2-40B4-BE49-F238E27FC236}">
              <a16:creationId xmlns:a16="http://schemas.microsoft.com/office/drawing/2014/main" id="{C5F77912-1C20-46E0-90A5-DD77A4CD16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82650" y="2343150"/>
          <a:ext cx="384504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twoCellAnchor editAs="oneCell">
    <xdr:from>
      <xdr:col>3</xdr:col>
      <xdr:colOff>7869728</xdr:colOff>
      <xdr:row>5</xdr:row>
      <xdr:rowOff>75524</xdr:rowOff>
    </xdr:from>
    <xdr:to>
      <xdr:col>4</xdr:col>
      <xdr:colOff>841294</xdr:colOff>
      <xdr:row>5</xdr:row>
      <xdr:rowOff>602615</xdr:rowOff>
    </xdr:to>
    <xdr:pic>
      <xdr:nvPicPr>
        <xdr:cNvPr id="43" name="10 Imagen">
          <a:extLst>
            <a:ext uri="{FF2B5EF4-FFF2-40B4-BE49-F238E27FC236}">
              <a16:creationId xmlns:a16="http://schemas.microsoft.com/office/drawing/2014/main" id="{C83B3F0B-BFC8-483F-8C9B-9F34683AC9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594003" y="2418674"/>
          <a:ext cx="1751076" cy="511851"/>
        </a:xfrm>
        <a:prstGeom prst="rect">
          <a:avLst/>
        </a:prstGeom>
      </xdr:spPr>
    </xdr:pic>
    <xdr:clientData/>
  </xdr:twoCellAnchor>
  <xdr:oneCellAnchor>
    <xdr:from>
      <xdr:col>4</xdr:col>
      <xdr:colOff>0</xdr:colOff>
      <xdr:row>5</xdr:row>
      <xdr:rowOff>0</xdr:rowOff>
    </xdr:from>
    <xdr:ext cx="284549" cy="0"/>
    <xdr:pic>
      <xdr:nvPicPr>
        <xdr:cNvPr id="44" name="Picture 19">
          <a:extLst>
            <a:ext uri="{FF2B5EF4-FFF2-40B4-BE49-F238E27FC236}">
              <a16:creationId xmlns:a16="http://schemas.microsoft.com/office/drawing/2014/main" id="{E4907371-4E10-4A73-B278-73F4E342C8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496800" y="2343150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4</xdr:col>
      <xdr:colOff>0</xdr:colOff>
      <xdr:row>5</xdr:row>
      <xdr:rowOff>0</xdr:rowOff>
    </xdr:from>
    <xdr:ext cx="384504" cy="0"/>
    <xdr:pic>
      <xdr:nvPicPr>
        <xdr:cNvPr id="45" name="Picture 19">
          <a:extLst>
            <a:ext uri="{FF2B5EF4-FFF2-40B4-BE49-F238E27FC236}">
              <a16:creationId xmlns:a16="http://schemas.microsoft.com/office/drawing/2014/main" id="{CCE306E1-7456-4B9F-BAF6-5F697E38D7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496800" y="2343150"/>
          <a:ext cx="384504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4</xdr:col>
      <xdr:colOff>0</xdr:colOff>
      <xdr:row>5</xdr:row>
      <xdr:rowOff>0</xdr:rowOff>
    </xdr:from>
    <xdr:ext cx="384504" cy="0"/>
    <xdr:pic>
      <xdr:nvPicPr>
        <xdr:cNvPr id="46" name="Picture 19">
          <a:extLst>
            <a:ext uri="{FF2B5EF4-FFF2-40B4-BE49-F238E27FC236}">
              <a16:creationId xmlns:a16="http://schemas.microsoft.com/office/drawing/2014/main" id="{A28423EE-A7BD-4D21-BC89-9B4794745A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496800" y="2343150"/>
          <a:ext cx="384504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4</xdr:col>
      <xdr:colOff>0</xdr:colOff>
      <xdr:row>5</xdr:row>
      <xdr:rowOff>0</xdr:rowOff>
    </xdr:from>
    <xdr:ext cx="284549" cy="0"/>
    <xdr:pic>
      <xdr:nvPicPr>
        <xdr:cNvPr id="47" name="Picture 19">
          <a:extLst>
            <a:ext uri="{FF2B5EF4-FFF2-40B4-BE49-F238E27FC236}">
              <a16:creationId xmlns:a16="http://schemas.microsoft.com/office/drawing/2014/main" id="{29704C36-7DD8-444A-9C4E-4E75E7B3D1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496800" y="2343150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4</xdr:col>
      <xdr:colOff>0</xdr:colOff>
      <xdr:row>5</xdr:row>
      <xdr:rowOff>0</xdr:rowOff>
    </xdr:from>
    <xdr:ext cx="284549" cy="0"/>
    <xdr:pic>
      <xdr:nvPicPr>
        <xdr:cNvPr id="48" name="Picture 19">
          <a:extLst>
            <a:ext uri="{FF2B5EF4-FFF2-40B4-BE49-F238E27FC236}">
              <a16:creationId xmlns:a16="http://schemas.microsoft.com/office/drawing/2014/main" id="{6CD0B3C2-9D10-4B6B-B195-40130E101A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496800" y="2343150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4</xdr:col>
      <xdr:colOff>0</xdr:colOff>
      <xdr:row>5</xdr:row>
      <xdr:rowOff>0</xdr:rowOff>
    </xdr:from>
    <xdr:ext cx="384504" cy="0"/>
    <xdr:pic>
      <xdr:nvPicPr>
        <xdr:cNvPr id="49" name="Picture 19">
          <a:extLst>
            <a:ext uri="{FF2B5EF4-FFF2-40B4-BE49-F238E27FC236}">
              <a16:creationId xmlns:a16="http://schemas.microsoft.com/office/drawing/2014/main" id="{0DE0186D-1A43-4319-A421-4DAB2D902B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496800" y="2343150"/>
          <a:ext cx="384504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4</xdr:col>
      <xdr:colOff>0</xdr:colOff>
      <xdr:row>5</xdr:row>
      <xdr:rowOff>0</xdr:rowOff>
    </xdr:from>
    <xdr:ext cx="384504" cy="0"/>
    <xdr:pic>
      <xdr:nvPicPr>
        <xdr:cNvPr id="50" name="Picture 19">
          <a:extLst>
            <a:ext uri="{FF2B5EF4-FFF2-40B4-BE49-F238E27FC236}">
              <a16:creationId xmlns:a16="http://schemas.microsoft.com/office/drawing/2014/main" id="{9D4DAD34-FF4C-4249-97B8-A7337CDD2A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496800" y="2343150"/>
          <a:ext cx="384504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twoCellAnchor editAs="oneCell">
    <xdr:from>
      <xdr:col>3</xdr:col>
      <xdr:colOff>7441406</xdr:colOff>
      <xdr:row>0</xdr:row>
      <xdr:rowOff>88107</xdr:rowOff>
    </xdr:from>
    <xdr:to>
      <xdr:col>5</xdr:col>
      <xdr:colOff>2914</xdr:colOff>
      <xdr:row>2</xdr:row>
      <xdr:rowOff>259716</xdr:rowOff>
    </xdr:to>
    <xdr:pic>
      <xdr:nvPicPr>
        <xdr:cNvPr id="57" name="4 Imagen">
          <a:extLst>
            <a:ext uri="{FF2B5EF4-FFF2-40B4-BE49-F238E27FC236}">
              <a16:creationId xmlns:a16="http://schemas.microsoft.com/office/drawing/2014/main" id="{1A6DFAF0-8A70-4361-8F62-4C960B296D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165681" y="88107"/>
          <a:ext cx="2415801" cy="692944"/>
        </a:xfrm>
        <a:prstGeom prst="rect">
          <a:avLst/>
        </a:prstGeom>
      </xdr:spPr>
    </xdr:pic>
    <xdr:clientData/>
  </xdr:twoCellAnchor>
  <xdr:twoCellAnchor editAs="oneCell">
    <xdr:from>
      <xdr:col>3</xdr:col>
      <xdr:colOff>3875087</xdr:colOff>
      <xdr:row>2</xdr:row>
      <xdr:rowOff>140047</xdr:rowOff>
    </xdr:from>
    <xdr:to>
      <xdr:col>3</xdr:col>
      <xdr:colOff>5762327</xdr:colOff>
      <xdr:row>3</xdr:row>
      <xdr:rowOff>121920</xdr:rowOff>
    </xdr:to>
    <xdr:pic>
      <xdr:nvPicPr>
        <xdr:cNvPr id="58" name="Grafik 2">
          <a:extLst>
            <a:ext uri="{FF2B5EF4-FFF2-40B4-BE49-F238E27FC236}">
              <a16:creationId xmlns:a16="http://schemas.microsoft.com/office/drawing/2014/main" id="{F158DA7B-9A74-4DF2-826C-AEC3A58EC1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99362" y="1359247"/>
          <a:ext cx="1889145" cy="3457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25400</xdr:colOff>
      <xdr:row>47</xdr:row>
      <xdr:rowOff>0</xdr:rowOff>
    </xdr:from>
    <xdr:to>
      <xdr:col>5</xdr:col>
      <xdr:colOff>720830</xdr:colOff>
      <xdr:row>48</xdr:row>
      <xdr:rowOff>1641</xdr:rowOff>
    </xdr:to>
    <xdr:pic>
      <xdr:nvPicPr>
        <xdr:cNvPr id="59" name="Imagen 58">
          <a:extLst>
            <a:ext uri="{FF2B5EF4-FFF2-40B4-BE49-F238E27FC236}">
              <a16:creationId xmlns:a16="http://schemas.microsoft.com/office/drawing/2014/main" id="{9F2F38C4-1582-4D5D-94FC-02657529851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3608050" y="13954125"/>
          <a:ext cx="687175" cy="239766"/>
        </a:xfrm>
        <a:prstGeom prst="rect">
          <a:avLst/>
        </a:prstGeom>
      </xdr:spPr>
    </xdr:pic>
    <xdr:clientData/>
  </xdr:twoCellAnchor>
  <xdr:twoCellAnchor editAs="oneCell">
    <xdr:from>
      <xdr:col>5</xdr:col>
      <xdr:colOff>25400</xdr:colOff>
      <xdr:row>56</xdr:row>
      <xdr:rowOff>0</xdr:rowOff>
    </xdr:from>
    <xdr:to>
      <xdr:col>5</xdr:col>
      <xdr:colOff>720830</xdr:colOff>
      <xdr:row>56</xdr:row>
      <xdr:rowOff>228336</xdr:rowOff>
    </xdr:to>
    <xdr:pic>
      <xdr:nvPicPr>
        <xdr:cNvPr id="60" name="Imagen 59">
          <a:extLst>
            <a:ext uri="{FF2B5EF4-FFF2-40B4-BE49-F238E27FC236}">
              <a16:creationId xmlns:a16="http://schemas.microsoft.com/office/drawing/2014/main" id="{493B8C9D-E6C3-49D5-9D42-1C615BFA083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3608050" y="16516350"/>
          <a:ext cx="687175" cy="239766"/>
        </a:xfrm>
        <a:prstGeom prst="rect">
          <a:avLst/>
        </a:prstGeom>
      </xdr:spPr>
    </xdr:pic>
    <xdr:clientData/>
  </xdr:twoCellAnchor>
  <xdr:twoCellAnchor editAs="oneCell">
    <xdr:from>
      <xdr:col>5</xdr:col>
      <xdr:colOff>25400</xdr:colOff>
      <xdr:row>70</xdr:row>
      <xdr:rowOff>0</xdr:rowOff>
    </xdr:from>
    <xdr:to>
      <xdr:col>5</xdr:col>
      <xdr:colOff>720830</xdr:colOff>
      <xdr:row>71</xdr:row>
      <xdr:rowOff>1641</xdr:rowOff>
    </xdr:to>
    <xdr:pic>
      <xdr:nvPicPr>
        <xdr:cNvPr id="61" name="Imagen 60">
          <a:extLst>
            <a:ext uri="{FF2B5EF4-FFF2-40B4-BE49-F238E27FC236}">
              <a16:creationId xmlns:a16="http://schemas.microsoft.com/office/drawing/2014/main" id="{71C7F736-1D0D-47AA-9218-DDAE764A173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3608050" y="20135850"/>
          <a:ext cx="687175" cy="23976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163286</xdr:colOff>
      <xdr:row>131</xdr:row>
      <xdr:rowOff>54429</xdr:rowOff>
    </xdr:from>
    <xdr:ext cx="571283" cy="530475"/>
    <xdr:pic>
      <xdr:nvPicPr>
        <xdr:cNvPr id="2" name="95 Imagen">
          <a:extLst>
            <a:ext uri="{FF2B5EF4-FFF2-40B4-BE49-F238E27FC236}">
              <a16:creationId xmlns:a16="http://schemas.microsoft.com/office/drawing/2014/main" id="{4CCFED76-BB69-4987-B22F-C558256210E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t="3285" b="2383"/>
        <a:stretch/>
      </xdr:blipFill>
      <xdr:spPr>
        <a:xfrm>
          <a:off x="15714436" y="34553979"/>
          <a:ext cx="571283" cy="530475"/>
        </a:xfrm>
        <a:prstGeom prst="rect">
          <a:avLst/>
        </a:prstGeom>
      </xdr:spPr>
    </xdr:pic>
    <xdr:clientData/>
  </xdr:oneCellAnchor>
  <xdr:oneCellAnchor>
    <xdr:from>
      <xdr:col>1</xdr:col>
      <xdr:colOff>149677</xdr:colOff>
      <xdr:row>101</xdr:row>
      <xdr:rowOff>68035</xdr:rowOff>
    </xdr:from>
    <xdr:ext cx="540000" cy="540000"/>
    <xdr:pic>
      <xdr:nvPicPr>
        <xdr:cNvPr id="3" name="96 Imagen">
          <a:extLst>
            <a:ext uri="{FF2B5EF4-FFF2-40B4-BE49-F238E27FC236}">
              <a16:creationId xmlns:a16="http://schemas.microsoft.com/office/drawing/2014/main" id="{69F59B38-9968-4651-BF6F-19B6C6AF7B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4002" y="27134910"/>
          <a:ext cx="540000" cy="540000"/>
        </a:xfrm>
        <a:prstGeom prst="rect">
          <a:avLst/>
        </a:prstGeom>
      </xdr:spPr>
    </xdr:pic>
    <xdr:clientData/>
  </xdr:oneCellAnchor>
  <xdr:oneCellAnchor>
    <xdr:from>
      <xdr:col>11</xdr:col>
      <xdr:colOff>190382</xdr:colOff>
      <xdr:row>5</xdr:row>
      <xdr:rowOff>54428</xdr:rowOff>
    </xdr:from>
    <xdr:ext cx="571283" cy="540000"/>
    <xdr:pic>
      <xdr:nvPicPr>
        <xdr:cNvPr id="4" name="2 Imagen">
          <a:extLst>
            <a:ext uri="{FF2B5EF4-FFF2-40B4-BE49-F238E27FC236}">
              <a16:creationId xmlns:a16="http://schemas.microsoft.com/office/drawing/2014/main" id="{9704BC2A-0549-4926-8019-32BDE3D13D3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t="3285" b="2383"/>
        <a:stretch/>
      </xdr:blipFill>
      <xdr:spPr>
        <a:xfrm>
          <a:off x="15744707" y="2435678"/>
          <a:ext cx="571283" cy="540000"/>
        </a:xfrm>
        <a:prstGeom prst="rect">
          <a:avLst/>
        </a:prstGeom>
      </xdr:spPr>
    </xdr:pic>
    <xdr:clientData/>
  </xdr:oneCellAnchor>
  <xdr:oneCellAnchor>
    <xdr:from>
      <xdr:col>1</xdr:col>
      <xdr:colOff>168090</xdr:colOff>
      <xdr:row>5</xdr:row>
      <xdr:rowOff>67236</xdr:rowOff>
    </xdr:from>
    <xdr:ext cx="540000" cy="540000"/>
    <xdr:pic>
      <xdr:nvPicPr>
        <xdr:cNvPr id="5" name="4 Imagen">
          <a:extLst>
            <a:ext uri="{FF2B5EF4-FFF2-40B4-BE49-F238E27FC236}">
              <a16:creationId xmlns:a16="http://schemas.microsoft.com/office/drawing/2014/main" id="{BE59D3B7-AB6F-4627-AB04-36139C7481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9240" y="2445311"/>
          <a:ext cx="540000" cy="540000"/>
        </a:xfrm>
        <a:prstGeom prst="rect">
          <a:avLst/>
        </a:prstGeom>
      </xdr:spPr>
    </xdr:pic>
    <xdr:clientData/>
  </xdr:oneCellAnchor>
  <xdr:oneCellAnchor>
    <xdr:from>
      <xdr:col>6</xdr:col>
      <xdr:colOff>629237</xdr:colOff>
      <xdr:row>5</xdr:row>
      <xdr:rowOff>284033</xdr:rowOff>
    </xdr:from>
    <xdr:ext cx="1810105" cy="134433"/>
    <xdr:pic>
      <xdr:nvPicPr>
        <xdr:cNvPr id="6" name="5 Imagen">
          <a:extLst>
            <a:ext uri="{FF2B5EF4-FFF2-40B4-BE49-F238E27FC236}">
              <a16:creationId xmlns:a16="http://schemas.microsoft.com/office/drawing/2014/main" id="{583EE570-CC31-4CE5-A176-1E271F7FF1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278312" y="2665283"/>
          <a:ext cx="1810105" cy="134433"/>
        </a:xfrm>
        <a:prstGeom prst="rect">
          <a:avLst/>
        </a:prstGeom>
      </xdr:spPr>
    </xdr:pic>
    <xdr:clientData/>
  </xdr:oneCellAnchor>
  <xdr:oneCellAnchor>
    <xdr:from>
      <xdr:col>10</xdr:col>
      <xdr:colOff>499470</xdr:colOff>
      <xdr:row>5</xdr:row>
      <xdr:rowOff>56029</xdr:rowOff>
    </xdr:from>
    <xdr:ext cx="536599" cy="540000"/>
    <xdr:pic>
      <xdr:nvPicPr>
        <xdr:cNvPr id="7" name="6 Imagen">
          <a:extLst>
            <a:ext uri="{FF2B5EF4-FFF2-40B4-BE49-F238E27FC236}">
              <a16:creationId xmlns:a16="http://schemas.microsoft.com/office/drawing/2014/main" id="{008917F0-5D73-4FAD-B96B-454CF39668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133045" y="2437279"/>
          <a:ext cx="536599" cy="540000"/>
        </a:xfrm>
        <a:prstGeom prst="rect">
          <a:avLst/>
        </a:prstGeom>
      </xdr:spPr>
    </xdr:pic>
    <xdr:clientData/>
  </xdr:oneCellAnchor>
  <xdr:oneCellAnchor>
    <xdr:from>
      <xdr:col>9</xdr:col>
      <xdr:colOff>709178</xdr:colOff>
      <xdr:row>5</xdr:row>
      <xdr:rowOff>56028</xdr:rowOff>
    </xdr:from>
    <xdr:ext cx="534097" cy="540000"/>
    <xdr:pic>
      <xdr:nvPicPr>
        <xdr:cNvPr id="8" name="7 Imagen">
          <a:extLst>
            <a:ext uri="{FF2B5EF4-FFF2-40B4-BE49-F238E27FC236}">
              <a16:creationId xmlns:a16="http://schemas.microsoft.com/office/drawing/2014/main" id="{50822780-E937-4B35-BB76-D9C8DFC292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504553" y="2437278"/>
          <a:ext cx="534097" cy="540000"/>
        </a:xfrm>
        <a:prstGeom prst="rect">
          <a:avLst/>
        </a:prstGeom>
      </xdr:spPr>
    </xdr:pic>
    <xdr:clientData/>
  </xdr:oneCellAnchor>
  <xdr:oneCellAnchor>
    <xdr:from>
      <xdr:col>1</xdr:col>
      <xdr:colOff>168090</xdr:colOff>
      <xdr:row>25</xdr:row>
      <xdr:rowOff>67236</xdr:rowOff>
    </xdr:from>
    <xdr:ext cx="540000" cy="540000"/>
    <xdr:pic>
      <xdr:nvPicPr>
        <xdr:cNvPr id="9" name="17 Imagen">
          <a:extLst>
            <a:ext uri="{FF2B5EF4-FFF2-40B4-BE49-F238E27FC236}">
              <a16:creationId xmlns:a16="http://schemas.microsoft.com/office/drawing/2014/main" id="{3CF75C0D-1486-4008-9219-3376C9107C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9240" y="7598336"/>
          <a:ext cx="540000" cy="540000"/>
        </a:xfrm>
        <a:prstGeom prst="rect">
          <a:avLst/>
        </a:prstGeom>
      </xdr:spPr>
    </xdr:pic>
    <xdr:clientData/>
  </xdr:oneCellAnchor>
  <xdr:oneCellAnchor>
    <xdr:from>
      <xdr:col>11</xdr:col>
      <xdr:colOff>193103</xdr:colOff>
      <xdr:row>25</xdr:row>
      <xdr:rowOff>57149</xdr:rowOff>
    </xdr:from>
    <xdr:ext cx="571283" cy="540000"/>
    <xdr:pic>
      <xdr:nvPicPr>
        <xdr:cNvPr id="10" name="20 Imagen">
          <a:extLst>
            <a:ext uri="{FF2B5EF4-FFF2-40B4-BE49-F238E27FC236}">
              <a16:creationId xmlns:a16="http://schemas.microsoft.com/office/drawing/2014/main" id="{CD3E6EFC-D6E2-4B13-B844-3C1A01BE822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t="3285" b="2383"/>
        <a:stretch/>
      </xdr:blipFill>
      <xdr:spPr>
        <a:xfrm>
          <a:off x="15747428" y="7591424"/>
          <a:ext cx="571283" cy="540000"/>
        </a:xfrm>
        <a:prstGeom prst="rect">
          <a:avLst/>
        </a:prstGeom>
      </xdr:spPr>
    </xdr:pic>
    <xdr:clientData/>
  </xdr:oneCellAnchor>
  <xdr:oneCellAnchor>
    <xdr:from>
      <xdr:col>6</xdr:col>
      <xdr:colOff>671078</xdr:colOff>
      <xdr:row>25</xdr:row>
      <xdr:rowOff>310566</xdr:rowOff>
    </xdr:from>
    <xdr:ext cx="1810105" cy="134433"/>
    <xdr:pic>
      <xdr:nvPicPr>
        <xdr:cNvPr id="11" name="21 Imagen">
          <a:extLst>
            <a:ext uri="{FF2B5EF4-FFF2-40B4-BE49-F238E27FC236}">
              <a16:creationId xmlns:a16="http://schemas.microsoft.com/office/drawing/2014/main" id="{A484D6B7-7CF5-4420-89F1-7815C70456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323328" y="7848016"/>
          <a:ext cx="1810105" cy="134433"/>
        </a:xfrm>
        <a:prstGeom prst="rect">
          <a:avLst/>
        </a:prstGeom>
      </xdr:spPr>
    </xdr:pic>
    <xdr:clientData/>
  </xdr:oneCellAnchor>
  <xdr:oneCellAnchor>
    <xdr:from>
      <xdr:col>10</xdr:col>
      <xdr:colOff>502191</xdr:colOff>
      <xdr:row>25</xdr:row>
      <xdr:rowOff>58750</xdr:rowOff>
    </xdr:from>
    <xdr:ext cx="536599" cy="540000"/>
    <xdr:pic>
      <xdr:nvPicPr>
        <xdr:cNvPr id="12" name="22 Imagen">
          <a:extLst>
            <a:ext uri="{FF2B5EF4-FFF2-40B4-BE49-F238E27FC236}">
              <a16:creationId xmlns:a16="http://schemas.microsoft.com/office/drawing/2014/main" id="{753E89C8-410B-4490-B874-E19B1546CC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135766" y="7593025"/>
          <a:ext cx="536599" cy="540000"/>
        </a:xfrm>
        <a:prstGeom prst="rect">
          <a:avLst/>
        </a:prstGeom>
      </xdr:spPr>
    </xdr:pic>
    <xdr:clientData/>
  </xdr:oneCellAnchor>
  <xdr:oneCellAnchor>
    <xdr:from>
      <xdr:col>9</xdr:col>
      <xdr:colOff>711899</xdr:colOff>
      <xdr:row>25</xdr:row>
      <xdr:rowOff>58749</xdr:rowOff>
    </xdr:from>
    <xdr:ext cx="534097" cy="540000"/>
    <xdr:pic>
      <xdr:nvPicPr>
        <xdr:cNvPr id="13" name="23 Imagen">
          <a:extLst>
            <a:ext uri="{FF2B5EF4-FFF2-40B4-BE49-F238E27FC236}">
              <a16:creationId xmlns:a16="http://schemas.microsoft.com/office/drawing/2014/main" id="{9C940A31-22B2-4D67-A8EF-806C0A5B57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507274" y="7593024"/>
          <a:ext cx="534097" cy="540000"/>
        </a:xfrm>
        <a:prstGeom prst="rect">
          <a:avLst/>
        </a:prstGeom>
      </xdr:spPr>
    </xdr:pic>
    <xdr:clientData/>
  </xdr:oneCellAnchor>
  <xdr:oneCellAnchor>
    <xdr:from>
      <xdr:col>11</xdr:col>
      <xdr:colOff>190382</xdr:colOff>
      <xdr:row>5</xdr:row>
      <xdr:rowOff>54428</xdr:rowOff>
    </xdr:from>
    <xdr:ext cx="571283" cy="540000"/>
    <xdr:pic>
      <xdr:nvPicPr>
        <xdr:cNvPr id="14" name="42 Imagen">
          <a:extLst>
            <a:ext uri="{FF2B5EF4-FFF2-40B4-BE49-F238E27FC236}">
              <a16:creationId xmlns:a16="http://schemas.microsoft.com/office/drawing/2014/main" id="{1011D3DD-42DD-44C9-B085-DA8C45A6C3A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t="3285" b="2383"/>
        <a:stretch/>
      </xdr:blipFill>
      <xdr:spPr>
        <a:xfrm>
          <a:off x="15744707" y="2435678"/>
          <a:ext cx="571283" cy="540000"/>
        </a:xfrm>
        <a:prstGeom prst="rect">
          <a:avLst/>
        </a:prstGeom>
      </xdr:spPr>
    </xdr:pic>
    <xdr:clientData/>
  </xdr:oneCellAnchor>
  <xdr:oneCellAnchor>
    <xdr:from>
      <xdr:col>1</xdr:col>
      <xdr:colOff>168090</xdr:colOff>
      <xdr:row>5</xdr:row>
      <xdr:rowOff>67236</xdr:rowOff>
    </xdr:from>
    <xdr:ext cx="540000" cy="540000"/>
    <xdr:pic>
      <xdr:nvPicPr>
        <xdr:cNvPr id="15" name="44 Imagen">
          <a:extLst>
            <a:ext uri="{FF2B5EF4-FFF2-40B4-BE49-F238E27FC236}">
              <a16:creationId xmlns:a16="http://schemas.microsoft.com/office/drawing/2014/main" id="{C8A0BFF2-7BC0-4498-B8BB-3A6E8DD433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9240" y="2445311"/>
          <a:ext cx="540000" cy="540000"/>
        </a:xfrm>
        <a:prstGeom prst="rect">
          <a:avLst/>
        </a:prstGeom>
      </xdr:spPr>
    </xdr:pic>
    <xdr:clientData/>
  </xdr:oneCellAnchor>
  <xdr:oneCellAnchor>
    <xdr:from>
      <xdr:col>1</xdr:col>
      <xdr:colOff>168090</xdr:colOff>
      <xdr:row>25</xdr:row>
      <xdr:rowOff>67236</xdr:rowOff>
    </xdr:from>
    <xdr:ext cx="540000" cy="540000"/>
    <xdr:pic>
      <xdr:nvPicPr>
        <xdr:cNvPr id="16" name="57 Imagen">
          <a:extLst>
            <a:ext uri="{FF2B5EF4-FFF2-40B4-BE49-F238E27FC236}">
              <a16:creationId xmlns:a16="http://schemas.microsoft.com/office/drawing/2014/main" id="{9C1CB18B-C542-4B6F-9D74-99E7058EC4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9240" y="7598336"/>
          <a:ext cx="540000" cy="540000"/>
        </a:xfrm>
        <a:prstGeom prst="rect">
          <a:avLst/>
        </a:prstGeom>
      </xdr:spPr>
    </xdr:pic>
    <xdr:clientData/>
  </xdr:oneCellAnchor>
  <xdr:oneCellAnchor>
    <xdr:from>
      <xdr:col>11</xdr:col>
      <xdr:colOff>193103</xdr:colOff>
      <xdr:row>25</xdr:row>
      <xdr:rowOff>57149</xdr:rowOff>
    </xdr:from>
    <xdr:ext cx="571283" cy="540000"/>
    <xdr:pic>
      <xdr:nvPicPr>
        <xdr:cNvPr id="17" name="60 Imagen">
          <a:extLst>
            <a:ext uri="{FF2B5EF4-FFF2-40B4-BE49-F238E27FC236}">
              <a16:creationId xmlns:a16="http://schemas.microsoft.com/office/drawing/2014/main" id="{332EEFA1-06F7-4693-A4CC-F140C346A9E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t="3285" b="2383"/>
        <a:stretch/>
      </xdr:blipFill>
      <xdr:spPr>
        <a:xfrm>
          <a:off x="15747428" y="7591424"/>
          <a:ext cx="571283" cy="540000"/>
        </a:xfrm>
        <a:prstGeom prst="rect">
          <a:avLst/>
        </a:prstGeom>
      </xdr:spPr>
    </xdr:pic>
    <xdr:clientData/>
  </xdr:oneCellAnchor>
  <xdr:oneCellAnchor>
    <xdr:from>
      <xdr:col>6</xdr:col>
      <xdr:colOff>671078</xdr:colOff>
      <xdr:row>25</xdr:row>
      <xdr:rowOff>310566</xdr:rowOff>
    </xdr:from>
    <xdr:ext cx="1810105" cy="134433"/>
    <xdr:pic>
      <xdr:nvPicPr>
        <xdr:cNvPr id="18" name="61 Imagen">
          <a:extLst>
            <a:ext uri="{FF2B5EF4-FFF2-40B4-BE49-F238E27FC236}">
              <a16:creationId xmlns:a16="http://schemas.microsoft.com/office/drawing/2014/main" id="{6068CBDC-6AFD-4E83-9102-3B527C246A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323328" y="7848016"/>
          <a:ext cx="1810105" cy="134433"/>
        </a:xfrm>
        <a:prstGeom prst="rect">
          <a:avLst/>
        </a:prstGeom>
      </xdr:spPr>
    </xdr:pic>
    <xdr:clientData/>
  </xdr:oneCellAnchor>
  <xdr:oneCellAnchor>
    <xdr:from>
      <xdr:col>10</xdr:col>
      <xdr:colOff>502191</xdr:colOff>
      <xdr:row>25</xdr:row>
      <xdr:rowOff>58750</xdr:rowOff>
    </xdr:from>
    <xdr:ext cx="536599" cy="540000"/>
    <xdr:pic>
      <xdr:nvPicPr>
        <xdr:cNvPr id="19" name="62 Imagen">
          <a:extLst>
            <a:ext uri="{FF2B5EF4-FFF2-40B4-BE49-F238E27FC236}">
              <a16:creationId xmlns:a16="http://schemas.microsoft.com/office/drawing/2014/main" id="{DFDD4BD0-1900-4FE9-B84D-66597FCFD6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135766" y="7593025"/>
          <a:ext cx="536599" cy="540000"/>
        </a:xfrm>
        <a:prstGeom prst="rect">
          <a:avLst/>
        </a:prstGeom>
      </xdr:spPr>
    </xdr:pic>
    <xdr:clientData/>
  </xdr:oneCellAnchor>
  <xdr:oneCellAnchor>
    <xdr:from>
      <xdr:col>9</xdr:col>
      <xdr:colOff>711899</xdr:colOff>
      <xdr:row>25</xdr:row>
      <xdr:rowOff>58749</xdr:rowOff>
    </xdr:from>
    <xdr:ext cx="534097" cy="540000"/>
    <xdr:pic>
      <xdr:nvPicPr>
        <xdr:cNvPr id="20" name="63 Imagen">
          <a:extLst>
            <a:ext uri="{FF2B5EF4-FFF2-40B4-BE49-F238E27FC236}">
              <a16:creationId xmlns:a16="http://schemas.microsoft.com/office/drawing/2014/main" id="{759A0686-CDAF-4A88-AFCE-11251A331F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507274" y="7593024"/>
          <a:ext cx="534097" cy="540000"/>
        </a:xfrm>
        <a:prstGeom prst="rect">
          <a:avLst/>
        </a:prstGeom>
      </xdr:spPr>
    </xdr:pic>
    <xdr:clientData/>
  </xdr:oneCellAnchor>
  <xdr:twoCellAnchor>
    <xdr:from>
      <xdr:col>8</xdr:col>
      <xdr:colOff>804182</xdr:colOff>
      <xdr:row>132</xdr:row>
      <xdr:rowOff>54430</xdr:rowOff>
    </xdr:from>
    <xdr:to>
      <xdr:col>10</xdr:col>
      <xdr:colOff>755197</xdr:colOff>
      <xdr:row>133</xdr:row>
      <xdr:rowOff>10886</xdr:rowOff>
    </xdr:to>
    <xdr:pic>
      <xdr:nvPicPr>
        <xdr:cNvPr id="21" name="Picture 15" descr="ETHEREA_LOGO2">
          <a:extLst>
            <a:ext uri="{FF2B5EF4-FFF2-40B4-BE49-F238E27FC236}">
              <a16:creationId xmlns:a16="http://schemas.microsoft.com/office/drawing/2014/main" id="{6B99B3AD-BF6E-4BBF-8093-14D602FC30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694682" y="35192155"/>
          <a:ext cx="1687740" cy="2676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804182</xdr:colOff>
      <xdr:row>141</xdr:row>
      <xdr:rowOff>54430</xdr:rowOff>
    </xdr:from>
    <xdr:to>
      <xdr:col>10</xdr:col>
      <xdr:colOff>755197</xdr:colOff>
      <xdr:row>142</xdr:row>
      <xdr:rowOff>10886</xdr:rowOff>
    </xdr:to>
    <xdr:pic>
      <xdr:nvPicPr>
        <xdr:cNvPr id="22" name="Picture 15" descr="ETHEREA_LOGO2">
          <a:extLst>
            <a:ext uri="{FF2B5EF4-FFF2-40B4-BE49-F238E27FC236}">
              <a16:creationId xmlns:a16="http://schemas.microsoft.com/office/drawing/2014/main" id="{E48A0677-B1D7-4C0C-9DC9-8101F6D934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694682" y="37297180"/>
          <a:ext cx="1687740" cy="2676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269421</xdr:colOff>
      <xdr:row>0</xdr:row>
      <xdr:rowOff>122917</xdr:rowOff>
    </xdr:from>
    <xdr:to>
      <xdr:col>11</xdr:col>
      <xdr:colOff>683986</xdr:colOff>
      <xdr:row>2</xdr:row>
      <xdr:rowOff>259642</xdr:rowOff>
    </xdr:to>
    <xdr:pic>
      <xdr:nvPicPr>
        <xdr:cNvPr id="24" name="80 Imagen">
          <a:extLst>
            <a:ext uri="{FF2B5EF4-FFF2-40B4-BE49-F238E27FC236}">
              <a16:creationId xmlns:a16="http://schemas.microsoft.com/office/drawing/2014/main" id="{7EB08F8A-25F6-4FF3-8B4C-3826F5ECEE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147471" y="122917"/>
          <a:ext cx="2176690" cy="674607"/>
        </a:xfrm>
        <a:prstGeom prst="rect">
          <a:avLst/>
        </a:prstGeom>
      </xdr:spPr>
    </xdr:pic>
    <xdr:clientData/>
  </xdr:twoCellAnchor>
  <xdr:twoCellAnchor editAs="oneCell">
    <xdr:from>
      <xdr:col>1</xdr:col>
      <xdr:colOff>168090</xdr:colOff>
      <xdr:row>36</xdr:row>
      <xdr:rowOff>59531</xdr:rowOff>
    </xdr:from>
    <xdr:to>
      <xdr:col>1</xdr:col>
      <xdr:colOff>720790</xdr:colOff>
      <xdr:row>36</xdr:row>
      <xdr:rowOff>609056</xdr:rowOff>
    </xdr:to>
    <xdr:pic>
      <xdr:nvPicPr>
        <xdr:cNvPr id="25" name="4 Imagen">
          <a:extLst>
            <a:ext uri="{FF2B5EF4-FFF2-40B4-BE49-F238E27FC236}">
              <a16:creationId xmlns:a16="http://schemas.microsoft.com/office/drawing/2014/main" id="{022BFFA7-BCC9-41A5-9082-DEECA43DB2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9240" y="10498931"/>
          <a:ext cx="555875" cy="549525"/>
        </a:xfrm>
        <a:prstGeom prst="rect">
          <a:avLst/>
        </a:prstGeom>
      </xdr:spPr>
    </xdr:pic>
    <xdr:clientData/>
  </xdr:twoCellAnchor>
  <xdr:twoCellAnchor editAs="oneCell">
    <xdr:from>
      <xdr:col>10</xdr:col>
      <xdr:colOff>553438</xdr:colOff>
      <xdr:row>36</xdr:row>
      <xdr:rowOff>30458</xdr:rowOff>
    </xdr:from>
    <xdr:to>
      <xdr:col>11</xdr:col>
      <xdr:colOff>208976</xdr:colOff>
      <xdr:row>36</xdr:row>
      <xdr:rowOff>583158</xdr:rowOff>
    </xdr:to>
    <xdr:pic>
      <xdr:nvPicPr>
        <xdr:cNvPr id="26" name="25 Imagen">
          <a:extLst>
            <a:ext uri="{FF2B5EF4-FFF2-40B4-BE49-F238E27FC236}">
              <a16:creationId xmlns:a16="http://schemas.microsoft.com/office/drawing/2014/main" id="{F2BC9AEB-8F1B-492F-A9C3-A0CED13605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183838" y="10466683"/>
          <a:ext cx="579463" cy="552700"/>
        </a:xfrm>
        <a:prstGeom prst="rect">
          <a:avLst/>
        </a:prstGeom>
      </xdr:spPr>
    </xdr:pic>
    <xdr:clientData/>
  </xdr:twoCellAnchor>
  <xdr:twoCellAnchor editAs="oneCell">
    <xdr:from>
      <xdr:col>9</xdr:col>
      <xdr:colOff>775056</xdr:colOff>
      <xdr:row>36</xdr:row>
      <xdr:rowOff>30458</xdr:rowOff>
    </xdr:from>
    <xdr:to>
      <xdr:col>10</xdr:col>
      <xdr:colOff>520958</xdr:colOff>
      <xdr:row>36</xdr:row>
      <xdr:rowOff>583158</xdr:rowOff>
    </xdr:to>
    <xdr:pic>
      <xdr:nvPicPr>
        <xdr:cNvPr id="27" name="26 Imagen">
          <a:extLst>
            <a:ext uri="{FF2B5EF4-FFF2-40B4-BE49-F238E27FC236}">
              <a16:creationId xmlns:a16="http://schemas.microsoft.com/office/drawing/2014/main" id="{3B7D8244-176A-488F-9E77-E00CB357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564081" y="10466683"/>
          <a:ext cx="590452" cy="552700"/>
        </a:xfrm>
        <a:prstGeom prst="rect">
          <a:avLst/>
        </a:prstGeom>
      </xdr:spPr>
    </xdr:pic>
    <xdr:clientData/>
  </xdr:twoCellAnchor>
  <xdr:twoCellAnchor editAs="oneCell">
    <xdr:from>
      <xdr:col>11</xdr:col>
      <xdr:colOff>258079</xdr:colOff>
      <xdr:row>36</xdr:row>
      <xdr:rowOff>38783</xdr:rowOff>
    </xdr:from>
    <xdr:to>
      <xdr:col>11</xdr:col>
      <xdr:colOff>841268</xdr:colOff>
      <xdr:row>36</xdr:row>
      <xdr:rowOff>581958</xdr:rowOff>
    </xdr:to>
    <xdr:pic>
      <xdr:nvPicPr>
        <xdr:cNvPr id="28" name="27 Imagen">
          <a:extLst>
            <a:ext uri="{FF2B5EF4-FFF2-40B4-BE49-F238E27FC236}">
              <a16:creationId xmlns:a16="http://schemas.microsoft.com/office/drawing/2014/main" id="{04BB5B83-8362-4A3B-BC0D-193B749F29B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t="3285" b="2383"/>
        <a:stretch/>
      </xdr:blipFill>
      <xdr:spPr>
        <a:xfrm>
          <a:off x="15809229" y="10478183"/>
          <a:ext cx="624464" cy="540000"/>
        </a:xfrm>
        <a:prstGeom prst="rect">
          <a:avLst/>
        </a:prstGeom>
      </xdr:spPr>
    </xdr:pic>
    <xdr:clientData/>
  </xdr:twoCellAnchor>
  <xdr:twoCellAnchor editAs="oneCell">
    <xdr:from>
      <xdr:col>11</xdr:col>
      <xdr:colOff>209433</xdr:colOff>
      <xdr:row>59</xdr:row>
      <xdr:rowOff>59873</xdr:rowOff>
    </xdr:from>
    <xdr:to>
      <xdr:col>11</xdr:col>
      <xdr:colOff>780716</xdr:colOff>
      <xdr:row>59</xdr:row>
      <xdr:rowOff>599873</xdr:rowOff>
    </xdr:to>
    <xdr:pic>
      <xdr:nvPicPr>
        <xdr:cNvPr id="29" name="33 Imagen">
          <a:extLst>
            <a:ext uri="{FF2B5EF4-FFF2-40B4-BE49-F238E27FC236}">
              <a16:creationId xmlns:a16="http://schemas.microsoft.com/office/drawing/2014/main" id="{A906A74F-58DA-4BCC-A5D5-99215DABE19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t="3285" b="2383"/>
        <a:stretch/>
      </xdr:blipFill>
      <xdr:spPr>
        <a:xfrm>
          <a:off x="15763758" y="16261898"/>
          <a:ext cx="571283" cy="543175"/>
        </a:xfrm>
        <a:prstGeom prst="rect">
          <a:avLst/>
        </a:prstGeom>
      </xdr:spPr>
    </xdr:pic>
    <xdr:clientData/>
  </xdr:twoCellAnchor>
  <xdr:twoCellAnchor editAs="oneCell">
    <xdr:from>
      <xdr:col>1</xdr:col>
      <xdr:colOff>210513</xdr:colOff>
      <xdr:row>59</xdr:row>
      <xdr:rowOff>58431</xdr:rowOff>
    </xdr:from>
    <xdr:to>
      <xdr:col>1</xdr:col>
      <xdr:colOff>760038</xdr:colOff>
      <xdr:row>59</xdr:row>
      <xdr:rowOff>607956</xdr:rowOff>
    </xdr:to>
    <xdr:pic>
      <xdr:nvPicPr>
        <xdr:cNvPr id="30" name="55 Imagen">
          <a:extLst>
            <a:ext uri="{FF2B5EF4-FFF2-40B4-BE49-F238E27FC236}">
              <a16:creationId xmlns:a16="http://schemas.microsoft.com/office/drawing/2014/main" id="{43C725AB-4542-4BCD-964C-6607AA2A83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4838" y="16260456"/>
          <a:ext cx="549525" cy="549525"/>
        </a:xfrm>
        <a:prstGeom prst="rect">
          <a:avLst/>
        </a:prstGeom>
      </xdr:spPr>
    </xdr:pic>
    <xdr:clientData/>
  </xdr:twoCellAnchor>
  <xdr:twoCellAnchor editAs="oneCell">
    <xdr:from>
      <xdr:col>11</xdr:col>
      <xdr:colOff>209433</xdr:colOff>
      <xdr:row>59</xdr:row>
      <xdr:rowOff>59873</xdr:rowOff>
    </xdr:from>
    <xdr:to>
      <xdr:col>11</xdr:col>
      <xdr:colOff>780716</xdr:colOff>
      <xdr:row>59</xdr:row>
      <xdr:rowOff>599873</xdr:rowOff>
    </xdr:to>
    <xdr:pic>
      <xdr:nvPicPr>
        <xdr:cNvPr id="31" name="73 Imagen">
          <a:extLst>
            <a:ext uri="{FF2B5EF4-FFF2-40B4-BE49-F238E27FC236}">
              <a16:creationId xmlns:a16="http://schemas.microsoft.com/office/drawing/2014/main" id="{1E124A84-3DA7-41C0-859F-F6C2B822157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t="3285" b="2383"/>
        <a:stretch/>
      </xdr:blipFill>
      <xdr:spPr>
        <a:xfrm>
          <a:off x="15763758" y="16261898"/>
          <a:ext cx="571283" cy="543175"/>
        </a:xfrm>
        <a:prstGeom prst="rect">
          <a:avLst/>
        </a:prstGeom>
      </xdr:spPr>
    </xdr:pic>
    <xdr:clientData/>
  </xdr:twoCellAnchor>
  <xdr:twoCellAnchor editAs="oneCell">
    <xdr:from>
      <xdr:col>11</xdr:col>
      <xdr:colOff>198547</xdr:colOff>
      <xdr:row>76</xdr:row>
      <xdr:rowOff>62594</xdr:rowOff>
    </xdr:from>
    <xdr:to>
      <xdr:col>11</xdr:col>
      <xdr:colOff>779355</xdr:colOff>
      <xdr:row>76</xdr:row>
      <xdr:rowOff>616389</xdr:rowOff>
    </xdr:to>
    <xdr:pic>
      <xdr:nvPicPr>
        <xdr:cNvPr id="32" name="34 Imagen">
          <a:extLst>
            <a:ext uri="{FF2B5EF4-FFF2-40B4-BE49-F238E27FC236}">
              <a16:creationId xmlns:a16="http://schemas.microsoft.com/office/drawing/2014/main" id="{C7B1E30C-D181-4406-B241-F48DBE8301D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t="3285" b="2383"/>
        <a:stretch/>
      </xdr:blipFill>
      <xdr:spPr>
        <a:xfrm>
          <a:off x="15756047" y="20601669"/>
          <a:ext cx="577633" cy="536825"/>
        </a:xfrm>
        <a:prstGeom prst="rect">
          <a:avLst/>
        </a:prstGeom>
      </xdr:spPr>
    </xdr:pic>
    <xdr:clientData/>
  </xdr:twoCellAnchor>
  <xdr:twoCellAnchor editAs="oneCell">
    <xdr:from>
      <xdr:col>1</xdr:col>
      <xdr:colOff>172413</xdr:colOff>
      <xdr:row>76</xdr:row>
      <xdr:rowOff>47546</xdr:rowOff>
    </xdr:from>
    <xdr:to>
      <xdr:col>1</xdr:col>
      <xdr:colOff>721938</xdr:colOff>
      <xdr:row>76</xdr:row>
      <xdr:rowOff>598166</xdr:rowOff>
    </xdr:to>
    <xdr:pic>
      <xdr:nvPicPr>
        <xdr:cNvPr id="33" name="55 Imagen">
          <a:extLst>
            <a:ext uri="{FF2B5EF4-FFF2-40B4-BE49-F238E27FC236}">
              <a16:creationId xmlns:a16="http://schemas.microsoft.com/office/drawing/2014/main" id="{90E4065F-D853-493B-8489-C80300B304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6738" y="20586621"/>
          <a:ext cx="549525" cy="536825"/>
        </a:xfrm>
        <a:prstGeom prst="rect">
          <a:avLst/>
        </a:prstGeom>
      </xdr:spPr>
    </xdr:pic>
    <xdr:clientData/>
  </xdr:twoCellAnchor>
  <xdr:twoCellAnchor editAs="oneCell">
    <xdr:from>
      <xdr:col>11</xdr:col>
      <xdr:colOff>201269</xdr:colOff>
      <xdr:row>87</xdr:row>
      <xdr:rowOff>78923</xdr:rowOff>
    </xdr:from>
    <xdr:to>
      <xdr:col>11</xdr:col>
      <xdr:colOff>778902</xdr:colOff>
      <xdr:row>87</xdr:row>
      <xdr:rowOff>626020</xdr:rowOff>
    </xdr:to>
    <xdr:pic>
      <xdr:nvPicPr>
        <xdr:cNvPr id="34" name="35 Imagen">
          <a:extLst>
            <a:ext uri="{FF2B5EF4-FFF2-40B4-BE49-F238E27FC236}">
              <a16:creationId xmlns:a16="http://schemas.microsoft.com/office/drawing/2014/main" id="{83E3D577-0194-4456-B0CE-1A1336F1C9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t="3285" b="2383"/>
        <a:stretch/>
      </xdr:blipFill>
      <xdr:spPr>
        <a:xfrm>
          <a:off x="15752419" y="23519948"/>
          <a:ext cx="580808" cy="543175"/>
        </a:xfrm>
        <a:prstGeom prst="rect">
          <a:avLst/>
        </a:prstGeom>
      </xdr:spPr>
    </xdr:pic>
    <xdr:clientData/>
  </xdr:twoCellAnchor>
  <xdr:twoCellAnchor editAs="oneCell">
    <xdr:from>
      <xdr:col>11</xdr:col>
      <xdr:colOff>201269</xdr:colOff>
      <xdr:row>87</xdr:row>
      <xdr:rowOff>78923</xdr:rowOff>
    </xdr:from>
    <xdr:to>
      <xdr:col>11</xdr:col>
      <xdr:colOff>778902</xdr:colOff>
      <xdr:row>87</xdr:row>
      <xdr:rowOff>626020</xdr:rowOff>
    </xdr:to>
    <xdr:pic>
      <xdr:nvPicPr>
        <xdr:cNvPr id="35" name="75 Imagen">
          <a:extLst>
            <a:ext uri="{FF2B5EF4-FFF2-40B4-BE49-F238E27FC236}">
              <a16:creationId xmlns:a16="http://schemas.microsoft.com/office/drawing/2014/main" id="{538B17F9-65F7-45CA-9F02-080FBED4F60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t="3285" b="2383"/>
        <a:stretch/>
      </xdr:blipFill>
      <xdr:spPr>
        <a:xfrm>
          <a:off x="15752419" y="23519948"/>
          <a:ext cx="580808" cy="543175"/>
        </a:xfrm>
        <a:prstGeom prst="rect">
          <a:avLst/>
        </a:prstGeom>
      </xdr:spPr>
    </xdr:pic>
    <xdr:clientData/>
  </xdr:twoCellAnchor>
  <xdr:twoCellAnchor editAs="oneCell">
    <xdr:from>
      <xdr:col>1</xdr:col>
      <xdr:colOff>204107</xdr:colOff>
      <xdr:row>87</xdr:row>
      <xdr:rowOff>40821</xdr:rowOff>
    </xdr:from>
    <xdr:to>
      <xdr:col>1</xdr:col>
      <xdr:colOff>744107</xdr:colOff>
      <xdr:row>87</xdr:row>
      <xdr:rowOff>600618</xdr:rowOff>
    </xdr:to>
    <xdr:pic>
      <xdr:nvPicPr>
        <xdr:cNvPr id="36" name="55 Imagen">
          <a:extLst>
            <a:ext uri="{FF2B5EF4-FFF2-40B4-BE49-F238E27FC236}">
              <a16:creationId xmlns:a16="http://schemas.microsoft.com/office/drawing/2014/main" id="{99B5A07E-5DAA-4D96-9D96-20EECF7DFC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5257" y="23481846"/>
          <a:ext cx="543175" cy="543175"/>
        </a:xfrm>
        <a:prstGeom prst="rect">
          <a:avLst/>
        </a:prstGeom>
      </xdr:spPr>
    </xdr:pic>
    <xdr:clientData/>
  </xdr:twoCellAnchor>
  <xdr:twoCellAnchor editAs="oneCell">
    <xdr:from>
      <xdr:col>11</xdr:col>
      <xdr:colOff>202289</xdr:colOff>
      <xdr:row>101</xdr:row>
      <xdr:rowOff>142875</xdr:rowOff>
    </xdr:from>
    <xdr:to>
      <xdr:col>11</xdr:col>
      <xdr:colOff>773572</xdr:colOff>
      <xdr:row>102</xdr:row>
      <xdr:rowOff>48401</xdr:rowOff>
    </xdr:to>
    <xdr:pic>
      <xdr:nvPicPr>
        <xdr:cNvPr id="37" name="36 Imagen">
          <a:extLst>
            <a:ext uri="{FF2B5EF4-FFF2-40B4-BE49-F238E27FC236}">
              <a16:creationId xmlns:a16="http://schemas.microsoft.com/office/drawing/2014/main" id="{9C520E3F-82DA-4548-9636-A9DF8153687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t="3285" b="2383"/>
        <a:stretch/>
      </xdr:blipFill>
      <xdr:spPr>
        <a:xfrm>
          <a:off x="15753439" y="27209750"/>
          <a:ext cx="571283" cy="543969"/>
        </a:xfrm>
        <a:prstGeom prst="rect">
          <a:avLst/>
        </a:prstGeom>
      </xdr:spPr>
    </xdr:pic>
    <xdr:clientData/>
  </xdr:twoCellAnchor>
  <xdr:oneCellAnchor>
    <xdr:from>
      <xdr:col>1</xdr:col>
      <xdr:colOff>149677</xdr:colOff>
      <xdr:row>101</xdr:row>
      <xdr:rowOff>68035</xdr:rowOff>
    </xdr:from>
    <xdr:ext cx="540000" cy="540000"/>
    <xdr:pic>
      <xdr:nvPicPr>
        <xdr:cNvPr id="38" name="96 Imagen">
          <a:extLst>
            <a:ext uri="{FF2B5EF4-FFF2-40B4-BE49-F238E27FC236}">
              <a16:creationId xmlns:a16="http://schemas.microsoft.com/office/drawing/2014/main" id="{E9A9296D-704D-4FBD-9B74-0B350F6A76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4002" y="27134910"/>
          <a:ext cx="540000" cy="540000"/>
        </a:xfrm>
        <a:prstGeom prst="rect">
          <a:avLst/>
        </a:prstGeom>
      </xdr:spPr>
    </xdr:pic>
    <xdr:clientData/>
  </xdr:oneCellAnchor>
  <xdr:oneCellAnchor>
    <xdr:from>
      <xdr:col>11</xdr:col>
      <xdr:colOff>163286</xdr:colOff>
      <xdr:row>131</xdr:row>
      <xdr:rowOff>54429</xdr:rowOff>
    </xdr:from>
    <xdr:ext cx="571283" cy="530475"/>
    <xdr:pic>
      <xdr:nvPicPr>
        <xdr:cNvPr id="39" name="95 Imagen">
          <a:extLst>
            <a:ext uri="{FF2B5EF4-FFF2-40B4-BE49-F238E27FC236}">
              <a16:creationId xmlns:a16="http://schemas.microsoft.com/office/drawing/2014/main" id="{8D689966-2404-40A3-BD86-524062FDABA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t="3285" b="2383"/>
        <a:stretch/>
      </xdr:blipFill>
      <xdr:spPr>
        <a:xfrm>
          <a:off x="15714436" y="34553979"/>
          <a:ext cx="571283" cy="530475"/>
        </a:xfrm>
        <a:prstGeom prst="rect">
          <a:avLst/>
        </a:prstGeom>
      </xdr:spPr>
    </xdr:pic>
    <xdr:clientData/>
  </xdr:oneCellAnchor>
  <xdr:twoCellAnchor editAs="oneCell">
    <xdr:from>
      <xdr:col>1</xdr:col>
      <xdr:colOff>149677</xdr:colOff>
      <xdr:row>131</xdr:row>
      <xdr:rowOff>68035</xdr:rowOff>
    </xdr:from>
    <xdr:to>
      <xdr:col>1</xdr:col>
      <xdr:colOff>702377</xdr:colOff>
      <xdr:row>133</xdr:row>
      <xdr:rowOff>134959</xdr:rowOff>
    </xdr:to>
    <xdr:pic>
      <xdr:nvPicPr>
        <xdr:cNvPr id="40" name="96 Imagen">
          <a:extLst>
            <a:ext uri="{FF2B5EF4-FFF2-40B4-BE49-F238E27FC236}">
              <a16:creationId xmlns:a16="http://schemas.microsoft.com/office/drawing/2014/main" id="{BB0A85D0-A525-4EFC-9A2B-B58159A2E6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4002" y="34564410"/>
          <a:ext cx="552700" cy="543175"/>
        </a:xfrm>
        <a:prstGeom prst="rect">
          <a:avLst/>
        </a:prstGeom>
      </xdr:spPr>
    </xdr:pic>
    <xdr:clientData/>
  </xdr:twoCellAnchor>
  <xdr:twoCellAnchor>
    <xdr:from>
      <xdr:col>8</xdr:col>
      <xdr:colOff>804182</xdr:colOff>
      <xdr:row>132</xdr:row>
      <xdr:rowOff>54430</xdr:rowOff>
    </xdr:from>
    <xdr:to>
      <xdr:col>10</xdr:col>
      <xdr:colOff>755197</xdr:colOff>
      <xdr:row>133</xdr:row>
      <xdr:rowOff>10886</xdr:rowOff>
    </xdr:to>
    <xdr:pic>
      <xdr:nvPicPr>
        <xdr:cNvPr id="41" name="Picture 15" descr="ETHEREA_LOGO2">
          <a:extLst>
            <a:ext uri="{FF2B5EF4-FFF2-40B4-BE49-F238E27FC236}">
              <a16:creationId xmlns:a16="http://schemas.microsoft.com/office/drawing/2014/main" id="{08A11144-1FA8-469A-958E-D0B4AD070F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694682" y="35192155"/>
          <a:ext cx="1687740" cy="2676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149561</xdr:colOff>
      <xdr:row>5</xdr:row>
      <xdr:rowOff>41274</xdr:rowOff>
    </xdr:from>
    <xdr:to>
      <xdr:col>11</xdr:col>
      <xdr:colOff>720844</xdr:colOff>
      <xdr:row>5</xdr:row>
      <xdr:rowOff>590799</xdr:rowOff>
    </xdr:to>
    <xdr:pic>
      <xdr:nvPicPr>
        <xdr:cNvPr id="14" name="31 Imagen">
          <a:extLst>
            <a:ext uri="{FF2B5EF4-FFF2-40B4-BE49-F238E27FC236}">
              <a16:creationId xmlns:a16="http://schemas.microsoft.com/office/drawing/2014/main" id="{E948B45C-C461-4DF7-B30A-560216877C7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t="3285" b="2383"/>
        <a:stretch/>
      </xdr:blipFill>
      <xdr:spPr>
        <a:xfrm>
          <a:off x="12201861" y="2409824"/>
          <a:ext cx="571283" cy="549525"/>
        </a:xfrm>
        <a:prstGeom prst="rect">
          <a:avLst/>
        </a:prstGeom>
      </xdr:spPr>
    </xdr:pic>
    <xdr:clientData/>
  </xdr:twoCellAnchor>
  <xdr:twoCellAnchor editAs="oneCell">
    <xdr:from>
      <xdr:col>9</xdr:col>
      <xdr:colOff>326571</xdr:colOff>
      <xdr:row>0</xdr:row>
      <xdr:rowOff>81642</xdr:rowOff>
    </xdr:from>
    <xdr:to>
      <xdr:col>11</xdr:col>
      <xdr:colOff>734785</xdr:colOff>
      <xdr:row>2</xdr:row>
      <xdr:rowOff>226024</xdr:rowOff>
    </xdr:to>
    <xdr:pic>
      <xdr:nvPicPr>
        <xdr:cNvPr id="15" name="39 Imagen">
          <a:extLst>
            <a:ext uri="{FF2B5EF4-FFF2-40B4-BE49-F238E27FC236}">
              <a16:creationId xmlns:a16="http://schemas.microsoft.com/office/drawing/2014/main" id="{2AB11CA1-8469-4DE5-9E78-022E439932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00871" y="81642"/>
          <a:ext cx="2186214" cy="677782"/>
        </a:xfrm>
        <a:prstGeom prst="rect">
          <a:avLst/>
        </a:prstGeom>
      </xdr:spPr>
    </xdr:pic>
    <xdr:clientData/>
  </xdr:twoCellAnchor>
  <xdr:twoCellAnchor editAs="oneCell">
    <xdr:from>
      <xdr:col>9</xdr:col>
      <xdr:colOff>326571</xdr:colOff>
      <xdr:row>0</xdr:row>
      <xdr:rowOff>81642</xdr:rowOff>
    </xdr:from>
    <xdr:to>
      <xdr:col>11</xdr:col>
      <xdr:colOff>734785</xdr:colOff>
      <xdr:row>2</xdr:row>
      <xdr:rowOff>226024</xdr:rowOff>
    </xdr:to>
    <xdr:pic>
      <xdr:nvPicPr>
        <xdr:cNvPr id="16" name="78 Imagen">
          <a:extLst>
            <a:ext uri="{FF2B5EF4-FFF2-40B4-BE49-F238E27FC236}">
              <a16:creationId xmlns:a16="http://schemas.microsoft.com/office/drawing/2014/main" id="{1822BB2E-6CB1-476C-A1C1-3A1856ED9C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00871" y="81642"/>
          <a:ext cx="2186214" cy="677782"/>
        </a:xfrm>
        <a:prstGeom prst="rect">
          <a:avLst/>
        </a:prstGeom>
      </xdr:spPr>
    </xdr:pic>
    <xdr:clientData/>
  </xdr:twoCellAnchor>
  <xdr:twoCellAnchor editAs="oneCell">
    <xdr:from>
      <xdr:col>1</xdr:col>
      <xdr:colOff>138794</xdr:colOff>
      <xdr:row>5</xdr:row>
      <xdr:rowOff>65315</xdr:rowOff>
    </xdr:from>
    <xdr:to>
      <xdr:col>1</xdr:col>
      <xdr:colOff>678794</xdr:colOff>
      <xdr:row>5</xdr:row>
      <xdr:rowOff>598965</xdr:rowOff>
    </xdr:to>
    <xdr:pic>
      <xdr:nvPicPr>
        <xdr:cNvPr id="17" name="55 Imagen">
          <a:extLst>
            <a:ext uri="{FF2B5EF4-FFF2-40B4-BE49-F238E27FC236}">
              <a16:creationId xmlns:a16="http://schemas.microsoft.com/office/drawing/2014/main" id="{D10B7B56-4858-4BAE-9FE4-EDC2FDD17C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6294" y="2433865"/>
          <a:ext cx="540000" cy="533650"/>
        </a:xfrm>
        <a:prstGeom prst="rect">
          <a:avLst/>
        </a:prstGeom>
      </xdr:spPr>
    </xdr:pic>
    <xdr:clientData/>
  </xdr:twoCellAnchor>
  <xdr:twoCellAnchor editAs="oneCell">
    <xdr:from>
      <xdr:col>10</xdr:col>
      <xdr:colOff>331106</xdr:colOff>
      <xdr:row>5</xdr:row>
      <xdr:rowOff>44677</xdr:rowOff>
    </xdr:from>
    <xdr:to>
      <xdr:col>11</xdr:col>
      <xdr:colOff>1034</xdr:colOff>
      <xdr:row>5</xdr:row>
      <xdr:rowOff>578327</xdr:rowOff>
    </xdr:to>
    <xdr:pic>
      <xdr:nvPicPr>
        <xdr:cNvPr id="18" name="66 Imagen">
          <a:extLst>
            <a:ext uri="{FF2B5EF4-FFF2-40B4-BE49-F238E27FC236}">
              <a16:creationId xmlns:a16="http://schemas.microsoft.com/office/drawing/2014/main" id="{15C20893-C36D-42A3-A790-81AD4693B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443606" y="2413227"/>
          <a:ext cx="609729" cy="5336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7</xdr:row>
      <xdr:rowOff>0</xdr:rowOff>
    </xdr:from>
    <xdr:to>
      <xdr:col>5</xdr:col>
      <xdr:colOff>275659</xdr:colOff>
      <xdr:row>7</xdr:row>
      <xdr:rowOff>0</xdr:rowOff>
    </xdr:to>
    <xdr:pic>
      <xdr:nvPicPr>
        <xdr:cNvPr id="2" name="Picture 19">
          <a:extLst>
            <a:ext uri="{FF2B5EF4-FFF2-40B4-BE49-F238E27FC236}">
              <a16:creationId xmlns:a16="http://schemas.microsoft.com/office/drawing/2014/main" id="{1B558A1F-0763-4E36-A48D-BF3C832E1C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058400" y="102003225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5</xdr:col>
      <xdr:colOff>0</xdr:colOff>
      <xdr:row>7</xdr:row>
      <xdr:rowOff>0</xdr:rowOff>
    </xdr:from>
    <xdr:to>
      <xdr:col>5</xdr:col>
      <xdr:colOff>388314</xdr:colOff>
      <xdr:row>7</xdr:row>
      <xdr:rowOff>0</xdr:rowOff>
    </xdr:to>
    <xdr:pic>
      <xdr:nvPicPr>
        <xdr:cNvPr id="3" name="Picture 19">
          <a:extLst>
            <a:ext uri="{FF2B5EF4-FFF2-40B4-BE49-F238E27FC236}">
              <a16:creationId xmlns:a16="http://schemas.microsoft.com/office/drawing/2014/main" id="{A83DF675-07B1-4136-9D6D-A1D5E8A0C0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058400" y="102003225"/>
          <a:ext cx="397204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5</xdr:col>
      <xdr:colOff>0</xdr:colOff>
      <xdr:row>7</xdr:row>
      <xdr:rowOff>0</xdr:rowOff>
    </xdr:from>
    <xdr:to>
      <xdr:col>5</xdr:col>
      <xdr:colOff>388314</xdr:colOff>
      <xdr:row>7</xdr:row>
      <xdr:rowOff>0</xdr:rowOff>
    </xdr:to>
    <xdr:pic>
      <xdr:nvPicPr>
        <xdr:cNvPr id="4" name="Picture 19">
          <a:extLst>
            <a:ext uri="{FF2B5EF4-FFF2-40B4-BE49-F238E27FC236}">
              <a16:creationId xmlns:a16="http://schemas.microsoft.com/office/drawing/2014/main" id="{E68FF23E-2EFA-477E-A528-0072EEAC9F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058400" y="102003225"/>
          <a:ext cx="397204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5</xdr:col>
      <xdr:colOff>0</xdr:colOff>
      <xdr:row>7</xdr:row>
      <xdr:rowOff>0</xdr:rowOff>
    </xdr:from>
    <xdr:to>
      <xdr:col>5</xdr:col>
      <xdr:colOff>275659</xdr:colOff>
      <xdr:row>7</xdr:row>
      <xdr:rowOff>0</xdr:rowOff>
    </xdr:to>
    <xdr:pic>
      <xdr:nvPicPr>
        <xdr:cNvPr id="6" name="Picture 19">
          <a:extLst>
            <a:ext uri="{FF2B5EF4-FFF2-40B4-BE49-F238E27FC236}">
              <a16:creationId xmlns:a16="http://schemas.microsoft.com/office/drawing/2014/main" id="{9A41CD4A-C709-4E20-9634-1DD57A0986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058400" y="107651550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5</xdr:col>
      <xdr:colOff>0</xdr:colOff>
      <xdr:row>7</xdr:row>
      <xdr:rowOff>0</xdr:rowOff>
    </xdr:from>
    <xdr:to>
      <xdr:col>5</xdr:col>
      <xdr:colOff>388314</xdr:colOff>
      <xdr:row>7</xdr:row>
      <xdr:rowOff>0</xdr:rowOff>
    </xdr:to>
    <xdr:pic>
      <xdr:nvPicPr>
        <xdr:cNvPr id="7" name="Picture 19">
          <a:extLst>
            <a:ext uri="{FF2B5EF4-FFF2-40B4-BE49-F238E27FC236}">
              <a16:creationId xmlns:a16="http://schemas.microsoft.com/office/drawing/2014/main" id="{2C4723F5-035E-4CC5-AD62-4AAB370900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058400" y="107651550"/>
          <a:ext cx="397204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5</xdr:col>
      <xdr:colOff>0</xdr:colOff>
      <xdr:row>7</xdr:row>
      <xdr:rowOff>0</xdr:rowOff>
    </xdr:from>
    <xdr:to>
      <xdr:col>5</xdr:col>
      <xdr:colOff>388314</xdr:colOff>
      <xdr:row>7</xdr:row>
      <xdr:rowOff>0</xdr:rowOff>
    </xdr:to>
    <xdr:pic>
      <xdr:nvPicPr>
        <xdr:cNvPr id="8" name="Picture 19">
          <a:extLst>
            <a:ext uri="{FF2B5EF4-FFF2-40B4-BE49-F238E27FC236}">
              <a16:creationId xmlns:a16="http://schemas.microsoft.com/office/drawing/2014/main" id="{3629677C-42A8-4F02-B88A-EB7AA57481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058400" y="107651550"/>
          <a:ext cx="397204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oneCellAnchor>
    <xdr:from>
      <xdr:col>5</xdr:col>
      <xdr:colOff>0</xdr:colOff>
      <xdr:row>7</xdr:row>
      <xdr:rowOff>0</xdr:rowOff>
    </xdr:from>
    <xdr:ext cx="284549" cy="0"/>
    <xdr:pic>
      <xdr:nvPicPr>
        <xdr:cNvPr id="9" name="Picture 19">
          <a:extLst>
            <a:ext uri="{FF2B5EF4-FFF2-40B4-BE49-F238E27FC236}">
              <a16:creationId xmlns:a16="http://schemas.microsoft.com/office/drawing/2014/main" id="{65D380A7-C482-4F68-92B8-1A676843D3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058400" y="107651550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7</xdr:row>
      <xdr:rowOff>0</xdr:rowOff>
    </xdr:from>
    <xdr:ext cx="384504" cy="0"/>
    <xdr:pic>
      <xdr:nvPicPr>
        <xdr:cNvPr id="10" name="Picture 19">
          <a:extLst>
            <a:ext uri="{FF2B5EF4-FFF2-40B4-BE49-F238E27FC236}">
              <a16:creationId xmlns:a16="http://schemas.microsoft.com/office/drawing/2014/main" id="{673000C7-5A7C-499C-9F95-2D1C913B29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058400" y="107651550"/>
          <a:ext cx="384504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7</xdr:row>
      <xdr:rowOff>0</xdr:rowOff>
    </xdr:from>
    <xdr:ext cx="384504" cy="0"/>
    <xdr:pic>
      <xdr:nvPicPr>
        <xdr:cNvPr id="11" name="Picture 19">
          <a:extLst>
            <a:ext uri="{FF2B5EF4-FFF2-40B4-BE49-F238E27FC236}">
              <a16:creationId xmlns:a16="http://schemas.microsoft.com/office/drawing/2014/main" id="{78AE1045-35B7-4F77-9243-C442B2D465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058400" y="107651550"/>
          <a:ext cx="384504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7</xdr:row>
      <xdr:rowOff>0</xdr:rowOff>
    </xdr:from>
    <xdr:ext cx="284549" cy="0"/>
    <xdr:pic>
      <xdr:nvPicPr>
        <xdr:cNvPr id="12" name="Picture 19">
          <a:extLst>
            <a:ext uri="{FF2B5EF4-FFF2-40B4-BE49-F238E27FC236}">
              <a16:creationId xmlns:a16="http://schemas.microsoft.com/office/drawing/2014/main" id="{8BB8AE96-42BF-45EE-B6E0-C3879EA7A1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058400" y="107651550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7</xdr:row>
      <xdr:rowOff>0</xdr:rowOff>
    </xdr:from>
    <xdr:ext cx="384504" cy="0"/>
    <xdr:pic>
      <xdr:nvPicPr>
        <xdr:cNvPr id="13" name="Picture 19">
          <a:extLst>
            <a:ext uri="{FF2B5EF4-FFF2-40B4-BE49-F238E27FC236}">
              <a16:creationId xmlns:a16="http://schemas.microsoft.com/office/drawing/2014/main" id="{DF36E621-01C3-4075-9498-9C1A33A3BA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058400" y="107651550"/>
          <a:ext cx="384504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7</xdr:row>
      <xdr:rowOff>0</xdr:rowOff>
    </xdr:from>
    <xdr:ext cx="384504" cy="0"/>
    <xdr:pic>
      <xdr:nvPicPr>
        <xdr:cNvPr id="14" name="Picture 19">
          <a:extLst>
            <a:ext uri="{FF2B5EF4-FFF2-40B4-BE49-F238E27FC236}">
              <a16:creationId xmlns:a16="http://schemas.microsoft.com/office/drawing/2014/main" id="{A272B779-EC34-4572-A21E-61DADEFD4C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058400" y="107651550"/>
          <a:ext cx="384504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twoCellAnchor editAs="oneCell">
    <xdr:from>
      <xdr:col>5</xdr:col>
      <xdr:colOff>0</xdr:colOff>
      <xdr:row>7</xdr:row>
      <xdr:rowOff>0</xdr:rowOff>
    </xdr:from>
    <xdr:to>
      <xdr:col>5</xdr:col>
      <xdr:colOff>275659</xdr:colOff>
      <xdr:row>7</xdr:row>
      <xdr:rowOff>0</xdr:rowOff>
    </xdr:to>
    <xdr:pic>
      <xdr:nvPicPr>
        <xdr:cNvPr id="15" name="Picture 19">
          <a:extLst>
            <a:ext uri="{FF2B5EF4-FFF2-40B4-BE49-F238E27FC236}">
              <a16:creationId xmlns:a16="http://schemas.microsoft.com/office/drawing/2014/main" id="{73A9F0D1-38BD-44A1-A784-213CD7110C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058400" y="102003225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5</xdr:col>
      <xdr:colOff>0</xdr:colOff>
      <xdr:row>7</xdr:row>
      <xdr:rowOff>0</xdr:rowOff>
    </xdr:from>
    <xdr:to>
      <xdr:col>5</xdr:col>
      <xdr:colOff>388314</xdr:colOff>
      <xdr:row>7</xdr:row>
      <xdr:rowOff>0</xdr:rowOff>
    </xdr:to>
    <xdr:pic>
      <xdr:nvPicPr>
        <xdr:cNvPr id="16" name="Picture 19">
          <a:extLst>
            <a:ext uri="{FF2B5EF4-FFF2-40B4-BE49-F238E27FC236}">
              <a16:creationId xmlns:a16="http://schemas.microsoft.com/office/drawing/2014/main" id="{37650C88-C826-4BCB-A16D-1813E60FE3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058400" y="102003225"/>
          <a:ext cx="397204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5</xdr:col>
      <xdr:colOff>0</xdr:colOff>
      <xdr:row>7</xdr:row>
      <xdr:rowOff>0</xdr:rowOff>
    </xdr:from>
    <xdr:to>
      <xdr:col>5</xdr:col>
      <xdr:colOff>388314</xdr:colOff>
      <xdr:row>7</xdr:row>
      <xdr:rowOff>0</xdr:rowOff>
    </xdr:to>
    <xdr:pic>
      <xdr:nvPicPr>
        <xdr:cNvPr id="17" name="Picture 19">
          <a:extLst>
            <a:ext uri="{FF2B5EF4-FFF2-40B4-BE49-F238E27FC236}">
              <a16:creationId xmlns:a16="http://schemas.microsoft.com/office/drawing/2014/main" id="{D8594A3A-DC0E-4872-AA96-52D3AFB11C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058400" y="102003225"/>
          <a:ext cx="397204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5</xdr:col>
      <xdr:colOff>0</xdr:colOff>
      <xdr:row>7</xdr:row>
      <xdr:rowOff>0</xdr:rowOff>
    </xdr:from>
    <xdr:to>
      <xdr:col>5</xdr:col>
      <xdr:colOff>275659</xdr:colOff>
      <xdr:row>7</xdr:row>
      <xdr:rowOff>0</xdr:rowOff>
    </xdr:to>
    <xdr:pic>
      <xdr:nvPicPr>
        <xdr:cNvPr id="18" name="Picture 19">
          <a:extLst>
            <a:ext uri="{FF2B5EF4-FFF2-40B4-BE49-F238E27FC236}">
              <a16:creationId xmlns:a16="http://schemas.microsoft.com/office/drawing/2014/main" id="{6E2EACE1-39BE-430A-9C3F-F614A5B279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058400" y="107651550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5</xdr:col>
      <xdr:colOff>0</xdr:colOff>
      <xdr:row>7</xdr:row>
      <xdr:rowOff>0</xdr:rowOff>
    </xdr:from>
    <xdr:to>
      <xdr:col>5</xdr:col>
      <xdr:colOff>388314</xdr:colOff>
      <xdr:row>7</xdr:row>
      <xdr:rowOff>0</xdr:rowOff>
    </xdr:to>
    <xdr:pic>
      <xdr:nvPicPr>
        <xdr:cNvPr id="19" name="Picture 19">
          <a:extLst>
            <a:ext uri="{FF2B5EF4-FFF2-40B4-BE49-F238E27FC236}">
              <a16:creationId xmlns:a16="http://schemas.microsoft.com/office/drawing/2014/main" id="{8C6B849B-9EEC-4DF0-9801-74014D4372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058400" y="107651550"/>
          <a:ext cx="397204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5</xdr:col>
      <xdr:colOff>0</xdr:colOff>
      <xdr:row>7</xdr:row>
      <xdr:rowOff>0</xdr:rowOff>
    </xdr:from>
    <xdr:to>
      <xdr:col>5</xdr:col>
      <xdr:colOff>388314</xdr:colOff>
      <xdr:row>7</xdr:row>
      <xdr:rowOff>0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D88F168E-3EB1-4D78-9404-EBB731AA82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058400" y="107651550"/>
          <a:ext cx="397204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oneCellAnchor>
    <xdr:from>
      <xdr:col>5</xdr:col>
      <xdr:colOff>0</xdr:colOff>
      <xdr:row>7</xdr:row>
      <xdr:rowOff>0</xdr:rowOff>
    </xdr:from>
    <xdr:ext cx="284549" cy="0"/>
    <xdr:pic>
      <xdr:nvPicPr>
        <xdr:cNvPr id="21" name="Picture 19">
          <a:extLst>
            <a:ext uri="{FF2B5EF4-FFF2-40B4-BE49-F238E27FC236}">
              <a16:creationId xmlns:a16="http://schemas.microsoft.com/office/drawing/2014/main" id="{88775335-8B4B-423B-AAA0-096DB8F687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058400" y="107651550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7</xdr:row>
      <xdr:rowOff>0</xdr:rowOff>
    </xdr:from>
    <xdr:ext cx="384504" cy="0"/>
    <xdr:pic>
      <xdr:nvPicPr>
        <xdr:cNvPr id="22" name="Picture 19">
          <a:extLst>
            <a:ext uri="{FF2B5EF4-FFF2-40B4-BE49-F238E27FC236}">
              <a16:creationId xmlns:a16="http://schemas.microsoft.com/office/drawing/2014/main" id="{E174505D-CD89-45BF-A90D-28EED4003C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058400" y="107651550"/>
          <a:ext cx="384504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7</xdr:row>
      <xdr:rowOff>0</xdr:rowOff>
    </xdr:from>
    <xdr:ext cx="384504" cy="0"/>
    <xdr:pic>
      <xdr:nvPicPr>
        <xdr:cNvPr id="23" name="Picture 19">
          <a:extLst>
            <a:ext uri="{FF2B5EF4-FFF2-40B4-BE49-F238E27FC236}">
              <a16:creationId xmlns:a16="http://schemas.microsoft.com/office/drawing/2014/main" id="{9B5E016D-676F-4601-842C-B488152F29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058400" y="107651550"/>
          <a:ext cx="384504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7</xdr:row>
      <xdr:rowOff>0</xdr:rowOff>
    </xdr:from>
    <xdr:ext cx="284549" cy="0"/>
    <xdr:pic>
      <xdr:nvPicPr>
        <xdr:cNvPr id="24" name="Picture 19">
          <a:extLst>
            <a:ext uri="{FF2B5EF4-FFF2-40B4-BE49-F238E27FC236}">
              <a16:creationId xmlns:a16="http://schemas.microsoft.com/office/drawing/2014/main" id="{92300CA1-A4E1-40FA-AFF6-4317725DB2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058400" y="107651550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7</xdr:row>
      <xdr:rowOff>0</xdr:rowOff>
    </xdr:from>
    <xdr:ext cx="384504" cy="0"/>
    <xdr:pic>
      <xdr:nvPicPr>
        <xdr:cNvPr id="25" name="Picture 19">
          <a:extLst>
            <a:ext uri="{FF2B5EF4-FFF2-40B4-BE49-F238E27FC236}">
              <a16:creationId xmlns:a16="http://schemas.microsoft.com/office/drawing/2014/main" id="{3CC6B3E7-28A1-400B-81A4-187A5FA1F2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058400" y="107651550"/>
          <a:ext cx="384504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7</xdr:row>
      <xdr:rowOff>0</xdr:rowOff>
    </xdr:from>
    <xdr:ext cx="384504" cy="0"/>
    <xdr:pic>
      <xdr:nvPicPr>
        <xdr:cNvPr id="26" name="Picture 19">
          <a:extLst>
            <a:ext uri="{FF2B5EF4-FFF2-40B4-BE49-F238E27FC236}">
              <a16:creationId xmlns:a16="http://schemas.microsoft.com/office/drawing/2014/main" id="{2B3328B5-7FA2-428B-8937-80CE20DEA9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058400" y="107651550"/>
          <a:ext cx="384504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785812</xdr:colOff>
      <xdr:row>6</xdr:row>
      <xdr:rowOff>71436</xdr:rowOff>
    </xdr:from>
    <xdr:ext cx="571283" cy="540000"/>
    <xdr:pic>
      <xdr:nvPicPr>
        <xdr:cNvPr id="27" name="7 Imagen">
          <a:extLst>
            <a:ext uri="{FF2B5EF4-FFF2-40B4-BE49-F238E27FC236}">
              <a16:creationId xmlns:a16="http://schemas.microsoft.com/office/drawing/2014/main" id="{3314B1A1-8093-4ED9-8D92-FB6E3244E71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t="3285" b="2383"/>
        <a:stretch/>
      </xdr:blipFill>
      <xdr:spPr>
        <a:xfrm>
          <a:off x="10847387" y="3049586"/>
          <a:ext cx="571283" cy="540000"/>
        </a:xfrm>
        <a:prstGeom prst="rect">
          <a:avLst/>
        </a:prstGeom>
      </xdr:spPr>
    </xdr:pic>
    <xdr:clientData/>
  </xdr:oneCellAnchor>
  <xdr:twoCellAnchor editAs="oneCell">
    <xdr:from>
      <xdr:col>5</xdr:col>
      <xdr:colOff>452437</xdr:colOff>
      <xdr:row>2</xdr:row>
      <xdr:rowOff>2781</xdr:rowOff>
    </xdr:from>
    <xdr:to>
      <xdr:col>5</xdr:col>
      <xdr:colOff>1256677</xdr:colOff>
      <xdr:row>3</xdr:row>
      <xdr:rowOff>189864</xdr:rowOff>
    </xdr:to>
    <xdr:pic>
      <xdr:nvPicPr>
        <xdr:cNvPr id="67" name="4 Imagen" descr="http://www.panasonicproclub.com/uploads/general/images/LOGOS/LOGOS/thumbs/4_PACi_200_130_fit.png">
          <a:extLst>
            <a:ext uri="{FF2B5EF4-FFF2-40B4-BE49-F238E27FC236}">
              <a16:creationId xmlns:a16="http://schemas.microsoft.com/office/drawing/2014/main" id="{91B6C84C-54E9-41F2-B777-AEA114B260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10507662" y="1221981"/>
          <a:ext cx="807415" cy="5426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6</xdr:col>
      <xdr:colOff>76200</xdr:colOff>
      <xdr:row>2</xdr:row>
      <xdr:rowOff>139976</xdr:rowOff>
    </xdr:from>
    <xdr:ext cx="885825" cy="885825"/>
    <xdr:pic>
      <xdr:nvPicPr>
        <xdr:cNvPr id="69" name="55 Imagen">
          <a:extLst>
            <a:ext uri="{FF2B5EF4-FFF2-40B4-BE49-F238E27FC236}">
              <a16:creationId xmlns:a16="http://schemas.microsoft.com/office/drawing/2014/main" id="{1AC5CEED-2F5B-4758-A211-46AD22A498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563350" y="1359176"/>
          <a:ext cx="885825" cy="885825"/>
        </a:xfrm>
        <a:prstGeom prst="rect">
          <a:avLst/>
        </a:prstGeom>
      </xdr:spPr>
    </xdr:pic>
    <xdr:clientData/>
  </xdr:oneCellAnchor>
  <xdr:twoCellAnchor editAs="oneCell">
    <xdr:from>
      <xdr:col>4</xdr:col>
      <xdr:colOff>3986893</xdr:colOff>
      <xdr:row>0</xdr:row>
      <xdr:rowOff>108857</xdr:rowOff>
    </xdr:from>
    <xdr:to>
      <xdr:col>5</xdr:col>
      <xdr:colOff>769798</xdr:colOff>
      <xdr:row>2</xdr:row>
      <xdr:rowOff>215102</xdr:rowOff>
    </xdr:to>
    <xdr:pic>
      <xdr:nvPicPr>
        <xdr:cNvPr id="109" name="4 Imagen">
          <a:extLst>
            <a:ext uri="{FF2B5EF4-FFF2-40B4-BE49-F238E27FC236}">
              <a16:creationId xmlns:a16="http://schemas.microsoft.com/office/drawing/2014/main" id="{450DB384-089E-4082-BFA3-B9234983A5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16786" y="108857"/>
          <a:ext cx="2334982" cy="649207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0</xdr:colOff>
      <xdr:row>8</xdr:row>
      <xdr:rowOff>29355</xdr:rowOff>
    </xdr:to>
    <xdr:pic>
      <xdr:nvPicPr>
        <xdr:cNvPr id="117" name="Imagen 116">
          <a:extLst>
            <a:ext uri="{FF2B5EF4-FFF2-40B4-BE49-F238E27FC236}">
              <a16:creationId xmlns:a16="http://schemas.microsoft.com/office/drawing/2014/main" id="{F07986FD-6D33-4A43-8916-04C54E3A5F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1688536" y="247269000"/>
          <a:ext cx="530224" cy="22049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0</xdr:colOff>
      <xdr:row>8</xdr:row>
      <xdr:rowOff>29355</xdr:rowOff>
    </xdr:to>
    <xdr:pic>
      <xdr:nvPicPr>
        <xdr:cNvPr id="118" name="Imagen 117">
          <a:extLst>
            <a:ext uri="{FF2B5EF4-FFF2-40B4-BE49-F238E27FC236}">
              <a16:creationId xmlns:a16="http://schemas.microsoft.com/office/drawing/2014/main" id="{D4E2A4AB-FE2A-4444-B54E-505BF648B2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1688536" y="264454821"/>
          <a:ext cx="530224" cy="220490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846</xdr:row>
      <xdr:rowOff>0</xdr:rowOff>
    </xdr:from>
    <xdr:to>
      <xdr:col>5</xdr:col>
      <xdr:colOff>275659</xdr:colOff>
      <xdr:row>846</xdr:row>
      <xdr:rowOff>0</xdr:rowOff>
    </xdr:to>
    <xdr:pic>
      <xdr:nvPicPr>
        <xdr:cNvPr id="64" name="Picture 19">
          <a:extLst>
            <a:ext uri="{FF2B5EF4-FFF2-40B4-BE49-F238E27FC236}">
              <a16:creationId xmlns:a16="http://schemas.microsoft.com/office/drawing/2014/main" id="{BEBDE77B-2BAF-429D-8D67-99890D9E30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630275" y="195443475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5</xdr:col>
      <xdr:colOff>0</xdr:colOff>
      <xdr:row>846</xdr:row>
      <xdr:rowOff>0</xdr:rowOff>
    </xdr:from>
    <xdr:to>
      <xdr:col>5</xdr:col>
      <xdr:colOff>388314</xdr:colOff>
      <xdr:row>846</xdr:row>
      <xdr:rowOff>0</xdr:rowOff>
    </xdr:to>
    <xdr:pic>
      <xdr:nvPicPr>
        <xdr:cNvPr id="84" name="Picture 19">
          <a:extLst>
            <a:ext uri="{FF2B5EF4-FFF2-40B4-BE49-F238E27FC236}">
              <a16:creationId xmlns:a16="http://schemas.microsoft.com/office/drawing/2014/main" id="{DBE4E016-7AC0-483D-8122-03982F612D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630275" y="195443475"/>
          <a:ext cx="397204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5</xdr:col>
      <xdr:colOff>0</xdr:colOff>
      <xdr:row>846</xdr:row>
      <xdr:rowOff>0</xdr:rowOff>
    </xdr:from>
    <xdr:to>
      <xdr:col>5</xdr:col>
      <xdr:colOff>388314</xdr:colOff>
      <xdr:row>846</xdr:row>
      <xdr:rowOff>0</xdr:rowOff>
    </xdr:to>
    <xdr:pic>
      <xdr:nvPicPr>
        <xdr:cNvPr id="87" name="Picture 19">
          <a:extLst>
            <a:ext uri="{FF2B5EF4-FFF2-40B4-BE49-F238E27FC236}">
              <a16:creationId xmlns:a16="http://schemas.microsoft.com/office/drawing/2014/main" id="{11181EEB-7800-48CB-8905-62D1CCF6D7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630275" y="195443475"/>
          <a:ext cx="397204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5</xdr:col>
      <xdr:colOff>0</xdr:colOff>
      <xdr:row>872</xdr:row>
      <xdr:rowOff>0</xdr:rowOff>
    </xdr:from>
    <xdr:to>
      <xdr:col>5</xdr:col>
      <xdr:colOff>275659</xdr:colOff>
      <xdr:row>872</xdr:row>
      <xdr:rowOff>0</xdr:rowOff>
    </xdr:to>
    <xdr:pic>
      <xdr:nvPicPr>
        <xdr:cNvPr id="111" name="Picture 19">
          <a:extLst>
            <a:ext uri="{FF2B5EF4-FFF2-40B4-BE49-F238E27FC236}">
              <a16:creationId xmlns:a16="http://schemas.microsoft.com/office/drawing/2014/main" id="{A7270DF0-41BB-4BD9-8D96-EE76FBB714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630275" y="204282675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5</xdr:col>
      <xdr:colOff>0</xdr:colOff>
      <xdr:row>872</xdr:row>
      <xdr:rowOff>0</xdr:rowOff>
    </xdr:from>
    <xdr:to>
      <xdr:col>5</xdr:col>
      <xdr:colOff>388314</xdr:colOff>
      <xdr:row>872</xdr:row>
      <xdr:rowOff>0</xdr:rowOff>
    </xdr:to>
    <xdr:pic>
      <xdr:nvPicPr>
        <xdr:cNvPr id="112" name="Picture 19">
          <a:extLst>
            <a:ext uri="{FF2B5EF4-FFF2-40B4-BE49-F238E27FC236}">
              <a16:creationId xmlns:a16="http://schemas.microsoft.com/office/drawing/2014/main" id="{0BBFF79F-7851-403E-A89E-9BBF1253C9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630275" y="204282675"/>
          <a:ext cx="397204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5</xdr:col>
      <xdr:colOff>0</xdr:colOff>
      <xdr:row>872</xdr:row>
      <xdr:rowOff>0</xdr:rowOff>
    </xdr:from>
    <xdr:to>
      <xdr:col>5</xdr:col>
      <xdr:colOff>388314</xdr:colOff>
      <xdr:row>872</xdr:row>
      <xdr:rowOff>0</xdr:rowOff>
    </xdr:to>
    <xdr:pic>
      <xdr:nvPicPr>
        <xdr:cNvPr id="113" name="Picture 19">
          <a:extLst>
            <a:ext uri="{FF2B5EF4-FFF2-40B4-BE49-F238E27FC236}">
              <a16:creationId xmlns:a16="http://schemas.microsoft.com/office/drawing/2014/main" id="{AEE83631-CC1E-4959-A6B7-E2DDCED04A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630275" y="204282675"/>
          <a:ext cx="397204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oneCellAnchor>
    <xdr:from>
      <xdr:col>5</xdr:col>
      <xdr:colOff>0</xdr:colOff>
      <xdr:row>904</xdr:row>
      <xdr:rowOff>0</xdr:rowOff>
    </xdr:from>
    <xdr:ext cx="284549" cy="0"/>
    <xdr:pic>
      <xdr:nvPicPr>
        <xdr:cNvPr id="114" name="Picture 19">
          <a:extLst>
            <a:ext uri="{FF2B5EF4-FFF2-40B4-BE49-F238E27FC236}">
              <a16:creationId xmlns:a16="http://schemas.microsoft.com/office/drawing/2014/main" id="{C6604371-5487-4355-87CA-31A84E7B54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630275" y="212817075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904</xdr:row>
      <xdr:rowOff>0</xdr:rowOff>
    </xdr:from>
    <xdr:ext cx="384504" cy="0"/>
    <xdr:pic>
      <xdr:nvPicPr>
        <xdr:cNvPr id="115" name="Picture 19">
          <a:extLst>
            <a:ext uri="{FF2B5EF4-FFF2-40B4-BE49-F238E27FC236}">
              <a16:creationId xmlns:a16="http://schemas.microsoft.com/office/drawing/2014/main" id="{E2BA5BBA-C882-410C-AEC2-3EB28EC0F1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630275" y="212817075"/>
          <a:ext cx="384504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904</xdr:row>
      <xdr:rowOff>0</xdr:rowOff>
    </xdr:from>
    <xdr:ext cx="384504" cy="0"/>
    <xdr:pic>
      <xdr:nvPicPr>
        <xdr:cNvPr id="116" name="Picture 19">
          <a:extLst>
            <a:ext uri="{FF2B5EF4-FFF2-40B4-BE49-F238E27FC236}">
              <a16:creationId xmlns:a16="http://schemas.microsoft.com/office/drawing/2014/main" id="{36467EAC-73E1-4D8D-89D6-5943522DB4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630275" y="212817075"/>
          <a:ext cx="384504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904</xdr:row>
      <xdr:rowOff>0</xdr:rowOff>
    </xdr:from>
    <xdr:ext cx="284549" cy="0"/>
    <xdr:pic>
      <xdr:nvPicPr>
        <xdr:cNvPr id="119" name="Picture 19">
          <a:extLst>
            <a:ext uri="{FF2B5EF4-FFF2-40B4-BE49-F238E27FC236}">
              <a16:creationId xmlns:a16="http://schemas.microsoft.com/office/drawing/2014/main" id="{4AB181A6-7ED6-4CDA-AE3F-0A0C460615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630275" y="212817075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904</xdr:row>
      <xdr:rowOff>0</xdr:rowOff>
    </xdr:from>
    <xdr:ext cx="384504" cy="0"/>
    <xdr:pic>
      <xdr:nvPicPr>
        <xdr:cNvPr id="120" name="Picture 19">
          <a:extLst>
            <a:ext uri="{FF2B5EF4-FFF2-40B4-BE49-F238E27FC236}">
              <a16:creationId xmlns:a16="http://schemas.microsoft.com/office/drawing/2014/main" id="{8E5852E9-C24C-4ABB-9558-F31189193C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630275" y="212817075"/>
          <a:ext cx="384504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904</xdr:row>
      <xdr:rowOff>0</xdr:rowOff>
    </xdr:from>
    <xdr:ext cx="384504" cy="0"/>
    <xdr:pic>
      <xdr:nvPicPr>
        <xdr:cNvPr id="121" name="Picture 19">
          <a:extLst>
            <a:ext uri="{FF2B5EF4-FFF2-40B4-BE49-F238E27FC236}">
              <a16:creationId xmlns:a16="http://schemas.microsoft.com/office/drawing/2014/main" id="{EA9A8CC7-5E59-474F-9946-69C28B33FA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630275" y="212817075"/>
          <a:ext cx="384504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twoCellAnchor editAs="oneCell">
    <xdr:from>
      <xdr:col>5</xdr:col>
      <xdr:colOff>0</xdr:colOff>
      <xdr:row>846</xdr:row>
      <xdr:rowOff>0</xdr:rowOff>
    </xdr:from>
    <xdr:to>
      <xdr:col>5</xdr:col>
      <xdr:colOff>275659</xdr:colOff>
      <xdr:row>846</xdr:row>
      <xdr:rowOff>0</xdr:rowOff>
    </xdr:to>
    <xdr:pic>
      <xdr:nvPicPr>
        <xdr:cNvPr id="122" name="Picture 19">
          <a:extLst>
            <a:ext uri="{FF2B5EF4-FFF2-40B4-BE49-F238E27FC236}">
              <a16:creationId xmlns:a16="http://schemas.microsoft.com/office/drawing/2014/main" id="{D155F8FA-5AE5-4F53-A391-34C0D1C735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630275" y="195443475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5</xdr:col>
      <xdr:colOff>0</xdr:colOff>
      <xdr:row>846</xdr:row>
      <xdr:rowOff>0</xdr:rowOff>
    </xdr:from>
    <xdr:to>
      <xdr:col>5</xdr:col>
      <xdr:colOff>388314</xdr:colOff>
      <xdr:row>846</xdr:row>
      <xdr:rowOff>0</xdr:rowOff>
    </xdr:to>
    <xdr:pic>
      <xdr:nvPicPr>
        <xdr:cNvPr id="123" name="Picture 19">
          <a:extLst>
            <a:ext uri="{FF2B5EF4-FFF2-40B4-BE49-F238E27FC236}">
              <a16:creationId xmlns:a16="http://schemas.microsoft.com/office/drawing/2014/main" id="{6685C65E-313E-4B0A-A728-39F7283308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630275" y="195443475"/>
          <a:ext cx="397204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5</xdr:col>
      <xdr:colOff>0</xdr:colOff>
      <xdr:row>846</xdr:row>
      <xdr:rowOff>0</xdr:rowOff>
    </xdr:from>
    <xdr:to>
      <xdr:col>5</xdr:col>
      <xdr:colOff>388314</xdr:colOff>
      <xdr:row>846</xdr:row>
      <xdr:rowOff>0</xdr:rowOff>
    </xdr:to>
    <xdr:pic>
      <xdr:nvPicPr>
        <xdr:cNvPr id="124" name="Picture 19">
          <a:extLst>
            <a:ext uri="{FF2B5EF4-FFF2-40B4-BE49-F238E27FC236}">
              <a16:creationId xmlns:a16="http://schemas.microsoft.com/office/drawing/2014/main" id="{294A7A60-270B-41D7-B279-CD68AE52FA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630275" y="195443475"/>
          <a:ext cx="397204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5</xdr:col>
      <xdr:colOff>0</xdr:colOff>
      <xdr:row>872</xdr:row>
      <xdr:rowOff>0</xdr:rowOff>
    </xdr:from>
    <xdr:to>
      <xdr:col>5</xdr:col>
      <xdr:colOff>275659</xdr:colOff>
      <xdr:row>872</xdr:row>
      <xdr:rowOff>0</xdr:rowOff>
    </xdr:to>
    <xdr:pic>
      <xdr:nvPicPr>
        <xdr:cNvPr id="125" name="Picture 19">
          <a:extLst>
            <a:ext uri="{FF2B5EF4-FFF2-40B4-BE49-F238E27FC236}">
              <a16:creationId xmlns:a16="http://schemas.microsoft.com/office/drawing/2014/main" id="{FF84D5EF-16C0-47AF-B8AE-FF0B8A968E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630275" y="204282675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5</xdr:col>
      <xdr:colOff>0</xdr:colOff>
      <xdr:row>872</xdr:row>
      <xdr:rowOff>0</xdr:rowOff>
    </xdr:from>
    <xdr:to>
      <xdr:col>5</xdr:col>
      <xdr:colOff>388314</xdr:colOff>
      <xdr:row>872</xdr:row>
      <xdr:rowOff>0</xdr:rowOff>
    </xdr:to>
    <xdr:pic>
      <xdr:nvPicPr>
        <xdr:cNvPr id="126" name="Picture 19">
          <a:extLst>
            <a:ext uri="{FF2B5EF4-FFF2-40B4-BE49-F238E27FC236}">
              <a16:creationId xmlns:a16="http://schemas.microsoft.com/office/drawing/2014/main" id="{CFAA8E88-6D81-4C4F-BC26-4CACFFE765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630275" y="204282675"/>
          <a:ext cx="397204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5</xdr:col>
      <xdr:colOff>0</xdr:colOff>
      <xdr:row>872</xdr:row>
      <xdr:rowOff>0</xdr:rowOff>
    </xdr:from>
    <xdr:to>
      <xdr:col>5</xdr:col>
      <xdr:colOff>388314</xdr:colOff>
      <xdr:row>872</xdr:row>
      <xdr:rowOff>0</xdr:rowOff>
    </xdr:to>
    <xdr:pic>
      <xdr:nvPicPr>
        <xdr:cNvPr id="127" name="Picture 19">
          <a:extLst>
            <a:ext uri="{FF2B5EF4-FFF2-40B4-BE49-F238E27FC236}">
              <a16:creationId xmlns:a16="http://schemas.microsoft.com/office/drawing/2014/main" id="{66D0BD81-38BF-4ADD-9740-7EAB627660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630275" y="204282675"/>
          <a:ext cx="397204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oneCellAnchor>
    <xdr:from>
      <xdr:col>5</xdr:col>
      <xdr:colOff>0</xdr:colOff>
      <xdr:row>904</xdr:row>
      <xdr:rowOff>0</xdr:rowOff>
    </xdr:from>
    <xdr:ext cx="284549" cy="0"/>
    <xdr:pic>
      <xdr:nvPicPr>
        <xdr:cNvPr id="128" name="Picture 19">
          <a:extLst>
            <a:ext uri="{FF2B5EF4-FFF2-40B4-BE49-F238E27FC236}">
              <a16:creationId xmlns:a16="http://schemas.microsoft.com/office/drawing/2014/main" id="{1BA40630-D422-4020-8122-58A236B305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630275" y="212817075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904</xdr:row>
      <xdr:rowOff>0</xdr:rowOff>
    </xdr:from>
    <xdr:ext cx="384504" cy="0"/>
    <xdr:pic>
      <xdr:nvPicPr>
        <xdr:cNvPr id="129" name="Picture 19">
          <a:extLst>
            <a:ext uri="{FF2B5EF4-FFF2-40B4-BE49-F238E27FC236}">
              <a16:creationId xmlns:a16="http://schemas.microsoft.com/office/drawing/2014/main" id="{7F316336-CCD7-4398-8ACB-9508543F6B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630275" y="212817075"/>
          <a:ext cx="384504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904</xdr:row>
      <xdr:rowOff>0</xdr:rowOff>
    </xdr:from>
    <xdr:ext cx="384504" cy="0"/>
    <xdr:pic>
      <xdr:nvPicPr>
        <xdr:cNvPr id="130" name="Picture 19">
          <a:extLst>
            <a:ext uri="{FF2B5EF4-FFF2-40B4-BE49-F238E27FC236}">
              <a16:creationId xmlns:a16="http://schemas.microsoft.com/office/drawing/2014/main" id="{77166519-7B22-4D19-A9BA-FA4146BEB6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630275" y="212817075"/>
          <a:ext cx="384504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904</xdr:row>
      <xdr:rowOff>0</xdr:rowOff>
    </xdr:from>
    <xdr:ext cx="284549" cy="0"/>
    <xdr:pic>
      <xdr:nvPicPr>
        <xdr:cNvPr id="131" name="Picture 19">
          <a:extLst>
            <a:ext uri="{FF2B5EF4-FFF2-40B4-BE49-F238E27FC236}">
              <a16:creationId xmlns:a16="http://schemas.microsoft.com/office/drawing/2014/main" id="{18A8CE1C-0948-418E-B398-BA27053BDC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630275" y="212817075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904</xdr:row>
      <xdr:rowOff>0</xdr:rowOff>
    </xdr:from>
    <xdr:ext cx="384504" cy="0"/>
    <xdr:pic>
      <xdr:nvPicPr>
        <xdr:cNvPr id="132" name="Picture 19">
          <a:extLst>
            <a:ext uri="{FF2B5EF4-FFF2-40B4-BE49-F238E27FC236}">
              <a16:creationId xmlns:a16="http://schemas.microsoft.com/office/drawing/2014/main" id="{C32003EF-117E-49D9-AA99-A674C7A13A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630275" y="212817075"/>
          <a:ext cx="384504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904</xdr:row>
      <xdr:rowOff>0</xdr:rowOff>
    </xdr:from>
    <xdr:ext cx="384504" cy="0"/>
    <xdr:pic>
      <xdr:nvPicPr>
        <xdr:cNvPr id="133" name="Picture 19">
          <a:extLst>
            <a:ext uri="{FF2B5EF4-FFF2-40B4-BE49-F238E27FC236}">
              <a16:creationId xmlns:a16="http://schemas.microsoft.com/office/drawing/2014/main" id="{25E49AC3-17DF-4F55-84C0-9D947D3433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630275" y="212817075"/>
          <a:ext cx="384504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800270</xdr:colOff>
      <xdr:row>132</xdr:row>
      <xdr:rowOff>67469</xdr:rowOff>
    </xdr:from>
    <xdr:ext cx="571283" cy="540000"/>
    <xdr:pic>
      <xdr:nvPicPr>
        <xdr:cNvPr id="136" name="13 Imagen">
          <a:extLst>
            <a:ext uri="{FF2B5EF4-FFF2-40B4-BE49-F238E27FC236}">
              <a16:creationId xmlns:a16="http://schemas.microsoft.com/office/drawing/2014/main" id="{B88D42AA-1B75-4D19-A60F-B1A9547983E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t="3285" b="2383"/>
        <a:stretch/>
      </xdr:blipFill>
      <xdr:spPr>
        <a:xfrm>
          <a:off x="14430545" y="31830169"/>
          <a:ext cx="571283" cy="540000"/>
        </a:xfrm>
        <a:prstGeom prst="rect">
          <a:avLst/>
        </a:prstGeom>
      </xdr:spPr>
    </xdr:pic>
    <xdr:clientData/>
  </xdr:oneCellAnchor>
  <xdr:oneCellAnchor>
    <xdr:from>
      <xdr:col>5</xdr:col>
      <xdr:colOff>800270</xdr:colOff>
      <xdr:row>224</xdr:row>
      <xdr:rowOff>68263</xdr:rowOff>
    </xdr:from>
    <xdr:ext cx="571283" cy="540000"/>
    <xdr:pic>
      <xdr:nvPicPr>
        <xdr:cNvPr id="137" name="7 Imagen">
          <a:extLst>
            <a:ext uri="{FF2B5EF4-FFF2-40B4-BE49-F238E27FC236}">
              <a16:creationId xmlns:a16="http://schemas.microsoft.com/office/drawing/2014/main" id="{5A1FACC2-6D55-4EC4-A949-65D0EECE319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t="3285" b="2383"/>
        <a:stretch/>
      </xdr:blipFill>
      <xdr:spPr>
        <a:xfrm>
          <a:off x="14430545" y="52023963"/>
          <a:ext cx="571283" cy="540000"/>
        </a:xfrm>
        <a:prstGeom prst="rect">
          <a:avLst/>
        </a:prstGeom>
      </xdr:spPr>
    </xdr:pic>
    <xdr:clientData/>
  </xdr:oneCellAnchor>
  <xdr:oneCellAnchor>
    <xdr:from>
      <xdr:col>5</xdr:col>
      <xdr:colOff>800270</xdr:colOff>
      <xdr:row>380</xdr:row>
      <xdr:rowOff>68730</xdr:rowOff>
    </xdr:from>
    <xdr:ext cx="571283" cy="540000"/>
    <xdr:pic>
      <xdr:nvPicPr>
        <xdr:cNvPr id="140" name="7 Imagen">
          <a:extLst>
            <a:ext uri="{FF2B5EF4-FFF2-40B4-BE49-F238E27FC236}">
              <a16:creationId xmlns:a16="http://schemas.microsoft.com/office/drawing/2014/main" id="{828062F8-BBB2-4EA5-B70B-2BD4E37B03F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t="3285" b="2383"/>
        <a:stretch/>
      </xdr:blipFill>
      <xdr:spPr>
        <a:xfrm>
          <a:off x="14430545" y="85800080"/>
          <a:ext cx="571283" cy="540000"/>
        </a:xfrm>
        <a:prstGeom prst="rect">
          <a:avLst/>
        </a:prstGeom>
      </xdr:spPr>
    </xdr:pic>
    <xdr:clientData/>
  </xdr:oneCellAnchor>
  <xdr:oneCellAnchor>
    <xdr:from>
      <xdr:col>5</xdr:col>
      <xdr:colOff>800270</xdr:colOff>
      <xdr:row>573</xdr:row>
      <xdr:rowOff>46037</xdr:rowOff>
    </xdr:from>
    <xdr:ext cx="571283" cy="540000"/>
    <xdr:pic>
      <xdr:nvPicPr>
        <xdr:cNvPr id="142" name="23 Imagen">
          <a:extLst>
            <a:ext uri="{FF2B5EF4-FFF2-40B4-BE49-F238E27FC236}">
              <a16:creationId xmlns:a16="http://schemas.microsoft.com/office/drawing/2014/main" id="{FBFCAA4F-3267-4EC3-852A-C569ECC3B89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t="3285" b="2383"/>
        <a:stretch/>
      </xdr:blipFill>
      <xdr:spPr>
        <a:xfrm>
          <a:off x="14430545" y="127855662"/>
          <a:ext cx="571283" cy="540000"/>
        </a:xfrm>
        <a:prstGeom prst="rect">
          <a:avLst/>
        </a:prstGeom>
      </xdr:spPr>
    </xdr:pic>
    <xdr:clientData/>
  </xdr:oneCellAnchor>
  <xdr:oneCellAnchor>
    <xdr:from>
      <xdr:col>5</xdr:col>
      <xdr:colOff>800270</xdr:colOff>
      <xdr:row>489</xdr:row>
      <xdr:rowOff>46225</xdr:rowOff>
    </xdr:from>
    <xdr:ext cx="571283" cy="540000"/>
    <xdr:pic>
      <xdr:nvPicPr>
        <xdr:cNvPr id="143" name="29 Imagen">
          <a:extLst>
            <a:ext uri="{FF2B5EF4-FFF2-40B4-BE49-F238E27FC236}">
              <a16:creationId xmlns:a16="http://schemas.microsoft.com/office/drawing/2014/main" id="{B0A2C004-F41A-4967-9492-1E5D3EA0BA4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t="3285" b="2383"/>
        <a:stretch/>
      </xdr:blipFill>
      <xdr:spPr>
        <a:xfrm>
          <a:off x="14430545" y="109339250"/>
          <a:ext cx="571283" cy="540000"/>
        </a:xfrm>
        <a:prstGeom prst="rect">
          <a:avLst/>
        </a:prstGeom>
      </xdr:spPr>
    </xdr:pic>
    <xdr:clientData/>
  </xdr:oneCellAnchor>
  <xdr:oneCellAnchor>
    <xdr:from>
      <xdr:col>5</xdr:col>
      <xdr:colOff>800270</xdr:colOff>
      <xdr:row>619</xdr:row>
      <xdr:rowOff>46659</xdr:rowOff>
    </xdr:from>
    <xdr:ext cx="571283" cy="540000"/>
    <xdr:pic>
      <xdr:nvPicPr>
        <xdr:cNvPr id="144" name="35 Imagen">
          <a:extLst>
            <a:ext uri="{FF2B5EF4-FFF2-40B4-BE49-F238E27FC236}">
              <a16:creationId xmlns:a16="http://schemas.microsoft.com/office/drawing/2014/main" id="{0D4E7A34-2720-43D5-B842-D9D5B345D46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t="3285" b="2383"/>
        <a:stretch/>
      </xdr:blipFill>
      <xdr:spPr>
        <a:xfrm>
          <a:off x="14430545" y="137952784"/>
          <a:ext cx="571283" cy="540000"/>
        </a:xfrm>
        <a:prstGeom prst="rect">
          <a:avLst/>
        </a:prstGeom>
      </xdr:spPr>
    </xdr:pic>
    <xdr:clientData/>
  </xdr:oneCellAnchor>
  <xdr:oneCellAnchor>
    <xdr:from>
      <xdr:col>5</xdr:col>
      <xdr:colOff>800270</xdr:colOff>
      <xdr:row>671</xdr:row>
      <xdr:rowOff>46224</xdr:rowOff>
    </xdr:from>
    <xdr:ext cx="571283" cy="540000"/>
    <xdr:pic>
      <xdr:nvPicPr>
        <xdr:cNvPr id="146" name="29 Imagen">
          <a:extLst>
            <a:ext uri="{FF2B5EF4-FFF2-40B4-BE49-F238E27FC236}">
              <a16:creationId xmlns:a16="http://schemas.microsoft.com/office/drawing/2014/main" id="{D07D9D4D-13A8-4D92-88D6-55021E1B26B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t="3285" b="2383"/>
        <a:stretch/>
      </xdr:blipFill>
      <xdr:spPr>
        <a:xfrm>
          <a:off x="14430545" y="150144349"/>
          <a:ext cx="571283" cy="540000"/>
        </a:xfrm>
        <a:prstGeom prst="rect">
          <a:avLst/>
        </a:prstGeom>
      </xdr:spPr>
    </xdr:pic>
    <xdr:clientData/>
  </xdr:oneCellAnchor>
  <xdr:oneCellAnchor>
    <xdr:from>
      <xdr:col>5</xdr:col>
      <xdr:colOff>800270</xdr:colOff>
      <xdr:row>276</xdr:row>
      <xdr:rowOff>56356</xdr:rowOff>
    </xdr:from>
    <xdr:ext cx="571283" cy="540000"/>
    <xdr:pic>
      <xdr:nvPicPr>
        <xdr:cNvPr id="149" name="7 Imagen">
          <a:extLst>
            <a:ext uri="{FF2B5EF4-FFF2-40B4-BE49-F238E27FC236}">
              <a16:creationId xmlns:a16="http://schemas.microsoft.com/office/drawing/2014/main" id="{439FE599-D237-4215-860D-924624EE765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t="3285" b="2383"/>
        <a:stretch/>
      </xdr:blipFill>
      <xdr:spPr>
        <a:xfrm>
          <a:off x="14430545" y="63273781"/>
          <a:ext cx="571283" cy="540000"/>
        </a:xfrm>
        <a:prstGeom prst="rect">
          <a:avLst/>
        </a:prstGeom>
      </xdr:spPr>
    </xdr:pic>
    <xdr:clientData/>
  </xdr:oneCellAnchor>
  <xdr:oneCellAnchor>
    <xdr:from>
      <xdr:col>5</xdr:col>
      <xdr:colOff>800270</xdr:colOff>
      <xdr:row>178</xdr:row>
      <xdr:rowOff>85043</xdr:rowOff>
    </xdr:from>
    <xdr:ext cx="571283" cy="540000"/>
    <xdr:pic>
      <xdr:nvPicPr>
        <xdr:cNvPr id="152" name="13 Imagen">
          <a:extLst>
            <a:ext uri="{FF2B5EF4-FFF2-40B4-BE49-F238E27FC236}">
              <a16:creationId xmlns:a16="http://schemas.microsoft.com/office/drawing/2014/main" id="{A00B9A6B-62FE-4A69-AABE-DD637022A00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t="3285" b="2383"/>
        <a:stretch/>
      </xdr:blipFill>
      <xdr:spPr>
        <a:xfrm>
          <a:off x="14430545" y="41950593"/>
          <a:ext cx="571283" cy="540000"/>
        </a:xfrm>
        <a:prstGeom prst="rect">
          <a:avLst/>
        </a:prstGeom>
      </xdr:spPr>
    </xdr:pic>
    <xdr:clientData/>
  </xdr:oneCellAnchor>
  <xdr:oneCellAnchor>
    <xdr:from>
      <xdr:col>5</xdr:col>
      <xdr:colOff>800270</xdr:colOff>
      <xdr:row>432</xdr:row>
      <xdr:rowOff>88574</xdr:rowOff>
    </xdr:from>
    <xdr:ext cx="571283" cy="540000"/>
    <xdr:pic>
      <xdr:nvPicPr>
        <xdr:cNvPr id="154" name="7 Imagen">
          <a:extLst>
            <a:ext uri="{FF2B5EF4-FFF2-40B4-BE49-F238E27FC236}">
              <a16:creationId xmlns:a16="http://schemas.microsoft.com/office/drawing/2014/main" id="{3AA5C5A4-AE1B-41D7-8F0B-953317AA3E6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t="3285" b="2383"/>
        <a:stretch/>
      </xdr:blipFill>
      <xdr:spPr>
        <a:xfrm>
          <a:off x="14430545" y="97078474"/>
          <a:ext cx="571283" cy="540000"/>
        </a:xfrm>
        <a:prstGeom prst="rect">
          <a:avLst/>
        </a:prstGeom>
      </xdr:spPr>
    </xdr:pic>
    <xdr:clientData/>
  </xdr:oneCellAnchor>
  <xdr:oneCellAnchor>
    <xdr:from>
      <xdr:col>5</xdr:col>
      <xdr:colOff>800270</xdr:colOff>
      <xdr:row>90</xdr:row>
      <xdr:rowOff>88107</xdr:rowOff>
    </xdr:from>
    <xdr:ext cx="571283" cy="540000"/>
    <xdr:pic>
      <xdr:nvPicPr>
        <xdr:cNvPr id="155" name="13 Imagen">
          <a:extLst>
            <a:ext uri="{FF2B5EF4-FFF2-40B4-BE49-F238E27FC236}">
              <a16:creationId xmlns:a16="http://schemas.microsoft.com/office/drawing/2014/main" id="{57030FBF-E97F-4705-AEB5-DDA50B9AB31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t="3285" b="2383"/>
        <a:stretch/>
      </xdr:blipFill>
      <xdr:spPr>
        <a:xfrm>
          <a:off x="14430545" y="22249607"/>
          <a:ext cx="571283" cy="540000"/>
        </a:xfrm>
        <a:prstGeom prst="rect">
          <a:avLst/>
        </a:prstGeom>
      </xdr:spPr>
    </xdr:pic>
    <xdr:clientData/>
  </xdr:oneCellAnchor>
  <xdr:oneCellAnchor>
    <xdr:from>
      <xdr:col>5</xdr:col>
      <xdr:colOff>800270</xdr:colOff>
      <xdr:row>328</xdr:row>
      <xdr:rowOff>56357</xdr:rowOff>
    </xdr:from>
    <xdr:ext cx="571283" cy="540000"/>
    <xdr:pic>
      <xdr:nvPicPr>
        <xdr:cNvPr id="156" name="7 Imagen">
          <a:extLst>
            <a:ext uri="{FF2B5EF4-FFF2-40B4-BE49-F238E27FC236}">
              <a16:creationId xmlns:a16="http://schemas.microsoft.com/office/drawing/2014/main" id="{6ED42549-B312-4E65-8348-968C6956329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t="3285" b="2383"/>
        <a:stretch/>
      </xdr:blipFill>
      <xdr:spPr>
        <a:xfrm>
          <a:off x="14430545" y="74532332"/>
          <a:ext cx="571283" cy="540000"/>
        </a:xfrm>
        <a:prstGeom prst="rect">
          <a:avLst/>
        </a:prstGeom>
      </xdr:spPr>
    </xdr:pic>
    <xdr:clientData/>
  </xdr:oneCellAnchor>
  <xdr:oneCellAnchor>
    <xdr:from>
      <xdr:col>5</xdr:col>
      <xdr:colOff>800270</xdr:colOff>
      <xdr:row>531</xdr:row>
      <xdr:rowOff>28762</xdr:rowOff>
    </xdr:from>
    <xdr:ext cx="571283" cy="540000"/>
    <xdr:pic>
      <xdr:nvPicPr>
        <xdr:cNvPr id="158" name="29 Imagen">
          <a:extLst>
            <a:ext uri="{FF2B5EF4-FFF2-40B4-BE49-F238E27FC236}">
              <a16:creationId xmlns:a16="http://schemas.microsoft.com/office/drawing/2014/main" id="{27444C22-5A39-4B74-B479-4761CB41FF3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t="3285" b="2383"/>
        <a:stretch/>
      </xdr:blipFill>
      <xdr:spPr>
        <a:xfrm>
          <a:off x="14430545" y="118573737"/>
          <a:ext cx="571283" cy="540000"/>
        </a:xfrm>
        <a:prstGeom prst="rect">
          <a:avLst/>
        </a:prstGeom>
      </xdr:spPr>
    </xdr:pic>
    <xdr:clientData/>
  </xdr:oneCellAnchor>
  <xdr:oneCellAnchor>
    <xdr:from>
      <xdr:col>5</xdr:col>
      <xdr:colOff>800270</xdr:colOff>
      <xdr:row>645</xdr:row>
      <xdr:rowOff>46658</xdr:rowOff>
    </xdr:from>
    <xdr:ext cx="571283" cy="540000"/>
    <xdr:pic>
      <xdr:nvPicPr>
        <xdr:cNvPr id="160" name="35 Imagen">
          <a:extLst>
            <a:ext uri="{FF2B5EF4-FFF2-40B4-BE49-F238E27FC236}">
              <a16:creationId xmlns:a16="http://schemas.microsoft.com/office/drawing/2014/main" id="{CB79A8F2-99E8-4F05-BFCD-7C06353DBB3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t="3285" b="2383"/>
        <a:stretch/>
      </xdr:blipFill>
      <xdr:spPr>
        <a:xfrm>
          <a:off x="14430545" y="144048783"/>
          <a:ext cx="571283" cy="540000"/>
        </a:xfrm>
        <a:prstGeom prst="rect">
          <a:avLst/>
        </a:prstGeom>
      </xdr:spPr>
    </xdr:pic>
    <xdr:clientData/>
  </xdr:oneCellAnchor>
  <xdr:oneCellAnchor>
    <xdr:from>
      <xdr:col>5</xdr:col>
      <xdr:colOff>800270</xdr:colOff>
      <xdr:row>701</xdr:row>
      <xdr:rowOff>47511</xdr:rowOff>
    </xdr:from>
    <xdr:ext cx="571283" cy="540000"/>
    <xdr:pic>
      <xdr:nvPicPr>
        <xdr:cNvPr id="163" name="7 Imagen">
          <a:extLst>
            <a:ext uri="{FF2B5EF4-FFF2-40B4-BE49-F238E27FC236}">
              <a16:creationId xmlns:a16="http://schemas.microsoft.com/office/drawing/2014/main" id="{5BFAE91C-7F2B-4F3F-BD4A-7632F2058E8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t="3285" b="2383"/>
        <a:stretch/>
      </xdr:blipFill>
      <xdr:spPr>
        <a:xfrm>
          <a:off x="14430545" y="157156036"/>
          <a:ext cx="571283" cy="540000"/>
        </a:xfrm>
        <a:prstGeom prst="rect">
          <a:avLst/>
        </a:prstGeom>
      </xdr:spPr>
    </xdr:pic>
    <xdr:clientData/>
  </xdr:oneCellAnchor>
  <xdr:oneCellAnchor>
    <xdr:from>
      <xdr:col>5</xdr:col>
      <xdr:colOff>800270</xdr:colOff>
      <xdr:row>767</xdr:row>
      <xdr:rowOff>67354</xdr:rowOff>
    </xdr:from>
    <xdr:ext cx="571283" cy="540000"/>
    <xdr:pic>
      <xdr:nvPicPr>
        <xdr:cNvPr id="165" name="7 Imagen">
          <a:extLst>
            <a:ext uri="{FF2B5EF4-FFF2-40B4-BE49-F238E27FC236}">
              <a16:creationId xmlns:a16="http://schemas.microsoft.com/office/drawing/2014/main" id="{98AEA751-71EF-4348-9AAD-BAF0ABB89D1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t="3285" b="2383"/>
        <a:stretch/>
      </xdr:blipFill>
      <xdr:spPr>
        <a:xfrm>
          <a:off x="14430545" y="172257129"/>
          <a:ext cx="571283" cy="540000"/>
        </a:xfrm>
        <a:prstGeom prst="rect">
          <a:avLst/>
        </a:prstGeom>
      </xdr:spPr>
    </xdr:pic>
    <xdr:clientData/>
  </xdr:oneCellAnchor>
  <xdr:oneCellAnchor>
    <xdr:from>
      <xdr:col>5</xdr:col>
      <xdr:colOff>800270</xdr:colOff>
      <xdr:row>784</xdr:row>
      <xdr:rowOff>87199</xdr:rowOff>
    </xdr:from>
    <xdr:ext cx="571283" cy="540000"/>
    <xdr:pic>
      <xdr:nvPicPr>
        <xdr:cNvPr id="166" name="7 Imagen">
          <a:extLst>
            <a:ext uri="{FF2B5EF4-FFF2-40B4-BE49-F238E27FC236}">
              <a16:creationId xmlns:a16="http://schemas.microsoft.com/office/drawing/2014/main" id="{47E0EA8E-AC79-4851-BBB9-A8352C40818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t="3285" b="2383"/>
        <a:stretch/>
      </xdr:blipFill>
      <xdr:spPr>
        <a:xfrm>
          <a:off x="14430545" y="176267949"/>
          <a:ext cx="571283" cy="540000"/>
        </a:xfrm>
        <a:prstGeom prst="rect">
          <a:avLst/>
        </a:prstGeom>
      </xdr:spPr>
    </xdr:pic>
    <xdr:clientData/>
  </xdr:oneCellAnchor>
  <xdr:oneCellAnchor>
    <xdr:from>
      <xdr:col>5</xdr:col>
      <xdr:colOff>800270</xdr:colOff>
      <xdr:row>723</xdr:row>
      <xdr:rowOff>47511</xdr:rowOff>
    </xdr:from>
    <xdr:ext cx="571283" cy="540000"/>
    <xdr:pic>
      <xdr:nvPicPr>
        <xdr:cNvPr id="168" name="7 Imagen">
          <a:extLst>
            <a:ext uri="{FF2B5EF4-FFF2-40B4-BE49-F238E27FC236}">
              <a16:creationId xmlns:a16="http://schemas.microsoft.com/office/drawing/2014/main" id="{EDFA2540-5CA1-4CFA-A3EE-7F4592171C0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t="3285" b="2383"/>
        <a:stretch/>
      </xdr:blipFill>
      <xdr:spPr>
        <a:xfrm>
          <a:off x="14430545" y="162185236"/>
          <a:ext cx="571283" cy="540000"/>
        </a:xfrm>
        <a:prstGeom prst="rect">
          <a:avLst/>
        </a:prstGeom>
      </xdr:spPr>
    </xdr:pic>
    <xdr:clientData/>
  </xdr:oneCellAnchor>
  <xdr:oneCellAnchor>
    <xdr:from>
      <xdr:col>5</xdr:col>
      <xdr:colOff>800270</xdr:colOff>
      <xdr:row>745</xdr:row>
      <xdr:rowOff>47511</xdr:rowOff>
    </xdr:from>
    <xdr:ext cx="571283" cy="540000"/>
    <xdr:pic>
      <xdr:nvPicPr>
        <xdr:cNvPr id="170" name="7 Imagen">
          <a:extLst>
            <a:ext uri="{FF2B5EF4-FFF2-40B4-BE49-F238E27FC236}">
              <a16:creationId xmlns:a16="http://schemas.microsoft.com/office/drawing/2014/main" id="{4AF2CA92-FCE1-44F9-92EE-72D6A9A7978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t="3285" b="2383"/>
        <a:stretch/>
      </xdr:blipFill>
      <xdr:spPr>
        <a:xfrm>
          <a:off x="14430545" y="167214436"/>
          <a:ext cx="571283" cy="540000"/>
        </a:xfrm>
        <a:prstGeom prst="rect">
          <a:avLst/>
        </a:prstGeom>
      </xdr:spPr>
    </xdr:pic>
    <xdr:clientData/>
  </xdr:oneCellAnchor>
  <xdr:twoCellAnchor editAs="oneCell">
    <xdr:from>
      <xdr:col>5</xdr:col>
      <xdr:colOff>808842</xdr:colOff>
      <xdr:row>48</xdr:row>
      <xdr:rowOff>59532</xdr:rowOff>
    </xdr:from>
    <xdr:to>
      <xdr:col>5</xdr:col>
      <xdr:colOff>1362345</xdr:colOff>
      <xdr:row>48</xdr:row>
      <xdr:rowOff>639445</xdr:rowOff>
    </xdr:to>
    <xdr:pic>
      <xdr:nvPicPr>
        <xdr:cNvPr id="173" name="13 Imagen">
          <a:extLst>
            <a:ext uri="{FF2B5EF4-FFF2-40B4-BE49-F238E27FC236}">
              <a16:creationId xmlns:a16="http://schemas.microsoft.com/office/drawing/2014/main" id="{2B2A3442-4EF1-4F02-B4C7-C0200DAE4BA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t="3285" b="2383"/>
        <a:stretch/>
      </xdr:blipFill>
      <xdr:spPr>
        <a:xfrm>
          <a:off x="10857717" y="279713532"/>
          <a:ext cx="554138" cy="578643"/>
        </a:xfrm>
        <a:prstGeom prst="rect">
          <a:avLst/>
        </a:prstGeom>
      </xdr:spPr>
    </xdr:pic>
    <xdr:clientData/>
  </xdr:twoCellAnchor>
  <xdr:oneCellAnchor>
    <xdr:from>
      <xdr:col>7</xdr:col>
      <xdr:colOff>257345</xdr:colOff>
      <xdr:row>796</xdr:row>
      <xdr:rowOff>68149</xdr:rowOff>
    </xdr:from>
    <xdr:ext cx="571283" cy="540000"/>
    <xdr:pic>
      <xdr:nvPicPr>
        <xdr:cNvPr id="176" name="7 Imagen">
          <a:extLst>
            <a:ext uri="{FF2B5EF4-FFF2-40B4-BE49-F238E27FC236}">
              <a16:creationId xmlns:a16="http://schemas.microsoft.com/office/drawing/2014/main" id="{CA1F232D-A1AA-4C88-AC2C-191EE19A7460}"/>
            </a:ext>
            <a:ext uri="{147F2762-F138-4A5C-976F-8EAC2B608ADB}">
              <a16:predDERef xmlns:a16="http://schemas.microsoft.com/office/drawing/2014/main" pred="{2B2A3442-4EF1-4F02-B4C7-C0200DAE4BA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t="3285" b="2383"/>
        <a:stretch/>
      </xdr:blipFill>
      <xdr:spPr>
        <a:xfrm>
          <a:off x="11392070" y="193597099"/>
          <a:ext cx="571283" cy="540000"/>
        </a:xfrm>
        <a:prstGeom prst="rect">
          <a:avLst/>
        </a:prstGeom>
      </xdr:spPr>
    </xdr:pic>
    <xdr:clientData/>
  </xdr:oneCellAnchor>
  <xdr:oneCellAnchor>
    <xdr:from>
      <xdr:col>5</xdr:col>
      <xdr:colOff>800270</xdr:colOff>
      <xdr:row>809</xdr:row>
      <xdr:rowOff>73138</xdr:rowOff>
    </xdr:from>
    <xdr:ext cx="571283" cy="540000"/>
    <xdr:pic>
      <xdr:nvPicPr>
        <xdr:cNvPr id="178" name="7 Imagen">
          <a:extLst>
            <a:ext uri="{FF2B5EF4-FFF2-40B4-BE49-F238E27FC236}">
              <a16:creationId xmlns:a16="http://schemas.microsoft.com/office/drawing/2014/main" id="{E11AA450-F55F-4796-952A-43A81460503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t="3285" b="2383"/>
        <a:stretch/>
      </xdr:blipFill>
      <xdr:spPr>
        <a:xfrm>
          <a:off x="14430545" y="183896113"/>
          <a:ext cx="571283" cy="540000"/>
        </a:xfrm>
        <a:prstGeom prst="rect">
          <a:avLst/>
        </a:prstGeom>
      </xdr:spPr>
    </xdr:pic>
    <xdr:clientData/>
  </xdr:oneCellAnchor>
  <xdr:oneCellAnchor>
    <xdr:from>
      <xdr:col>5</xdr:col>
      <xdr:colOff>800270</xdr:colOff>
      <xdr:row>824</xdr:row>
      <xdr:rowOff>87199</xdr:rowOff>
    </xdr:from>
    <xdr:ext cx="571283" cy="540000"/>
    <xdr:pic>
      <xdr:nvPicPr>
        <xdr:cNvPr id="180" name="7 Imagen">
          <a:extLst>
            <a:ext uri="{FF2B5EF4-FFF2-40B4-BE49-F238E27FC236}">
              <a16:creationId xmlns:a16="http://schemas.microsoft.com/office/drawing/2014/main" id="{41F0AB4B-40B8-428F-92B6-719B91DAA24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t="3285" b="2383"/>
        <a:stretch/>
      </xdr:blipFill>
      <xdr:spPr>
        <a:xfrm>
          <a:off x="14430545" y="188974299"/>
          <a:ext cx="571283" cy="540000"/>
        </a:xfrm>
        <a:prstGeom prst="rect">
          <a:avLst/>
        </a:prstGeom>
      </xdr:spPr>
    </xdr:pic>
    <xdr:clientData/>
  </xdr:oneCellAnchor>
  <xdr:oneCellAnchor>
    <xdr:from>
      <xdr:col>5</xdr:col>
      <xdr:colOff>800270</xdr:colOff>
      <xdr:row>844</xdr:row>
      <xdr:rowOff>87199</xdr:rowOff>
    </xdr:from>
    <xdr:ext cx="571283" cy="540000"/>
    <xdr:pic>
      <xdr:nvPicPr>
        <xdr:cNvPr id="182" name="7 Imagen">
          <a:extLst>
            <a:ext uri="{FF2B5EF4-FFF2-40B4-BE49-F238E27FC236}">
              <a16:creationId xmlns:a16="http://schemas.microsoft.com/office/drawing/2014/main" id="{2FCF6303-B3C5-40FA-A656-6E95EEF09C3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t="3285" b="2383"/>
        <a:stretch/>
      </xdr:blipFill>
      <xdr:spPr>
        <a:xfrm>
          <a:off x="14430545" y="194651199"/>
          <a:ext cx="571283" cy="540000"/>
        </a:xfrm>
        <a:prstGeom prst="rect">
          <a:avLst/>
        </a:prstGeom>
      </xdr:spPr>
    </xdr:pic>
    <xdr:clientData/>
  </xdr:oneCellAnchor>
  <xdr:oneCellAnchor>
    <xdr:from>
      <xdr:col>5</xdr:col>
      <xdr:colOff>800270</xdr:colOff>
      <xdr:row>861</xdr:row>
      <xdr:rowOff>87199</xdr:rowOff>
    </xdr:from>
    <xdr:ext cx="571283" cy="540000"/>
    <xdr:pic>
      <xdr:nvPicPr>
        <xdr:cNvPr id="184" name="7 Imagen">
          <a:extLst>
            <a:ext uri="{FF2B5EF4-FFF2-40B4-BE49-F238E27FC236}">
              <a16:creationId xmlns:a16="http://schemas.microsoft.com/office/drawing/2014/main" id="{396D4E81-0E62-4E24-BFB1-559FEEC8547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t="3285" b="2383"/>
        <a:stretch/>
      </xdr:blipFill>
      <xdr:spPr>
        <a:xfrm>
          <a:off x="14430545" y="200375724"/>
          <a:ext cx="571283" cy="540000"/>
        </a:xfrm>
        <a:prstGeom prst="rect">
          <a:avLst/>
        </a:prstGeom>
      </xdr:spPr>
    </xdr:pic>
    <xdr:clientData/>
  </xdr:oneCellAnchor>
  <xdr:oneCellAnchor>
    <xdr:from>
      <xdr:col>5</xdr:col>
      <xdr:colOff>800270</xdr:colOff>
      <xdr:row>848</xdr:row>
      <xdr:rowOff>87199</xdr:rowOff>
    </xdr:from>
    <xdr:ext cx="571283" cy="540000"/>
    <xdr:pic>
      <xdr:nvPicPr>
        <xdr:cNvPr id="186" name="7 Imagen">
          <a:extLst>
            <a:ext uri="{FF2B5EF4-FFF2-40B4-BE49-F238E27FC236}">
              <a16:creationId xmlns:a16="http://schemas.microsoft.com/office/drawing/2014/main" id="{C96C8ECA-3937-4163-8010-C771E0002FB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t="3285" b="2383"/>
        <a:stretch/>
      </xdr:blipFill>
      <xdr:spPr>
        <a:xfrm>
          <a:off x="14430545" y="196060899"/>
          <a:ext cx="571283" cy="540000"/>
        </a:xfrm>
        <a:prstGeom prst="rect">
          <a:avLst/>
        </a:prstGeom>
      </xdr:spPr>
    </xdr:pic>
    <xdr:clientData/>
  </xdr:oneCellAnchor>
  <xdr:oneCellAnchor>
    <xdr:from>
      <xdr:col>5</xdr:col>
      <xdr:colOff>800270</xdr:colOff>
      <xdr:row>870</xdr:row>
      <xdr:rowOff>87199</xdr:rowOff>
    </xdr:from>
    <xdr:ext cx="571283" cy="540000"/>
    <xdr:pic>
      <xdr:nvPicPr>
        <xdr:cNvPr id="188" name="7 Imagen">
          <a:extLst>
            <a:ext uri="{FF2B5EF4-FFF2-40B4-BE49-F238E27FC236}">
              <a16:creationId xmlns:a16="http://schemas.microsoft.com/office/drawing/2014/main" id="{DB065665-82A2-4E58-9860-BB6D813D987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t="3285" b="2383"/>
        <a:stretch/>
      </xdr:blipFill>
      <xdr:spPr>
        <a:xfrm>
          <a:off x="14430545" y="203490399"/>
          <a:ext cx="571283" cy="540000"/>
        </a:xfrm>
        <a:prstGeom prst="rect">
          <a:avLst/>
        </a:prstGeom>
      </xdr:spPr>
    </xdr:pic>
    <xdr:clientData/>
  </xdr:oneCellAnchor>
  <xdr:twoCellAnchor editAs="oneCell">
    <xdr:from>
      <xdr:col>7</xdr:col>
      <xdr:colOff>0</xdr:colOff>
      <xdr:row>839</xdr:row>
      <xdr:rowOff>0</xdr:rowOff>
    </xdr:from>
    <xdr:to>
      <xdr:col>7</xdr:col>
      <xdr:colOff>0</xdr:colOff>
      <xdr:row>839</xdr:row>
      <xdr:rowOff>303040</xdr:rowOff>
    </xdr:to>
    <xdr:pic>
      <xdr:nvPicPr>
        <xdr:cNvPr id="189" name="Imagen 188">
          <a:extLst>
            <a:ext uri="{FF2B5EF4-FFF2-40B4-BE49-F238E27FC236}">
              <a16:creationId xmlns:a16="http://schemas.microsoft.com/office/drawing/2014/main" id="{3CB2DCD3-687F-465A-8FD5-8574CF9A31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4906625" y="193233675"/>
          <a:ext cx="0" cy="21731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872</xdr:row>
      <xdr:rowOff>0</xdr:rowOff>
    </xdr:from>
    <xdr:to>
      <xdr:col>7</xdr:col>
      <xdr:colOff>0</xdr:colOff>
      <xdr:row>873</xdr:row>
      <xdr:rowOff>102381</xdr:rowOff>
    </xdr:to>
    <xdr:pic>
      <xdr:nvPicPr>
        <xdr:cNvPr id="190" name="Imagen 189">
          <a:extLst>
            <a:ext uri="{FF2B5EF4-FFF2-40B4-BE49-F238E27FC236}">
              <a16:creationId xmlns:a16="http://schemas.microsoft.com/office/drawing/2014/main" id="{596AE9AE-2721-4C5F-A977-F78C4A9D5F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4906625" y="204282675"/>
          <a:ext cx="0" cy="217315"/>
        </a:xfrm>
        <a:prstGeom prst="rect">
          <a:avLst/>
        </a:prstGeom>
      </xdr:spPr>
    </xdr:pic>
    <xdr:clientData/>
  </xdr:twoCellAnchor>
  <xdr:oneCellAnchor>
    <xdr:from>
      <xdr:col>6</xdr:col>
      <xdr:colOff>152400</xdr:colOff>
      <xdr:row>844</xdr:row>
      <xdr:rowOff>257175</xdr:rowOff>
    </xdr:from>
    <xdr:ext cx="464344" cy="220837"/>
    <xdr:pic>
      <xdr:nvPicPr>
        <xdr:cNvPr id="192" name="Picture 19">
          <a:extLst>
            <a:ext uri="{FF2B5EF4-FFF2-40B4-BE49-F238E27FC236}">
              <a16:creationId xmlns:a16="http://schemas.microsoft.com/office/drawing/2014/main" id="{E3CAB49B-16EA-45AA-9B91-15A68F47B3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878050" y="194821175"/>
          <a:ext cx="464344" cy="220837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twoCellAnchor editAs="oneCell">
    <xdr:from>
      <xdr:col>6</xdr:col>
      <xdr:colOff>57150</xdr:colOff>
      <xdr:row>785</xdr:row>
      <xdr:rowOff>19050</xdr:rowOff>
    </xdr:from>
    <xdr:to>
      <xdr:col>7</xdr:col>
      <xdr:colOff>428460</xdr:colOff>
      <xdr:row>786</xdr:row>
      <xdr:rowOff>8254</xdr:rowOff>
    </xdr:to>
    <xdr:pic>
      <xdr:nvPicPr>
        <xdr:cNvPr id="193" name="Imagen 192">
          <a:extLst>
            <a:ext uri="{FF2B5EF4-FFF2-40B4-BE49-F238E27FC236}">
              <a16:creationId xmlns:a16="http://schemas.microsoft.com/office/drawing/2014/main" id="{FA45378E-0CDF-430E-B8FF-54937114F4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1544300" y="176879250"/>
          <a:ext cx="561175" cy="200606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223</xdr:row>
      <xdr:rowOff>0</xdr:rowOff>
    </xdr:from>
    <xdr:to>
      <xdr:col>5</xdr:col>
      <xdr:colOff>294074</xdr:colOff>
      <xdr:row>223</xdr:row>
      <xdr:rowOff>0</xdr:rowOff>
    </xdr:to>
    <xdr:pic>
      <xdr:nvPicPr>
        <xdr:cNvPr id="2" name="Picture 19">
          <a:extLst>
            <a:ext uri="{FF2B5EF4-FFF2-40B4-BE49-F238E27FC236}">
              <a16:creationId xmlns:a16="http://schemas.microsoft.com/office/drawing/2014/main" id="{36D7C93D-7AE1-4C83-9663-B6CCF4EFB9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058400" y="30251400"/>
          <a:ext cx="28835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5</xdr:col>
      <xdr:colOff>0</xdr:colOff>
      <xdr:row>223</xdr:row>
      <xdr:rowOff>0</xdr:rowOff>
    </xdr:from>
    <xdr:to>
      <xdr:col>5</xdr:col>
      <xdr:colOff>406729</xdr:colOff>
      <xdr:row>223</xdr:row>
      <xdr:rowOff>0</xdr:rowOff>
    </xdr:to>
    <xdr:pic>
      <xdr:nvPicPr>
        <xdr:cNvPr id="3" name="Picture 19">
          <a:extLst>
            <a:ext uri="{FF2B5EF4-FFF2-40B4-BE49-F238E27FC236}">
              <a16:creationId xmlns:a16="http://schemas.microsoft.com/office/drawing/2014/main" id="{4CB0919F-F9EB-4B38-89A8-26696078F8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058400" y="30251400"/>
          <a:ext cx="401014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5</xdr:col>
      <xdr:colOff>0</xdr:colOff>
      <xdr:row>223</xdr:row>
      <xdr:rowOff>0</xdr:rowOff>
    </xdr:from>
    <xdr:to>
      <xdr:col>5</xdr:col>
      <xdr:colOff>406729</xdr:colOff>
      <xdr:row>223</xdr:row>
      <xdr:rowOff>0</xdr:rowOff>
    </xdr:to>
    <xdr:pic>
      <xdr:nvPicPr>
        <xdr:cNvPr id="4" name="Picture 19">
          <a:extLst>
            <a:ext uri="{FF2B5EF4-FFF2-40B4-BE49-F238E27FC236}">
              <a16:creationId xmlns:a16="http://schemas.microsoft.com/office/drawing/2014/main" id="{A4359C9B-D262-426A-8AF4-50C53D6E13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058400" y="30251400"/>
          <a:ext cx="401014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oneCellAnchor>
    <xdr:from>
      <xdr:col>5</xdr:col>
      <xdr:colOff>0</xdr:colOff>
      <xdr:row>227</xdr:row>
      <xdr:rowOff>0</xdr:rowOff>
    </xdr:from>
    <xdr:ext cx="284549" cy="0"/>
    <xdr:pic>
      <xdr:nvPicPr>
        <xdr:cNvPr id="5" name="Picture 19">
          <a:extLst>
            <a:ext uri="{FF2B5EF4-FFF2-40B4-BE49-F238E27FC236}">
              <a16:creationId xmlns:a16="http://schemas.microsoft.com/office/drawing/2014/main" id="{17691E6D-6581-4655-A1C6-8F48D7EFC2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058400" y="30251400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533401</xdr:colOff>
      <xdr:row>64</xdr:row>
      <xdr:rowOff>73960</xdr:rowOff>
    </xdr:from>
    <xdr:ext cx="418941" cy="396000"/>
    <xdr:pic>
      <xdr:nvPicPr>
        <xdr:cNvPr id="6" name="13 Imagen">
          <a:extLst>
            <a:ext uri="{FF2B5EF4-FFF2-40B4-BE49-F238E27FC236}">
              <a16:creationId xmlns:a16="http://schemas.microsoft.com/office/drawing/2014/main" id="{543C7846-668B-4628-BD65-D447A596DF7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t="3285" b="2383"/>
        <a:stretch/>
      </xdr:blipFill>
      <xdr:spPr>
        <a:xfrm>
          <a:off x="10591801" y="9208435"/>
          <a:ext cx="418941" cy="396000"/>
        </a:xfrm>
        <a:prstGeom prst="rect">
          <a:avLst/>
        </a:prstGeom>
      </xdr:spPr>
    </xdr:pic>
    <xdr:clientData/>
  </xdr:oneCellAnchor>
  <xdr:oneCellAnchor>
    <xdr:from>
      <xdr:col>5</xdr:col>
      <xdr:colOff>533401</xdr:colOff>
      <xdr:row>74</xdr:row>
      <xdr:rowOff>73960</xdr:rowOff>
    </xdr:from>
    <xdr:ext cx="418941" cy="396000"/>
    <xdr:pic>
      <xdr:nvPicPr>
        <xdr:cNvPr id="7" name="14 Imagen">
          <a:extLst>
            <a:ext uri="{FF2B5EF4-FFF2-40B4-BE49-F238E27FC236}">
              <a16:creationId xmlns:a16="http://schemas.microsoft.com/office/drawing/2014/main" id="{B12BB5F1-83BE-4226-8AB4-9B3945E961C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t="3285" b="2383"/>
        <a:stretch/>
      </xdr:blipFill>
      <xdr:spPr>
        <a:xfrm>
          <a:off x="10591801" y="10084735"/>
          <a:ext cx="418941" cy="396000"/>
        </a:xfrm>
        <a:prstGeom prst="rect">
          <a:avLst/>
        </a:prstGeom>
      </xdr:spPr>
    </xdr:pic>
    <xdr:clientData/>
  </xdr:oneCellAnchor>
  <xdr:oneCellAnchor>
    <xdr:from>
      <xdr:col>5</xdr:col>
      <xdr:colOff>533401</xdr:colOff>
      <xdr:row>39</xdr:row>
      <xdr:rowOff>73960</xdr:rowOff>
    </xdr:from>
    <xdr:ext cx="418941" cy="396000"/>
    <xdr:pic>
      <xdr:nvPicPr>
        <xdr:cNvPr id="8" name="15 Imagen">
          <a:extLst>
            <a:ext uri="{FF2B5EF4-FFF2-40B4-BE49-F238E27FC236}">
              <a16:creationId xmlns:a16="http://schemas.microsoft.com/office/drawing/2014/main" id="{73E11C5D-19F9-4D67-B989-81E70B3D645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t="3285" b="2383"/>
        <a:stretch/>
      </xdr:blipFill>
      <xdr:spPr>
        <a:xfrm>
          <a:off x="10591801" y="5569885"/>
          <a:ext cx="418941" cy="396000"/>
        </a:xfrm>
        <a:prstGeom prst="rect">
          <a:avLst/>
        </a:prstGeom>
      </xdr:spPr>
    </xdr:pic>
    <xdr:clientData/>
  </xdr:oneCellAnchor>
  <xdr:oneCellAnchor>
    <xdr:from>
      <xdr:col>5</xdr:col>
      <xdr:colOff>544287</xdr:colOff>
      <xdr:row>84</xdr:row>
      <xdr:rowOff>84845</xdr:rowOff>
    </xdr:from>
    <xdr:ext cx="418941" cy="396000"/>
    <xdr:pic>
      <xdr:nvPicPr>
        <xdr:cNvPr id="9" name="13 Imagen">
          <a:extLst>
            <a:ext uri="{FF2B5EF4-FFF2-40B4-BE49-F238E27FC236}">
              <a16:creationId xmlns:a16="http://schemas.microsoft.com/office/drawing/2014/main" id="{F1B7C9A5-FA38-40D9-ACFE-BA35CE86204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t="3285" b="2383"/>
        <a:stretch/>
      </xdr:blipFill>
      <xdr:spPr>
        <a:xfrm>
          <a:off x="10599512" y="11879970"/>
          <a:ext cx="418941" cy="396000"/>
        </a:xfrm>
        <a:prstGeom prst="rect">
          <a:avLst/>
        </a:prstGeom>
      </xdr:spPr>
    </xdr:pic>
    <xdr:clientData/>
  </xdr:oneCellAnchor>
  <xdr:oneCellAnchor>
    <xdr:from>
      <xdr:col>5</xdr:col>
      <xdr:colOff>540124</xdr:colOff>
      <xdr:row>55</xdr:row>
      <xdr:rowOff>101174</xdr:rowOff>
    </xdr:from>
    <xdr:ext cx="418941" cy="396000"/>
    <xdr:pic>
      <xdr:nvPicPr>
        <xdr:cNvPr id="10" name="10 Imagen">
          <a:extLst>
            <a:ext uri="{FF2B5EF4-FFF2-40B4-BE49-F238E27FC236}">
              <a16:creationId xmlns:a16="http://schemas.microsoft.com/office/drawing/2014/main" id="{C539C8A2-6CDF-47C5-ACAA-CD6E9C7EBBA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t="3285" b="2383"/>
        <a:stretch/>
      </xdr:blipFill>
      <xdr:spPr>
        <a:xfrm>
          <a:off x="10601699" y="7352874"/>
          <a:ext cx="418941" cy="396000"/>
        </a:xfrm>
        <a:prstGeom prst="rect">
          <a:avLst/>
        </a:prstGeom>
      </xdr:spPr>
    </xdr:pic>
    <xdr:clientData/>
  </xdr:oneCellAnchor>
  <xdr:oneCellAnchor>
    <xdr:from>
      <xdr:col>5</xdr:col>
      <xdr:colOff>598116</xdr:colOff>
      <xdr:row>6</xdr:row>
      <xdr:rowOff>67936</xdr:rowOff>
    </xdr:from>
    <xdr:ext cx="418941" cy="396000"/>
    <xdr:pic>
      <xdr:nvPicPr>
        <xdr:cNvPr id="11" name="5 Imagen">
          <a:extLst>
            <a:ext uri="{FF2B5EF4-FFF2-40B4-BE49-F238E27FC236}">
              <a16:creationId xmlns:a16="http://schemas.microsoft.com/office/drawing/2014/main" id="{0AC66D03-D6A8-449E-9CA5-1BA6A6F4E4D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t="3285" b="2383"/>
        <a:stretch/>
      </xdr:blipFill>
      <xdr:spPr>
        <a:xfrm>
          <a:off x="10659691" y="2931786"/>
          <a:ext cx="418941" cy="396000"/>
        </a:xfrm>
        <a:prstGeom prst="rect">
          <a:avLst/>
        </a:prstGeom>
      </xdr:spPr>
    </xdr:pic>
    <xdr:clientData/>
  </xdr:oneCellAnchor>
  <xdr:twoCellAnchor editAs="oneCell">
    <xdr:from>
      <xdr:col>5</xdr:col>
      <xdr:colOff>526678</xdr:colOff>
      <xdr:row>18</xdr:row>
      <xdr:rowOff>56030</xdr:rowOff>
    </xdr:from>
    <xdr:to>
      <xdr:col>5</xdr:col>
      <xdr:colOff>930379</xdr:colOff>
      <xdr:row>18</xdr:row>
      <xdr:rowOff>446950</xdr:rowOff>
    </xdr:to>
    <xdr:pic>
      <xdr:nvPicPr>
        <xdr:cNvPr id="17" name="5 Imagen">
          <a:extLst>
            <a:ext uri="{FF2B5EF4-FFF2-40B4-BE49-F238E27FC236}">
              <a16:creationId xmlns:a16="http://schemas.microsoft.com/office/drawing/2014/main" id="{15553CCF-6172-42E0-9431-1D4A0AB30DC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t="3285" b="2383"/>
        <a:stretch/>
      </xdr:blipFill>
      <xdr:spPr>
        <a:xfrm>
          <a:off x="10581903" y="3799355"/>
          <a:ext cx="409416" cy="385205"/>
        </a:xfrm>
        <a:prstGeom prst="rect">
          <a:avLst/>
        </a:prstGeom>
      </xdr:spPr>
    </xdr:pic>
    <xdr:clientData/>
  </xdr:twoCellAnchor>
  <xdr:twoCellAnchor editAs="oneCell">
    <xdr:from>
      <xdr:col>4</xdr:col>
      <xdr:colOff>3784853</xdr:colOff>
      <xdr:row>2</xdr:row>
      <xdr:rowOff>105580</xdr:rowOff>
    </xdr:from>
    <xdr:to>
      <xdr:col>4</xdr:col>
      <xdr:colOff>4599254</xdr:colOff>
      <xdr:row>3</xdr:row>
      <xdr:rowOff>11487</xdr:rowOff>
    </xdr:to>
    <xdr:pic>
      <xdr:nvPicPr>
        <xdr:cNvPr id="18" name="7 Imagen" descr="http://www.panasonicproclub.com/uploads/general/images/LOGOS/LOGOS/thumbs/6_ECOi_200_130_fit.png">
          <a:extLst>
            <a:ext uri="{FF2B5EF4-FFF2-40B4-BE49-F238E27FC236}">
              <a16:creationId xmlns:a16="http://schemas.microsoft.com/office/drawing/2014/main" id="{113749FF-7786-433F-856D-4E9C34EC231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t="23407" b="16775"/>
        <a:stretch/>
      </xdr:blipFill>
      <xdr:spPr bwMode="auto">
        <a:xfrm>
          <a:off x="8906128" y="1321605"/>
          <a:ext cx="811861" cy="2790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53861</xdr:colOff>
      <xdr:row>2</xdr:row>
      <xdr:rowOff>78291</xdr:rowOff>
    </xdr:from>
    <xdr:to>
      <xdr:col>5</xdr:col>
      <xdr:colOff>660045</xdr:colOff>
      <xdr:row>2</xdr:row>
      <xdr:rowOff>352312</xdr:rowOff>
    </xdr:to>
    <xdr:pic>
      <xdr:nvPicPr>
        <xdr:cNvPr id="19" name="8 Imagen" descr="http://www.panasonicproclub.com/uploads/general/images/LOGOS/LOGOS/thumbs/7_ECOG_200_130_fit.png">
          <a:extLst>
            <a:ext uri="{FF2B5EF4-FFF2-40B4-BE49-F238E27FC236}">
              <a16:creationId xmlns:a16="http://schemas.microsoft.com/office/drawing/2014/main" id="{80B43D6A-D920-461A-B8E4-CF101AECF9B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t="16645" b="20937"/>
        <a:stretch/>
      </xdr:blipFill>
      <xdr:spPr bwMode="auto">
        <a:xfrm>
          <a:off x="10109086" y="1297491"/>
          <a:ext cx="605549" cy="2864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133390</xdr:colOff>
      <xdr:row>5</xdr:row>
      <xdr:rowOff>174812</xdr:rowOff>
    </xdr:from>
    <xdr:to>
      <xdr:col>5</xdr:col>
      <xdr:colOff>1016318</xdr:colOff>
      <xdr:row>5</xdr:row>
      <xdr:rowOff>505946</xdr:rowOff>
    </xdr:to>
    <xdr:pic>
      <xdr:nvPicPr>
        <xdr:cNvPr id="20" name="11 Imagen" descr="http://www.panasonicproclub.com/uploads/general/images/LOGOS/LOGOS/thumbs/6_ECOi_200_130_fit.png">
          <a:extLst>
            <a:ext uri="{FF2B5EF4-FFF2-40B4-BE49-F238E27FC236}">
              <a16:creationId xmlns:a16="http://schemas.microsoft.com/office/drawing/2014/main" id="{17CE5F19-CCD0-4429-8F80-B59EF5C8645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t="23407" b="16775"/>
        <a:stretch/>
      </xdr:blipFill>
      <xdr:spPr bwMode="auto">
        <a:xfrm>
          <a:off x="10191790" y="2406837"/>
          <a:ext cx="877213" cy="3336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533401</xdr:colOff>
      <xdr:row>30</xdr:row>
      <xdr:rowOff>73960</xdr:rowOff>
    </xdr:from>
    <xdr:to>
      <xdr:col>5</xdr:col>
      <xdr:colOff>952342</xdr:colOff>
      <xdr:row>30</xdr:row>
      <xdr:rowOff>467420</xdr:rowOff>
    </xdr:to>
    <xdr:pic>
      <xdr:nvPicPr>
        <xdr:cNvPr id="22" name="9 Imagen">
          <a:extLst>
            <a:ext uri="{FF2B5EF4-FFF2-40B4-BE49-F238E27FC236}">
              <a16:creationId xmlns:a16="http://schemas.microsoft.com/office/drawing/2014/main" id="{956E3B03-1D3F-48ED-8FD0-603D73B785C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t="3285" b="2383"/>
        <a:stretch/>
      </xdr:blipFill>
      <xdr:spPr>
        <a:xfrm>
          <a:off x="10591801" y="4693585"/>
          <a:ext cx="418941" cy="399175"/>
        </a:xfrm>
        <a:prstGeom prst="rect">
          <a:avLst/>
        </a:prstGeom>
      </xdr:spPr>
    </xdr:pic>
    <xdr:clientData/>
  </xdr:twoCellAnchor>
  <xdr:twoCellAnchor editAs="oneCell">
    <xdr:from>
      <xdr:col>5</xdr:col>
      <xdr:colOff>540124</xdr:colOff>
      <xdr:row>48</xdr:row>
      <xdr:rowOff>35860</xdr:rowOff>
    </xdr:from>
    <xdr:to>
      <xdr:col>5</xdr:col>
      <xdr:colOff>974305</xdr:colOff>
      <xdr:row>49</xdr:row>
      <xdr:rowOff>73908</xdr:rowOff>
    </xdr:to>
    <xdr:pic>
      <xdr:nvPicPr>
        <xdr:cNvPr id="23" name="10 Imagen">
          <a:extLst>
            <a:ext uri="{FF2B5EF4-FFF2-40B4-BE49-F238E27FC236}">
              <a16:creationId xmlns:a16="http://schemas.microsoft.com/office/drawing/2014/main" id="{7D4F4099-3647-494E-A02A-CBCF03E7F4C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t="3285" b="2383"/>
        <a:stretch/>
      </xdr:blipFill>
      <xdr:spPr>
        <a:xfrm>
          <a:off x="10601699" y="6408085"/>
          <a:ext cx="428466" cy="399175"/>
        </a:xfrm>
        <a:prstGeom prst="rect">
          <a:avLst/>
        </a:prstGeom>
      </xdr:spPr>
    </xdr:pic>
    <xdr:clientData/>
  </xdr:twoCellAnchor>
  <xdr:twoCellAnchor editAs="oneCell">
    <xdr:from>
      <xdr:col>4</xdr:col>
      <xdr:colOff>5244351</xdr:colOff>
      <xdr:row>63</xdr:row>
      <xdr:rowOff>134470</xdr:rowOff>
    </xdr:from>
    <xdr:to>
      <xdr:col>4</xdr:col>
      <xdr:colOff>6382886</xdr:colOff>
      <xdr:row>64</xdr:row>
      <xdr:rowOff>201480</xdr:rowOff>
    </xdr:to>
    <xdr:pic>
      <xdr:nvPicPr>
        <xdr:cNvPr id="24" name="12 Imagen" descr="http://www.panasonicproclub.com/uploads/general/images/LOGOS/LOGOS/thumbs/7_ECOG_200_130_fit.png">
          <a:extLst>
            <a:ext uri="{FF2B5EF4-FFF2-40B4-BE49-F238E27FC236}">
              <a16:creationId xmlns:a16="http://schemas.microsoft.com/office/drawing/2014/main" id="{D95AE4B1-30C5-474E-B6F1-81C57147924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t="16645" b="20937"/>
        <a:stretch/>
      </xdr:blipFill>
      <xdr:spPr bwMode="auto">
        <a:xfrm>
          <a:off x="10057651" y="8630770"/>
          <a:ext cx="1134875" cy="4370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1854575</xdr:colOff>
      <xdr:row>386</xdr:row>
      <xdr:rowOff>117391</xdr:rowOff>
    </xdr:from>
    <xdr:to>
      <xdr:col>4</xdr:col>
      <xdr:colOff>5532295</xdr:colOff>
      <xdr:row>388</xdr:row>
      <xdr:rowOff>6761</xdr:rowOff>
    </xdr:to>
    <xdr:pic>
      <xdr:nvPicPr>
        <xdr:cNvPr id="25" name="16 Imagen">
          <a:extLst>
            <a:ext uri="{FF2B5EF4-FFF2-40B4-BE49-F238E27FC236}">
              <a16:creationId xmlns:a16="http://schemas.microsoft.com/office/drawing/2014/main" id="{25BED878-2BF6-46C9-948F-C607DFD8C7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982200" y="55857691"/>
          <a:ext cx="3905835" cy="417072"/>
        </a:xfrm>
        <a:prstGeom prst="rect">
          <a:avLst/>
        </a:prstGeom>
      </xdr:spPr>
    </xdr:pic>
    <xdr:clientData/>
  </xdr:twoCellAnchor>
  <xdr:oneCellAnchor>
    <xdr:from>
      <xdr:col>7</xdr:col>
      <xdr:colOff>21853</xdr:colOff>
      <xdr:row>287</xdr:row>
      <xdr:rowOff>237005</xdr:rowOff>
    </xdr:from>
    <xdr:ext cx="409416" cy="385205"/>
    <xdr:pic>
      <xdr:nvPicPr>
        <xdr:cNvPr id="28" name="5 Imagen">
          <a:extLst>
            <a:ext uri="{FF2B5EF4-FFF2-40B4-BE49-F238E27FC236}">
              <a16:creationId xmlns:a16="http://schemas.microsoft.com/office/drawing/2014/main" id="{E3FD291E-3919-4D44-A3A7-97CBB843054C}"/>
            </a:ext>
            <a:ext uri="{147F2762-F138-4A5C-976F-8EAC2B608ADB}">
              <a16:predDERef xmlns:a16="http://schemas.microsoft.com/office/drawing/2014/main" pred="{25BED878-2BF6-46C9-948F-C607DFD8C73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t="3285" b="2383"/>
        <a:stretch/>
      </xdr:blipFill>
      <xdr:spPr>
        <a:xfrm>
          <a:off x="11432803" y="109736405"/>
          <a:ext cx="409416" cy="385205"/>
        </a:xfrm>
        <a:prstGeom prst="rect">
          <a:avLst/>
        </a:prstGeom>
      </xdr:spPr>
    </xdr:pic>
    <xdr:clientData/>
  </xdr:oneCellAnchor>
  <xdr:oneCellAnchor>
    <xdr:from>
      <xdr:col>5</xdr:col>
      <xdr:colOff>371515</xdr:colOff>
      <xdr:row>269</xdr:row>
      <xdr:rowOff>241487</xdr:rowOff>
    </xdr:from>
    <xdr:ext cx="877213" cy="333674"/>
    <xdr:pic>
      <xdr:nvPicPr>
        <xdr:cNvPr id="29" name="11 Imagen" descr="http://www.panasonicproclub.com/uploads/general/images/LOGOS/LOGOS/thumbs/6_ECOi_200_130_fit.png">
          <a:extLst>
            <a:ext uri="{FF2B5EF4-FFF2-40B4-BE49-F238E27FC236}">
              <a16:creationId xmlns:a16="http://schemas.microsoft.com/office/drawing/2014/main" id="{E3B69870-B587-41D0-84BB-A491E9B035A3}"/>
            </a:ext>
            <a:ext uri="{147F2762-F138-4A5C-976F-8EAC2B608ADB}">
              <a16:predDERef xmlns:a16="http://schemas.microsoft.com/office/drawing/2014/main" pred="{E3FD291E-3919-4D44-A3A7-97CBB843054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t="23407" b="16775"/>
        <a:stretch/>
      </xdr:blipFill>
      <xdr:spPr bwMode="auto">
        <a:xfrm>
          <a:off x="10239415" y="103711562"/>
          <a:ext cx="877213" cy="3336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12328</xdr:colOff>
      <xdr:row>287</xdr:row>
      <xdr:rowOff>227480</xdr:rowOff>
    </xdr:from>
    <xdr:ext cx="409416" cy="385205"/>
    <xdr:pic>
      <xdr:nvPicPr>
        <xdr:cNvPr id="30" name="5 Imagen">
          <a:extLst>
            <a:ext uri="{FF2B5EF4-FFF2-40B4-BE49-F238E27FC236}">
              <a16:creationId xmlns:a16="http://schemas.microsoft.com/office/drawing/2014/main" id="{566741A6-9F1A-45E0-AEC2-E870BD049A88}"/>
            </a:ext>
            <a:ext uri="{147F2762-F138-4A5C-976F-8EAC2B608ADB}">
              <a16:predDERef xmlns:a16="http://schemas.microsoft.com/office/drawing/2014/main" pred="{E3B69870-B587-41D0-84BB-A491E9B035A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t="3285" b="2383"/>
        <a:stretch/>
      </xdr:blipFill>
      <xdr:spPr>
        <a:xfrm>
          <a:off x="11423278" y="109726880"/>
          <a:ext cx="409416" cy="385205"/>
        </a:xfrm>
        <a:prstGeom prst="rect">
          <a:avLst/>
        </a:prstGeom>
      </xdr:spPr>
    </xdr:pic>
    <xdr:clientData/>
  </xdr:oneCellAnchor>
  <xdr:oneCellAnchor>
    <xdr:from>
      <xdr:col>5</xdr:col>
      <xdr:colOff>526678</xdr:colOff>
      <xdr:row>315</xdr:row>
      <xdr:rowOff>56030</xdr:rowOff>
    </xdr:from>
    <xdr:ext cx="409416" cy="385205"/>
    <xdr:pic>
      <xdr:nvPicPr>
        <xdr:cNvPr id="31" name="5 Imagen">
          <a:extLst>
            <a:ext uri="{FF2B5EF4-FFF2-40B4-BE49-F238E27FC236}">
              <a16:creationId xmlns:a16="http://schemas.microsoft.com/office/drawing/2014/main" id="{D762947F-23BF-4DB7-AE09-DA9D0C583D2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t="3285" b="2383"/>
        <a:stretch/>
      </xdr:blipFill>
      <xdr:spPr>
        <a:xfrm>
          <a:off x="10581903" y="42232730"/>
          <a:ext cx="409416" cy="385205"/>
        </a:xfrm>
        <a:prstGeom prst="rect">
          <a:avLst/>
        </a:prstGeom>
      </xdr:spPr>
    </xdr:pic>
    <xdr:clientData/>
  </xdr:oneCellAnchor>
  <xdr:oneCellAnchor>
    <xdr:from>
      <xdr:col>5</xdr:col>
      <xdr:colOff>526678</xdr:colOff>
      <xdr:row>324</xdr:row>
      <xdr:rowOff>56030</xdr:rowOff>
    </xdr:from>
    <xdr:ext cx="409416" cy="385205"/>
    <xdr:pic>
      <xdr:nvPicPr>
        <xdr:cNvPr id="32" name="5 Imagen">
          <a:extLst>
            <a:ext uri="{FF2B5EF4-FFF2-40B4-BE49-F238E27FC236}">
              <a16:creationId xmlns:a16="http://schemas.microsoft.com/office/drawing/2014/main" id="{EBDE1D1E-0EDD-495E-A4FF-14632DE4A4F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t="3285" b="2383"/>
        <a:stretch/>
      </xdr:blipFill>
      <xdr:spPr>
        <a:xfrm>
          <a:off x="10581903" y="43109030"/>
          <a:ext cx="409416" cy="385205"/>
        </a:xfrm>
        <a:prstGeom prst="rect">
          <a:avLst/>
        </a:prstGeom>
      </xdr:spPr>
    </xdr:pic>
    <xdr:clientData/>
  </xdr:oneCellAnchor>
  <xdr:oneCellAnchor>
    <xdr:from>
      <xdr:col>5</xdr:col>
      <xdr:colOff>133390</xdr:colOff>
      <xdr:row>329</xdr:row>
      <xdr:rowOff>174812</xdr:rowOff>
    </xdr:from>
    <xdr:ext cx="877213" cy="333674"/>
    <xdr:pic>
      <xdr:nvPicPr>
        <xdr:cNvPr id="33" name="11 Imagen" descr="http://www.panasonicproclub.com/uploads/general/images/LOGOS/LOGOS/thumbs/6_ECOi_200_130_fit.png">
          <a:extLst>
            <a:ext uri="{FF2B5EF4-FFF2-40B4-BE49-F238E27FC236}">
              <a16:creationId xmlns:a16="http://schemas.microsoft.com/office/drawing/2014/main" id="{0E5364AA-41E6-4B28-8272-EA2DBD20512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t="23407" b="16775"/>
        <a:stretch/>
      </xdr:blipFill>
      <xdr:spPr bwMode="auto">
        <a:xfrm>
          <a:off x="10191790" y="44478762"/>
          <a:ext cx="877213" cy="3336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4</xdr:col>
      <xdr:colOff>4041322</xdr:colOff>
      <xdr:row>0</xdr:row>
      <xdr:rowOff>122464</xdr:rowOff>
    </xdr:from>
    <xdr:to>
      <xdr:col>4</xdr:col>
      <xdr:colOff>6075399</xdr:colOff>
      <xdr:row>2</xdr:row>
      <xdr:rowOff>234424</xdr:rowOff>
    </xdr:to>
    <xdr:pic>
      <xdr:nvPicPr>
        <xdr:cNvPr id="34" name="4 Imagen">
          <a:extLst>
            <a:ext uri="{FF2B5EF4-FFF2-40B4-BE49-F238E27FC236}">
              <a16:creationId xmlns:a16="http://schemas.microsoft.com/office/drawing/2014/main" id="{E0ADDE68-2420-4B8F-BE03-B7E292DD14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71215" y="122464"/>
          <a:ext cx="2334982" cy="655557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323</xdr:row>
      <xdr:rowOff>0</xdr:rowOff>
    </xdr:from>
    <xdr:to>
      <xdr:col>7</xdr:col>
      <xdr:colOff>0</xdr:colOff>
      <xdr:row>323</xdr:row>
      <xdr:rowOff>218585</xdr:rowOff>
    </xdr:to>
    <xdr:pic>
      <xdr:nvPicPr>
        <xdr:cNvPr id="38" name="Imagen 37">
          <a:extLst>
            <a:ext uri="{FF2B5EF4-FFF2-40B4-BE49-F238E27FC236}">
              <a16:creationId xmlns:a16="http://schemas.microsoft.com/office/drawing/2014/main" id="{17B189BE-44B1-4D63-994B-CEFC3FD7A7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1688536" y="146875500"/>
          <a:ext cx="530224" cy="22049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369</xdr:row>
      <xdr:rowOff>0</xdr:rowOff>
    </xdr:from>
    <xdr:to>
      <xdr:col>7</xdr:col>
      <xdr:colOff>0</xdr:colOff>
      <xdr:row>369</xdr:row>
      <xdr:rowOff>218585</xdr:rowOff>
    </xdr:to>
    <xdr:pic>
      <xdr:nvPicPr>
        <xdr:cNvPr id="39" name="Imagen 38">
          <a:extLst>
            <a:ext uri="{FF2B5EF4-FFF2-40B4-BE49-F238E27FC236}">
              <a16:creationId xmlns:a16="http://schemas.microsoft.com/office/drawing/2014/main" id="{FF91C960-C58C-49D7-8B56-54B2324B5E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1688536" y="162700607"/>
          <a:ext cx="530224" cy="22049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91</xdr:row>
      <xdr:rowOff>0</xdr:rowOff>
    </xdr:from>
    <xdr:to>
      <xdr:col>7</xdr:col>
      <xdr:colOff>562445</xdr:colOff>
      <xdr:row>91</xdr:row>
      <xdr:rowOff>199112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87E79701-5237-4152-8577-D88E5398A9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1668125" y="36595050"/>
          <a:ext cx="561175" cy="200606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105</xdr:row>
      <xdr:rowOff>0</xdr:rowOff>
    </xdr:from>
    <xdr:to>
      <xdr:col>7</xdr:col>
      <xdr:colOff>562445</xdr:colOff>
      <xdr:row>105</xdr:row>
      <xdr:rowOff>199112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2B6E257E-97F0-4FED-BC51-BA85951CE3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1668125" y="41929050"/>
          <a:ext cx="561175" cy="200606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4041322</xdr:colOff>
      <xdr:row>0</xdr:row>
      <xdr:rowOff>122464</xdr:rowOff>
    </xdr:from>
    <xdr:to>
      <xdr:col>6</xdr:col>
      <xdr:colOff>1811</xdr:colOff>
      <xdr:row>2</xdr:row>
      <xdr:rowOff>244621</xdr:rowOff>
    </xdr:to>
    <xdr:pic>
      <xdr:nvPicPr>
        <xdr:cNvPr id="2" name="4 Imagen">
          <a:extLst>
            <a:ext uri="{FF2B5EF4-FFF2-40B4-BE49-F238E27FC236}">
              <a16:creationId xmlns:a16="http://schemas.microsoft.com/office/drawing/2014/main" id="{B038FDF8-C5C2-4F7B-99F5-DD443FAAB5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65772" y="125639"/>
          <a:ext cx="2323189" cy="652382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4031911</xdr:colOff>
      <xdr:row>0</xdr:row>
      <xdr:rowOff>144393</xdr:rowOff>
    </xdr:from>
    <xdr:to>
      <xdr:col>5</xdr:col>
      <xdr:colOff>522248</xdr:colOff>
      <xdr:row>2</xdr:row>
      <xdr:rowOff>257025</xdr:rowOff>
    </xdr:to>
    <xdr:pic>
      <xdr:nvPicPr>
        <xdr:cNvPr id="2" name="4 Imagen">
          <a:extLst>
            <a:ext uri="{FF2B5EF4-FFF2-40B4-BE49-F238E27FC236}">
              <a16:creationId xmlns:a16="http://schemas.microsoft.com/office/drawing/2014/main" id="{703F4C0B-3B3F-45B7-81F2-F204338A88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53186" y="141218"/>
          <a:ext cx="2334453" cy="649207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Pineda, Alejandro" id="{C92AA35C-8D9F-44CC-889A-96D22377C059}" userId="S::Alejandro.Pineda@eu.panasonic.com::89725fa4-661b-4a92-a731-af5e8c883a68" providerId="AD"/>
</personList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F1" dT="2024-12-12T15:47:28.00" personId="{C92AA35C-8D9F-44CC-889A-96D22377C059}" id="{84BD74F7-9670-4B7D-BE6D-259187DB84DB}">
    <text>¡Ojo! Copiado como valores</text>
  </threadedComment>
</ThreadedComments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customProperty" Target="../customProperty1.bin"/><Relationship Id="rId4" Type="http://schemas.microsoft.com/office/2017/10/relationships/threadedComment" Target="../threadedComments/threadedComment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0.bin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://www.aircon.panasonic.es/" TargetMode="External"/><Relationship Id="rId4" Type="http://schemas.openxmlformats.org/officeDocument/2006/relationships/drawing" Target="../drawings/drawing4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customProperty" Target="../customProperty11.bin"/><Relationship Id="rId1" Type="http://schemas.openxmlformats.org/officeDocument/2006/relationships/hyperlink" Target="http://www.aircon.panasonic.es/" TargetMode="Externa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2.bin"/><Relationship Id="rId1" Type="http://schemas.openxmlformats.org/officeDocument/2006/relationships/hyperlink" Target="http://www.aircon.panasonic.es/" TargetMode="Externa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3.bin"/><Relationship Id="rId1" Type="http://schemas.openxmlformats.org/officeDocument/2006/relationships/hyperlink" Target="http://www.aircon.panasonic.es/" TargetMode="Externa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4.bin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://www.aircon.panasonic.pt/" TargetMode="External"/><Relationship Id="rId4" Type="http://schemas.openxmlformats.org/officeDocument/2006/relationships/drawing" Target="../drawings/drawing6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5.bin"/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http://www.aircon.panasonic.pt/" TargetMode="External"/><Relationship Id="rId4" Type="http://schemas.openxmlformats.org/officeDocument/2006/relationships/drawing" Target="../drawings/drawing7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customProperty" Target="../customProperty16.bin"/><Relationship Id="rId1" Type="http://schemas.openxmlformats.org/officeDocument/2006/relationships/hyperlink" Target="http://www.aircon.panasonic.pt/" TargetMode="Externa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7.bin"/><Relationship Id="rId1" Type="http://schemas.openxmlformats.org/officeDocument/2006/relationships/hyperlink" Target="http://www.aircon.panasonic.es/" TargetMode="Externa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8.bin"/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http://www.aircon.panasonic.pt/" TargetMode="External"/><Relationship Id="rId4" Type="http://schemas.openxmlformats.org/officeDocument/2006/relationships/drawing" Target="../drawings/drawing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4.bin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aircon.panasonic.es/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customProperty" Target="../customProperty5.bin"/><Relationship Id="rId1" Type="http://schemas.openxmlformats.org/officeDocument/2006/relationships/hyperlink" Target="http://www.aircon.panasonic.es/" TargetMode="Externa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customProperty" Target="../customProperty6.bin"/><Relationship Id="rId1" Type="http://schemas.openxmlformats.org/officeDocument/2006/relationships/hyperlink" Target="http://www.aircon.panasonic.es/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7.bin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aircon.panasonic.es/" TargetMode="External"/><Relationship Id="rId4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8.bin"/><Relationship Id="rId1" Type="http://schemas.openxmlformats.org/officeDocument/2006/relationships/hyperlink" Target="http://www.aircon.panasonic.es/" TargetMode="Externa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9.bin"/><Relationship Id="rId1" Type="http://schemas.openxmlformats.org/officeDocument/2006/relationships/hyperlink" Target="http://www.aircon.panasonic.es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47FABE-E96C-4368-9E4B-04AD15E865A5}">
  <sheetPr codeName="Hoja1"/>
  <dimension ref="A1:U2504"/>
  <sheetViews>
    <sheetView zoomScaleNormal="100" workbookViewId="0">
      <pane ySplit="1" topLeftCell="A676" activePane="bottomLeft" state="frozen"/>
      <selection pane="bottomLeft" activeCell="E676" sqref="E676"/>
    </sheetView>
  </sheetViews>
  <sheetFormatPr baseColWidth="10" defaultColWidth="11.5703125" defaultRowHeight="15"/>
  <cols>
    <col min="1" max="1" width="19.42578125" bestFit="1" customWidth="1"/>
    <col min="2" max="2" width="22.5703125" customWidth="1"/>
    <col min="3" max="3" width="17.5703125" customWidth="1"/>
    <col min="4" max="4" width="15.85546875" customWidth="1"/>
    <col min="5" max="5" width="11.5703125" customWidth="1"/>
    <col min="6" max="12" width="12.5703125" style="300" customWidth="1"/>
    <col min="13" max="13" width="5.5703125" style="612" customWidth="1"/>
    <col min="14" max="20" width="14.5703125" style="614" customWidth="1"/>
    <col min="21" max="21" width="14.5703125" customWidth="1"/>
  </cols>
  <sheetData>
    <row r="1" spans="1:21" ht="45">
      <c r="A1" s="284" t="s">
        <v>3043</v>
      </c>
      <c r="B1" s="284" t="s">
        <v>3935</v>
      </c>
      <c r="C1" s="445" t="s">
        <v>1</v>
      </c>
      <c r="D1" s="841" t="str">
        <f>'Tarifa Compacta'!E2</f>
        <v>Febrero 2025</v>
      </c>
      <c r="E1" s="446" t="s">
        <v>3939</v>
      </c>
      <c r="F1" s="446" t="s">
        <v>4141</v>
      </c>
      <c r="G1" s="446" t="s">
        <v>4142</v>
      </c>
      <c r="H1" s="446" t="s">
        <v>3937</v>
      </c>
      <c r="I1" s="446" t="s">
        <v>2</v>
      </c>
      <c r="J1" s="446" t="s">
        <v>2576</v>
      </c>
      <c r="K1" s="446" t="s">
        <v>3936</v>
      </c>
      <c r="L1" s="446" t="s">
        <v>3938</v>
      </c>
      <c r="M1" s="742"/>
      <c r="N1" s="842" t="s">
        <v>3940</v>
      </c>
      <c r="O1" s="842" t="s">
        <v>4143</v>
      </c>
      <c r="P1" s="842" t="s">
        <v>3941</v>
      </c>
      <c r="Q1" s="842" t="s">
        <v>4144</v>
      </c>
      <c r="R1" s="842" t="s">
        <v>3942</v>
      </c>
      <c r="S1" s="842" t="s">
        <v>3943</v>
      </c>
      <c r="T1" s="842" t="s">
        <v>3945</v>
      </c>
      <c r="U1" s="842" t="s">
        <v>3944</v>
      </c>
    </row>
    <row r="2" spans="1:21">
      <c r="A2" s="285" t="s">
        <v>3721</v>
      </c>
      <c r="B2" s="285" t="s">
        <v>705</v>
      </c>
      <c r="C2" s="447" t="s">
        <v>4982</v>
      </c>
      <c r="D2" s="497">
        <f>IFERROR(E2,IFERROR(F2,IFERROR(G2,IFERROR(H2,IFERROR(I2,IFERROR(J2,IFERROR(K2,L2)))))))</f>
        <v>954</v>
      </c>
      <c r="E2" s="496" t="e">
        <v>#N/A</v>
      </c>
      <c r="F2" s="489" t="e">
        <v>#N/A</v>
      </c>
      <c r="G2" s="489" t="e">
        <v>#N/A</v>
      </c>
      <c r="H2" s="489">
        <v>954</v>
      </c>
      <c r="I2" s="489">
        <v>954</v>
      </c>
      <c r="J2" s="489">
        <v>954</v>
      </c>
      <c r="K2" s="489">
        <v>954</v>
      </c>
      <c r="L2" s="489" t="e">
        <v>#N/A</v>
      </c>
      <c r="M2" s="743"/>
      <c r="N2" s="613" t="e">
        <f t="shared" ref="N2:N65" si="0">D2-E2</f>
        <v>#N/A</v>
      </c>
      <c r="O2" s="613" t="e">
        <f t="shared" ref="O2:O65" si="1">D2-F2</f>
        <v>#N/A</v>
      </c>
      <c r="P2" s="613">
        <f t="shared" ref="P2:P65" si="2">D2-H2</f>
        <v>0</v>
      </c>
      <c r="Q2" s="896" t="e">
        <f>F2/H2</f>
        <v>#N/A</v>
      </c>
      <c r="R2" s="613">
        <f>D2-I2</f>
        <v>0</v>
      </c>
      <c r="S2" s="613">
        <f t="shared" ref="S2:S65" si="3">D2-J2</f>
        <v>0</v>
      </c>
      <c r="T2" s="747">
        <f t="shared" ref="T2:T65" si="4">D2-K2</f>
        <v>0</v>
      </c>
      <c r="U2" s="613" t="e">
        <f t="shared" ref="U2:U65" si="5">D2-L2</f>
        <v>#N/A</v>
      </c>
    </row>
    <row r="3" spans="1:21">
      <c r="A3" s="285" t="s">
        <v>3718</v>
      </c>
      <c r="B3" s="285" t="s">
        <v>3563</v>
      </c>
      <c r="C3" s="447" t="s">
        <v>4983</v>
      </c>
      <c r="D3" s="497">
        <f t="shared" ref="D3:D66" si="6">IFERROR(E3,IFERROR(F3,IFERROR(G3,IFERROR(H3,IFERROR(I3,IFERROR(J3,IFERROR(K3,L3)))))))</f>
        <v>170</v>
      </c>
      <c r="E3" s="496" t="e">
        <v>#N/A</v>
      </c>
      <c r="F3" s="489">
        <v>170</v>
      </c>
      <c r="G3" s="489" t="e">
        <v>#N/A</v>
      </c>
      <c r="H3" s="489" t="e">
        <v>#N/A</v>
      </c>
      <c r="I3" s="489">
        <v>170</v>
      </c>
      <c r="J3" s="489">
        <v>9999999</v>
      </c>
      <c r="K3" s="489" t="e">
        <v>#N/A</v>
      </c>
      <c r="L3" s="489">
        <v>0</v>
      </c>
      <c r="M3" s="743"/>
      <c r="N3" s="613" t="e">
        <f t="shared" si="0"/>
        <v>#N/A</v>
      </c>
      <c r="O3" s="613">
        <f t="shared" si="1"/>
        <v>0</v>
      </c>
      <c r="P3" s="613" t="e">
        <f t="shared" si="2"/>
        <v>#N/A</v>
      </c>
      <c r="Q3" s="896" t="e">
        <f t="shared" ref="Q3:Q66" si="7">F3/H3</f>
        <v>#N/A</v>
      </c>
      <c r="R3" s="613">
        <f t="shared" ref="R3:R65" si="8">D3-I3</f>
        <v>0</v>
      </c>
      <c r="S3" s="613">
        <f t="shared" si="3"/>
        <v>-9999829</v>
      </c>
      <c r="T3" s="747" t="e">
        <f t="shared" si="4"/>
        <v>#N/A</v>
      </c>
      <c r="U3" s="613">
        <f t="shared" si="5"/>
        <v>170</v>
      </c>
    </row>
    <row r="4" spans="1:21">
      <c r="A4" s="285" t="s">
        <v>3721</v>
      </c>
      <c r="B4" s="285" t="s">
        <v>3677</v>
      </c>
      <c r="C4" s="447" t="s">
        <v>4984</v>
      </c>
      <c r="D4" s="497">
        <f t="shared" si="6"/>
        <v>557</v>
      </c>
      <c r="E4" s="496" t="e">
        <v>#N/A</v>
      </c>
      <c r="F4" s="489">
        <v>557</v>
      </c>
      <c r="G4" s="489" t="e">
        <v>#N/A</v>
      </c>
      <c r="H4" s="489" t="e">
        <v>#N/A</v>
      </c>
      <c r="I4" s="489" t="e">
        <v>#N/A</v>
      </c>
      <c r="J4" s="489" t="e">
        <v>#N/A</v>
      </c>
      <c r="K4" s="489" t="e">
        <v>#N/A</v>
      </c>
      <c r="L4" s="489" t="e">
        <v>#N/A</v>
      </c>
      <c r="M4" s="743"/>
      <c r="N4" s="613" t="e">
        <f t="shared" si="0"/>
        <v>#N/A</v>
      </c>
      <c r="O4" s="613">
        <f t="shared" si="1"/>
        <v>0</v>
      </c>
      <c r="P4" s="613" t="e">
        <f t="shared" si="2"/>
        <v>#N/A</v>
      </c>
      <c r="Q4" s="896" t="e">
        <f t="shared" si="7"/>
        <v>#N/A</v>
      </c>
      <c r="R4" s="613" t="e">
        <f t="shared" si="8"/>
        <v>#N/A</v>
      </c>
      <c r="S4" s="613" t="e">
        <f t="shared" si="3"/>
        <v>#N/A</v>
      </c>
      <c r="T4" s="747" t="e">
        <f t="shared" si="4"/>
        <v>#N/A</v>
      </c>
      <c r="U4" s="613" t="e">
        <f t="shared" si="5"/>
        <v>#N/A</v>
      </c>
    </row>
    <row r="5" spans="1:21">
      <c r="A5" s="285" t="s">
        <v>3721</v>
      </c>
      <c r="B5" s="285" t="s">
        <v>3655</v>
      </c>
      <c r="C5" s="447" t="s">
        <v>4775</v>
      </c>
      <c r="D5" s="497">
        <f t="shared" si="6"/>
        <v>269</v>
      </c>
      <c r="E5" s="496" t="e">
        <v>#N/A</v>
      </c>
      <c r="F5" s="489">
        <v>269</v>
      </c>
      <c r="G5" s="489" t="e">
        <v>#N/A</v>
      </c>
      <c r="H5" s="489" t="e">
        <v>#N/A</v>
      </c>
      <c r="I5" s="489" t="e">
        <v>#N/A</v>
      </c>
      <c r="J5" s="489" t="e">
        <v>#N/A</v>
      </c>
      <c r="K5" s="489" t="e">
        <v>#N/A</v>
      </c>
      <c r="L5" s="489" t="e">
        <v>#N/A</v>
      </c>
      <c r="M5" s="743"/>
      <c r="N5" s="613" t="e">
        <f t="shared" si="0"/>
        <v>#N/A</v>
      </c>
      <c r="O5" s="613">
        <f t="shared" si="1"/>
        <v>0</v>
      </c>
      <c r="P5" s="613" t="e">
        <f t="shared" si="2"/>
        <v>#N/A</v>
      </c>
      <c r="Q5" s="896" t="e">
        <f t="shared" si="7"/>
        <v>#N/A</v>
      </c>
      <c r="R5" s="613" t="e">
        <f t="shared" si="8"/>
        <v>#N/A</v>
      </c>
      <c r="S5" s="613" t="e">
        <f t="shared" si="3"/>
        <v>#N/A</v>
      </c>
      <c r="T5" s="747" t="e">
        <f t="shared" si="4"/>
        <v>#N/A</v>
      </c>
      <c r="U5" s="613" t="e">
        <f t="shared" si="5"/>
        <v>#N/A</v>
      </c>
    </row>
    <row r="6" spans="1:21">
      <c r="A6" s="285" t="s">
        <v>3721</v>
      </c>
      <c r="B6" s="285" t="s">
        <v>3654</v>
      </c>
      <c r="C6" s="447" t="s">
        <v>4776</v>
      </c>
      <c r="D6" s="497">
        <f t="shared" si="6"/>
        <v>370</v>
      </c>
      <c r="E6" s="496" t="e">
        <v>#N/A</v>
      </c>
      <c r="F6" s="489">
        <v>370</v>
      </c>
      <c r="G6" s="489" t="e">
        <v>#N/A</v>
      </c>
      <c r="H6" s="489" t="e">
        <v>#N/A</v>
      </c>
      <c r="I6" s="489" t="e">
        <v>#N/A</v>
      </c>
      <c r="J6" s="489" t="e">
        <v>#N/A</v>
      </c>
      <c r="K6" s="489" t="e">
        <v>#N/A</v>
      </c>
      <c r="L6" s="489" t="e">
        <v>#N/A</v>
      </c>
      <c r="M6" s="743"/>
      <c r="N6" s="613" t="e">
        <f t="shared" si="0"/>
        <v>#N/A</v>
      </c>
      <c r="O6" s="613">
        <f t="shared" si="1"/>
        <v>0</v>
      </c>
      <c r="P6" s="613" t="e">
        <f t="shared" si="2"/>
        <v>#N/A</v>
      </c>
      <c r="Q6" s="896" t="e">
        <f t="shared" si="7"/>
        <v>#N/A</v>
      </c>
      <c r="R6" s="613" t="e">
        <f t="shared" si="8"/>
        <v>#N/A</v>
      </c>
      <c r="S6" s="613" t="e">
        <f t="shared" si="3"/>
        <v>#N/A</v>
      </c>
      <c r="T6" s="747" t="e">
        <f t="shared" si="4"/>
        <v>#N/A</v>
      </c>
      <c r="U6" s="613" t="e">
        <f t="shared" si="5"/>
        <v>#N/A</v>
      </c>
    </row>
    <row r="7" spans="1:21">
      <c r="A7" s="285" t="s">
        <v>3721</v>
      </c>
      <c r="B7" s="285" t="s">
        <v>3679</v>
      </c>
      <c r="C7" s="447" t="s">
        <v>4985</v>
      </c>
      <c r="D7" s="497">
        <f t="shared" si="6"/>
        <v>3300</v>
      </c>
      <c r="E7" s="496" t="e">
        <v>#N/A</v>
      </c>
      <c r="F7" s="489">
        <v>3300</v>
      </c>
      <c r="G7" s="489" t="e">
        <v>#N/A</v>
      </c>
      <c r="H7" s="489" t="e">
        <v>#N/A</v>
      </c>
      <c r="I7" s="489">
        <v>3300</v>
      </c>
      <c r="J7" s="489">
        <v>3300</v>
      </c>
      <c r="K7" s="489" t="e">
        <v>#N/A</v>
      </c>
      <c r="L7" s="489">
        <v>0</v>
      </c>
      <c r="M7" s="743"/>
      <c r="N7" s="613" t="e">
        <f t="shared" si="0"/>
        <v>#N/A</v>
      </c>
      <c r="O7" s="613">
        <f t="shared" si="1"/>
        <v>0</v>
      </c>
      <c r="P7" s="613" t="e">
        <f t="shared" si="2"/>
        <v>#N/A</v>
      </c>
      <c r="Q7" s="896" t="e">
        <f t="shared" si="7"/>
        <v>#N/A</v>
      </c>
      <c r="R7" s="613">
        <f t="shared" si="8"/>
        <v>0</v>
      </c>
      <c r="S7" s="613">
        <f t="shared" si="3"/>
        <v>0</v>
      </c>
      <c r="T7" s="747" t="e">
        <f t="shared" si="4"/>
        <v>#N/A</v>
      </c>
      <c r="U7" s="613">
        <f t="shared" si="5"/>
        <v>3300</v>
      </c>
    </row>
    <row r="8" spans="1:21">
      <c r="A8" s="285" t="s">
        <v>3721</v>
      </c>
      <c r="B8" s="285" t="s">
        <v>3656</v>
      </c>
      <c r="C8" s="447" t="s">
        <v>4986</v>
      </c>
      <c r="D8" s="497">
        <f t="shared" si="6"/>
        <v>465</v>
      </c>
      <c r="E8" s="496" t="e">
        <v>#N/A</v>
      </c>
      <c r="F8" s="489">
        <v>465</v>
      </c>
      <c r="G8" s="489" t="e">
        <v>#N/A</v>
      </c>
      <c r="H8" s="489" t="e">
        <v>#N/A</v>
      </c>
      <c r="I8" s="489">
        <v>465</v>
      </c>
      <c r="J8" s="489">
        <v>9999999</v>
      </c>
      <c r="K8" s="489" t="e">
        <v>#N/A</v>
      </c>
      <c r="L8" s="489">
        <v>0</v>
      </c>
      <c r="M8" s="743"/>
      <c r="N8" s="613" t="e">
        <f t="shared" si="0"/>
        <v>#N/A</v>
      </c>
      <c r="O8" s="613">
        <f t="shared" si="1"/>
        <v>0</v>
      </c>
      <c r="P8" s="613" t="e">
        <f t="shared" si="2"/>
        <v>#N/A</v>
      </c>
      <c r="Q8" s="896" t="e">
        <f t="shared" si="7"/>
        <v>#N/A</v>
      </c>
      <c r="R8" s="613">
        <f t="shared" si="8"/>
        <v>0</v>
      </c>
      <c r="S8" s="613">
        <f t="shared" si="3"/>
        <v>-9999534</v>
      </c>
      <c r="T8" s="747" t="e">
        <f t="shared" si="4"/>
        <v>#N/A</v>
      </c>
      <c r="U8" s="613">
        <f t="shared" si="5"/>
        <v>465</v>
      </c>
    </row>
    <row r="9" spans="1:21">
      <c r="A9" s="285" t="s">
        <v>3721</v>
      </c>
      <c r="B9" s="285" t="s">
        <v>3657</v>
      </c>
      <c r="C9" s="447" t="s">
        <v>4987</v>
      </c>
      <c r="D9" s="497">
        <f t="shared" si="6"/>
        <v>318</v>
      </c>
      <c r="E9" s="496" t="e">
        <v>#N/A</v>
      </c>
      <c r="F9" s="489">
        <v>318</v>
      </c>
      <c r="G9" s="489" t="e">
        <v>#N/A</v>
      </c>
      <c r="H9" s="489">
        <v>318</v>
      </c>
      <c r="I9" s="489">
        <v>318</v>
      </c>
      <c r="J9" s="489">
        <v>318</v>
      </c>
      <c r="K9" s="489" t="e">
        <v>#N/A</v>
      </c>
      <c r="L9" s="489">
        <v>0</v>
      </c>
      <c r="M9" s="743"/>
      <c r="N9" s="613" t="e">
        <f t="shared" si="0"/>
        <v>#N/A</v>
      </c>
      <c r="O9" s="613">
        <f t="shared" si="1"/>
        <v>0</v>
      </c>
      <c r="P9" s="613">
        <f t="shared" si="2"/>
        <v>0</v>
      </c>
      <c r="Q9" s="896">
        <f t="shared" si="7"/>
        <v>1</v>
      </c>
      <c r="R9" s="613">
        <f t="shared" si="8"/>
        <v>0</v>
      </c>
      <c r="S9" s="613">
        <f t="shared" si="3"/>
        <v>0</v>
      </c>
      <c r="T9" s="747" t="e">
        <f t="shared" si="4"/>
        <v>#N/A</v>
      </c>
      <c r="U9" s="613">
        <f t="shared" si="5"/>
        <v>318</v>
      </c>
    </row>
    <row r="10" spans="1:21">
      <c r="A10" s="285" t="s">
        <v>3721</v>
      </c>
      <c r="B10" s="285" t="s">
        <v>3681</v>
      </c>
      <c r="C10" s="447" t="s">
        <v>4988</v>
      </c>
      <c r="D10" s="497">
        <f t="shared" si="6"/>
        <v>367</v>
      </c>
      <c r="E10" s="496" t="e">
        <v>#N/A</v>
      </c>
      <c r="F10" s="489">
        <v>367</v>
      </c>
      <c r="G10" s="489" t="e">
        <v>#N/A</v>
      </c>
      <c r="H10" s="489">
        <v>367</v>
      </c>
      <c r="I10" s="489">
        <v>367</v>
      </c>
      <c r="J10" s="489">
        <v>367</v>
      </c>
      <c r="K10" s="489" t="e">
        <v>#N/A</v>
      </c>
      <c r="L10" s="489">
        <v>328</v>
      </c>
      <c r="M10" s="743"/>
      <c r="N10" s="613" t="e">
        <f t="shared" si="0"/>
        <v>#N/A</v>
      </c>
      <c r="O10" s="613">
        <f t="shared" si="1"/>
        <v>0</v>
      </c>
      <c r="P10" s="613">
        <f t="shared" si="2"/>
        <v>0</v>
      </c>
      <c r="Q10" s="896">
        <f t="shared" si="7"/>
        <v>1</v>
      </c>
      <c r="R10" s="613">
        <f t="shared" si="8"/>
        <v>0</v>
      </c>
      <c r="S10" s="613">
        <f t="shared" si="3"/>
        <v>0</v>
      </c>
      <c r="T10" s="747" t="e">
        <f t="shared" si="4"/>
        <v>#N/A</v>
      </c>
      <c r="U10" s="613">
        <f t="shared" si="5"/>
        <v>39</v>
      </c>
    </row>
    <row r="11" spans="1:21">
      <c r="A11" s="285" t="s">
        <v>3721</v>
      </c>
      <c r="B11" s="285" t="s">
        <v>3680</v>
      </c>
      <c r="C11" s="447" t="s">
        <v>4989</v>
      </c>
      <c r="D11" s="497">
        <f t="shared" si="6"/>
        <v>252</v>
      </c>
      <c r="E11" s="496" t="e">
        <v>#N/A</v>
      </c>
      <c r="F11" s="489">
        <v>252</v>
      </c>
      <c r="G11" s="489" t="e">
        <v>#N/A</v>
      </c>
      <c r="H11" s="489">
        <v>252</v>
      </c>
      <c r="I11" s="489">
        <v>252</v>
      </c>
      <c r="J11" s="489">
        <v>252</v>
      </c>
      <c r="K11" s="489" t="e">
        <v>#N/A</v>
      </c>
      <c r="L11" s="489">
        <v>252</v>
      </c>
      <c r="M11" s="743"/>
      <c r="N11" s="613" t="e">
        <f t="shared" si="0"/>
        <v>#N/A</v>
      </c>
      <c r="O11" s="613">
        <f t="shared" si="1"/>
        <v>0</v>
      </c>
      <c r="P11" s="613">
        <f t="shared" si="2"/>
        <v>0</v>
      </c>
      <c r="Q11" s="896">
        <f t="shared" si="7"/>
        <v>1</v>
      </c>
      <c r="R11" s="613">
        <f t="shared" si="8"/>
        <v>0</v>
      </c>
      <c r="S11" s="613">
        <f t="shared" si="3"/>
        <v>0</v>
      </c>
      <c r="T11" s="747" t="e">
        <f t="shared" si="4"/>
        <v>#N/A</v>
      </c>
      <c r="U11" s="613">
        <f t="shared" si="5"/>
        <v>0</v>
      </c>
    </row>
    <row r="12" spans="1:21">
      <c r="A12" s="285" t="s">
        <v>3720</v>
      </c>
      <c r="B12" s="285" t="s">
        <v>707</v>
      </c>
      <c r="C12" s="447" t="s">
        <v>4990</v>
      </c>
      <c r="D12" s="497">
        <f t="shared" si="6"/>
        <v>184</v>
      </c>
      <c r="E12" s="496" t="e">
        <v>#N/A</v>
      </c>
      <c r="F12" s="489" t="e">
        <v>#N/A</v>
      </c>
      <c r="G12" s="489" t="e">
        <v>#N/A</v>
      </c>
      <c r="H12" s="489">
        <v>184</v>
      </c>
      <c r="I12" s="489">
        <v>184</v>
      </c>
      <c r="J12" s="489">
        <v>184</v>
      </c>
      <c r="K12" s="489">
        <v>184</v>
      </c>
      <c r="L12" s="489" t="e">
        <v>#N/A</v>
      </c>
      <c r="M12" s="743"/>
      <c r="N12" s="613" t="e">
        <f t="shared" si="0"/>
        <v>#N/A</v>
      </c>
      <c r="O12" s="613" t="e">
        <f t="shared" si="1"/>
        <v>#N/A</v>
      </c>
      <c r="P12" s="613">
        <f t="shared" si="2"/>
        <v>0</v>
      </c>
      <c r="Q12" s="896" t="e">
        <f t="shared" si="7"/>
        <v>#N/A</v>
      </c>
      <c r="R12" s="613">
        <f t="shared" si="8"/>
        <v>0</v>
      </c>
      <c r="S12" s="613">
        <f t="shared" si="3"/>
        <v>0</v>
      </c>
      <c r="T12" s="747">
        <f t="shared" si="4"/>
        <v>0</v>
      </c>
      <c r="U12" s="613" t="e">
        <f t="shared" si="5"/>
        <v>#N/A</v>
      </c>
    </row>
    <row r="13" spans="1:21">
      <c r="A13" s="285" t="s">
        <v>3720</v>
      </c>
      <c r="B13" s="285" t="s">
        <v>3093</v>
      </c>
      <c r="C13" s="447" t="s">
        <v>4991</v>
      </c>
      <c r="D13" s="497">
        <f t="shared" si="6"/>
        <v>442</v>
      </c>
      <c r="E13" s="496" t="e">
        <v>#N/A</v>
      </c>
      <c r="F13" s="489">
        <v>442</v>
      </c>
      <c r="G13" s="489" t="e">
        <v>#N/A</v>
      </c>
      <c r="H13" s="489">
        <v>442</v>
      </c>
      <c r="I13" s="489">
        <v>442</v>
      </c>
      <c r="J13" s="489">
        <v>442</v>
      </c>
      <c r="K13" s="489">
        <v>442</v>
      </c>
      <c r="L13" s="489" t="e">
        <v>#N/A</v>
      </c>
      <c r="M13" s="743"/>
      <c r="N13" s="613" t="e">
        <f t="shared" si="0"/>
        <v>#N/A</v>
      </c>
      <c r="O13" s="613">
        <f t="shared" si="1"/>
        <v>0</v>
      </c>
      <c r="P13" s="613">
        <f t="shared" si="2"/>
        <v>0</v>
      </c>
      <c r="Q13" s="896">
        <f t="shared" si="7"/>
        <v>1</v>
      </c>
      <c r="R13" s="613">
        <f t="shared" si="8"/>
        <v>0</v>
      </c>
      <c r="S13" s="613">
        <f t="shared" si="3"/>
        <v>0</v>
      </c>
      <c r="T13" s="747">
        <f t="shared" si="4"/>
        <v>0</v>
      </c>
      <c r="U13" s="613" t="e">
        <f t="shared" si="5"/>
        <v>#N/A</v>
      </c>
    </row>
    <row r="14" spans="1:21">
      <c r="A14" s="285" t="s">
        <v>4930</v>
      </c>
      <c r="B14" s="285" t="s">
        <v>3416</v>
      </c>
      <c r="C14" s="447" t="s">
        <v>4309</v>
      </c>
      <c r="D14" s="497">
        <f t="shared" si="6"/>
        <v>200</v>
      </c>
      <c r="E14" s="496" t="e">
        <v>#N/A</v>
      </c>
      <c r="F14" s="489">
        <v>200</v>
      </c>
      <c r="G14" s="489" t="e">
        <v>#N/A</v>
      </c>
      <c r="H14" s="489" t="e">
        <v>#N/A</v>
      </c>
      <c r="I14" s="489" t="e">
        <v>#N/A</v>
      </c>
      <c r="J14" s="489" t="e">
        <v>#N/A</v>
      </c>
      <c r="K14" s="489" t="e">
        <v>#N/A</v>
      </c>
      <c r="L14" s="489" t="e">
        <v>#N/A</v>
      </c>
      <c r="M14" s="743"/>
      <c r="N14" s="613" t="e">
        <f t="shared" si="0"/>
        <v>#N/A</v>
      </c>
      <c r="O14" s="613">
        <f t="shared" si="1"/>
        <v>0</v>
      </c>
      <c r="P14" s="613" t="e">
        <f t="shared" si="2"/>
        <v>#N/A</v>
      </c>
      <c r="Q14" s="896" t="e">
        <f t="shared" si="7"/>
        <v>#N/A</v>
      </c>
      <c r="R14" s="613" t="e">
        <f t="shared" si="8"/>
        <v>#N/A</v>
      </c>
      <c r="S14" s="613" t="e">
        <f t="shared" si="3"/>
        <v>#N/A</v>
      </c>
      <c r="T14" s="747" t="e">
        <f t="shared" si="4"/>
        <v>#N/A</v>
      </c>
      <c r="U14" s="613" t="e">
        <f t="shared" si="5"/>
        <v>#N/A</v>
      </c>
    </row>
    <row r="15" spans="1:21">
      <c r="A15" s="285" t="s">
        <v>3721</v>
      </c>
      <c r="B15" s="285" t="s">
        <v>3650</v>
      </c>
      <c r="C15" s="447" t="s">
        <v>4992</v>
      </c>
      <c r="D15" s="497">
        <f t="shared" si="6"/>
        <v>420</v>
      </c>
      <c r="E15" s="496" t="e">
        <v>#N/A</v>
      </c>
      <c r="F15" s="489">
        <v>420</v>
      </c>
      <c r="G15" s="489" t="e">
        <v>#N/A</v>
      </c>
      <c r="H15" s="489" t="e">
        <v>#N/A</v>
      </c>
      <c r="I15" s="489" t="e">
        <v>#N/A</v>
      </c>
      <c r="J15" s="489" t="e">
        <v>#N/A</v>
      </c>
      <c r="K15" s="489" t="e">
        <v>#N/A</v>
      </c>
      <c r="L15" s="489" t="e">
        <v>#N/A</v>
      </c>
      <c r="M15" s="743"/>
      <c r="N15" s="613" t="e">
        <f t="shared" si="0"/>
        <v>#N/A</v>
      </c>
      <c r="O15" s="613">
        <f t="shared" si="1"/>
        <v>0</v>
      </c>
      <c r="P15" s="613" t="e">
        <f t="shared" si="2"/>
        <v>#N/A</v>
      </c>
      <c r="Q15" s="896" t="e">
        <f t="shared" si="7"/>
        <v>#N/A</v>
      </c>
      <c r="R15" s="613" t="e">
        <f t="shared" si="8"/>
        <v>#N/A</v>
      </c>
      <c r="S15" s="613" t="e">
        <f t="shared" si="3"/>
        <v>#N/A</v>
      </c>
      <c r="T15" s="747" t="e">
        <f t="shared" si="4"/>
        <v>#N/A</v>
      </c>
      <c r="U15" s="613" t="e">
        <f t="shared" si="5"/>
        <v>#N/A</v>
      </c>
    </row>
    <row r="16" spans="1:21">
      <c r="A16" s="285" t="s">
        <v>3721</v>
      </c>
      <c r="B16" s="285" t="s">
        <v>3652</v>
      </c>
      <c r="C16" s="447" t="s">
        <v>4992</v>
      </c>
      <c r="D16" s="497">
        <f t="shared" si="6"/>
        <v>1647</v>
      </c>
      <c r="E16" s="496" t="e">
        <v>#N/A</v>
      </c>
      <c r="F16" s="489">
        <v>1647</v>
      </c>
      <c r="G16" s="489" t="e">
        <v>#N/A</v>
      </c>
      <c r="H16" s="489" t="e">
        <v>#N/A</v>
      </c>
      <c r="I16" s="489" t="e">
        <v>#N/A</v>
      </c>
      <c r="J16" s="489" t="e">
        <v>#N/A</v>
      </c>
      <c r="K16" s="489" t="e">
        <v>#N/A</v>
      </c>
      <c r="L16" s="489" t="e">
        <v>#N/A</v>
      </c>
      <c r="M16" s="743"/>
      <c r="N16" s="613" t="e">
        <f t="shared" si="0"/>
        <v>#N/A</v>
      </c>
      <c r="O16" s="613">
        <f t="shared" si="1"/>
        <v>0</v>
      </c>
      <c r="P16" s="613" t="e">
        <f t="shared" si="2"/>
        <v>#N/A</v>
      </c>
      <c r="Q16" s="896" t="e">
        <f t="shared" si="7"/>
        <v>#N/A</v>
      </c>
      <c r="R16" s="613" t="e">
        <f t="shared" si="8"/>
        <v>#N/A</v>
      </c>
      <c r="S16" s="613" t="e">
        <f t="shared" si="3"/>
        <v>#N/A</v>
      </c>
      <c r="T16" s="747" t="e">
        <f t="shared" si="4"/>
        <v>#N/A</v>
      </c>
      <c r="U16" s="613" t="e">
        <f t="shared" si="5"/>
        <v>#N/A</v>
      </c>
    </row>
    <row r="17" spans="1:21">
      <c r="A17" s="285" t="s">
        <v>3721</v>
      </c>
      <c r="B17" s="285" t="s">
        <v>3653</v>
      </c>
      <c r="C17" s="447" t="s">
        <v>4777</v>
      </c>
      <c r="D17" s="497">
        <f t="shared" si="6"/>
        <v>1499</v>
      </c>
      <c r="E17" s="496" t="e">
        <v>#N/A</v>
      </c>
      <c r="F17" s="489">
        <v>1499</v>
      </c>
      <c r="G17" s="489" t="e">
        <v>#N/A</v>
      </c>
      <c r="H17" s="489" t="e">
        <v>#N/A</v>
      </c>
      <c r="I17" s="489" t="e">
        <v>#N/A</v>
      </c>
      <c r="J17" s="489" t="e">
        <v>#N/A</v>
      </c>
      <c r="K17" s="489" t="e">
        <v>#N/A</v>
      </c>
      <c r="L17" s="489" t="e">
        <v>#N/A</v>
      </c>
      <c r="M17" s="743"/>
      <c r="N17" s="613" t="e">
        <f t="shared" si="0"/>
        <v>#N/A</v>
      </c>
      <c r="O17" s="613">
        <f t="shared" si="1"/>
        <v>0</v>
      </c>
      <c r="P17" s="613" t="e">
        <f t="shared" si="2"/>
        <v>#N/A</v>
      </c>
      <c r="Q17" s="896" t="e">
        <f t="shared" si="7"/>
        <v>#N/A</v>
      </c>
      <c r="R17" s="613" t="e">
        <f t="shared" si="8"/>
        <v>#N/A</v>
      </c>
      <c r="S17" s="613" t="e">
        <f t="shared" si="3"/>
        <v>#N/A</v>
      </c>
      <c r="T17" s="747" t="e">
        <f t="shared" si="4"/>
        <v>#N/A</v>
      </c>
      <c r="U17" s="613" t="e">
        <f t="shared" si="5"/>
        <v>#N/A</v>
      </c>
    </row>
    <row r="18" spans="1:21">
      <c r="A18" s="285" t="s">
        <v>3721</v>
      </c>
      <c r="B18" s="285" t="s">
        <v>593</v>
      </c>
      <c r="C18" s="447" t="s">
        <v>4993</v>
      </c>
      <c r="D18" s="497">
        <f t="shared" si="6"/>
        <v>752</v>
      </c>
      <c r="E18" s="496" t="e">
        <v>#N/A</v>
      </c>
      <c r="F18" s="489">
        <v>752</v>
      </c>
      <c r="G18" s="489" t="e">
        <v>#N/A</v>
      </c>
      <c r="H18" s="489">
        <v>752</v>
      </c>
      <c r="I18" s="489">
        <v>752</v>
      </c>
      <c r="J18" s="489">
        <v>752</v>
      </c>
      <c r="K18" s="489" t="e">
        <v>#N/A</v>
      </c>
      <c r="L18" s="489">
        <v>752</v>
      </c>
      <c r="M18" s="743"/>
      <c r="N18" s="613" t="e">
        <f t="shared" si="0"/>
        <v>#N/A</v>
      </c>
      <c r="O18" s="613">
        <f t="shared" si="1"/>
        <v>0</v>
      </c>
      <c r="P18" s="613">
        <f t="shared" si="2"/>
        <v>0</v>
      </c>
      <c r="Q18" s="896">
        <f t="shared" si="7"/>
        <v>1</v>
      </c>
      <c r="R18" s="613">
        <f t="shared" si="8"/>
        <v>0</v>
      </c>
      <c r="S18" s="613">
        <f t="shared" si="3"/>
        <v>0</v>
      </c>
      <c r="T18" s="747" t="e">
        <f t="shared" si="4"/>
        <v>#N/A</v>
      </c>
      <c r="U18" s="613">
        <f t="shared" si="5"/>
        <v>0</v>
      </c>
    </row>
    <row r="19" spans="1:21">
      <c r="A19" s="285" t="s">
        <v>3721</v>
      </c>
      <c r="B19" s="285" t="s">
        <v>3651</v>
      </c>
      <c r="C19" s="447" t="s">
        <v>4992</v>
      </c>
      <c r="D19" s="497">
        <f t="shared" si="6"/>
        <v>305</v>
      </c>
      <c r="E19" s="496" t="e">
        <v>#N/A</v>
      </c>
      <c r="F19" s="489">
        <v>305</v>
      </c>
      <c r="G19" s="489" t="e">
        <v>#N/A</v>
      </c>
      <c r="H19" s="489" t="e">
        <v>#N/A</v>
      </c>
      <c r="I19" s="489" t="e">
        <v>#N/A</v>
      </c>
      <c r="J19" s="489" t="e">
        <v>#N/A</v>
      </c>
      <c r="K19" s="489" t="e">
        <v>#N/A</v>
      </c>
      <c r="L19" s="489" t="e">
        <v>#N/A</v>
      </c>
      <c r="M19" s="743"/>
      <c r="N19" s="613" t="e">
        <f t="shared" si="0"/>
        <v>#N/A</v>
      </c>
      <c r="O19" s="613">
        <f t="shared" si="1"/>
        <v>0</v>
      </c>
      <c r="P19" s="613" t="e">
        <f t="shared" si="2"/>
        <v>#N/A</v>
      </c>
      <c r="Q19" s="896" t="e">
        <f t="shared" si="7"/>
        <v>#N/A</v>
      </c>
      <c r="R19" s="613" t="e">
        <f t="shared" si="8"/>
        <v>#N/A</v>
      </c>
      <c r="S19" s="613" t="e">
        <f t="shared" si="3"/>
        <v>#N/A</v>
      </c>
      <c r="T19" s="747" t="e">
        <f t="shared" si="4"/>
        <v>#N/A</v>
      </c>
      <c r="U19" s="613" t="e">
        <f t="shared" si="5"/>
        <v>#N/A</v>
      </c>
    </row>
    <row r="20" spans="1:21">
      <c r="A20" s="285" t="s">
        <v>3721</v>
      </c>
      <c r="B20" s="285" t="s">
        <v>3658</v>
      </c>
      <c r="C20" s="447" t="s">
        <v>4994</v>
      </c>
      <c r="D20" s="497">
        <f t="shared" si="6"/>
        <v>230</v>
      </c>
      <c r="E20" s="496" t="e">
        <v>#N/A</v>
      </c>
      <c r="F20" s="489">
        <v>230</v>
      </c>
      <c r="G20" s="489" t="e">
        <v>#N/A</v>
      </c>
      <c r="H20" s="489" t="e">
        <v>#N/A</v>
      </c>
      <c r="I20" s="489">
        <v>230</v>
      </c>
      <c r="J20" s="489">
        <v>230</v>
      </c>
      <c r="K20" s="489" t="e">
        <v>#N/A</v>
      </c>
      <c r="L20" s="489">
        <v>230</v>
      </c>
      <c r="M20" s="743"/>
      <c r="N20" s="613" t="e">
        <f t="shared" si="0"/>
        <v>#N/A</v>
      </c>
      <c r="O20" s="613">
        <f t="shared" si="1"/>
        <v>0</v>
      </c>
      <c r="P20" s="613" t="e">
        <f t="shared" si="2"/>
        <v>#N/A</v>
      </c>
      <c r="Q20" s="896" t="e">
        <f t="shared" si="7"/>
        <v>#N/A</v>
      </c>
      <c r="R20" s="613">
        <f t="shared" si="8"/>
        <v>0</v>
      </c>
      <c r="S20" s="613">
        <f t="shared" si="3"/>
        <v>0</v>
      </c>
      <c r="T20" s="747" t="e">
        <f t="shared" si="4"/>
        <v>#N/A</v>
      </c>
      <c r="U20" s="613">
        <f t="shared" si="5"/>
        <v>0</v>
      </c>
    </row>
    <row r="21" spans="1:21">
      <c r="A21" s="285" t="s">
        <v>3721</v>
      </c>
      <c r="B21" s="285" t="s">
        <v>3659</v>
      </c>
      <c r="C21" s="447" t="s">
        <v>4995</v>
      </c>
      <c r="D21" s="497">
        <f t="shared" si="6"/>
        <v>115</v>
      </c>
      <c r="E21" s="496" t="e">
        <v>#N/A</v>
      </c>
      <c r="F21" s="489">
        <v>115</v>
      </c>
      <c r="G21" s="489" t="e">
        <v>#N/A</v>
      </c>
      <c r="H21" s="489" t="e">
        <v>#N/A</v>
      </c>
      <c r="I21" s="489" t="e">
        <v>#N/A</v>
      </c>
      <c r="J21" s="489" t="e">
        <v>#N/A</v>
      </c>
      <c r="K21" s="489" t="e">
        <v>#N/A</v>
      </c>
      <c r="L21" s="489">
        <v>0</v>
      </c>
      <c r="M21" s="743"/>
      <c r="N21" s="613" t="e">
        <f t="shared" si="0"/>
        <v>#N/A</v>
      </c>
      <c r="O21" s="613">
        <f t="shared" si="1"/>
        <v>0</v>
      </c>
      <c r="P21" s="613" t="e">
        <f t="shared" si="2"/>
        <v>#N/A</v>
      </c>
      <c r="Q21" s="896" t="e">
        <f t="shared" si="7"/>
        <v>#N/A</v>
      </c>
      <c r="R21" s="613" t="e">
        <f t="shared" si="8"/>
        <v>#N/A</v>
      </c>
      <c r="S21" s="613" t="e">
        <f t="shared" si="3"/>
        <v>#N/A</v>
      </c>
      <c r="T21" s="747" t="e">
        <f t="shared" si="4"/>
        <v>#N/A</v>
      </c>
      <c r="U21" s="613">
        <f t="shared" si="5"/>
        <v>115</v>
      </c>
    </row>
    <row r="22" spans="1:21">
      <c r="A22" s="285" t="s">
        <v>3721</v>
      </c>
      <c r="B22" s="285" t="s">
        <v>3660</v>
      </c>
      <c r="C22" s="447" t="s">
        <v>4996</v>
      </c>
      <c r="D22" s="497">
        <f t="shared" si="6"/>
        <v>128</v>
      </c>
      <c r="E22" s="496" t="e">
        <v>#N/A</v>
      </c>
      <c r="F22" s="489">
        <v>128</v>
      </c>
      <c r="G22" s="489" t="e">
        <v>#N/A</v>
      </c>
      <c r="H22" s="489" t="e">
        <v>#N/A</v>
      </c>
      <c r="I22" s="489" t="e">
        <v>#N/A</v>
      </c>
      <c r="J22" s="489" t="e">
        <v>#N/A</v>
      </c>
      <c r="K22" s="489" t="e">
        <v>#N/A</v>
      </c>
      <c r="L22" s="489">
        <v>0</v>
      </c>
      <c r="M22" s="743"/>
      <c r="N22" s="613" t="e">
        <f t="shared" si="0"/>
        <v>#N/A</v>
      </c>
      <c r="O22" s="613">
        <f t="shared" si="1"/>
        <v>0</v>
      </c>
      <c r="P22" s="613" t="e">
        <f t="shared" si="2"/>
        <v>#N/A</v>
      </c>
      <c r="Q22" s="896" t="e">
        <f t="shared" si="7"/>
        <v>#N/A</v>
      </c>
      <c r="R22" s="613" t="e">
        <f t="shared" si="8"/>
        <v>#N/A</v>
      </c>
      <c r="S22" s="613" t="e">
        <f t="shared" si="3"/>
        <v>#N/A</v>
      </c>
      <c r="T22" s="747" t="e">
        <f t="shared" si="4"/>
        <v>#N/A</v>
      </c>
      <c r="U22" s="613">
        <f t="shared" si="5"/>
        <v>128</v>
      </c>
    </row>
    <row r="23" spans="1:21">
      <c r="A23" s="285" t="s">
        <v>3721</v>
      </c>
      <c r="B23" s="285" t="s">
        <v>3661</v>
      </c>
      <c r="C23" s="447" t="s">
        <v>4997</v>
      </c>
      <c r="D23" s="497">
        <f t="shared" si="6"/>
        <v>166</v>
      </c>
      <c r="E23" s="496" t="e">
        <v>#N/A</v>
      </c>
      <c r="F23" s="489">
        <v>166</v>
      </c>
      <c r="G23" s="489" t="e">
        <v>#N/A</v>
      </c>
      <c r="H23" s="489" t="e">
        <v>#N/A</v>
      </c>
      <c r="I23" s="489" t="e">
        <v>#N/A</v>
      </c>
      <c r="J23" s="489" t="e">
        <v>#N/A</v>
      </c>
      <c r="K23" s="489" t="e">
        <v>#N/A</v>
      </c>
      <c r="L23" s="489">
        <v>0</v>
      </c>
      <c r="M23" s="743"/>
      <c r="N23" s="613" t="e">
        <f t="shared" si="0"/>
        <v>#N/A</v>
      </c>
      <c r="O23" s="613">
        <f t="shared" si="1"/>
        <v>0</v>
      </c>
      <c r="P23" s="613" t="e">
        <f t="shared" si="2"/>
        <v>#N/A</v>
      </c>
      <c r="Q23" s="896" t="e">
        <f t="shared" si="7"/>
        <v>#N/A</v>
      </c>
      <c r="R23" s="613" t="e">
        <f t="shared" si="8"/>
        <v>#N/A</v>
      </c>
      <c r="S23" s="613" t="e">
        <f t="shared" si="3"/>
        <v>#N/A</v>
      </c>
      <c r="T23" s="747" t="e">
        <f t="shared" si="4"/>
        <v>#N/A</v>
      </c>
      <c r="U23" s="613">
        <f t="shared" si="5"/>
        <v>166</v>
      </c>
    </row>
    <row r="24" spans="1:21">
      <c r="A24" s="285" t="s">
        <v>3721</v>
      </c>
      <c r="B24" s="285" t="s">
        <v>3662</v>
      </c>
      <c r="C24" s="447" t="s">
        <v>4998</v>
      </c>
      <c r="D24" s="497">
        <f t="shared" si="6"/>
        <v>17</v>
      </c>
      <c r="E24" s="496" t="e">
        <v>#N/A</v>
      </c>
      <c r="F24" s="489">
        <v>17</v>
      </c>
      <c r="G24" s="489" t="e">
        <v>#N/A</v>
      </c>
      <c r="H24" s="489" t="e">
        <v>#N/A</v>
      </c>
      <c r="I24" s="489" t="e">
        <v>#N/A</v>
      </c>
      <c r="J24" s="489" t="e">
        <v>#N/A</v>
      </c>
      <c r="K24" s="489" t="e">
        <v>#N/A</v>
      </c>
      <c r="L24" s="489">
        <v>0</v>
      </c>
      <c r="M24" s="743"/>
      <c r="N24" s="613" t="e">
        <f t="shared" si="0"/>
        <v>#N/A</v>
      </c>
      <c r="O24" s="613">
        <f t="shared" si="1"/>
        <v>0</v>
      </c>
      <c r="P24" s="613" t="e">
        <f t="shared" si="2"/>
        <v>#N/A</v>
      </c>
      <c r="Q24" s="896" t="e">
        <f t="shared" si="7"/>
        <v>#N/A</v>
      </c>
      <c r="R24" s="613" t="e">
        <f t="shared" si="8"/>
        <v>#N/A</v>
      </c>
      <c r="S24" s="613" t="e">
        <f t="shared" si="3"/>
        <v>#N/A</v>
      </c>
      <c r="T24" s="747" t="e">
        <f t="shared" si="4"/>
        <v>#N/A</v>
      </c>
      <c r="U24" s="613">
        <f t="shared" si="5"/>
        <v>17</v>
      </c>
    </row>
    <row r="25" spans="1:21">
      <c r="A25" s="285" t="s">
        <v>3721</v>
      </c>
      <c r="B25" s="285" t="s">
        <v>3663</v>
      </c>
      <c r="C25" s="447" t="s">
        <v>4999</v>
      </c>
      <c r="D25" s="497">
        <f t="shared" si="6"/>
        <v>97</v>
      </c>
      <c r="E25" s="496" t="e">
        <v>#N/A</v>
      </c>
      <c r="F25" s="489">
        <v>97</v>
      </c>
      <c r="G25" s="489" t="e">
        <v>#N/A</v>
      </c>
      <c r="H25" s="489" t="e">
        <v>#N/A</v>
      </c>
      <c r="I25" s="489" t="e">
        <v>#N/A</v>
      </c>
      <c r="J25" s="489" t="e">
        <v>#N/A</v>
      </c>
      <c r="K25" s="489" t="e">
        <v>#N/A</v>
      </c>
      <c r="L25" s="489">
        <v>0</v>
      </c>
      <c r="M25" s="743"/>
      <c r="N25" s="613" t="e">
        <f t="shared" si="0"/>
        <v>#N/A</v>
      </c>
      <c r="O25" s="613">
        <f t="shared" si="1"/>
        <v>0</v>
      </c>
      <c r="P25" s="613" t="e">
        <f t="shared" si="2"/>
        <v>#N/A</v>
      </c>
      <c r="Q25" s="896" t="e">
        <f t="shared" si="7"/>
        <v>#N/A</v>
      </c>
      <c r="R25" s="613" t="e">
        <f t="shared" si="8"/>
        <v>#N/A</v>
      </c>
      <c r="S25" s="613" t="e">
        <f t="shared" si="3"/>
        <v>#N/A</v>
      </c>
      <c r="T25" s="747" t="e">
        <f t="shared" si="4"/>
        <v>#N/A</v>
      </c>
      <c r="U25" s="613">
        <f t="shared" si="5"/>
        <v>97</v>
      </c>
    </row>
    <row r="26" spans="1:21">
      <c r="A26" s="285" t="s">
        <v>3721</v>
      </c>
      <c r="B26" s="285" t="s">
        <v>3692</v>
      </c>
      <c r="C26" s="447" t="s">
        <v>5000</v>
      </c>
      <c r="D26" s="497">
        <f t="shared" si="6"/>
        <v>528</v>
      </c>
      <c r="E26" s="496" t="e">
        <v>#N/A</v>
      </c>
      <c r="F26" s="489">
        <v>528</v>
      </c>
      <c r="G26" s="489" t="e">
        <v>#N/A</v>
      </c>
      <c r="H26" s="489">
        <v>528</v>
      </c>
      <c r="I26" s="489">
        <v>528</v>
      </c>
      <c r="J26" s="489">
        <v>528</v>
      </c>
      <c r="K26" s="489" t="e">
        <v>#N/A</v>
      </c>
      <c r="L26" s="489">
        <v>528</v>
      </c>
      <c r="M26" s="743"/>
      <c r="N26" s="613" t="e">
        <f t="shared" si="0"/>
        <v>#N/A</v>
      </c>
      <c r="O26" s="613">
        <f t="shared" si="1"/>
        <v>0</v>
      </c>
      <c r="P26" s="613">
        <f t="shared" si="2"/>
        <v>0</v>
      </c>
      <c r="Q26" s="896">
        <f t="shared" si="7"/>
        <v>1</v>
      </c>
      <c r="R26" s="613">
        <f t="shared" si="8"/>
        <v>0</v>
      </c>
      <c r="S26" s="613">
        <f t="shared" si="3"/>
        <v>0</v>
      </c>
      <c r="T26" s="747" t="e">
        <f t="shared" si="4"/>
        <v>#N/A</v>
      </c>
      <c r="U26" s="613">
        <f t="shared" si="5"/>
        <v>0</v>
      </c>
    </row>
    <row r="27" spans="1:21">
      <c r="A27" s="285" t="s">
        <v>3721</v>
      </c>
      <c r="B27" s="285" t="s">
        <v>3693</v>
      </c>
      <c r="C27" s="447" t="s">
        <v>5001</v>
      </c>
      <c r="D27" s="497">
        <f t="shared" si="6"/>
        <v>528</v>
      </c>
      <c r="E27" s="496" t="e">
        <v>#N/A</v>
      </c>
      <c r="F27" s="489">
        <v>528</v>
      </c>
      <c r="G27" s="489" t="e">
        <v>#N/A</v>
      </c>
      <c r="H27" s="489">
        <v>528</v>
      </c>
      <c r="I27" s="489">
        <v>528</v>
      </c>
      <c r="J27" s="489">
        <v>528</v>
      </c>
      <c r="K27" s="489" t="e">
        <v>#N/A</v>
      </c>
      <c r="L27" s="489">
        <v>528</v>
      </c>
      <c r="M27" s="743"/>
      <c r="N27" s="613" t="e">
        <f t="shared" si="0"/>
        <v>#N/A</v>
      </c>
      <c r="O27" s="613">
        <f t="shared" si="1"/>
        <v>0</v>
      </c>
      <c r="P27" s="613">
        <f t="shared" si="2"/>
        <v>0</v>
      </c>
      <c r="Q27" s="896">
        <f t="shared" si="7"/>
        <v>1</v>
      </c>
      <c r="R27" s="613">
        <f t="shared" si="8"/>
        <v>0</v>
      </c>
      <c r="S27" s="613">
        <f t="shared" si="3"/>
        <v>0</v>
      </c>
      <c r="T27" s="747" t="e">
        <f t="shared" si="4"/>
        <v>#N/A</v>
      </c>
      <c r="U27" s="613">
        <f t="shared" si="5"/>
        <v>0</v>
      </c>
    </row>
    <row r="28" spans="1:21">
      <c r="A28" s="285" t="s">
        <v>3721</v>
      </c>
      <c r="B28" s="285" t="s">
        <v>3694</v>
      </c>
      <c r="C28" s="447" t="s">
        <v>5002</v>
      </c>
      <c r="D28" s="497">
        <f t="shared" si="6"/>
        <v>528</v>
      </c>
      <c r="E28" s="496" t="e">
        <v>#N/A</v>
      </c>
      <c r="F28" s="489">
        <v>528</v>
      </c>
      <c r="G28" s="489" t="e">
        <v>#N/A</v>
      </c>
      <c r="H28" s="489">
        <v>528</v>
      </c>
      <c r="I28" s="489">
        <v>528</v>
      </c>
      <c r="J28" s="489">
        <v>528</v>
      </c>
      <c r="K28" s="489" t="e">
        <v>#N/A</v>
      </c>
      <c r="L28" s="489">
        <v>528</v>
      </c>
      <c r="M28" s="743"/>
      <c r="N28" s="613" t="e">
        <f t="shared" si="0"/>
        <v>#N/A</v>
      </c>
      <c r="O28" s="613">
        <f t="shared" si="1"/>
        <v>0</v>
      </c>
      <c r="P28" s="613">
        <f t="shared" si="2"/>
        <v>0</v>
      </c>
      <c r="Q28" s="896">
        <f t="shared" si="7"/>
        <v>1</v>
      </c>
      <c r="R28" s="613">
        <f t="shared" si="8"/>
        <v>0</v>
      </c>
      <c r="S28" s="613">
        <f t="shared" si="3"/>
        <v>0</v>
      </c>
      <c r="T28" s="747" t="e">
        <f t="shared" si="4"/>
        <v>#N/A</v>
      </c>
      <c r="U28" s="613">
        <f t="shared" si="5"/>
        <v>0</v>
      </c>
    </row>
    <row r="29" spans="1:21">
      <c r="A29" s="285" t="s">
        <v>3721</v>
      </c>
      <c r="B29" s="285" t="s">
        <v>3695</v>
      </c>
      <c r="C29" s="447" t="s">
        <v>5003</v>
      </c>
      <c r="D29" s="497">
        <f t="shared" si="6"/>
        <v>528</v>
      </c>
      <c r="E29" s="496" t="e">
        <v>#N/A</v>
      </c>
      <c r="F29" s="489">
        <v>528</v>
      </c>
      <c r="G29" s="489" t="e">
        <v>#N/A</v>
      </c>
      <c r="H29" s="489">
        <v>528</v>
      </c>
      <c r="I29" s="489">
        <v>528</v>
      </c>
      <c r="J29" s="489">
        <v>528</v>
      </c>
      <c r="K29" s="489" t="e">
        <v>#N/A</v>
      </c>
      <c r="L29" s="489">
        <v>528</v>
      </c>
      <c r="M29" s="743"/>
      <c r="N29" s="613" t="e">
        <f t="shared" si="0"/>
        <v>#N/A</v>
      </c>
      <c r="O29" s="613">
        <f t="shared" si="1"/>
        <v>0</v>
      </c>
      <c r="P29" s="613">
        <f t="shared" si="2"/>
        <v>0</v>
      </c>
      <c r="Q29" s="896">
        <f t="shared" si="7"/>
        <v>1</v>
      </c>
      <c r="R29" s="613">
        <f t="shared" si="8"/>
        <v>0</v>
      </c>
      <c r="S29" s="613">
        <f t="shared" si="3"/>
        <v>0</v>
      </c>
      <c r="T29" s="747" t="e">
        <f t="shared" si="4"/>
        <v>#N/A</v>
      </c>
      <c r="U29" s="613">
        <f t="shared" si="5"/>
        <v>0</v>
      </c>
    </row>
    <row r="30" spans="1:21">
      <c r="A30" s="285" t="s">
        <v>3721</v>
      </c>
      <c r="B30" s="285" t="s">
        <v>3696</v>
      </c>
      <c r="C30" s="447" t="s">
        <v>5004</v>
      </c>
      <c r="D30" s="497">
        <f t="shared" si="6"/>
        <v>528</v>
      </c>
      <c r="E30" s="496" t="e">
        <v>#N/A</v>
      </c>
      <c r="F30" s="489">
        <v>528</v>
      </c>
      <c r="G30" s="489" t="e">
        <v>#N/A</v>
      </c>
      <c r="H30" s="489">
        <v>528</v>
      </c>
      <c r="I30" s="489">
        <v>528</v>
      </c>
      <c r="J30" s="489">
        <v>528</v>
      </c>
      <c r="K30" s="489" t="e">
        <v>#N/A</v>
      </c>
      <c r="L30" s="489">
        <v>528</v>
      </c>
      <c r="M30" s="743"/>
      <c r="N30" s="613" t="e">
        <f t="shared" si="0"/>
        <v>#N/A</v>
      </c>
      <c r="O30" s="613">
        <f t="shared" si="1"/>
        <v>0</v>
      </c>
      <c r="P30" s="613">
        <f t="shared" si="2"/>
        <v>0</v>
      </c>
      <c r="Q30" s="896">
        <f t="shared" si="7"/>
        <v>1</v>
      </c>
      <c r="R30" s="613">
        <f t="shared" si="8"/>
        <v>0</v>
      </c>
      <c r="S30" s="613">
        <f t="shared" si="3"/>
        <v>0</v>
      </c>
      <c r="T30" s="747" t="e">
        <f t="shared" si="4"/>
        <v>#N/A</v>
      </c>
      <c r="U30" s="613">
        <f t="shared" si="5"/>
        <v>0</v>
      </c>
    </row>
    <row r="31" spans="1:21">
      <c r="A31" s="285" t="s">
        <v>3721</v>
      </c>
      <c r="B31" s="285" t="s">
        <v>3697</v>
      </c>
      <c r="C31" s="447" t="s">
        <v>5005</v>
      </c>
      <c r="D31" s="497">
        <f t="shared" si="6"/>
        <v>528</v>
      </c>
      <c r="E31" s="496" t="e">
        <v>#N/A</v>
      </c>
      <c r="F31" s="489">
        <v>528</v>
      </c>
      <c r="G31" s="489" t="e">
        <v>#N/A</v>
      </c>
      <c r="H31" s="489">
        <v>528</v>
      </c>
      <c r="I31" s="489">
        <v>528</v>
      </c>
      <c r="J31" s="489">
        <v>528</v>
      </c>
      <c r="K31" s="489" t="e">
        <v>#N/A</v>
      </c>
      <c r="L31" s="489">
        <v>528</v>
      </c>
      <c r="M31" s="743"/>
      <c r="N31" s="613" t="e">
        <f t="shared" si="0"/>
        <v>#N/A</v>
      </c>
      <c r="O31" s="613">
        <f t="shared" si="1"/>
        <v>0</v>
      </c>
      <c r="P31" s="613">
        <f t="shared" si="2"/>
        <v>0</v>
      </c>
      <c r="Q31" s="896">
        <f t="shared" si="7"/>
        <v>1</v>
      </c>
      <c r="R31" s="613">
        <f t="shared" si="8"/>
        <v>0</v>
      </c>
      <c r="S31" s="613">
        <f t="shared" si="3"/>
        <v>0</v>
      </c>
      <c r="T31" s="747" t="e">
        <f t="shared" si="4"/>
        <v>#N/A</v>
      </c>
      <c r="U31" s="613">
        <f t="shared" si="5"/>
        <v>0</v>
      </c>
    </row>
    <row r="32" spans="1:21">
      <c r="A32" s="285" t="s">
        <v>3721</v>
      </c>
      <c r="B32" s="285" t="s">
        <v>3698</v>
      </c>
      <c r="C32" s="447" t="s">
        <v>5006</v>
      </c>
      <c r="D32" s="497">
        <f t="shared" si="6"/>
        <v>528</v>
      </c>
      <c r="E32" s="496" t="e">
        <v>#N/A</v>
      </c>
      <c r="F32" s="489">
        <v>528</v>
      </c>
      <c r="G32" s="489" t="e">
        <v>#N/A</v>
      </c>
      <c r="H32" s="489">
        <v>528</v>
      </c>
      <c r="I32" s="489">
        <v>528</v>
      </c>
      <c r="J32" s="489">
        <v>528</v>
      </c>
      <c r="K32" s="489" t="e">
        <v>#N/A</v>
      </c>
      <c r="L32" s="489">
        <v>528</v>
      </c>
      <c r="M32" s="743"/>
      <c r="N32" s="613" t="e">
        <f t="shared" si="0"/>
        <v>#N/A</v>
      </c>
      <c r="O32" s="613">
        <f t="shared" si="1"/>
        <v>0</v>
      </c>
      <c r="P32" s="613">
        <f t="shared" si="2"/>
        <v>0</v>
      </c>
      <c r="Q32" s="896">
        <f t="shared" si="7"/>
        <v>1</v>
      </c>
      <c r="R32" s="613">
        <f t="shared" si="8"/>
        <v>0</v>
      </c>
      <c r="S32" s="613">
        <f t="shared" si="3"/>
        <v>0</v>
      </c>
      <c r="T32" s="747" t="e">
        <f t="shared" si="4"/>
        <v>#N/A</v>
      </c>
      <c r="U32" s="613">
        <f t="shared" si="5"/>
        <v>0</v>
      </c>
    </row>
    <row r="33" spans="1:21">
      <c r="A33" s="285" t="s">
        <v>3721</v>
      </c>
      <c r="B33" s="285" t="s">
        <v>3664</v>
      </c>
      <c r="C33" s="447" t="s">
        <v>5007</v>
      </c>
      <c r="D33" s="497">
        <f t="shared" si="6"/>
        <v>124</v>
      </c>
      <c r="E33" s="496" t="e">
        <v>#N/A</v>
      </c>
      <c r="F33" s="489">
        <v>124</v>
      </c>
      <c r="G33" s="489" t="e">
        <v>#N/A</v>
      </c>
      <c r="H33" s="489" t="e">
        <v>#N/A</v>
      </c>
      <c r="I33" s="489" t="e">
        <v>#N/A</v>
      </c>
      <c r="J33" s="489" t="e">
        <v>#N/A</v>
      </c>
      <c r="K33" s="489" t="e">
        <v>#N/A</v>
      </c>
      <c r="L33" s="489">
        <v>0</v>
      </c>
      <c r="M33" s="743"/>
      <c r="N33" s="613" t="e">
        <f t="shared" si="0"/>
        <v>#N/A</v>
      </c>
      <c r="O33" s="613">
        <f t="shared" si="1"/>
        <v>0</v>
      </c>
      <c r="P33" s="613" t="e">
        <f t="shared" si="2"/>
        <v>#N/A</v>
      </c>
      <c r="Q33" s="896" t="e">
        <f t="shared" si="7"/>
        <v>#N/A</v>
      </c>
      <c r="R33" s="613" t="e">
        <f t="shared" si="8"/>
        <v>#N/A</v>
      </c>
      <c r="S33" s="613" t="e">
        <f t="shared" si="3"/>
        <v>#N/A</v>
      </c>
      <c r="T33" s="747" t="e">
        <f t="shared" si="4"/>
        <v>#N/A</v>
      </c>
      <c r="U33" s="613">
        <f t="shared" si="5"/>
        <v>124</v>
      </c>
    </row>
    <row r="34" spans="1:21">
      <c r="A34" s="285" t="s">
        <v>3721</v>
      </c>
      <c r="B34" s="285" t="s">
        <v>3665</v>
      </c>
      <c r="C34" s="447" t="s">
        <v>5008</v>
      </c>
      <c r="D34" s="497">
        <f t="shared" si="6"/>
        <v>88</v>
      </c>
      <c r="E34" s="496" t="e">
        <v>#N/A</v>
      </c>
      <c r="F34" s="489">
        <v>88</v>
      </c>
      <c r="G34" s="489" t="e">
        <v>#N/A</v>
      </c>
      <c r="H34" s="489" t="e">
        <v>#N/A</v>
      </c>
      <c r="I34" s="489" t="e">
        <v>#N/A</v>
      </c>
      <c r="J34" s="489" t="e">
        <v>#N/A</v>
      </c>
      <c r="K34" s="489" t="e">
        <v>#N/A</v>
      </c>
      <c r="L34" s="489">
        <v>0</v>
      </c>
      <c r="M34" s="743"/>
      <c r="N34" s="613" t="e">
        <f t="shared" si="0"/>
        <v>#N/A</v>
      </c>
      <c r="O34" s="613">
        <f t="shared" si="1"/>
        <v>0</v>
      </c>
      <c r="P34" s="613" t="e">
        <f t="shared" si="2"/>
        <v>#N/A</v>
      </c>
      <c r="Q34" s="896" t="e">
        <f t="shared" si="7"/>
        <v>#N/A</v>
      </c>
      <c r="R34" s="613" t="e">
        <f t="shared" si="8"/>
        <v>#N/A</v>
      </c>
      <c r="S34" s="613" t="e">
        <f t="shared" si="3"/>
        <v>#N/A</v>
      </c>
      <c r="T34" s="747" t="e">
        <f t="shared" si="4"/>
        <v>#N/A</v>
      </c>
      <c r="U34" s="613">
        <f t="shared" si="5"/>
        <v>88</v>
      </c>
    </row>
    <row r="35" spans="1:21">
      <c r="A35" s="285" t="s">
        <v>3721</v>
      </c>
      <c r="B35" s="285" t="s">
        <v>3666</v>
      </c>
      <c r="C35" s="447" t="s">
        <v>5009</v>
      </c>
      <c r="D35" s="497">
        <f t="shared" si="6"/>
        <v>105</v>
      </c>
      <c r="E35" s="496" t="e">
        <v>#N/A</v>
      </c>
      <c r="F35" s="489">
        <v>105</v>
      </c>
      <c r="G35" s="489" t="e">
        <v>#N/A</v>
      </c>
      <c r="H35" s="489" t="e">
        <v>#N/A</v>
      </c>
      <c r="I35" s="489" t="e">
        <v>#N/A</v>
      </c>
      <c r="J35" s="489" t="e">
        <v>#N/A</v>
      </c>
      <c r="K35" s="489" t="e">
        <v>#N/A</v>
      </c>
      <c r="L35" s="489">
        <v>0</v>
      </c>
      <c r="M35" s="743"/>
      <c r="N35" s="613" t="e">
        <f t="shared" si="0"/>
        <v>#N/A</v>
      </c>
      <c r="O35" s="613">
        <f t="shared" si="1"/>
        <v>0</v>
      </c>
      <c r="P35" s="613" t="e">
        <f t="shared" si="2"/>
        <v>#N/A</v>
      </c>
      <c r="Q35" s="896" t="e">
        <f t="shared" si="7"/>
        <v>#N/A</v>
      </c>
      <c r="R35" s="613" t="e">
        <f t="shared" si="8"/>
        <v>#N/A</v>
      </c>
      <c r="S35" s="613" t="e">
        <f t="shared" si="3"/>
        <v>#N/A</v>
      </c>
      <c r="T35" s="747" t="e">
        <f t="shared" si="4"/>
        <v>#N/A</v>
      </c>
      <c r="U35" s="613">
        <f t="shared" si="5"/>
        <v>105</v>
      </c>
    </row>
    <row r="36" spans="1:21">
      <c r="A36" s="285" t="s">
        <v>3721</v>
      </c>
      <c r="B36" s="285" t="s">
        <v>3667</v>
      </c>
      <c r="C36" s="447" t="s">
        <v>5010</v>
      </c>
      <c r="D36" s="497">
        <f t="shared" si="6"/>
        <v>169</v>
      </c>
      <c r="E36" s="496" t="e">
        <v>#N/A</v>
      </c>
      <c r="F36" s="489">
        <v>169</v>
      </c>
      <c r="G36" s="489" t="e">
        <v>#N/A</v>
      </c>
      <c r="H36" s="489" t="e">
        <v>#N/A</v>
      </c>
      <c r="I36" s="489" t="e">
        <v>#N/A</v>
      </c>
      <c r="J36" s="489" t="e">
        <v>#N/A</v>
      </c>
      <c r="K36" s="489" t="e">
        <v>#N/A</v>
      </c>
      <c r="L36" s="489">
        <v>0</v>
      </c>
      <c r="M36" s="743"/>
      <c r="N36" s="613" t="e">
        <f t="shared" si="0"/>
        <v>#N/A</v>
      </c>
      <c r="O36" s="613">
        <f t="shared" si="1"/>
        <v>0</v>
      </c>
      <c r="P36" s="613" t="e">
        <f t="shared" si="2"/>
        <v>#N/A</v>
      </c>
      <c r="Q36" s="896" t="e">
        <f t="shared" si="7"/>
        <v>#N/A</v>
      </c>
      <c r="R36" s="613" t="e">
        <f t="shared" si="8"/>
        <v>#N/A</v>
      </c>
      <c r="S36" s="613" t="e">
        <f t="shared" si="3"/>
        <v>#N/A</v>
      </c>
      <c r="T36" s="747" t="e">
        <f t="shared" si="4"/>
        <v>#N/A</v>
      </c>
      <c r="U36" s="613">
        <f t="shared" si="5"/>
        <v>169</v>
      </c>
    </row>
    <row r="37" spans="1:21">
      <c r="A37" s="285" t="s">
        <v>3721</v>
      </c>
      <c r="B37" s="285" t="s">
        <v>3668</v>
      </c>
      <c r="C37" s="447" t="s">
        <v>5011</v>
      </c>
      <c r="D37" s="497">
        <f t="shared" si="6"/>
        <v>31</v>
      </c>
      <c r="E37" s="496" t="e">
        <v>#N/A</v>
      </c>
      <c r="F37" s="489">
        <v>31</v>
      </c>
      <c r="G37" s="489" t="e">
        <v>#N/A</v>
      </c>
      <c r="H37" s="489" t="e">
        <v>#N/A</v>
      </c>
      <c r="I37" s="489" t="e">
        <v>#N/A</v>
      </c>
      <c r="J37" s="489" t="e">
        <v>#N/A</v>
      </c>
      <c r="K37" s="489" t="e">
        <v>#N/A</v>
      </c>
      <c r="L37" s="489">
        <v>0</v>
      </c>
      <c r="M37" s="743"/>
      <c r="N37" s="613" t="e">
        <f t="shared" si="0"/>
        <v>#N/A</v>
      </c>
      <c r="O37" s="613">
        <f t="shared" si="1"/>
        <v>0</v>
      </c>
      <c r="P37" s="613" t="e">
        <f t="shared" si="2"/>
        <v>#N/A</v>
      </c>
      <c r="Q37" s="896" t="e">
        <f t="shared" si="7"/>
        <v>#N/A</v>
      </c>
      <c r="R37" s="613" t="e">
        <f t="shared" si="8"/>
        <v>#N/A</v>
      </c>
      <c r="S37" s="613" t="e">
        <f t="shared" si="3"/>
        <v>#N/A</v>
      </c>
      <c r="T37" s="747" t="e">
        <f t="shared" si="4"/>
        <v>#N/A</v>
      </c>
      <c r="U37" s="613">
        <f t="shared" si="5"/>
        <v>31</v>
      </c>
    </row>
    <row r="38" spans="1:21">
      <c r="A38" s="285" t="s">
        <v>3721</v>
      </c>
      <c r="B38" s="285" t="s">
        <v>3669</v>
      </c>
      <c r="C38" s="447" t="s">
        <v>5012</v>
      </c>
      <c r="D38" s="497">
        <f t="shared" si="6"/>
        <v>30</v>
      </c>
      <c r="E38" s="496" t="e">
        <v>#N/A</v>
      </c>
      <c r="F38" s="489">
        <v>30</v>
      </c>
      <c r="G38" s="489" t="e">
        <v>#N/A</v>
      </c>
      <c r="H38" s="489" t="e">
        <v>#N/A</v>
      </c>
      <c r="I38" s="489" t="e">
        <v>#N/A</v>
      </c>
      <c r="J38" s="489" t="e">
        <v>#N/A</v>
      </c>
      <c r="K38" s="489" t="e">
        <v>#N/A</v>
      </c>
      <c r="L38" s="489">
        <v>0</v>
      </c>
      <c r="M38" s="743"/>
      <c r="N38" s="613" t="e">
        <f t="shared" si="0"/>
        <v>#N/A</v>
      </c>
      <c r="O38" s="613">
        <f t="shared" si="1"/>
        <v>0</v>
      </c>
      <c r="P38" s="613" t="e">
        <f t="shared" si="2"/>
        <v>#N/A</v>
      </c>
      <c r="Q38" s="896" t="e">
        <f t="shared" si="7"/>
        <v>#N/A</v>
      </c>
      <c r="R38" s="613" t="e">
        <f t="shared" si="8"/>
        <v>#N/A</v>
      </c>
      <c r="S38" s="613" t="e">
        <f t="shared" si="3"/>
        <v>#N/A</v>
      </c>
      <c r="T38" s="747" t="e">
        <f t="shared" si="4"/>
        <v>#N/A</v>
      </c>
      <c r="U38" s="613">
        <f t="shared" si="5"/>
        <v>30</v>
      </c>
    </row>
    <row r="39" spans="1:21">
      <c r="A39" s="285" t="s">
        <v>3721</v>
      </c>
      <c r="B39" s="285" t="s">
        <v>3670</v>
      </c>
      <c r="C39" s="447" t="s">
        <v>5013</v>
      </c>
      <c r="D39" s="497">
        <f t="shared" si="6"/>
        <v>14</v>
      </c>
      <c r="E39" s="496" t="e">
        <v>#N/A</v>
      </c>
      <c r="F39" s="489">
        <v>14</v>
      </c>
      <c r="G39" s="489" t="e">
        <v>#N/A</v>
      </c>
      <c r="H39" s="489" t="e">
        <v>#N/A</v>
      </c>
      <c r="I39" s="489" t="e">
        <v>#N/A</v>
      </c>
      <c r="J39" s="489" t="e">
        <v>#N/A</v>
      </c>
      <c r="K39" s="489" t="e">
        <v>#N/A</v>
      </c>
      <c r="L39" s="489">
        <v>0</v>
      </c>
      <c r="M39" s="743"/>
      <c r="N39" s="613" t="e">
        <f t="shared" si="0"/>
        <v>#N/A</v>
      </c>
      <c r="O39" s="613">
        <f t="shared" si="1"/>
        <v>0</v>
      </c>
      <c r="P39" s="613" t="e">
        <f t="shared" si="2"/>
        <v>#N/A</v>
      </c>
      <c r="Q39" s="896" t="e">
        <f t="shared" si="7"/>
        <v>#N/A</v>
      </c>
      <c r="R39" s="613" t="e">
        <f t="shared" si="8"/>
        <v>#N/A</v>
      </c>
      <c r="S39" s="613" t="e">
        <f t="shared" si="3"/>
        <v>#N/A</v>
      </c>
      <c r="T39" s="747" t="e">
        <f t="shared" si="4"/>
        <v>#N/A</v>
      </c>
      <c r="U39" s="613">
        <f t="shared" si="5"/>
        <v>14</v>
      </c>
    </row>
    <row r="40" spans="1:21">
      <c r="A40" s="285" t="s">
        <v>3721</v>
      </c>
      <c r="B40" s="285" t="s">
        <v>3671</v>
      </c>
      <c r="C40" s="447" t="s">
        <v>5014</v>
      </c>
      <c r="D40" s="497">
        <f t="shared" si="6"/>
        <v>60</v>
      </c>
      <c r="E40" s="496" t="e">
        <v>#N/A</v>
      </c>
      <c r="F40" s="489">
        <v>60</v>
      </c>
      <c r="G40" s="489" t="e">
        <v>#N/A</v>
      </c>
      <c r="H40" s="489" t="e">
        <v>#N/A</v>
      </c>
      <c r="I40" s="489" t="e">
        <v>#N/A</v>
      </c>
      <c r="J40" s="489" t="e">
        <v>#N/A</v>
      </c>
      <c r="K40" s="489" t="e">
        <v>#N/A</v>
      </c>
      <c r="L40" s="489">
        <v>0</v>
      </c>
      <c r="M40" s="743"/>
      <c r="N40" s="613" t="e">
        <f t="shared" si="0"/>
        <v>#N/A</v>
      </c>
      <c r="O40" s="613">
        <f t="shared" si="1"/>
        <v>0</v>
      </c>
      <c r="P40" s="613" t="e">
        <f t="shared" si="2"/>
        <v>#N/A</v>
      </c>
      <c r="Q40" s="896" t="e">
        <f t="shared" si="7"/>
        <v>#N/A</v>
      </c>
      <c r="R40" s="613" t="e">
        <f t="shared" si="8"/>
        <v>#N/A</v>
      </c>
      <c r="S40" s="613" t="e">
        <f t="shared" si="3"/>
        <v>#N/A</v>
      </c>
      <c r="T40" s="747" t="e">
        <f t="shared" si="4"/>
        <v>#N/A</v>
      </c>
      <c r="U40" s="613">
        <f t="shared" si="5"/>
        <v>60</v>
      </c>
    </row>
    <row r="41" spans="1:21">
      <c r="A41" s="285" t="s">
        <v>3721</v>
      </c>
      <c r="B41" s="285" t="s">
        <v>3672</v>
      </c>
      <c r="C41" s="447" t="s">
        <v>5015</v>
      </c>
      <c r="D41" s="497">
        <f t="shared" si="6"/>
        <v>85</v>
      </c>
      <c r="E41" s="496" t="e">
        <v>#N/A</v>
      </c>
      <c r="F41" s="489">
        <v>85</v>
      </c>
      <c r="G41" s="489" t="e">
        <v>#N/A</v>
      </c>
      <c r="H41" s="489" t="e">
        <v>#N/A</v>
      </c>
      <c r="I41" s="489" t="e">
        <v>#N/A</v>
      </c>
      <c r="J41" s="489" t="e">
        <v>#N/A</v>
      </c>
      <c r="K41" s="489" t="e">
        <v>#N/A</v>
      </c>
      <c r="L41" s="489">
        <v>0</v>
      </c>
      <c r="M41" s="743"/>
      <c r="N41" s="613" t="e">
        <f t="shared" si="0"/>
        <v>#N/A</v>
      </c>
      <c r="O41" s="613">
        <f t="shared" si="1"/>
        <v>0</v>
      </c>
      <c r="P41" s="613" t="e">
        <f t="shared" si="2"/>
        <v>#N/A</v>
      </c>
      <c r="Q41" s="896" t="e">
        <f t="shared" si="7"/>
        <v>#N/A</v>
      </c>
      <c r="R41" s="613" t="e">
        <f t="shared" si="8"/>
        <v>#N/A</v>
      </c>
      <c r="S41" s="613" t="e">
        <f t="shared" si="3"/>
        <v>#N/A</v>
      </c>
      <c r="T41" s="747" t="e">
        <f t="shared" si="4"/>
        <v>#N/A</v>
      </c>
      <c r="U41" s="613">
        <f t="shared" si="5"/>
        <v>85</v>
      </c>
    </row>
    <row r="42" spans="1:21">
      <c r="A42" s="285" t="s">
        <v>3721</v>
      </c>
      <c r="B42" s="285" t="s">
        <v>3673</v>
      </c>
      <c r="C42" s="447" t="s">
        <v>5016</v>
      </c>
      <c r="D42" s="497">
        <f t="shared" si="6"/>
        <v>142</v>
      </c>
      <c r="E42" s="496" t="e">
        <v>#N/A</v>
      </c>
      <c r="F42" s="489">
        <v>142</v>
      </c>
      <c r="G42" s="489" t="e">
        <v>#N/A</v>
      </c>
      <c r="H42" s="489" t="e">
        <v>#N/A</v>
      </c>
      <c r="I42" s="489" t="e">
        <v>#N/A</v>
      </c>
      <c r="J42" s="489" t="e">
        <v>#N/A</v>
      </c>
      <c r="K42" s="489" t="e">
        <v>#N/A</v>
      </c>
      <c r="L42" s="489">
        <v>0</v>
      </c>
      <c r="M42" s="743"/>
      <c r="N42" s="613" t="e">
        <f t="shared" si="0"/>
        <v>#N/A</v>
      </c>
      <c r="O42" s="613">
        <f t="shared" si="1"/>
        <v>0</v>
      </c>
      <c r="P42" s="613" t="e">
        <f t="shared" si="2"/>
        <v>#N/A</v>
      </c>
      <c r="Q42" s="896" t="e">
        <f t="shared" si="7"/>
        <v>#N/A</v>
      </c>
      <c r="R42" s="613" t="e">
        <f t="shared" si="8"/>
        <v>#N/A</v>
      </c>
      <c r="S42" s="613" t="e">
        <f t="shared" si="3"/>
        <v>#N/A</v>
      </c>
      <c r="T42" s="747" t="e">
        <f t="shared" si="4"/>
        <v>#N/A</v>
      </c>
      <c r="U42" s="613">
        <f t="shared" si="5"/>
        <v>142</v>
      </c>
    </row>
    <row r="43" spans="1:21">
      <c r="A43" s="285" t="s">
        <v>3721</v>
      </c>
      <c r="B43" s="285" t="s">
        <v>3674</v>
      </c>
      <c r="C43" s="447" t="s">
        <v>5017</v>
      </c>
      <c r="D43" s="497">
        <f t="shared" si="6"/>
        <v>158</v>
      </c>
      <c r="E43" s="496" t="e">
        <v>#N/A</v>
      </c>
      <c r="F43" s="489">
        <v>158</v>
      </c>
      <c r="G43" s="489" t="e">
        <v>#N/A</v>
      </c>
      <c r="H43" s="489" t="e">
        <v>#N/A</v>
      </c>
      <c r="I43" s="489" t="e">
        <v>#N/A</v>
      </c>
      <c r="J43" s="489" t="e">
        <v>#N/A</v>
      </c>
      <c r="K43" s="489" t="e">
        <v>#N/A</v>
      </c>
      <c r="L43" s="489">
        <v>0</v>
      </c>
      <c r="M43" s="743"/>
      <c r="N43" s="613" t="e">
        <f t="shared" si="0"/>
        <v>#N/A</v>
      </c>
      <c r="O43" s="613">
        <f t="shared" si="1"/>
        <v>0</v>
      </c>
      <c r="P43" s="613" t="e">
        <f t="shared" si="2"/>
        <v>#N/A</v>
      </c>
      <c r="Q43" s="896" t="e">
        <f t="shared" si="7"/>
        <v>#N/A</v>
      </c>
      <c r="R43" s="613" t="e">
        <f t="shared" si="8"/>
        <v>#N/A</v>
      </c>
      <c r="S43" s="613" t="e">
        <f t="shared" si="3"/>
        <v>#N/A</v>
      </c>
      <c r="T43" s="747" t="e">
        <f t="shared" si="4"/>
        <v>#N/A</v>
      </c>
      <c r="U43" s="613">
        <f t="shared" si="5"/>
        <v>158</v>
      </c>
    </row>
    <row r="44" spans="1:21">
      <c r="A44" s="285" t="s">
        <v>3721</v>
      </c>
      <c r="B44" s="285" t="s">
        <v>3675</v>
      </c>
      <c r="C44" s="447" t="s">
        <v>5018</v>
      </c>
      <c r="D44" s="497">
        <f t="shared" si="6"/>
        <v>176</v>
      </c>
      <c r="E44" s="496" t="e">
        <v>#N/A</v>
      </c>
      <c r="F44" s="489">
        <v>176</v>
      </c>
      <c r="G44" s="489" t="e">
        <v>#N/A</v>
      </c>
      <c r="H44" s="489" t="e">
        <v>#N/A</v>
      </c>
      <c r="I44" s="489" t="e">
        <v>#N/A</v>
      </c>
      <c r="J44" s="489" t="e">
        <v>#N/A</v>
      </c>
      <c r="K44" s="489" t="e">
        <v>#N/A</v>
      </c>
      <c r="L44" s="489">
        <v>0</v>
      </c>
      <c r="M44" s="743"/>
      <c r="N44" s="613" t="e">
        <f t="shared" si="0"/>
        <v>#N/A</v>
      </c>
      <c r="O44" s="613">
        <f t="shared" si="1"/>
        <v>0</v>
      </c>
      <c r="P44" s="613" t="e">
        <f t="shared" si="2"/>
        <v>#N/A</v>
      </c>
      <c r="Q44" s="896" t="e">
        <f t="shared" si="7"/>
        <v>#N/A</v>
      </c>
      <c r="R44" s="613" t="e">
        <f t="shared" si="8"/>
        <v>#N/A</v>
      </c>
      <c r="S44" s="613" t="e">
        <f t="shared" si="3"/>
        <v>#N/A</v>
      </c>
      <c r="T44" s="747" t="e">
        <f t="shared" si="4"/>
        <v>#N/A</v>
      </c>
      <c r="U44" s="613">
        <f t="shared" si="5"/>
        <v>176</v>
      </c>
    </row>
    <row r="45" spans="1:21">
      <c r="A45" s="285" t="s">
        <v>3721</v>
      </c>
      <c r="B45" s="285" t="s">
        <v>3676</v>
      </c>
      <c r="C45" s="447" t="s">
        <v>5019</v>
      </c>
      <c r="D45" s="497">
        <f t="shared" si="6"/>
        <v>202</v>
      </c>
      <c r="E45" s="496" t="e">
        <v>#N/A</v>
      </c>
      <c r="F45" s="489">
        <v>202</v>
      </c>
      <c r="G45" s="489" t="e">
        <v>#N/A</v>
      </c>
      <c r="H45" s="489" t="e">
        <v>#N/A</v>
      </c>
      <c r="I45" s="489" t="e">
        <v>#N/A</v>
      </c>
      <c r="J45" s="489" t="e">
        <v>#N/A</v>
      </c>
      <c r="K45" s="489" t="e">
        <v>#N/A</v>
      </c>
      <c r="L45" s="489">
        <v>0</v>
      </c>
      <c r="M45" s="743"/>
      <c r="N45" s="613" t="e">
        <f t="shared" si="0"/>
        <v>#N/A</v>
      </c>
      <c r="O45" s="613">
        <f t="shared" si="1"/>
        <v>0</v>
      </c>
      <c r="P45" s="613" t="e">
        <f t="shared" si="2"/>
        <v>#N/A</v>
      </c>
      <c r="Q45" s="896" t="e">
        <f t="shared" si="7"/>
        <v>#N/A</v>
      </c>
      <c r="R45" s="613" t="e">
        <f t="shared" si="8"/>
        <v>#N/A</v>
      </c>
      <c r="S45" s="613" t="e">
        <f t="shared" si="3"/>
        <v>#N/A</v>
      </c>
      <c r="T45" s="747" t="e">
        <f t="shared" si="4"/>
        <v>#N/A</v>
      </c>
      <c r="U45" s="613">
        <f t="shared" si="5"/>
        <v>202</v>
      </c>
    </row>
    <row r="46" spans="1:21">
      <c r="A46" s="285" t="s">
        <v>3718</v>
      </c>
      <c r="B46" s="285" t="s">
        <v>3564</v>
      </c>
      <c r="C46" s="447" t="s">
        <v>5020</v>
      </c>
      <c r="D46" s="497">
        <f t="shared" si="6"/>
        <v>105</v>
      </c>
      <c r="E46" s="496" t="e">
        <v>#N/A</v>
      </c>
      <c r="F46" s="489">
        <v>105</v>
      </c>
      <c r="G46" s="489" t="e">
        <v>#N/A</v>
      </c>
      <c r="H46" s="489" t="e">
        <v>#N/A</v>
      </c>
      <c r="I46" s="489">
        <v>105</v>
      </c>
      <c r="J46" s="489">
        <v>9999999</v>
      </c>
      <c r="K46" s="489" t="e">
        <v>#N/A</v>
      </c>
      <c r="L46" s="489">
        <v>0</v>
      </c>
      <c r="M46" s="743"/>
      <c r="N46" s="613" t="e">
        <f t="shared" si="0"/>
        <v>#N/A</v>
      </c>
      <c r="O46" s="613">
        <f t="shared" si="1"/>
        <v>0</v>
      </c>
      <c r="P46" s="613" t="e">
        <f t="shared" si="2"/>
        <v>#N/A</v>
      </c>
      <c r="Q46" s="896" t="e">
        <f t="shared" si="7"/>
        <v>#N/A</v>
      </c>
      <c r="R46" s="613">
        <f t="shared" si="8"/>
        <v>0</v>
      </c>
      <c r="S46" s="613">
        <f t="shared" si="3"/>
        <v>-9999894</v>
      </c>
      <c r="T46" s="747" t="e">
        <f t="shared" si="4"/>
        <v>#N/A</v>
      </c>
      <c r="U46" s="613">
        <f t="shared" si="5"/>
        <v>105</v>
      </c>
    </row>
    <row r="47" spans="1:21">
      <c r="A47" s="285" t="s">
        <v>3719</v>
      </c>
      <c r="B47" s="285" t="s">
        <v>427</v>
      </c>
      <c r="C47" s="447" t="s">
        <v>1220</v>
      </c>
      <c r="D47" s="497">
        <f t="shared" si="6"/>
        <v>116</v>
      </c>
      <c r="E47" s="496" t="e">
        <v>#N/A</v>
      </c>
      <c r="F47" s="489" t="e">
        <v>#N/A</v>
      </c>
      <c r="G47" s="489" t="e">
        <v>#N/A</v>
      </c>
      <c r="H47" s="489">
        <v>116</v>
      </c>
      <c r="I47" s="489">
        <v>116</v>
      </c>
      <c r="J47" s="489">
        <v>116</v>
      </c>
      <c r="K47" s="489">
        <v>116</v>
      </c>
      <c r="L47" s="489">
        <v>116</v>
      </c>
      <c r="M47" s="743"/>
      <c r="N47" s="613" t="e">
        <f t="shared" si="0"/>
        <v>#N/A</v>
      </c>
      <c r="O47" s="613" t="e">
        <f t="shared" si="1"/>
        <v>#N/A</v>
      </c>
      <c r="P47" s="613">
        <f t="shared" si="2"/>
        <v>0</v>
      </c>
      <c r="Q47" s="896" t="e">
        <f t="shared" si="7"/>
        <v>#N/A</v>
      </c>
      <c r="R47" s="613">
        <f t="shared" si="8"/>
        <v>0</v>
      </c>
      <c r="S47" s="613">
        <f t="shared" si="3"/>
        <v>0</v>
      </c>
      <c r="T47" s="747">
        <f t="shared" si="4"/>
        <v>0</v>
      </c>
      <c r="U47" s="613">
        <f t="shared" si="5"/>
        <v>0</v>
      </c>
    </row>
    <row r="48" spans="1:21">
      <c r="A48" s="285" t="s">
        <v>3719</v>
      </c>
      <c r="B48" s="285" t="s">
        <v>3537</v>
      </c>
      <c r="C48" s="447" t="s">
        <v>5021</v>
      </c>
      <c r="D48" s="497">
        <f t="shared" si="6"/>
        <v>131</v>
      </c>
      <c r="E48" s="496" t="e">
        <v>#N/A</v>
      </c>
      <c r="F48" s="489">
        <v>131</v>
      </c>
      <c r="G48" s="489" t="e">
        <v>#N/A</v>
      </c>
      <c r="H48" s="489">
        <v>131</v>
      </c>
      <c r="I48" s="489">
        <v>131</v>
      </c>
      <c r="J48" s="489">
        <v>131</v>
      </c>
      <c r="K48" s="489" t="e">
        <v>#N/A</v>
      </c>
      <c r="L48" s="489">
        <v>116</v>
      </c>
      <c r="M48" s="743"/>
      <c r="N48" s="613" t="e">
        <f t="shared" si="0"/>
        <v>#N/A</v>
      </c>
      <c r="O48" s="613">
        <f t="shared" si="1"/>
        <v>0</v>
      </c>
      <c r="P48" s="613">
        <f t="shared" si="2"/>
        <v>0</v>
      </c>
      <c r="Q48" s="896">
        <f t="shared" si="7"/>
        <v>1</v>
      </c>
      <c r="R48" s="613">
        <f t="shared" si="8"/>
        <v>0</v>
      </c>
      <c r="S48" s="613">
        <f t="shared" si="3"/>
        <v>0</v>
      </c>
      <c r="T48" s="747" t="e">
        <f t="shared" si="4"/>
        <v>#N/A</v>
      </c>
      <c r="U48" s="613">
        <f t="shared" si="5"/>
        <v>15</v>
      </c>
    </row>
    <row r="49" spans="1:21">
      <c r="A49" s="285" t="s">
        <v>3721</v>
      </c>
      <c r="B49" s="285" t="s">
        <v>708</v>
      </c>
      <c r="C49" s="447" t="s">
        <v>5022</v>
      </c>
      <c r="D49" s="497">
        <f t="shared" si="6"/>
        <v>155</v>
      </c>
      <c r="E49" s="496" t="e">
        <v>#N/A</v>
      </c>
      <c r="F49" s="489" t="e">
        <v>#N/A</v>
      </c>
      <c r="G49" s="489" t="e">
        <v>#N/A</v>
      </c>
      <c r="H49" s="489">
        <v>155</v>
      </c>
      <c r="I49" s="489">
        <v>155</v>
      </c>
      <c r="J49" s="489">
        <v>155</v>
      </c>
      <c r="K49" s="489">
        <v>155</v>
      </c>
      <c r="L49" s="489" t="e">
        <v>#N/A</v>
      </c>
      <c r="M49" s="743"/>
      <c r="N49" s="613" t="e">
        <f t="shared" si="0"/>
        <v>#N/A</v>
      </c>
      <c r="O49" s="613" t="e">
        <f t="shared" si="1"/>
        <v>#N/A</v>
      </c>
      <c r="P49" s="613">
        <f t="shared" si="2"/>
        <v>0</v>
      </c>
      <c r="Q49" s="896" t="e">
        <f t="shared" si="7"/>
        <v>#N/A</v>
      </c>
      <c r="R49" s="613">
        <f t="shared" si="8"/>
        <v>0</v>
      </c>
      <c r="S49" s="613">
        <f t="shared" si="3"/>
        <v>0</v>
      </c>
      <c r="T49" s="747">
        <f t="shared" si="4"/>
        <v>0</v>
      </c>
      <c r="U49" s="613" t="e">
        <f t="shared" si="5"/>
        <v>#N/A</v>
      </c>
    </row>
    <row r="50" spans="1:21">
      <c r="A50" s="285" t="s">
        <v>3721</v>
      </c>
      <c r="B50" s="285" t="s">
        <v>645</v>
      </c>
      <c r="C50" s="447" t="s">
        <v>5023</v>
      </c>
      <c r="D50" s="497">
        <f t="shared" si="6"/>
        <v>285</v>
      </c>
      <c r="E50" s="496" t="e">
        <v>#N/A</v>
      </c>
      <c r="F50" s="489" t="e">
        <v>#N/A</v>
      </c>
      <c r="G50" s="489" t="e">
        <v>#N/A</v>
      </c>
      <c r="H50" s="489">
        <v>285</v>
      </c>
      <c r="I50" s="489">
        <v>285</v>
      </c>
      <c r="J50" s="489">
        <v>285</v>
      </c>
      <c r="K50" s="489">
        <v>285</v>
      </c>
      <c r="L50" s="489">
        <v>285</v>
      </c>
      <c r="M50" s="743"/>
      <c r="N50" s="613" t="e">
        <f t="shared" si="0"/>
        <v>#N/A</v>
      </c>
      <c r="O50" s="613" t="e">
        <f t="shared" si="1"/>
        <v>#N/A</v>
      </c>
      <c r="P50" s="613">
        <f t="shared" si="2"/>
        <v>0</v>
      </c>
      <c r="Q50" s="896" t="e">
        <f t="shared" si="7"/>
        <v>#N/A</v>
      </c>
      <c r="R50" s="613">
        <f t="shared" si="8"/>
        <v>0</v>
      </c>
      <c r="S50" s="613">
        <f t="shared" si="3"/>
        <v>0</v>
      </c>
      <c r="T50" s="747">
        <f t="shared" si="4"/>
        <v>0</v>
      </c>
      <c r="U50" s="613">
        <f t="shared" si="5"/>
        <v>0</v>
      </c>
    </row>
    <row r="51" spans="1:21">
      <c r="A51" s="285" t="s">
        <v>3718</v>
      </c>
      <c r="B51" s="285" t="s">
        <v>3565</v>
      </c>
      <c r="C51" s="447" t="s">
        <v>5024</v>
      </c>
      <c r="D51" s="497">
        <f t="shared" si="6"/>
        <v>84</v>
      </c>
      <c r="E51" s="496" t="e">
        <v>#N/A</v>
      </c>
      <c r="F51" s="489">
        <v>84</v>
      </c>
      <c r="G51" s="489" t="e">
        <v>#N/A</v>
      </c>
      <c r="H51" s="489" t="e">
        <v>#N/A</v>
      </c>
      <c r="I51" s="489">
        <v>84</v>
      </c>
      <c r="J51" s="489" t="e">
        <v>#N/A</v>
      </c>
      <c r="K51" s="489" t="e">
        <v>#N/A</v>
      </c>
      <c r="L51" s="489">
        <v>0</v>
      </c>
      <c r="M51" s="743"/>
      <c r="N51" s="613" t="e">
        <f t="shared" si="0"/>
        <v>#N/A</v>
      </c>
      <c r="O51" s="613">
        <f t="shared" si="1"/>
        <v>0</v>
      </c>
      <c r="P51" s="613" t="e">
        <f t="shared" si="2"/>
        <v>#N/A</v>
      </c>
      <c r="Q51" s="896" t="e">
        <f t="shared" si="7"/>
        <v>#N/A</v>
      </c>
      <c r="R51" s="613">
        <f t="shared" si="8"/>
        <v>0</v>
      </c>
      <c r="S51" s="613" t="e">
        <f t="shared" si="3"/>
        <v>#N/A</v>
      </c>
      <c r="T51" s="747" t="e">
        <f t="shared" si="4"/>
        <v>#N/A</v>
      </c>
      <c r="U51" s="613">
        <f t="shared" si="5"/>
        <v>84</v>
      </c>
    </row>
    <row r="52" spans="1:21">
      <c r="A52" s="285" t="s">
        <v>3718</v>
      </c>
      <c r="B52" s="285" t="s">
        <v>3566</v>
      </c>
      <c r="C52" s="447" t="s">
        <v>5025</v>
      </c>
      <c r="D52" s="497">
        <f t="shared" si="6"/>
        <v>84</v>
      </c>
      <c r="E52" s="496" t="e">
        <v>#N/A</v>
      </c>
      <c r="F52" s="489">
        <v>84</v>
      </c>
      <c r="G52" s="489" t="e">
        <v>#N/A</v>
      </c>
      <c r="H52" s="489" t="e">
        <v>#N/A</v>
      </c>
      <c r="I52" s="489">
        <v>84</v>
      </c>
      <c r="J52" s="489" t="e">
        <v>#N/A</v>
      </c>
      <c r="K52" s="489" t="e">
        <v>#N/A</v>
      </c>
      <c r="L52" s="489">
        <v>0</v>
      </c>
      <c r="M52" s="743"/>
      <c r="N52" s="613" t="e">
        <f t="shared" si="0"/>
        <v>#N/A</v>
      </c>
      <c r="O52" s="613">
        <f t="shared" si="1"/>
        <v>0</v>
      </c>
      <c r="P52" s="613" t="e">
        <f t="shared" si="2"/>
        <v>#N/A</v>
      </c>
      <c r="Q52" s="896" t="e">
        <f t="shared" si="7"/>
        <v>#N/A</v>
      </c>
      <c r="R52" s="613">
        <f t="shared" si="8"/>
        <v>0</v>
      </c>
      <c r="S52" s="613" t="e">
        <f t="shared" si="3"/>
        <v>#N/A</v>
      </c>
      <c r="T52" s="747" t="e">
        <f t="shared" si="4"/>
        <v>#N/A</v>
      </c>
      <c r="U52" s="613">
        <f t="shared" si="5"/>
        <v>84</v>
      </c>
    </row>
    <row r="53" spans="1:21">
      <c r="A53" s="285" t="s">
        <v>3718</v>
      </c>
      <c r="B53" s="285" t="s">
        <v>3567</v>
      </c>
      <c r="C53" s="447" t="s">
        <v>5026</v>
      </c>
      <c r="D53" s="497">
        <f t="shared" si="6"/>
        <v>105</v>
      </c>
      <c r="E53" s="496" t="e">
        <v>#N/A</v>
      </c>
      <c r="F53" s="489">
        <v>105</v>
      </c>
      <c r="G53" s="489" t="e">
        <v>#N/A</v>
      </c>
      <c r="H53" s="489" t="e">
        <v>#N/A</v>
      </c>
      <c r="I53" s="489">
        <v>105</v>
      </c>
      <c r="J53" s="489">
        <v>9999999</v>
      </c>
      <c r="K53" s="489" t="e">
        <v>#N/A</v>
      </c>
      <c r="L53" s="489">
        <v>0</v>
      </c>
      <c r="M53" s="743"/>
      <c r="N53" s="613" t="e">
        <f t="shared" si="0"/>
        <v>#N/A</v>
      </c>
      <c r="O53" s="613">
        <f t="shared" si="1"/>
        <v>0</v>
      </c>
      <c r="P53" s="613" t="e">
        <f t="shared" si="2"/>
        <v>#N/A</v>
      </c>
      <c r="Q53" s="896" t="e">
        <f t="shared" si="7"/>
        <v>#N/A</v>
      </c>
      <c r="R53" s="613">
        <f t="shared" si="8"/>
        <v>0</v>
      </c>
      <c r="S53" s="613">
        <f t="shared" si="3"/>
        <v>-9999894</v>
      </c>
      <c r="T53" s="747" t="e">
        <f t="shared" si="4"/>
        <v>#N/A</v>
      </c>
      <c r="U53" s="613">
        <f t="shared" si="5"/>
        <v>105</v>
      </c>
    </row>
    <row r="54" spans="1:21">
      <c r="A54" s="285" t="s">
        <v>3718</v>
      </c>
      <c r="B54" s="285" t="s">
        <v>3568</v>
      </c>
      <c r="C54" s="447" t="s">
        <v>5027</v>
      </c>
      <c r="D54" s="497">
        <f t="shared" si="6"/>
        <v>105</v>
      </c>
      <c r="E54" s="496" t="e">
        <v>#N/A</v>
      </c>
      <c r="F54" s="489">
        <v>105</v>
      </c>
      <c r="G54" s="489" t="e">
        <v>#N/A</v>
      </c>
      <c r="H54" s="489" t="e">
        <v>#N/A</v>
      </c>
      <c r="I54" s="489">
        <v>105</v>
      </c>
      <c r="J54" s="489">
        <v>9999999</v>
      </c>
      <c r="K54" s="489" t="e">
        <v>#N/A</v>
      </c>
      <c r="L54" s="489">
        <v>0</v>
      </c>
      <c r="M54" s="743"/>
      <c r="N54" s="613" t="e">
        <f t="shared" si="0"/>
        <v>#N/A</v>
      </c>
      <c r="O54" s="613">
        <f t="shared" si="1"/>
        <v>0</v>
      </c>
      <c r="P54" s="613" t="e">
        <f t="shared" si="2"/>
        <v>#N/A</v>
      </c>
      <c r="Q54" s="896" t="e">
        <f t="shared" si="7"/>
        <v>#N/A</v>
      </c>
      <c r="R54" s="613">
        <f t="shared" si="8"/>
        <v>0</v>
      </c>
      <c r="S54" s="613">
        <f t="shared" si="3"/>
        <v>-9999894</v>
      </c>
      <c r="T54" s="747" t="e">
        <f t="shared" si="4"/>
        <v>#N/A</v>
      </c>
      <c r="U54" s="613">
        <f t="shared" si="5"/>
        <v>105</v>
      </c>
    </row>
    <row r="55" spans="1:21">
      <c r="A55" s="285" t="s">
        <v>3721</v>
      </c>
      <c r="B55" s="285" t="s">
        <v>709</v>
      </c>
      <c r="C55" s="447" t="s">
        <v>5028</v>
      </c>
      <c r="D55" s="497">
        <f t="shared" si="6"/>
        <v>113</v>
      </c>
      <c r="E55" s="496" t="e">
        <v>#N/A</v>
      </c>
      <c r="F55" s="489" t="e">
        <v>#N/A</v>
      </c>
      <c r="G55" s="489" t="e">
        <v>#N/A</v>
      </c>
      <c r="H55" s="489">
        <v>113</v>
      </c>
      <c r="I55" s="489">
        <v>113</v>
      </c>
      <c r="J55" s="489">
        <v>113</v>
      </c>
      <c r="K55" s="489">
        <v>113</v>
      </c>
      <c r="L55" s="489" t="e">
        <v>#N/A</v>
      </c>
      <c r="M55" s="743"/>
      <c r="N55" s="613" t="e">
        <f t="shared" si="0"/>
        <v>#N/A</v>
      </c>
      <c r="O55" s="613" t="e">
        <f t="shared" si="1"/>
        <v>#N/A</v>
      </c>
      <c r="P55" s="613">
        <f t="shared" si="2"/>
        <v>0</v>
      </c>
      <c r="Q55" s="896" t="e">
        <f t="shared" si="7"/>
        <v>#N/A</v>
      </c>
      <c r="R55" s="613">
        <f t="shared" si="8"/>
        <v>0</v>
      </c>
      <c r="S55" s="613">
        <f t="shared" si="3"/>
        <v>0</v>
      </c>
      <c r="T55" s="747">
        <f t="shared" si="4"/>
        <v>0</v>
      </c>
      <c r="U55" s="613" t="e">
        <f t="shared" si="5"/>
        <v>#N/A</v>
      </c>
    </row>
    <row r="56" spans="1:21">
      <c r="A56" s="285" t="s">
        <v>3721</v>
      </c>
      <c r="B56" s="285" t="s">
        <v>3684</v>
      </c>
      <c r="C56" s="447" t="s">
        <v>5029</v>
      </c>
      <c r="D56" s="497">
        <f t="shared" si="6"/>
        <v>310</v>
      </c>
      <c r="E56" s="496" t="e">
        <v>#N/A</v>
      </c>
      <c r="F56" s="489">
        <v>310</v>
      </c>
      <c r="G56" s="489" t="e">
        <v>#N/A</v>
      </c>
      <c r="H56" s="489">
        <v>310</v>
      </c>
      <c r="I56" s="489">
        <v>310</v>
      </c>
      <c r="J56" s="489">
        <v>310</v>
      </c>
      <c r="K56" s="489" t="e">
        <v>#N/A</v>
      </c>
      <c r="L56" s="489" t="e">
        <v>#N/A</v>
      </c>
      <c r="M56" s="743"/>
      <c r="N56" s="613" t="e">
        <f t="shared" si="0"/>
        <v>#N/A</v>
      </c>
      <c r="O56" s="613">
        <f t="shared" si="1"/>
        <v>0</v>
      </c>
      <c r="P56" s="613">
        <f t="shared" si="2"/>
        <v>0</v>
      </c>
      <c r="Q56" s="896">
        <f t="shared" si="7"/>
        <v>1</v>
      </c>
      <c r="R56" s="613">
        <f t="shared" si="8"/>
        <v>0</v>
      </c>
      <c r="S56" s="613">
        <f t="shared" si="3"/>
        <v>0</v>
      </c>
      <c r="T56" s="747" t="e">
        <f t="shared" si="4"/>
        <v>#N/A</v>
      </c>
      <c r="U56" s="613" t="e">
        <f t="shared" si="5"/>
        <v>#N/A</v>
      </c>
    </row>
    <row r="57" spans="1:21">
      <c r="A57" s="285" t="s">
        <v>3721</v>
      </c>
      <c r="B57" s="285" t="s">
        <v>3678</v>
      </c>
      <c r="C57" s="447" t="s">
        <v>5030</v>
      </c>
      <c r="D57" s="497">
        <f t="shared" si="6"/>
        <v>310</v>
      </c>
      <c r="E57" s="496" t="e">
        <v>#N/A</v>
      </c>
      <c r="F57" s="489">
        <v>310</v>
      </c>
      <c r="G57" s="489" t="e">
        <v>#N/A</v>
      </c>
      <c r="H57" s="489">
        <v>310</v>
      </c>
      <c r="I57" s="489">
        <v>310</v>
      </c>
      <c r="J57" s="489">
        <v>310</v>
      </c>
      <c r="K57" s="489" t="e">
        <v>#N/A</v>
      </c>
      <c r="L57" s="489" t="e">
        <v>#N/A</v>
      </c>
      <c r="M57" s="743"/>
      <c r="N57" s="613" t="e">
        <f t="shared" si="0"/>
        <v>#N/A</v>
      </c>
      <c r="O57" s="613">
        <f t="shared" si="1"/>
        <v>0</v>
      </c>
      <c r="P57" s="613">
        <f t="shared" si="2"/>
        <v>0</v>
      </c>
      <c r="Q57" s="896">
        <f t="shared" si="7"/>
        <v>1</v>
      </c>
      <c r="R57" s="613">
        <f t="shared" si="8"/>
        <v>0</v>
      </c>
      <c r="S57" s="613">
        <f t="shared" si="3"/>
        <v>0</v>
      </c>
      <c r="T57" s="747" t="e">
        <f t="shared" si="4"/>
        <v>#N/A</v>
      </c>
      <c r="U57" s="613" t="e">
        <f t="shared" si="5"/>
        <v>#N/A</v>
      </c>
    </row>
    <row r="58" spans="1:21">
      <c r="A58" s="285" t="s">
        <v>3720</v>
      </c>
      <c r="B58" s="285" t="s">
        <v>3094</v>
      </c>
      <c r="C58" s="447" t="s">
        <v>5031</v>
      </c>
      <c r="D58" s="497">
        <f t="shared" si="6"/>
        <v>316</v>
      </c>
      <c r="E58" s="496" t="e">
        <v>#N/A</v>
      </c>
      <c r="F58" s="489">
        <v>316</v>
      </c>
      <c r="G58" s="489" t="e">
        <v>#N/A</v>
      </c>
      <c r="H58" s="489">
        <v>316</v>
      </c>
      <c r="I58" s="489">
        <v>316</v>
      </c>
      <c r="J58" s="489" t="e">
        <v>#N/A</v>
      </c>
      <c r="K58" s="489" t="e">
        <v>#N/A</v>
      </c>
      <c r="L58" s="489" t="e">
        <v>#N/A</v>
      </c>
      <c r="M58" s="743"/>
      <c r="N58" s="613" t="e">
        <f t="shared" si="0"/>
        <v>#N/A</v>
      </c>
      <c r="O58" s="613">
        <f t="shared" si="1"/>
        <v>0</v>
      </c>
      <c r="P58" s="613">
        <f t="shared" si="2"/>
        <v>0</v>
      </c>
      <c r="Q58" s="896">
        <f t="shared" si="7"/>
        <v>1</v>
      </c>
      <c r="R58" s="613">
        <f t="shared" si="8"/>
        <v>0</v>
      </c>
      <c r="S58" s="613" t="e">
        <f t="shared" si="3"/>
        <v>#N/A</v>
      </c>
      <c r="T58" s="747" t="e">
        <f t="shared" si="4"/>
        <v>#N/A</v>
      </c>
      <c r="U58" s="613" t="e">
        <f t="shared" si="5"/>
        <v>#N/A</v>
      </c>
    </row>
    <row r="59" spans="1:21">
      <c r="A59" s="285" t="s">
        <v>3721</v>
      </c>
      <c r="B59" s="285" t="s">
        <v>3682</v>
      </c>
      <c r="C59" s="447" t="s">
        <v>5032</v>
      </c>
      <c r="D59" s="497">
        <f t="shared" si="6"/>
        <v>108</v>
      </c>
      <c r="E59" s="496" t="e">
        <v>#N/A</v>
      </c>
      <c r="F59" s="489">
        <v>108</v>
      </c>
      <c r="G59" s="489" t="e">
        <v>#N/A</v>
      </c>
      <c r="H59" s="489">
        <v>108</v>
      </c>
      <c r="I59" s="489">
        <v>108</v>
      </c>
      <c r="J59" s="489">
        <v>108</v>
      </c>
      <c r="K59" s="489" t="e">
        <v>#N/A</v>
      </c>
      <c r="L59" s="489">
        <v>123</v>
      </c>
      <c r="M59" s="743"/>
      <c r="N59" s="613" t="e">
        <f t="shared" si="0"/>
        <v>#N/A</v>
      </c>
      <c r="O59" s="613">
        <f t="shared" si="1"/>
        <v>0</v>
      </c>
      <c r="P59" s="613">
        <f t="shared" si="2"/>
        <v>0</v>
      </c>
      <c r="Q59" s="896">
        <f t="shared" si="7"/>
        <v>1</v>
      </c>
      <c r="R59" s="613">
        <f t="shared" si="8"/>
        <v>0</v>
      </c>
      <c r="S59" s="613">
        <f t="shared" si="3"/>
        <v>0</v>
      </c>
      <c r="T59" s="747" t="e">
        <f t="shared" si="4"/>
        <v>#N/A</v>
      </c>
      <c r="U59" s="613">
        <f t="shared" si="5"/>
        <v>-15</v>
      </c>
    </row>
    <row r="60" spans="1:21">
      <c r="A60" s="285" t="s">
        <v>3721</v>
      </c>
      <c r="B60" s="285" t="s">
        <v>710</v>
      </c>
      <c r="C60" s="447" t="s">
        <v>5033</v>
      </c>
      <c r="D60" s="497">
        <f t="shared" si="6"/>
        <v>222</v>
      </c>
      <c r="E60" s="496" t="e">
        <v>#N/A</v>
      </c>
      <c r="F60" s="489" t="e">
        <v>#N/A</v>
      </c>
      <c r="G60" s="489" t="e">
        <v>#N/A</v>
      </c>
      <c r="H60" s="489">
        <v>222</v>
      </c>
      <c r="I60" s="489">
        <v>222</v>
      </c>
      <c r="J60" s="489">
        <v>222</v>
      </c>
      <c r="K60" s="489">
        <v>222</v>
      </c>
      <c r="L60" s="489" t="e">
        <v>#N/A</v>
      </c>
      <c r="M60" s="743"/>
      <c r="N60" s="613" t="e">
        <f t="shared" si="0"/>
        <v>#N/A</v>
      </c>
      <c r="O60" s="613" t="e">
        <f t="shared" si="1"/>
        <v>#N/A</v>
      </c>
      <c r="P60" s="613">
        <f t="shared" si="2"/>
        <v>0</v>
      </c>
      <c r="Q60" s="896" t="e">
        <f t="shared" si="7"/>
        <v>#N/A</v>
      </c>
      <c r="R60" s="613">
        <f t="shared" si="8"/>
        <v>0</v>
      </c>
      <c r="S60" s="613">
        <f t="shared" si="3"/>
        <v>0</v>
      </c>
      <c r="T60" s="747">
        <f t="shared" si="4"/>
        <v>0</v>
      </c>
      <c r="U60" s="613" t="e">
        <f t="shared" si="5"/>
        <v>#N/A</v>
      </c>
    </row>
    <row r="61" spans="1:21">
      <c r="A61" s="285" t="s">
        <v>3721</v>
      </c>
      <c r="B61" s="285" t="s">
        <v>3683</v>
      </c>
      <c r="C61" s="447" t="s">
        <v>5034</v>
      </c>
      <c r="D61" s="497">
        <f t="shared" si="6"/>
        <v>216</v>
      </c>
      <c r="E61" s="496" t="e">
        <v>#N/A</v>
      </c>
      <c r="F61" s="489">
        <v>216</v>
      </c>
      <c r="G61" s="489" t="e">
        <v>#N/A</v>
      </c>
      <c r="H61" s="489" t="e">
        <v>#N/A</v>
      </c>
      <c r="I61" s="489">
        <v>216</v>
      </c>
      <c r="J61" s="489">
        <v>216</v>
      </c>
      <c r="K61" s="489" t="e">
        <v>#N/A</v>
      </c>
      <c r="L61" s="489">
        <v>216</v>
      </c>
      <c r="M61" s="743"/>
      <c r="N61" s="613" t="e">
        <f t="shared" si="0"/>
        <v>#N/A</v>
      </c>
      <c r="O61" s="613">
        <f t="shared" si="1"/>
        <v>0</v>
      </c>
      <c r="P61" s="613" t="e">
        <f t="shared" si="2"/>
        <v>#N/A</v>
      </c>
      <c r="Q61" s="896" t="e">
        <f t="shared" si="7"/>
        <v>#N/A</v>
      </c>
      <c r="R61" s="613">
        <f t="shared" si="8"/>
        <v>0</v>
      </c>
      <c r="S61" s="613">
        <f t="shared" si="3"/>
        <v>0</v>
      </c>
      <c r="T61" s="747" t="e">
        <f t="shared" si="4"/>
        <v>#N/A</v>
      </c>
      <c r="U61" s="613">
        <f t="shared" si="5"/>
        <v>0</v>
      </c>
    </row>
    <row r="62" spans="1:21">
      <c r="A62" s="285" t="s">
        <v>3718</v>
      </c>
      <c r="B62" s="285" t="s">
        <v>3570</v>
      </c>
      <c r="C62" s="447" t="s">
        <v>5035</v>
      </c>
      <c r="D62" s="497">
        <f t="shared" si="6"/>
        <v>125</v>
      </c>
      <c r="E62" s="496" t="e">
        <v>#N/A</v>
      </c>
      <c r="F62" s="489">
        <v>125</v>
      </c>
      <c r="G62" s="489" t="e">
        <v>#N/A</v>
      </c>
      <c r="H62" s="489" t="e">
        <v>#N/A</v>
      </c>
      <c r="I62" s="489">
        <v>125</v>
      </c>
      <c r="J62" s="489">
        <v>9999999</v>
      </c>
      <c r="K62" s="489" t="e">
        <v>#N/A</v>
      </c>
      <c r="L62" s="489">
        <v>0</v>
      </c>
      <c r="M62" s="743"/>
      <c r="N62" s="613" t="e">
        <f t="shared" si="0"/>
        <v>#N/A</v>
      </c>
      <c r="O62" s="613">
        <f t="shared" si="1"/>
        <v>0</v>
      </c>
      <c r="P62" s="613" t="e">
        <f t="shared" si="2"/>
        <v>#N/A</v>
      </c>
      <c r="Q62" s="896" t="e">
        <f t="shared" si="7"/>
        <v>#N/A</v>
      </c>
      <c r="R62" s="613">
        <f t="shared" si="8"/>
        <v>0</v>
      </c>
      <c r="S62" s="613">
        <f t="shared" si="3"/>
        <v>-9999874</v>
      </c>
      <c r="T62" s="747" t="e">
        <f t="shared" si="4"/>
        <v>#N/A</v>
      </c>
      <c r="U62" s="613">
        <f t="shared" si="5"/>
        <v>125</v>
      </c>
    </row>
    <row r="63" spans="1:21">
      <c r="A63" s="285" t="s">
        <v>3718</v>
      </c>
      <c r="B63" s="285" t="s">
        <v>3569</v>
      </c>
      <c r="C63" s="447" t="s">
        <v>5036</v>
      </c>
      <c r="D63" s="497">
        <f t="shared" si="6"/>
        <v>146</v>
      </c>
      <c r="E63" s="496" t="e">
        <v>#N/A</v>
      </c>
      <c r="F63" s="489">
        <v>146</v>
      </c>
      <c r="G63" s="489" t="e">
        <v>#N/A</v>
      </c>
      <c r="H63" s="489" t="e">
        <v>#N/A</v>
      </c>
      <c r="I63" s="489">
        <v>146</v>
      </c>
      <c r="J63" s="489">
        <v>9999999</v>
      </c>
      <c r="K63" s="489" t="e">
        <v>#N/A</v>
      </c>
      <c r="L63" s="489">
        <v>0</v>
      </c>
      <c r="M63" s="743"/>
      <c r="N63" s="613" t="e">
        <f t="shared" si="0"/>
        <v>#N/A</v>
      </c>
      <c r="O63" s="613">
        <f t="shared" si="1"/>
        <v>0</v>
      </c>
      <c r="P63" s="613" t="e">
        <f t="shared" si="2"/>
        <v>#N/A</v>
      </c>
      <c r="Q63" s="896" t="e">
        <f t="shared" si="7"/>
        <v>#N/A</v>
      </c>
      <c r="R63" s="613">
        <f t="shared" si="8"/>
        <v>0</v>
      </c>
      <c r="S63" s="613">
        <f t="shared" si="3"/>
        <v>-9999853</v>
      </c>
      <c r="T63" s="747" t="e">
        <f t="shared" si="4"/>
        <v>#N/A</v>
      </c>
      <c r="U63" s="613">
        <f t="shared" si="5"/>
        <v>146</v>
      </c>
    </row>
    <row r="64" spans="1:21">
      <c r="A64" s="285" t="s">
        <v>3720</v>
      </c>
      <c r="B64" s="285" t="s">
        <v>3095</v>
      </c>
      <c r="C64" s="447" t="s">
        <v>5037</v>
      </c>
      <c r="D64" s="497">
        <f t="shared" si="6"/>
        <v>152</v>
      </c>
      <c r="E64" s="496" t="e">
        <v>#N/A</v>
      </c>
      <c r="F64" s="489">
        <v>152</v>
      </c>
      <c r="G64" s="489" t="e">
        <v>#N/A</v>
      </c>
      <c r="H64" s="489">
        <v>152</v>
      </c>
      <c r="I64" s="489">
        <v>152</v>
      </c>
      <c r="J64" s="489" t="e">
        <v>#N/A</v>
      </c>
      <c r="K64" s="489" t="e">
        <v>#N/A</v>
      </c>
      <c r="L64" s="489" t="e">
        <v>#N/A</v>
      </c>
      <c r="M64" s="743"/>
      <c r="N64" s="613" t="e">
        <f t="shared" si="0"/>
        <v>#N/A</v>
      </c>
      <c r="O64" s="613">
        <f t="shared" si="1"/>
        <v>0</v>
      </c>
      <c r="P64" s="613">
        <f t="shared" si="2"/>
        <v>0</v>
      </c>
      <c r="Q64" s="896">
        <f t="shared" si="7"/>
        <v>1</v>
      </c>
      <c r="R64" s="613">
        <f t="shared" si="8"/>
        <v>0</v>
      </c>
      <c r="S64" s="613" t="e">
        <f t="shared" si="3"/>
        <v>#N/A</v>
      </c>
      <c r="T64" s="747" t="e">
        <f t="shared" si="4"/>
        <v>#N/A</v>
      </c>
      <c r="U64" s="613" t="e">
        <f t="shared" si="5"/>
        <v>#N/A</v>
      </c>
    </row>
    <row r="65" spans="1:21">
      <c r="A65" s="285" t="s">
        <v>3720</v>
      </c>
      <c r="B65" s="285" t="s">
        <v>3096</v>
      </c>
      <c r="C65" s="447" t="s">
        <v>4992</v>
      </c>
      <c r="D65" s="497">
        <f t="shared" si="6"/>
        <v>155</v>
      </c>
      <c r="E65" s="496" t="e">
        <v>#N/A</v>
      </c>
      <c r="F65" s="489">
        <v>155</v>
      </c>
      <c r="G65" s="489" t="e">
        <v>#N/A</v>
      </c>
      <c r="H65" s="489">
        <v>155</v>
      </c>
      <c r="I65" s="489">
        <v>155</v>
      </c>
      <c r="J65" s="489" t="e">
        <v>#N/A</v>
      </c>
      <c r="K65" s="489" t="e">
        <v>#N/A</v>
      </c>
      <c r="L65" s="489" t="e">
        <v>#N/A</v>
      </c>
      <c r="M65" s="743"/>
      <c r="N65" s="613" t="e">
        <f t="shared" si="0"/>
        <v>#N/A</v>
      </c>
      <c r="O65" s="613">
        <f t="shared" si="1"/>
        <v>0</v>
      </c>
      <c r="P65" s="613">
        <f t="shared" si="2"/>
        <v>0</v>
      </c>
      <c r="Q65" s="896">
        <f t="shared" si="7"/>
        <v>1</v>
      </c>
      <c r="R65" s="613">
        <f t="shared" si="8"/>
        <v>0</v>
      </c>
      <c r="S65" s="613" t="e">
        <f t="shared" si="3"/>
        <v>#N/A</v>
      </c>
      <c r="T65" s="747" t="e">
        <f t="shared" si="4"/>
        <v>#N/A</v>
      </c>
      <c r="U65" s="613" t="e">
        <f t="shared" si="5"/>
        <v>#N/A</v>
      </c>
    </row>
    <row r="66" spans="1:21">
      <c r="A66" s="285" t="s">
        <v>3721</v>
      </c>
      <c r="B66" s="285" t="s">
        <v>315</v>
      </c>
      <c r="C66" s="447" t="s">
        <v>5038</v>
      </c>
      <c r="D66" s="497">
        <f t="shared" si="6"/>
        <v>847</v>
      </c>
      <c r="E66" s="496" t="e">
        <v>#N/A</v>
      </c>
      <c r="F66" s="489" t="e">
        <v>#N/A</v>
      </c>
      <c r="G66" s="489" t="e">
        <v>#N/A</v>
      </c>
      <c r="H66" s="489">
        <v>847</v>
      </c>
      <c r="I66" s="489">
        <v>847</v>
      </c>
      <c r="J66" s="489">
        <v>847</v>
      </c>
      <c r="K66" s="489">
        <v>847</v>
      </c>
      <c r="L66" s="489" t="e">
        <v>#N/A</v>
      </c>
      <c r="M66" s="743"/>
      <c r="N66" s="613" t="e">
        <f t="shared" ref="N66:N129" si="9">D66-E66</f>
        <v>#N/A</v>
      </c>
      <c r="O66" s="613" t="e">
        <f t="shared" ref="O66:O129" si="10">D66-F66</f>
        <v>#N/A</v>
      </c>
      <c r="P66" s="613">
        <f t="shared" ref="P66:P129" si="11">D66-H66</f>
        <v>0</v>
      </c>
      <c r="Q66" s="896" t="e">
        <f t="shared" si="7"/>
        <v>#N/A</v>
      </c>
      <c r="R66" s="613">
        <f t="shared" ref="R66:R129" si="12">D66-I66</f>
        <v>0</v>
      </c>
      <c r="S66" s="613">
        <f t="shared" ref="S66:S129" si="13">D66-J66</f>
        <v>0</v>
      </c>
      <c r="T66" s="747">
        <f t="shared" ref="T66:T129" si="14">D66-K66</f>
        <v>0</v>
      </c>
      <c r="U66" s="613" t="e">
        <f t="shared" ref="U66:U129" si="15">D66-L66</f>
        <v>#N/A</v>
      </c>
    </row>
    <row r="67" spans="1:21">
      <c r="A67" s="285" t="s">
        <v>3721</v>
      </c>
      <c r="B67" s="285" t="s">
        <v>316</v>
      </c>
      <c r="C67" s="447" t="s">
        <v>5039</v>
      </c>
      <c r="D67" s="497">
        <f t="shared" ref="D67:D130" si="16">IFERROR(E67,IFERROR(F67,IFERROR(G67,IFERROR(H67,IFERROR(I67,IFERROR(J67,IFERROR(K67,L67)))))))</f>
        <v>858</v>
      </c>
      <c r="E67" s="496" t="e">
        <v>#N/A</v>
      </c>
      <c r="F67" s="489" t="e">
        <v>#N/A</v>
      </c>
      <c r="G67" s="489" t="e">
        <v>#N/A</v>
      </c>
      <c r="H67" s="489">
        <v>858</v>
      </c>
      <c r="I67" s="489">
        <v>858</v>
      </c>
      <c r="J67" s="489">
        <v>858</v>
      </c>
      <c r="K67" s="489">
        <v>858</v>
      </c>
      <c r="L67" s="489" t="e">
        <v>#N/A</v>
      </c>
      <c r="M67" s="743"/>
      <c r="N67" s="613" t="e">
        <f t="shared" si="9"/>
        <v>#N/A</v>
      </c>
      <c r="O67" s="613" t="e">
        <f t="shared" si="10"/>
        <v>#N/A</v>
      </c>
      <c r="P67" s="613">
        <f t="shared" si="11"/>
        <v>0</v>
      </c>
      <c r="Q67" s="896" t="e">
        <f t="shared" ref="Q67:Q130" si="17">F67/H67</f>
        <v>#N/A</v>
      </c>
      <c r="R67" s="613">
        <f t="shared" si="12"/>
        <v>0</v>
      </c>
      <c r="S67" s="613">
        <f t="shared" si="13"/>
        <v>0</v>
      </c>
      <c r="T67" s="747">
        <f t="shared" si="14"/>
        <v>0</v>
      </c>
      <c r="U67" s="613" t="e">
        <f t="shared" si="15"/>
        <v>#N/A</v>
      </c>
    </row>
    <row r="68" spans="1:21">
      <c r="A68" s="285" t="s">
        <v>4930</v>
      </c>
      <c r="B68" s="285" t="s">
        <v>3381</v>
      </c>
      <c r="C68" s="447" t="s">
        <v>5040</v>
      </c>
      <c r="D68" s="497">
        <f t="shared" si="16"/>
        <v>1779</v>
      </c>
      <c r="E68" s="496" t="e">
        <v>#N/A</v>
      </c>
      <c r="F68" s="489">
        <v>1779</v>
      </c>
      <c r="G68" s="489" t="e">
        <v>#N/A</v>
      </c>
      <c r="H68" s="489" t="e">
        <v>#N/A</v>
      </c>
      <c r="I68" s="489" t="e">
        <v>#N/A</v>
      </c>
      <c r="J68" s="489">
        <v>0</v>
      </c>
      <c r="K68" s="489" t="e">
        <v>#N/A</v>
      </c>
      <c r="L68" s="489">
        <v>0</v>
      </c>
      <c r="M68" s="743"/>
      <c r="N68" s="613" t="e">
        <f t="shared" si="9"/>
        <v>#N/A</v>
      </c>
      <c r="O68" s="613">
        <f t="shared" si="10"/>
        <v>0</v>
      </c>
      <c r="P68" s="613" t="e">
        <f t="shared" si="11"/>
        <v>#N/A</v>
      </c>
      <c r="Q68" s="896" t="e">
        <f t="shared" si="17"/>
        <v>#N/A</v>
      </c>
      <c r="R68" s="613" t="e">
        <f t="shared" si="12"/>
        <v>#N/A</v>
      </c>
      <c r="S68" s="613">
        <f t="shared" si="13"/>
        <v>1779</v>
      </c>
      <c r="T68" s="747" t="e">
        <f t="shared" si="14"/>
        <v>#N/A</v>
      </c>
      <c r="U68" s="613">
        <f t="shared" si="15"/>
        <v>1779</v>
      </c>
    </row>
    <row r="69" spans="1:21">
      <c r="A69" s="285" t="s">
        <v>3722</v>
      </c>
      <c r="B69" s="285" t="s">
        <v>711</v>
      </c>
      <c r="C69" s="447" t="s">
        <v>5041</v>
      </c>
      <c r="D69" s="497">
        <f t="shared" si="16"/>
        <v>645</v>
      </c>
      <c r="E69" s="496" t="e">
        <v>#N/A</v>
      </c>
      <c r="F69" s="489" t="e">
        <v>#N/A</v>
      </c>
      <c r="G69" s="489" t="e">
        <v>#N/A</v>
      </c>
      <c r="H69" s="489">
        <v>645</v>
      </c>
      <c r="I69" s="489">
        <v>645</v>
      </c>
      <c r="J69" s="489">
        <v>645</v>
      </c>
      <c r="K69" s="489">
        <v>645</v>
      </c>
      <c r="L69" s="489" t="e">
        <v>#N/A</v>
      </c>
      <c r="M69" s="743"/>
      <c r="N69" s="613" t="e">
        <f t="shared" si="9"/>
        <v>#N/A</v>
      </c>
      <c r="O69" s="613" t="e">
        <f t="shared" si="10"/>
        <v>#N/A</v>
      </c>
      <c r="P69" s="613">
        <f t="shared" si="11"/>
        <v>0</v>
      </c>
      <c r="Q69" s="896" t="e">
        <f t="shared" si="17"/>
        <v>#N/A</v>
      </c>
      <c r="R69" s="613">
        <f t="shared" si="12"/>
        <v>0</v>
      </c>
      <c r="S69" s="613">
        <f t="shared" si="13"/>
        <v>0</v>
      </c>
      <c r="T69" s="747">
        <f t="shared" si="14"/>
        <v>0</v>
      </c>
      <c r="U69" s="613" t="e">
        <f t="shared" si="15"/>
        <v>#N/A</v>
      </c>
    </row>
    <row r="70" spans="1:21">
      <c r="A70" s="285" t="s">
        <v>3722</v>
      </c>
      <c r="B70" s="285" t="s">
        <v>712</v>
      </c>
      <c r="C70" s="447" t="s">
        <v>5042</v>
      </c>
      <c r="D70" s="497">
        <f t="shared" si="16"/>
        <v>593</v>
      </c>
      <c r="E70" s="496" t="e">
        <v>#N/A</v>
      </c>
      <c r="F70" s="489" t="e">
        <v>#N/A</v>
      </c>
      <c r="G70" s="489" t="e">
        <v>#N/A</v>
      </c>
      <c r="H70" s="489">
        <v>593</v>
      </c>
      <c r="I70" s="489">
        <v>593</v>
      </c>
      <c r="J70" s="489">
        <v>593</v>
      </c>
      <c r="K70" s="489">
        <v>593</v>
      </c>
      <c r="L70" s="489" t="e">
        <v>#N/A</v>
      </c>
      <c r="M70" s="743"/>
      <c r="N70" s="613" t="e">
        <f t="shared" si="9"/>
        <v>#N/A</v>
      </c>
      <c r="O70" s="613" t="e">
        <f t="shared" si="10"/>
        <v>#N/A</v>
      </c>
      <c r="P70" s="613">
        <f t="shared" si="11"/>
        <v>0</v>
      </c>
      <c r="Q70" s="896" t="e">
        <f t="shared" si="17"/>
        <v>#N/A</v>
      </c>
      <c r="R70" s="613">
        <f t="shared" si="12"/>
        <v>0</v>
      </c>
      <c r="S70" s="613">
        <f t="shared" si="13"/>
        <v>0</v>
      </c>
      <c r="T70" s="747">
        <f t="shared" si="14"/>
        <v>0</v>
      </c>
      <c r="U70" s="613" t="e">
        <f t="shared" si="15"/>
        <v>#N/A</v>
      </c>
    </row>
    <row r="71" spans="1:21">
      <c r="A71" s="285" t="s">
        <v>3721</v>
      </c>
      <c r="B71" s="285" t="s">
        <v>349</v>
      </c>
      <c r="C71" s="447" t="s">
        <v>5043</v>
      </c>
      <c r="D71" s="497">
        <f t="shared" si="16"/>
        <v>212</v>
      </c>
      <c r="E71" s="496" t="e">
        <v>#N/A</v>
      </c>
      <c r="F71" s="489" t="e">
        <v>#N/A</v>
      </c>
      <c r="G71" s="489" t="e">
        <v>#N/A</v>
      </c>
      <c r="H71" s="489" t="e">
        <v>#N/A</v>
      </c>
      <c r="I71" s="489">
        <v>212</v>
      </c>
      <c r="J71" s="489">
        <v>212</v>
      </c>
      <c r="K71" s="489">
        <v>212</v>
      </c>
      <c r="L71" s="489">
        <v>212</v>
      </c>
      <c r="M71" s="743"/>
      <c r="N71" s="613" t="e">
        <f t="shared" si="9"/>
        <v>#N/A</v>
      </c>
      <c r="O71" s="613" t="e">
        <f t="shared" si="10"/>
        <v>#N/A</v>
      </c>
      <c r="P71" s="613" t="e">
        <f t="shared" si="11"/>
        <v>#N/A</v>
      </c>
      <c r="Q71" s="896" t="e">
        <f t="shared" si="17"/>
        <v>#N/A</v>
      </c>
      <c r="R71" s="613">
        <f t="shared" si="12"/>
        <v>0</v>
      </c>
      <c r="S71" s="613">
        <f t="shared" si="13"/>
        <v>0</v>
      </c>
      <c r="T71" s="747">
        <f t="shared" si="14"/>
        <v>0</v>
      </c>
      <c r="U71" s="613">
        <f t="shared" si="15"/>
        <v>0</v>
      </c>
    </row>
    <row r="72" spans="1:21">
      <c r="A72" s="285" t="s">
        <v>3721</v>
      </c>
      <c r="B72" s="285" t="s">
        <v>350</v>
      </c>
      <c r="C72" s="447" t="s">
        <v>5044</v>
      </c>
      <c r="D72" s="497">
        <f t="shared" si="16"/>
        <v>570</v>
      </c>
      <c r="E72" s="496" t="e">
        <v>#N/A</v>
      </c>
      <c r="F72" s="489" t="e">
        <v>#N/A</v>
      </c>
      <c r="G72" s="489" t="e">
        <v>#N/A</v>
      </c>
      <c r="H72" s="489" t="e">
        <v>#N/A</v>
      </c>
      <c r="I72" s="489">
        <v>570</v>
      </c>
      <c r="J72" s="489">
        <v>570</v>
      </c>
      <c r="K72" s="489">
        <v>570</v>
      </c>
      <c r="L72" s="489">
        <v>570</v>
      </c>
      <c r="M72" s="743"/>
      <c r="N72" s="613" t="e">
        <f t="shared" si="9"/>
        <v>#N/A</v>
      </c>
      <c r="O72" s="613" t="e">
        <f t="shared" si="10"/>
        <v>#N/A</v>
      </c>
      <c r="P72" s="613" t="e">
        <f t="shared" si="11"/>
        <v>#N/A</v>
      </c>
      <c r="Q72" s="896" t="e">
        <f t="shared" si="17"/>
        <v>#N/A</v>
      </c>
      <c r="R72" s="613">
        <f t="shared" si="12"/>
        <v>0</v>
      </c>
      <c r="S72" s="613">
        <f t="shared" si="13"/>
        <v>0</v>
      </c>
      <c r="T72" s="747">
        <f t="shared" si="14"/>
        <v>0</v>
      </c>
      <c r="U72" s="613">
        <f t="shared" si="15"/>
        <v>0</v>
      </c>
    </row>
    <row r="73" spans="1:21">
      <c r="A73" s="285" t="s">
        <v>3721</v>
      </c>
      <c r="B73" s="285" t="s">
        <v>351</v>
      </c>
      <c r="C73" s="447" t="s">
        <v>5045</v>
      </c>
      <c r="D73" s="497">
        <f t="shared" si="16"/>
        <v>727</v>
      </c>
      <c r="E73" s="496" t="e">
        <v>#N/A</v>
      </c>
      <c r="F73" s="489" t="e">
        <v>#N/A</v>
      </c>
      <c r="G73" s="489" t="e">
        <v>#N/A</v>
      </c>
      <c r="H73" s="489" t="e">
        <v>#N/A</v>
      </c>
      <c r="I73" s="489">
        <v>727</v>
      </c>
      <c r="J73" s="489">
        <v>727</v>
      </c>
      <c r="K73" s="489">
        <v>727</v>
      </c>
      <c r="L73" s="489">
        <v>727</v>
      </c>
      <c r="M73" s="743"/>
      <c r="N73" s="613" t="e">
        <f t="shared" si="9"/>
        <v>#N/A</v>
      </c>
      <c r="O73" s="613" t="e">
        <f t="shared" si="10"/>
        <v>#N/A</v>
      </c>
      <c r="P73" s="613" t="e">
        <f t="shared" si="11"/>
        <v>#N/A</v>
      </c>
      <c r="Q73" s="896" t="e">
        <f t="shared" si="17"/>
        <v>#N/A</v>
      </c>
      <c r="R73" s="613">
        <f t="shared" si="12"/>
        <v>0</v>
      </c>
      <c r="S73" s="613">
        <f t="shared" si="13"/>
        <v>0</v>
      </c>
      <c r="T73" s="747">
        <f t="shared" si="14"/>
        <v>0</v>
      </c>
      <c r="U73" s="613">
        <f t="shared" si="15"/>
        <v>0</v>
      </c>
    </row>
    <row r="74" spans="1:21">
      <c r="A74" s="285" t="s">
        <v>3721</v>
      </c>
      <c r="B74" s="285" t="s">
        <v>580</v>
      </c>
      <c r="C74" s="447" t="s">
        <v>5046</v>
      </c>
      <c r="D74" s="497">
        <f t="shared" si="16"/>
        <v>8045</v>
      </c>
      <c r="E74" s="496" t="e">
        <v>#N/A</v>
      </c>
      <c r="F74" s="489" t="e">
        <v>#N/A</v>
      </c>
      <c r="G74" s="489" t="e">
        <v>#N/A</v>
      </c>
      <c r="H74" s="489">
        <v>8045</v>
      </c>
      <c r="I74" s="489">
        <v>8045</v>
      </c>
      <c r="J74" s="489">
        <v>8045</v>
      </c>
      <c r="K74" s="489">
        <v>8045</v>
      </c>
      <c r="L74" s="489">
        <v>8045</v>
      </c>
      <c r="M74" s="743"/>
      <c r="N74" s="613" t="e">
        <f t="shared" si="9"/>
        <v>#N/A</v>
      </c>
      <c r="O74" s="613" t="e">
        <f t="shared" si="10"/>
        <v>#N/A</v>
      </c>
      <c r="P74" s="613">
        <f t="shared" si="11"/>
        <v>0</v>
      </c>
      <c r="Q74" s="896" t="e">
        <f t="shared" si="17"/>
        <v>#N/A</v>
      </c>
      <c r="R74" s="613">
        <f t="shared" si="12"/>
        <v>0</v>
      </c>
      <c r="S74" s="613">
        <f t="shared" si="13"/>
        <v>0</v>
      </c>
      <c r="T74" s="747">
        <f t="shared" si="14"/>
        <v>0</v>
      </c>
      <c r="U74" s="613">
        <f t="shared" si="15"/>
        <v>0</v>
      </c>
    </row>
    <row r="75" spans="1:21">
      <c r="A75" s="285" t="s">
        <v>3718</v>
      </c>
      <c r="B75" s="285" t="s">
        <v>3585</v>
      </c>
      <c r="C75" s="447" t="s">
        <v>4825</v>
      </c>
      <c r="D75" s="497">
        <f t="shared" si="16"/>
        <v>6208</v>
      </c>
      <c r="E75" s="496" t="e">
        <v>#N/A</v>
      </c>
      <c r="F75" s="489">
        <v>6208</v>
      </c>
      <c r="G75" s="489" t="e">
        <v>#N/A</v>
      </c>
      <c r="H75" s="489">
        <v>6894</v>
      </c>
      <c r="I75" s="489">
        <v>6894</v>
      </c>
      <c r="J75" s="489">
        <v>6894</v>
      </c>
      <c r="K75" s="489">
        <v>6208</v>
      </c>
      <c r="L75" s="489" t="e">
        <v>#N/A</v>
      </c>
      <c r="M75" s="743"/>
      <c r="N75" s="613" t="e">
        <f t="shared" si="9"/>
        <v>#N/A</v>
      </c>
      <c r="O75" s="613">
        <f t="shared" si="10"/>
        <v>0</v>
      </c>
      <c r="P75" s="613">
        <f t="shared" si="11"/>
        <v>-686</v>
      </c>
      <c r="Q75" s="896">
        <f t="shared" si="17"/>
        <v>0.90049318247751664</v>
      </c>
      <c r="R75" s="613">
        <f t="shared" si="12"/>
        <v>-686</v>
      </c>
      <c r="S75" s="613">
        <f t="shared" si="13"/>
        <v>-686</v>
      </c>
      <c r="T75" s="747">
        <f t="shared" si="14"/>
        <v>0</v>
      </c>
      <c r="U75" s="613" t="e">
        <f t="shared" si="15"/>
        <v>#N/A</v>
      </c>
    </row>
    <row r="76" spans="1:21">
      <c r="A76" s="285" t="s">
        <v>3718</v>
      </c>
      <c r="B76" s="285" t="s">
        <v>3584</v>
      </c>
      <c r="C76" s="447" t="s">
        <v>4826</v>
      </c>
      <c r="D76" s="497">
        <f t="shared" si="16"/>
        <v>6894</v>
      </c>
      <c r="E76" s="496" t="e">
        <v>#N/A</v>
      </c>
      <c r="F76" s="489">
        <v>6894</v>
      </c>
      <c r="G76" s="489" t="e">
        <v>#N/A</v>
      </c>
      <c r="H76" s="489">
        <v>6208</v>
      </c>
      <c r="I76" s="489">
        <v>6208</v>
      </c>
      <c r="J76" s="489">
        <v>6208</v>
      </c>
      <c r="K76" s="489">
        <v>6894</v>
      </c>
      <c r="L76" s="489" t="e">
        <v>#N/A</v>
      </c>
      <c r="M76" s="743"/>
      <c r="N76" s="613" t="e">
        <f t="shared" si="9"/>
        <v>#N/A</v>
      </c>
      <c r="O76" s="613">
        <f t="shared" si="10"/>
        <v>0</v>
      </c>
      <c r="P76" s="613">
        <f t="shared" si="11"/>
        <v>686</v>
      </c>
      <c r="Q76" s="896">
        <f t="shared" si="17"/>
        <v>1.1105025773195876</v>
      </c>
      <c r="R76" s="613">
        <f t="shared" si="12"/>
        <v>686</v>
      </c>
      <c r="S76" s="613">
        <f t="shared" si="13"/>
        <v>686</v>
      </c>
      <c r="T76" s="747">
        <f t="shared" si="14"/>
        <v>0</v>
      </c>
      <c r="U76" s="613" t="e">
        <f t="shared" si="15"/>
        <v>#N/A</v>
      </c>
    </row>
    <row r="77" spans="1:21">
      <c r="A77" s="285" t="s">
        <v>3718</v>
      </c>
      <c r="B77" s="285" t="s">
        <v>714</v>
      </c>
      <c r="C77" s="447" t="s">
        <v>5047</v>
      </c>
      <c r="D77" s="497">
        <f t="shared" si="16"/>
        <v>1739</v>
      </c>
      <c r="E77" s="496" t="e">
        <v>#N/A</v>
      </c>
      <c r="F77" s="489" t="e">
        <v>#N/A</v>
      </c>
      <c r="G77" s="489" t="e">
        <v>#N/A</v>
      </c>
      <c r="H77" s="489">
        <v>1739</v>
      </c>
      <c r="I77" s="489">
        <v>1739</v>
      </c>
      <c r="J77" s="489">
        <v>1739</v>
      </c>
      <c r="K77" s="489">
        <v>1739</v>
      </c>
      <c r="L77" s="489" t="e">
        <v>#N/A</v>
      </c>
      <c r="M77" s="743"/>
      <c r="N77" s="613" t="e">
        <f t="shared" si="9"/>
        <v>#N/A</v>
      </c>
      <c r="O77" s="613" t="e">
        <f t="shared" si="10"/>
        <v>#N/A</v>
      </c>
      <c r="P77" s="613">
        <f t="shared" si="11"/>
        <v>0</v>
      </c>
      <c r="Q77" s="896" t="e">
        <f t="shared" si="17"/>
        <v>#N/A</v>
      </c>
      <c r="R77" s="613">
        <f t="shared" si="12"/>
        <v>0</v>
      </c>
      <c r="S77" s="613">
        <f t="shared" si="13"/>
        <v>0</v>
      </c>
      <c r="T77" s="747">
        <f t="shared" si="14"/>
        <v>0</v>
      </c>
      <c r="U77" s="613" t="e">
        <f t="shared" si="15"/>
        <v>#N/A</v>
      </c>
    </row>
    <row r="78" spans="1:21">
      <c r="A78" s="285" t="s">
        <v>3718</v>
      </c>
      <c r="B78" s="285" t="s">
        <v>715</v>
      </c>
      <c r="C78" s="447" t="s">
        <v>5048</v>
      </c>
      <c r="D78" s="497">
        <f t="shared" si="16"/>
        <v>1246</v>
      </c>
      <c r="E78" s="496" t="e">
        <v>#N/A</v>
      </c>
      <c r="F78" s="489" t="e">
        <v>#N/A</v>
      </c>
      <c r="G78" s="489" t="e">
        <v>#N/A</v>
      </c>
      <c r="H78" s="489">
        <v>1246</v>
      </c>
      <c r="I78" s="489">
        <v>1246</v>
      </c>
      <c r="J78" s="489">
        <v>1246</v>
      </c>
      <c r="K78" s="489">
        <v>1246</v>
      </c>
      <c r="L78" s="489" t="e">
        <v>#N/A</v>
      </c>
      <c r="M78" s="743"/>
      <c r="N78" s="613" t="e">
        <f t="shared" si="9"/>
        <v>#N/A</v>
      </c>
      <c r="O78" s="613" t="e">
        <f t="shared" si="10"/>
        <v>#N/A</v>
      </c>
      <c r="P78" s="613">
        <f t="shared" si="11"/>
        <v>0</v>
      </c>
      <c r="Q78" s="896" t="e">
        <f t="shared" si="17"/>
        <v>#N/A</v>
      </c>
      <c r="R78" s="613">
        <f t="shared" si="12"/>
        <v>0</v>
      </c>
      <c r="S78" s="613">
        <f t="shared" si="13"/>
        <v>0</v>
      </c>
      <c r="T78" s="747">
        <f t="shared" si="14"/>
        <v>0</v>
      </c>
      <c r="U78" s="613" t="e">
        <f t="shared" si="15"/>
        <v>#N/A</v>
      </c>
    </row>
    <row r="79" spans="1:21">
      <c r="A79" s="285" t="s">
        <v>3718</v>
      </c>
      <c r="B79" s="285" t="s">
        <v>716</v>
      </c>
      <c r="C79" s="447" t="s">
        <v>5049</v>
      </c>
      <c r="D79" s="497">
        <f t="shared" si="16"/>
        <v>1449</v>
      </c>
      <c r="E79" s="496" t="e">
        <v>#N/A</v>
      </c>
      <c r="F79" s="489" t="e">
        <v>#N/A</v>
      </c>
      <c r="G79" s="489" t="e">
        <v>#N/A</v>
      </c>
      <c r="H79" s="489">
        <v>1449</v>
      </c>
      <c r="I79" s="489">
        <v>1449</v>
      </c>
      <c r="J79" s="489">
        <v>1449</v>
      </c>
      <c r="K79" s="489">
        <v>1449</v>
      </c>
      <c r="L79" s="489" t="e">
        <v>#N/A</v>
      </c>
      <c r="M79" s="743"/>
      <c r="N79" s="613" t="e">
        <f t="shared" si="9"/>
        <v>#N/A</v>
      </c>
      <c r="O79" s="613" t="e">
        <f t="shared" si="10"/>
        <v>#N/A</v>
      </c>
      <c r="P79" s="613">
        <f t="shared" si="11"/>
        <v>0</v>
      </c>
      <c r="Q79" s="896" t="e">
        <f t="shared" si="17"/>
        <v>#N/A</v>
      </c>
      <c r="R79" s="613">
        <f t="shared" si="12"/>
        <v>0</v>
      </c>
      <c r="S79" s="613">
        <f t="shared" si="13"/>
        <v>0</v>
      </c>
      <c r="T79" s="747">
        <f t="shared" si="14"/>
        <v>0</v>
      </c>
      <c r="U79" s="613" t="e">
        <f t="shared" si="15"/>
        <v>#N/A</v>
      </c>
    </row>
    <row r="80" spans="1:21">
      <c r="A80" s="285" t="s">
        <v>3721</v>
      </c>
      <c r="B80" s="285" t="s">
        <v>578</v>
      </c>
      <c r="C80" s="447" t="s">
        <v>5050</v>
      </c>
      <c r="D80" s="497">
        <f t="shared" si="16"/>
        <v>5830</v>
      </c>
      <c r="E80" s="496" t="e">
        <v>#N/A</v>
      </c>
      <c r="F80" s="489" t="e">
        <v>#N/A</v>
      </c>
      <c r="G80" s="489" t="e">
        <v>#N/A</v>
      </c>
      <c r="H80" s="489">
        <v>5830</v>
      </c>
      <c r="I80" s="489">
        <v>5830</v>
      </c>
      <c r="J80" s="489">
        <v>5830</v>
      </c>
      <c r="K80" s="489">
        <v>5830</v>
      </c>
      <c r="L80" s="489">
        <v>5830</v>
      </c>
      <c r="M80" s="743"/>
      <c r="N80" s="613" t="e">
        <f t="shared" si="9"/>
        <v>#N/A</v>
      </c>
      <c r="O80" s="613" t="e">
        <f t="shared" si="10"/>
        <v>#N/A</v>
      </c>
      <c r="P80" s="613">
        <f t="shared" si="11"/>
        <v>0</v>
      </c>
      <c r="Q80" s="896" t="e">
        <f t="shared" si="17"/>
        <v>#N/A</v>
      </c>
      <c r="R80" s="613">
        <f t="shared" si="12"/>
        <v>0</v>
      </c>
      <c r="S80" s="613">
        <f t="shared" si="13"/>
        <v>0</v>
      </c>
      <c r="T80" s="747">
        <f t="shared" si="14"/>
        <v>0</v>
      </c>
      <c r="U80" s="613">
        <f t="shared" si="15"/>
        <v>0</v>
      </c>
    </row>
    <row r="81" spans="1:21">
      <c r="A81" s="285" t="s">
        <v>3721</v>
      </c>
      <c r="B81" s="285" t="s">
        <v>579</v>
      </c>
      <c r="C81" s="447" t="s">
        <v>5051</v>
      </c>
      <c r="D81" s="497">
        <f t="shared" si="16"/>
        <v>6996</v>
      </c>
      <c r="E81" s="496" t="e">
        <v>#N/A</v>
      </c>
      <c r="F81" s="489" t="e">
        <v>#N/A</v>
      </c>
      <c r="G81" s="489" t="e">
        <v>#N/A</v>
      </c>
      <c r="H81" s="489">
        <v>6996</v>
      </c>
      <c r="I81" s="489">
        <v>6996</v>
      </c>
      <c r="J81" s="489">
        <v>6996</v>
      </c>
      <c r="K81" s="489">
        <v>6996</v>
      </c>
      <c r="L81" s="489">
        <v>6996</v>
      </c>
      <c r="M81" s="743"/>
      <c r="N81" s="613" t="e">
        <f t="shared" si="9"/>
        <v>#N/A</v>
      </c>
      <c r="O81" s="613" t="e">
        <f t="shared" si="10"/>
        <v>#N/A</v>
      </c>
      <c r="P81" s="613">
        <f t="shared" si="11"/>
        <v>0</v>
      </c>
      <c r="Q81" s="896" t="e">
        <f t="shared" si="17"/>
        <v>#N/A</v>
      </c>
      <c r="R81" s="613">
        <f t="shared" si="12"/>
        <v>0</v>
      </c>
      <c r="S81" s="613">
        <f t="shared" si="13"/>
        <v>0</v>
      </c>
      <c r="T81" s="747">
        <f t="shared" si="14"/>
        <v>0</v>
      </c>
      <c r="U81" s="613">
        <f t="shared" si="15"/>
        <v>0</v>
      </c>
    </row>
    <row r="82" spans="1:21">
      <c r="A82" s="285" t="s">
        <v>3720</v>
      </c>
      <c r="B82" s="285" t="s">
        <v>3415</v>
      </c>
      <c r="C82" s="447" t="s">
        <v>5052</v>
      </c>
      <c r="D82" s="497">
        <f t="shared" si="16"/>
        <v>144</v>
      </c>
      <c r="E82" s="496" t="e">
        <v>#N/A</v>
      </c>
      <c r="F82" s="489">
        <v>144</v>
      </c>
      <c r="G82" s="489" t="e">
        <v>#N/A</v>
      </c>
      <c r="H82" s="489" t="e">
        <v>#N/A</v>
      </c>
      <c r="I82" s="489" t="e">
        <v>#N/A</v>
      </c>
      <c r="J82" s="489">
        <v>0</v>
      </c>
      <c r="K82" s="489" t="e">
        <v>#N/A</v>
      </c>
      <c r="L82" s="489" t="e">
        <v>#N/A</v>
      </c>
      <c r="M82" s="743"/>
      <c r="N82" s="613" t="e">
        <f t="shared" si="9"/>
        <v>#N/A</v>
      </c>
      <c r="O82" s="613">
        <f t="shared" si="10"/>
        <v>0</v>
      </c>
      <c r="P82" s="613" t="e">
        <f t="shared" si="11"/>
        <v>#N/A</v>
      </c>
      <c r="Q82" s="896" t="e">
        <f t="shared" si="17"/>
        <v>#N/A</v>
      </c>
      <c r="R82" s="613" t="e">
        <f t="shared" si="12"/>
        <v>#N/A</v>
      </c>
      <c r="S82" s="613">
        <f t="shared" si="13"/>
        <v>144</v>
      </c>
      <c r="T82" s="747" t="e">
        <f t="shared" si="14"/>
        <v>#N/A</v>
      </c>
      <c r="U82" s="613" t="e">
        <f t="shared" si="15"/>
        <v>#N/A</v>
      </c>
    </row>
    <row r="83" spans="1:21">
      <c r="A83" s="285" t="s">
        <v>3720</v>
      </c>
      <c r="B83" s="285" t="s">
        <v>3102</v>
      </c>
      <c r="C83" s="447" t="s">
        <v>5053</v>
      </c>
      <c r="D83" s="497">
        <f t="shared" si="16"/>
        <v>3096</v>
      </c>
      <c r="E83" s="496" t="e">
        <v>#N/A</v>
      </c>
      <c r="F83" s="489">
        <v>3096</v>
      </c>
      <c r="G83" s="489" t="e">
        <v>#N/A</v>
      </c>
      <c r="H83" s="489" t="e">
        <v>#N/A</v>
      </c>
      <c r="I83" s="489" t="e">
        <v>#N/A</v>
      </c>
      <c r="J83" s="489" t="e">
        <v>#N/A</v>
      </c>
      <c r="K83" s="489" t="e">
        <v>#N/A</v>
      </c>
      <c r="L83" s="489">
        <v>0</v>
      </c>
      <c r="M83" s="743"/>
      <c r="N83" s="613" t="e">
        <f t="shared" si="9"/>
        <v>#N/A</v>
      </c>
      <c r="O83" s="613">
        <f t="shared" si="10"/>
        <v>0</v>
      </c>
      <c r="P83" s="613" t="e">
        <f t="shared" si="11"/>
        <v>#N/A</v>
      </c>
      <c r="Q83" s="896" t="e">
        <f t="shared" si="17"/>
        <v>#N/A</v>
      </c>
      <c r="R83" s="613" t="e">
        <f t="shared" si="12"/>
        <v>#N/A</v>
      </c>
      <c r="S83" s="613" t="e">
        <f t="shared" si="13"/>
        <v>#N/A</v>
      </c>
      <c r="T83" s="747" t="e">
        <f t="shared" si="14"/>
        <v>#N/A</v>
      </c>
      <c r="U83" s="613">
        <f t="shared" si="15"/>
        <v>3096</v>
      </c>
    </row>
    <row r="84" spans="1:21">
      <c r="A84" s="285" t="s">
        <v>3720</v>
      </c>
      <c r="B84" s="285" t="s">
        <v>3103</v>
      </c>
      <c r="C84" s="447" t="s">
        <v>5054</v>
      </c>
      <c r="D84" s="497">
        <f t="shared" si="16"/>
        <v>3954</v>
      </c>
      <c r="E84" s="496" t="e">
        <v>#N/A</v>
      </c>
      <c r="F84" s="489">
        <v>3954</v>
      </c>
      <c r="G84" s="489" t="e">
        <v>#N/A</v>
      </c>
      <c r="H84" s="489" t="e">
        <v>#N/A</v>
      </c>
      <c r="I84" s="489" t="e">
        <v>#N/A</v>
      </c>
      <c r="J84" s="489" t="e">
        <v>#N/A</v>
      </c>
      <c r="K84" s="489" t="e">
        <v>#N/A</v>
      </c>
      <c r="L84" s="489">
        <v>0</v>
      </c>
      <c r="M84" s="743"/>
      <c r="N84" s="613" t="e">
        <f t="shared" si="9"/>
        <v>#N/A</v>
      </c>
      <c r="O84" s="613">
        <f t="shared" si="10"/>
        <v>0</v>
      </c>
      <c r="P84" s="613" t="e">
        <f t="shared" si="11"/>
        <v>#N/A</v>
      </c>
      <c r="Q84" s="896" t="e">
        <f t="shared" si="17"/>
        <v>#N/A</v>
      </c>
      <c r="R84" s="613" t="e">
        <f t="shared" si="12"/>
        <v>#N/A</v>
      </c>
      <c r="S84" s="613" t="e">
        <f t="shared" si="13"/>
        <v>#N/A</v>
      </c>
      <c r="T84" s="747" t="e">
        <f t="shared" si="14"/>
        <v>#N/A</v>
      </c>
      <c r="U84" s="613">
        <f t="shared" si="15"/>
        <v>3954</v>
      </c>
    </row>
    <row r="85" spans="1:21">
      <c r="A85" s="285" t="s">
        <v>3720</v>
      </c>
      <c r="B85" s="285" t="s">
        <v>3104</v>
      </c>
      <c r="C85" s="447" t="s">
        <v>5055</v>
      </c>
      <c r="D85" s="497">
        <f t="shared" si="16"/>
        <v>5554</v>
      </c>
      <c r="E85" s="496" t="e">
        <v>#N/A</v>
      </c>
      <c r="F85" s="489">
        <v>5554</v>
      </c>
      <c r="G85" s="489" t="e">
        <v>#N/A</v>
      </c>
      <c r="H85" s="489" t="e">
        <v>#N/A</v>
      </c>
      <c r="I85" s="489" t="e">
        <v>#N/A</v>
      </c>
      <c r="J85" s="489" t="e">
        <v>#N/A</v>
      </c>
      <c r="K85" s="489" t="e">
        <v>#N/A</v>
      </c>
      <c r="L85" s="489">
        <v>0</v>
      </c>
      <c r="M85" s="743"/>
      <c r="N85" s="613" t="e">
        <f t="shared" si="9"/>
        <v>#N/A</v>
      </c>
      <c r="O85" s="613">
        <f t="shared" si="10"/>
        <v>0</v>
      </c>
      <c r="P85" s="613" t="e">
        <f t="shared" si="11"/>
        <v>#N/A</v>
      </c>
      <c r="Q85" s="896" t="e">
        <f t="shared" si="17"/>
        <v>#N/A</v>
      </c>
      <c r="R85" s="613" t="e">
        <f t="shared" si="12"/>
        <v>#N/A</v>
      </c>
      <c r="S85" s="613" t="e">
        <f t="shared" si="13"/>
        <v>#N/A</v>
      </c>
      <c r="T85" s="747" t="e">
        <f t="shared" si="14"/>
        <v>#N/A</v>
      </c>
      <c r="U85" s="613">
        <f t="shared" si="15"/>
        <v>5554</v>
      </c>
    </row>
    <row r="86" spans="1:21">
      <c r="A86" s="285" t="s">
        <v>3720</v>
      </c>
      <c r="B86" s="285" t="s">
        <v>3371</v>
      </c>
      <c r="C86" s="447" t="s">
        <v>5056</v>
      </c>
      <c r="D86" s="497">
        <f t="shared" si="16"/>
        <v>3214</v>
      </c>
      <c r="E86" s="496" t="e">
        <v>#N/A</v>
      </c>
      <c r="F86" s="489">
        <v>3214</v>
      </c>
      <c r="G86" s="489" t="e">
        <v>#N/A</v>
      </c>
      <c r="H86" s="489" t="e">
        <v>#N/A</v>
      </c>
      <c r="I86" s="489" t="e">
        <v>#N/A</v>
      </c>
      <c r="J86" s="489">
        <v>0</v>
      </c>
      <c r="K86" s="489" t="e">
        <v>#N/A</v>
      </c>
      <c r="L86" s="489">
        <v>0</v>
      </c>
      <c r="M86" s="743"/>
      <c r="N86" s="613" t="e">
        <f t="shared" si="9"/>
        <v>#N/A</v>
      </c>
      <c r="O86" s="613">
        <f t="shared" si="10"/>
        <v>0</v>
      </c>
      <c r="P86" s="613" t="e">
        <f t="shared" si="11"/>
        <v>#N/A</v>
      </c>
      <c r="Q86" s="896" t="e">
        <f t="shared" si="17"/>
        <v>#N/A</v>
      </c>
      <c r="R86" s="613" t="e">
        <f t="shared" si="12"/>
        <v>#N/A</v>
      </c>
      <c r="S86" s="613">
        <f t="shared" si="13"/>
        <v>3214</v>
      </c>
      <c r="T86" s="747" t="e">
        <f t="shared" si="14"/>
        <v>#N/A</v>
      </c>
      <c r="U86" s="613">
        <f t="shared" si="15"/>
        <v>3214</v>
      </c>
    </row>
    <row r="87" spans="1:21">
      <c r="A87" s="285" t="s">
        <v>3720</v>
      </c>
      <c r="B87" s="285" t="s">
        <v>3372</v>
      </c>
      <c r="C87" s="447" t="s">
        <v>5057</v>
      </c>
      <c r="D87" s="497">
        <f t="shared" si="16"/>
        <v>1553</v>
      </c>
      <c r="E87" s="496" t="e">
        <v>#N/A</v>
      </c>
      <c r="F87" s="489">
        <v>1553</v>
      </c>
      <c r="G87" s="489" t="e">
        <v>#N/A</v>
      </c>
      <c r="H87" s="489" t="e">
        <v>#N/A</v>
      </c>
      <c r="I87" s="489" t="e">
        <v>#N/A</v>
      </c>
      <c r="J87" s="489">
        <v>0</v>
      </c>
      <c r="K87" s="489" t="e">
        <v>#N/A</v>
      </c>
      <c r="L87" s="489">
        <v>0</v>
      </c>
      <c r="M87" s="743"/>
      <c r="N87" s="613" t="e">
        <f t="shared" si="9"/>
        <v>#N/A</v>
      </c>
      <c r="O87" s="613">
        <f t="shared" si="10"/>
        <v>0</v>
      </c>
      <c r="P87" s="613" t="e">
        <f t="shared" si="11"/>
        <v>#N/A</v>
      </c>
      <c r="Q87" s="896" t="e">
        <f t="shared" si="17"/>
        <v>#N/A</v>
      </c>
      <c r="R87" s="613" t="e">
        <f t="shared" si="12"/>
        <v>#N/A</v>
      </c>
      <c r="S87" s="613">
        <f t="shared" si="13"/>
        <v>1553</v>
      </c>
      <c r="T87" s="747" t="e">
        <f t="shared" si="14"/>
        <v>#N/A</v>
      </c>
      <c r="U87" s="613">
        <f t="shared" si="15"/>
        <v>1553</v>
      </c>
    </row>
    <row r="88" spans="1:21">
      <c r="A88" s="285" t="s">
        <v>3720</v>
      </c>
      <c r="B88" s="285" t="s">
        <v>3373</v>
      </c>
      <c r="C88" s="447" t="s">
        <v>5058</v>
      </c>
      <c r="D88" s="497">
        <f t="shared" si="16"/>
        <v>1137</v>
      </c>
      <c r="E88" s="496" t="e">
        <v>#N/A</v>
      </c>
      <c r="F88" s="489">
        <v>1137</v>
      </c>
      <c r="G88" s="489" t="e">
        <v>#N/A</v>
      </c>
      <c r="H88" s="489" t="e">
        <v>#N/A</v>
      </c>
      <c r="I88" s="489" t="e">
        <v>#N/A</v>
      </c>
      <c r="J88" s="489" t="e">
        <v>#N/A</v>
      </c>
      <c r="K88" s="489" t="e">
        <v>#N/A</v>
      </c>
      <c r="L88" s="489">
        <v>0</v>
      </c>
      <c r="M88" s="743"/>
      <c r="N88" s="613" t="e">
        <f t="shared" si="9"/>
        <v>#N/A</v>
      </c>
      <c r="O88" s="613">
        <f t="shared" si="10"/>
        <v>0</v>
      </c>
      <c r="P88" s="613" t="e">
        <f t="shared" si="11"/>
        <v>#N/A</v>
      </c>
      <c r="Q88" s="896" t="e">
        <f t="shared" si="17"/>
        <v>#N/A</v>
      </c>
      <c r="R88" s="613" t="e">
        <f t="shared" si="12"/>
        <v>#N/A</v>
      </c>
      <c r="S88" s="613" t="e">
        <f t="shared" si="13"/>
        <v>#N/A</v>
      </c>
      <c r="T88" s="747" t="e">
        <f t="shared" si="14"/>
        <v>#N/A</v>
      </c>
      <c r="U88" s="613">
        <f t="shared" si="15"/>
        <v>1137</v>
      </c>
    </row>
    <row r="89" spans="1:21">
      <c r="A89" s="285" t="s">
        <v>3720</v>
      </c>
      <c r="B89" s="285" t="s">
        <v>3376</v>
      </c>
      <c r="C89" s="447" t="s">
        <v>5059</v>
      </c>
      <c r="D89" s="497">
        <f t="shared" si="16"/>
        <v>1695</v>
      </c>
      <c r="E89" s="496" t="e">
        <v>#N/A</v>
      </c>
      <c r="F89" s="489">
        <v>1695</v>
      </c>
      <c r="G89" s="489" t="e">
        <v>#N/A</v>
      </c>
      <c r="H89" s="489" t="e">
        <v>#N/A</v>
      </c>
      <c r="I89" s="489" t="e">
        <v>#N/A</v>
      </c>
      <c r="J89" s="489">
        <v>0</v>
      </c>
      <c r="K89" s="489" t="e">
        <v>#N/A</v>
      </c>
      <c r="L89" s="489">
        <v>0</v>
      </c>
      <c r="M89" s="743"/>
      <c r="N89" s="613" t="e">
        <f t="shared" si="9"/>
        <v>#N/A</v>
      </c>
      <c r="O89" s="613">
        <f t="shared" si="10"/>
        <v>0</v>
      </c>
      <c r="P89" s="613" t="e">
        <f t="shared" si="11"/>
        <v>#N/A</v>
      </c>
      <c r="Q89" s="896" t="e">
        <f t="shared" si="17"/>
        <v>#N/A</v>
      </c>
      <c r="R89" s="613" t="e">
        <f t="shared" si="12"/>
        <v>#N/A</v>
      </c>
      <c r="S89" s="613">
        <f t="shared" si="13"/>
        <v>1695</v>
      </c>
      <c r="T89" s="747" t="e">
        <f t="shared" si="14"/>
        <v>#N/A</v>
      </c>
      <c r="U89" s="613">
        <f t="shared" si="15"/>
        <v>1695</v>
      </c>
    </row>
    <row r="90" spans="1:21">
      <c r="A90" s="285" t="s">
        <v>3720</v>
      </c>
      <c r="B90" s="285" t="s">
        <v>3375</v>
      </c>
      <c r="C90" s="447" t="s">
        <v>5060</v>
      </c>
      <c r="D90" s="497">
        <f t="shared" si="16"/>
        <v>2057</v>
      </c>
      <c r="E90" s="496" t="e">
        <v>#N/A</v>
      </c>
      <c r="F90" s="489">
        <v>2057</v>
      </c>
      <c r="G90" s="489" t="e">
        <v>#N/A</v>
      </c>
      <c r="H90" s="489" t="e">
        <v>#N/A</v>
      </c>
      <c r="I90" s="489" t="e">
        <v>#N/A</v>
      </c>
      <c r="J90" s="489" t="e">
        <v>#N/A</v>
      </c>
      <c r="K90" s="489" t="e">
        <v>#N/A</v>
      </c>
      <c r="L90" s="489">
        <v>0</v>
      </c>
      <c r="M90" s="743"/>
      <c r="N90" s="613" t="e">
        <f t="shared" si="9"/>
        <v>#N/A</v>
      </c>
      <c r="O90" s="613">
        <f t="shared" si="10"/>
        <v>0</v>
      </c>
      <c r="P90" s="613" t="e">
        <f t="shared" si="11"/>
        <v>#N/A</v>
      </c>
      <c r="Q90" s="896" t="e">
        <f t="shared" si="17"/>
        <v>#N/A</v>
      </c>
      <c r="R90" s="613" t="e">
        <f t="shared" si="12"/>
        <v>#N/A</v>
      </c>
      <c r="S90" s="613" t="e">
        <f t="shared" si="13"/>
        <v>#N/A</v>
      </c>
      <c r="T90" s="747" t="e">
        <f t="shared" si="14"/>
        <v>#N/A</v>
      </c>
      <c r="U90" s="613">
        <f t="shared" si="15"/>
        <v>2057</v>
      </c>
    </row>
    <row r="91" spans="1:21">
      <c r="A91" s="285" t="s">
        <v>3720</v>
      </c>
      <c r="B91" s="285" t="s">
        <v>3374</v>
      </c>
      <c r="C91" s="447" t="s">
        <v>5061</v>
      </c>
      <c r="D91" s="497">
        <f t="shared" si="16"/>
        <v>1174</v>
      </c>
      <c r="E91" s="496" t="e">
        <v>#N/A</v>
      </c>
      <c r="F91" s="489">
        <v>1174</v>
      </c>
      <c r="G91" s="489" t="e">
        <v>#N/A</v>
      </c>
      <c r="H91" s="489" t="e">
        <v>#N/A</v>
      </c>
      <c r="I91" s="489" t="e">
        <v>#N/A</v>
      </c>
      <c r="J91" s="489">
        <v>0</v>
      </c>
      <c r="K91" s="489" t="e">
        <v>#N/A</v>
      </c>
      <c r="L91" s="489">
        <v>0</v>
      </c>
      <c r="M91" s="743"/>
      <c r="N91" s="613" t="e">
        <f t="shared" si="9"/>
        <v>#N/A</v>
      </c>
      <c r="O91" s="613">
        <f t="shared" si="10"/>
        <v>0</v>
      </c>
      <c r="P91" s="613" t="e">
        <f t="shared" si="11"/>
        <v>#N/A</v>
      </c>
      <c r="Q91" s="896" t="e">
        <f t="shared" si="17"/>
        <v>#N/A</v>
      </c>
      <c r="R91" s="613" t="e">
        <f t="shared" si="12"/>
        <v>#N/A</v>
      </c>
      <c r="S91" s="613">
        <f t="shared" si="13"/>
        <v>1174</v>
      </c>
      <c r="T91" s="747" t="e">
        <f t="shared" si="14"/>
        <v>#N/A</v>
      </c>
      <c r="U91" s="613">
        <f t="shared" si="15"/>
        <v>1174</v>
      </c>
    </row>
    <row r="92" spans="1:21">
      <c r="A92" s="285" t="s">
        <v>3720</v>
      </c>
      <c r="B92" s="285" t="s">
        <v>717</v>
      </c>
      <c r="C92" s="447" t="s">
        <v>5062</v>
      </c>
      <c r="D92" s="497">
        <f t="shared" si="16"/>
        <v>113</v>
      </c>
      <c r="E92" s="496" t="e">
        <v>#N/A</v>
      </c>
      <c r="F92" s="489" t="e">
        <v>#N/A</v>
      </c>
      <c r="G92" s="489" t="e">
        <v>#N/A</v>
      </c>
      <c r="H92" s="489">
        <v>113</v>
      </c>
      <c r="I92" s="489">
        <v>113</v>
      </c>
      <c r="J92" s="489">
        <v>113</v>
      </c>
      <c r="K92" s="489">
        <v>113</v>
      </c>
      <c r="L92" s="489" t="e">
        <v>#N/A</v>
      </c>
      <c r="M92" s="743"/>
      <c r="N92" s="613" t="e">
        <f t="shared" si="9"/>
        <v>#N/A</v>
      </c>
      <c r="O92" s="613" t="e">
        <f t="shared" si="10"/>
        <v>#N/A</v>
      </c>
      <c r="P92" s="613">
        <f t="shared" si="11"/>
        <v>0</v>
      </c>
      <c r="Q92" s="896" t="e">
        <f t="shared" si="17"/>
        <v>#N/A</v>
      </c>
      <c r="R92" s="613">
        <f t="shared" si="12"/>
        <v>0</v>
      </c>
      <c r="S92" s="613">
        <f t="shared" si="13"/>
        <v>0</v>
      </c>
      <c r="T92" s="747">
        <f t="shared" si="14"/>
        <v>0</v>
      </c>
      <c r="U92" s="613" t="e">
        <f t="shared" si="15"/>
        <v>#N/A</v>
      </c>
    </row>
    <row r="93" spans="1:21">
      <c r="A93" s="285" t="s">
        <v>3720</v>
      </c>
      <c r="B93" s="285" t="s">
        <v>3414</v>
      </c>
      <c r="C93" s="447" t="s">
        <v>5063</v>
      </c>
      <c r="D93" s="497">
        <f t="shared" si="16"/>
        <v>60</v>
      </c>
      <c r="E93" s="496" t="e">
        <v>#N/A</v>
      </c>
      <c r="F93" s="489">
        <v>60</v>
      </c>
      <c r="G93" s="489" t="e">
        <v>#N/A</v>
      </c>
      <c r="H93" s="489" t="e">
        <v>#N/A</v>
      </c>
      <c r="I93" s="489" t="e">
        <v>#N/A</v>
      </c>
      <c r="J93" s="489" t="e">
        <v>#N/A</v>
      </c>
      <c r="K93" s="489" t="e">
        <v>#N/A</v>
      </c>
      <c r="L93" s="489" t="e">
        <v>#N/A</v>
      </c>
      <c r="M93" s="743"/>
      <c r="N93" s="613" t="e">
        <f t="shared" si="9"/>
        <v>#N/A</v>
      </c>
      <c r="O93" s="613">
        <f t="shared" si="10"/>
        <v>0</v>
      </c>
      <c r="P93" s="613" t="e">
        <f t="shared" si="11"/>
        <v>#N/A</v>
      </c>
      <c r="Q93" s="896" t="e">
        <f t="shared" si="17"/>
        <v>#N/A</v>
      </c>
      <c r="R93" s="613" t="e">
        <f t="shared" si="12"/>
        <v>#N/A</v>
      </c>
      <c r="S93" s="613" t="e">
        <f t="shared" si="13"/>
        <v>#N/A</v>
      </c>
      <c r="T93" s="747" t="e">
        <f t="shared" si="14"/>
        <v>#N/A</v>
      </c>
      <c r="U93" s="613" t="e">
        <f t="shared" si="15"/>
        <v>#N/A</v>
      </c>
    </row>
    <row r="94" spans="1:21">
      <c r="A94" s="285" t="s">
        <v>3720</v>
      </c>
      <c r="B94" s="285" t="s">
        <v>3369</v>
      </c>
      <c r="C94" s="447" t="s">
        <v>5064</v>
      </c>
      <c r="D94" s="497">
        <f t="shared" si="16"/>
        <v>80</v>
      </c>
      <c r="E94" s="496" t="e">
        <v>#N/A</v>
      </c>
      <c r="F94" s="489">
        <v>80</v>
      </c>
      <c r="G94" s="489" t="e">
        <v>#N/A</v>
      </c>
      <c r="H94" s="489">
        <v>80</v>
      </c>
      <c r="I94" s="489">
        <v>80</v>
      </c>
      <c r="J94" s="489">
        <v>80</v>
      </c>
      <c r="K94" s="489" t="e">
        <v>#N/A</v>
      </c>
      <c r="L94" s="489">
        <v>80</v>
      </c>
      <c r="M94" s="743"/>
      <c r="N94" s="613" t="e">
        <f t="shared" si="9"/>
        <v>#N/A</v>
      </c>
      <c r="O94" s="613">
        <f t="shared" si="10"/>
        <v>0</v>
      </c>
      <c r="P94" s="613">
        <f t="shared" si="11"/>
        <v>0</v>
      </c>
      <c r="Q94" s="896">
        <f t="shared" si="17"/>
        <v>1</v>
      </c>
      <c r="R94" s="613">
        <f t="shared" si="12"/>
        <v>0</v>
      </c>
      <c r="S94" s="613">
        <f t="shared" si="13"/>
        <v>0</v>
      </c>
      <c r="T94" s="747" t="e">
        <f t="shared" si="14"/>
        <v>#N/A</v>
      </c>
      <c r="U94" s="613">
        <f t="shared" si="15"/>
        <v>0</v>
      </c>
    </row>
    <row r="95" spans="1:21">
      <c r="A95" s="285" t="s">
        <v>3720</v>
      </c>
      <c r="B95" s="285" t="s">
        <v>3370</v>
      </c>
      <c r="C95" s="447" t="s">
        <v>5065</v>
      </c>
      <c r="D95" s="497">
        <f t="shared" si="16"/>
        <v>45</v>
      </c>
      <c r="E95" s="496" t="e">
        <v>#N/A</v>
      </c>
      <c r="F95" s="489">
        <v>45</v>
      </c>
      <c r="G95" s="489" t="e">
        <v>#N/A</v>
      </c>
      <c r="H95" s="489">
        <v>45</v>
      </c>
      <c r="I95" s="489">
        <v>45</v>
      </c>
      <c r="J95" s="489">
        <v>45</v>
      </c>
      <c r="K95" s="489" t="e">
        <v>#N/A</v>
      </c>
      <c r="L95" s="489">
        <v>45</v>
      </c>
      <c r="M95" s="743"/>
      <c r="N95" s="613" t="e">
        <f t="shared" si="9"/>
        <v>#N/A</v>
      </c>
      <c r="O95" s="613">
        <f t="shared" si="10"/>
        <v>0</v>
      </c>
      <c r="P95" s="613">
        <f t="shared" si="11"/>
        <v>0</v>
      </c>
      <c r="Q95" s="896">
        <f t="shared" si="17"/>
        <v>1</v>
      </c>
      <c r="R95" s="613">
        <f t="shared" si="12"/>
        <v>0</v>
      </c>
      <c r="S95" s="613">
        <f t="shared" si="13"/>
        <v>0</v>
      </c>
      <c r="T95" s="747" t="e">
        <f t="shared" si="14"/>
        <v>#N/A</v>
      </c>
      <c r="U95" s="613">
        <f t="shared" si="15"/>
        <v>0</v>
      </c>
    </row>
    <row r="96" spans="1:21">
      <c r="A96" s="285" t="s">
        <v>3721</v>
      </c>
      <c r="B96" s="285" t="s">
        <v>649</v>
      </c>
      <c r="C96" s="447" t="s">
        <v>5066</v>
      </c>
      <c r="D96" s="497">
        <f t="shared" si="16"/>
        <v>6789</v>
      </c>
      <c r="E96" s="496" t="e">
        <v>#N/A</v>
      </c>
      <c r="F96" s="489" t="e">
        <v>#N/A</v>
      </c>
      <c r="G96" s="489" t="e">
        <v>#N/A</v>
      </c>
      <c r="H96" s="489">
        <v>6789</v>
      </c>
      <c r="I96" s="489">
        <v>6789</v>
      </c>
      <c r="J96" s="489">
        <v>6789</v>
      </c>
      <c r="K96" s="489">
        <v>6789</v>
      </c>
      <c r="L96" s="489">
        <v>6789</v>
      </c>
      <c r="M96" s="743"/>
      <c r="N96" s="613" t="e">
        <f t="shared" si="9"/>
        <v>#N/A</v>
      </c>
      <c r="O96" s="613" t="e">
        <f t="shared" si="10"/>
        <v>#N/A</v>
      </c>
      <c r="P96" s="613">
        <f t="shared" si="11"/>
        <v>0</v>
      </c>
      <c r="Q96" s="896" t="e">
        <f t="shared" si="17"/>
        <v>#N/A</v>
      </c>
      <c r="R96" s="613">
        <f t="shared" si="12"/>
        <v>0</v>
      </c>
      <c r="S96" s="613">
        <f t="shared" si="13"/>
        <v>0</v>
      </c>
      <c r="T96" s="747">
        <f t="shared" si="14"/>
        <v>0</v>
      </c>
      <c r="U96" s="613">
        <f t="shared" si="15"/>
        <v>0</v>
      </c>
    </row>
    <row r="97" spans="1:21">
      <c r="A97" s="285" t="s">
        <v>3721</v>
      </c>
      <c r="B97" s="285" t="s">
        <v>653</v>
      </c>
      <c r="C97" s="447" t="s">
        <v>5067</v>
      </c>
      <c r="D97" s="497">
        <f t="shared" si="16"/>
        <v>3519</v>
      </c>
      <c r="E97" s="496" t="e">
        <v>#N/A</v>
      </c>
      <c r="F97" s="489" t="e">
        <v>#N/A</v>
      </c>
      <c r="G97" s="489" t="e">
        <v>#N/A</v>
      </c>
      <c r="H97" s="489">
        <v>3519</v>
      </c>
      <c r="I97" s="489">
        <v>3519</v>
      </c>
      <c r="J97" s="489">
        <v>3519</v>
      </c>
      <c r="K97" s="489">
        <v>3519</v>
      </c>
      <c r="L97" s="489">
        <v>3519</v>
      </c>
      <c r="M97" s="743"/>
      <c r="N97" s="613" t="e">
        <f t="shared" si="9"/>
        <v>#N/A</v>
      </c>
      <c r="O97" s="613" t="e">
        <f t="shared" si="10"/>
        <v>#N/A</v>
      </c>
      <c r="P97" s="613">
        <f t="shared" si="11"/>
        <v>0</v>
      </c>
      <c r="Q97" s="896" t="e">
        <f t="shared" si="17"/>
        <v>#N/A</v>
      </c>
      <c r="R97" s="613">
        <f t="shared" si="12"/>
        <v>0</v>
      </c>
      <c r="S97" s="613">
        <f t="shared" si="13"/>
        <v>0</v>
      </c>
      <c r="T97" s="747">
        <f t="shared" si="14"/>
        <v>0</v>
      </c>
      <c r="U97" s="613">
        <f t="shared" si="15"/>
        <v>0</v>
      </c>
    </row>
    <row r="98" spans="1:21">
      <c r="A98" s="285" t="s">
        <v>3721</v>
      </c>
      <c r="B98" s="285" t="s">
        <v>650</v>
      </c>
      <c r="C98" s="447" t="s">
        <v>5068</v>
      </c>
      <c r="D98" s="497">
        <f t="shared" si="16"/>
        <v>5083</v>
      </c>
      <c r="E98" s="496" t="e">
        <v>#N/A</v>
      </c>
      <c r="F98" s="489" t="e">
        <v>#N/A</v>
      </c>
      <c r="G98" s="489" t="e">
        <v>#N/A</v>
      </c>
      <c r="H98" s="489">
        <v>5083</v>
      </c>
      <c r="I98" s="489">
        <v>5083</v>
      </c>
      <c r="J98" s="489">
        <v>5083</v>
      </c>
      <c r="K98" s="489">
        <v>5083</v>
      </c>
      <c r="L98" s="489">
        <v>5083</v>
      </c>
      <c r="M98" s="743"/>
      <c r="N98" s="613" t="e">
        <f t="shared" si="9"/>
        <v>#N/A</v>
      </c>
      <c r="O98" s="613" t="e">
        <f t="shared" si="10"/>
        <v>#N/A</v>
      </c>
      <c r="P98" s="613">
        <f t="shared" si="11"/>
        <v>0</v>
      </c>
      <c r="Q98" s="896" t="e">
        <f t="shared" si="17"/>
        <v>#N/A</v>
      </c>
      <c r="R98" s="613">
        <f t="shared" si="12"/>
        <v>0</v>
      </c>
      <c r="S98" s="613">
        <f t="shared" si="13"/>
        <v>0</v>
      </c>
      <c r="T98" s="747">
        <f t="shared" si="14"/>
        <v>0</v>
      </c>
      <c r="U98" s="613">
        <f t="shared" si="15"/>
        <v>0</v>
      </c>
    </row>
    <row r="99" spans="1:21">
      <c r="A99" s="285" t="s">
        <v>3721</v>
      </c>
      <c r="B99" s="285" t="s">
        <v>3689</v>
      </c>
      <c r="C99" s="447" t="s">
        <v>4962</v>
      </c>
      <c r="D99" s="497">
        <f t="shared" si="16"/>
        <v>7201</v>
      </c>
      <c r="E99" s="496" t="e">
        <v>#N/A</v>
      </c>
      <c r="F99" s="489">
        <v>7201</v>
      </c>
      <c r="G99" s="489" t="e">
        <v>#N/A</v>
      </c>
      <c r="H99" s="489">
        <v>7201</v>
      </c>
      <c r="I99" s="489">
        <v>7201</v>
      </c>
      <c r="J99" s="489">
        <v>7201</v>
      </c>
      <c r="K99" s="489" t="e">
        <v>#N/A</v>
      </c>
      <c r="L99" s="489">
        <v>7201</v>
      </c>
      <c r="M99" s="743"/>
      <c r="N99" s="613" t="e">
        <f t="shared" si="9"/>
        <v>#N/A</v>
      </c>
      <c r="O99" s="613">
        <f t="shared" si="10"/>
        <v>0</v>
      </c>
      <c r="P99" s="613">
        <f t="shared" si="11"/>
        <v>0</v>
      </c>
      <c r="Q99" s="896">
        <f t="shared" si="17"/>
        <v>1</v>
      </c>
      <c r="R99" s="613">
        <f t="shared" si="12"/>
        <v>0</v>
      </c>
      <c r="S99" s="613">
        <f t="shared" si="13"/>
        <v>0</v>
      </c>
      <c r="T99" s="747" t="e">
        <f t="shared" si="14"/>
        <v>#N/A</v>
      </c>
      <c r="U99" s="613">
        <f t="shared" si="15"/>
        <v>0</v>
      </c>
    </row>
    <row r="100" spans="1:21">
      <c r="A100" s="285" t="s">
        <v>3721</v>
      </c>
      <c r="B100" s="285" t="s">
        <v>3687</v>
      </c>
      <c r="C100" s="447" t="s">
        <v>4960</v>
      </c>
      <c r="D100" s="497">
        <f t="shared" si="16"/>
        <v>3731</v>
      </c>
      <c r="E100" s="496" t="e">
        <v>#N/A</v>
      </c>
      <c r="F100" s="489">
        <v>3731</v>
      </c>
      <c r="G100" s="489" t="e">
        <v>#N/A</v>
      </c>
      <c r="H100" s="489">
        <v>3731</v>
      </c>
      <c r="I100" s="489">
        <v>3731</v>
      </c>
      <c r="J100" s="489">
        <v>3731</v>
      </c>
      <c r="K100" s="489" t="e">
        <v>#N/A</v>
      </c>
      <c r="L100" s="489">
        <v>3731</v>
      </c>
      <c r="M100" s="743"/>
      <c r="N100" s="613" t="e">
        <f t="shared" si="9"/>
        <v>#N/A</v>
      </c>
      <c r="O100" s="613">
        <f t="shared" si="10"/>
        <v>0</v>
      </c>
      <c r="P100" s="613">
        <f t="shared" si="11"/>
        <v>0</v>
      </c>
      <c r="Q100" s="896">
        <f t="shared" si="17"/>
        <v>1</v>
      </c>
      <c r="R100" s="613">
        <f t="shared" si="12"/>
        <v>0</v>
      </c>
      <c r="S100" s="613">
        <f t="shared" si="13"/>
        <v>0</v>
      </c>
      <c r="T100" s="747" t="e">
        <f t="shared" si="14"/>
        <v>#N/A</v>
      </c>
      <c r="U100" s="613">
        <f t="shared" si="15"/>
        <v>0</v>
      </c>
    </row>
    <row r="101" spans="1:21">
      <c r="A101" s="285" t="s">
        <v>3721</v>
      </c>
      <c r="B101" s="285" t="s">
        <v>3688</v>
      </c>
      <c r="C101" s="447" t="s">
        <v>4961</v>
      </c>
      <c r="D101" s="497">
        <f t="shared" si="16"/>
        <v>5387</v>
      </c>
      <c r="E101" s="496" t="e">
        <v>#N/A</v>
      </c>
      <c r="F101" s="489">
        <v>5387</v>
      </c>
      <c r="G101" s="489" t="e">
        <v>#N/A</v>
      </c>
      <c r="H101" s="489">
        <v>5387</v>
      </c>
      <c r="I101" s="489">
        <v>5387</v>
      </c>
      <c r="J101" s="489">
        <v>5387</v>
      </c>
      <c r="K101" s="489" t="e">
        <v>#N/A</v>
      </c>
      <c r="L101" s="489">
        <v>5387</v>
      </c>
      <c r="M101" s="743"/>
      <c r="N101" s="613" t="e">
        <f t="shared" si="9"/>
        <v>#N/A</v>
      </c>
      <c r="O101" s="613">
        <f t="shared" si="10"/>
        <v>0</v>
      </c>
      <c r="P101" s="613">
        <f t="shared" si="11"/>
        <v>0</v>
      </c>
      <c r="Q101" s="896">
        <f t="shared" si="17"/>
        <v>1</v>
      </c>
      <c r="R101" s="613">
        <f t="shared" si="12"/>
        <v>0</v>
      </c>
      <c r="S101" s="613">
        <f t="shared" si="13"/>
        <v>0</v>
      </c>
      <c r="T101" s="747" t="e">
        <f t="shared" si="14"/>
        <v>#N/A</v>
      </c>
      <c r="U101" s="613">
        <f t="shared" si="15"/>
        <v>0</v>
      </c>
    </row>
    <row r="102" spans="1:21">
      <c r="A102" s="285" t="s">
        <v>3721</v>
      </c>
      <c r="B102" s="285" t="s">
        <v>654</v>
      </c>
      <c r="C102" s="447" t="s">
        <v>5069</v>
      </c>
      <c r="D102" s="497">
        <f t="shared" si="16"/>
        <v>3593</v>
      </c>
      <c r="E102" s="496" t="e">
        <v>#N/A</v>
      </c>
      <c r="F102" s="489" t="e">
        <v>#N/A</v>
      </c>
      <c r="G102" s="489" t="e">
        <v>#N/A</v>
      </c>
      <c r="H102" s="489">
        <v>3593</v>
      </c>
      <c r="I102" s="489">
        <v>3593</v>
      </c>
      <c r="J102" s="489">
        <v>3593</v>
      </c>
      <c r="K102" s="489">
        <v>3593</v>
      </c>
      <c r="L102" s="489">
        <v>3593</v>
      </c>
      <c r="M102" s="743"/>
      <c r="N102" s="613" t="e">
        <f t="shared" si="9"/>
        <v>#N/A</v>
      </c>
      <c r="O102" s="613" t="e">
        <f t="shared" si="10"/>
        <v>#N/A</v>
      </c>
      <c r="P102" s="613">
        <f t="shared" si="11"/>
        <v>0</v>
      </c>
      <c r="Q102" s="896" t="e">
        <f t="shared" si="17"/>
        <v>#N/A</v>
      </c>
      <c r="R102" s="613">
        <f t="shared" si="12"/>
        <v>0</v>
      </c>
      <c r="S102" s="613">
        <f t="shared" si="13"/>
        <v>0</v>
      </c>
      <c r="T102" s="747">
        <f t="shared" si="14"/>
        <v>0</v>
      </c>
      <c r="U102" s="613">
        <f t="shared" si="15"/>
        <v>0</v>
      </c>
    </row>
    <row r="103" spans="1:21">
      <c r="A103" s="285" t="s">
        <v>3721</v>
      </c>
      <c r="B103" s="285" t="s">
        <v>651</v>
      </c>
      <c r="C103" s="447" t="s">
        <v>5070</v>
      </c>
      <c r="D103" s="497">
        <f t="shared" si="16"/>
        <v>4770</v>
      </c>
      <c r="E103" s="496" t="e">
        <v>#N/A</v>
      </c>
      <c r="F103" s="489" t="e">
        <v>#N/A</v>
      </c>
      <c r="G103" s="489" t="e">
        <v>#N/A</v>
      </c>
      <c r="H103" s="489">
        <v>4770</v>
      </c>
      <c r="I103" s="489">
        <v>4770</v>
      </c>
      <c r="J103" s="489">
        <v>4770</v>
      </c>
      <c r="K103" s="489">
        <v>4770</v>
      </c>
      <c r="L103" s="489">
        <v>4770</v>
      </c>
      <c r="M103" s="743"/>
      <c r="N103" s="613" t="e">
        <f t="shared" si="9"/>
        <v>#N/A</v>
      </c>
      <c r="O103" s="613" t="e">
        <f t="shared" si="10"/>
        <v>#N/A</v>
      </c>
      <c r="P103" s="613">
        <f t="shared" si="11"/>
        <v>0</v>
      </c>
      <c r="Q103" s="896" t="e">
        <f t="shared" si="17"/>
        <v>#N/A</v>
      </c>
      <c r="R103" s="613">
        <f t="shared" si="12"/>
        <v>0</v>
      </c>
      <c r="S103" s="613">
        <f t="shared" si="13"/>
        <v>0</v>
      </c>
      <c r="T103" s="747">
        <f t="shared" si="14"/>
        <v>0</v>
      </c>
      <c r="U103" s="613">
        <f t="shared" si="15"/>
        <v>0</v>
      </c>
    </row>
    <row r="104" spans="1:21">
      <c r="A104" s="285" t="s">
        <v>3721</v>
      </c>
      <c r="B104" s="285" t="s">
        <v>648</v>
      </c>
      <c r="C104" s="447" t="s">
        <v>5071</v>
      </c>
      <c r="D104" s="497">
        <f t="shared" si="16"/>
        <v>6795</v>
      </c>
      <c r="E104" s="496" t="e">
        <v>#N/A</v>
      </c>
      <c r="F104" s="489" t="e">
        <v>#N/A</v>
      </c>
      <c r="G104" s="489" t="e">
        <v>#N/A</v>
      </c>
      <c r="H104" s="489">
        <v>6795</v>
      </c>
      <c r="I104" s="489">
        <v>6795</v>
      </c>
      <c r="J104" s="489">
        <v>6795</v>
      </c>
      <c r="K104" s="489">
        <v>6795</v>
      </c>
      <c r="L104" s="489">
        <v>6795</v>
      </c>
      <c r="M104" s="743"/>
      <c r="N104" s="613" t="e">
        <f t="shared" si="9"/>
        <v>#N/A</v>
      </c>
      <c r="O104" s="613" t="e">
        <f t="shared" si="10"/>
        <v>#N/A</v>
      </c>
      <c r="P104" s="613">
        <f t="shared" si="11"/>
        <v>0</v>
      </c>
      <c r="Q104" s="896" t="e">
        <f t="shared" si="17"/>
        <v>#N/A</v>
      </c>
      <c r="R104" s="613">
        <f t="shared" si="12"/>
        <v>0</v>
      </c>
      <c r="S104" s="613">
        <f t="shared" si="13"/>
        <v>0</v>
      </c>
      <c r="T104" s="747">
        <f t="shared" si="14"/>
        <v>0</v>
      </c>
      <c r="U104" s="613">
        <f t="shared" si="15"/>
        <v>0</v>
      </c>
    </row>
    <row r="105" spans="1:21">
      <c r="A105" s="285" t="s">
        <v>3721</v>
      </c>
      <c r="B105" s="285" t="s">
        <v>655</v>
      </c>
      <c r="C105" s="447" t="s">
        <v>5072</v>
      </c>
      <c r="D105" s="497">
        <f t="shared" si="16"/>
        <v>3519</v>
      </c>
      <c r="E105" s="496" t="e">
        <v>#N/A</v>
      </c>
      <c r="F105" s="489" t="e">
        <v>#N/A</v>
      </c>
      <c r="G105" s="489" t="e">
        <v>#N/A</v>
      </c>
      <c r="H105" s="489">
        <v>3519</v>
      </c>
      <c r="I105" s="489">
        <v>3519</v>
      </c>
      <c r="J105" s="489">
        <v>3519</v>
      </c>
      <c r="K105" s="489">
        <v>3519</v>
      </c>
      <c r="L105" s="489">
        <v>3519</v>
      </c>
      <c r="M105" s="743"/>
      <c r="N105" s="613" t="e">
        <f t="shared" si="9"/>
        <v>#N/A</v>
      </c>
      <c r="O105" s="613" t="e">
        <f t="shared" si="10"/>
        <v>#N/A</v>
      </c>
      <c r="P105" s="613">
        <f t="shared" si="11"/>
        <v>0</v>
      </c>
      <c r="Q105" s="896" t="e">
        <f t="shared" si="17"/>
        <v>#N/A</v>
      </c>
      <c r="R105" s="613">
        <f t="shared" si="12"/>
        <v>0</v>
      </c>
      <c r="S105" s="613">
        <f t="shared" si="13"/>
        <v>0</v>
      </c>
      <c r="T105" s="747">
        <f t="shared" si="14"/>
        <v>0</v>
      </c>
      <c r="U105" s="613">
        <f t="shared" si="15"/>
        <v>0</v>
      </c>
    </row>
    <row r="106" spans="1:21">
      <c r="A106" s="285" t="s">
        <v>3721</v>
      </c>
      <c r="B106" s="285" t="s">
        <v>652</v>
      </c>
      <c r="C106" s="447" t="s">
        <v>5073</v>
      </c>
      <c r="D106" s="497">
        <f t="shared" si="16"/>
        <v>5083</v>
      </c>
      <c r="E106" s="496" t="e">
        <v>#N/A</v>
      </c>
      <c r="F106" s="489" t="e">
        <v>#N/A</v>
      </c>
      <c r="G106" s="489" t="e">
        <v>#N/A</v>
      </c>
      <c r="H106" s="489">
        <v>5083</v>
      </c>
      <c r="I106" s="489">
        <v>5083</v>
      </c>
      <c r="J106" s="489">
        <v>5083</v>
      </c>
      <c r="K106" s="489">
        <v>5083</v>
      </c>
      <c r="L106" s="489">
        <v>5083</v>
      </c>
      <c r="M106" s="743"/>
      <c r="N106" s="613" t="e">
        <f t="shared" si="9"/>
        <v>#N/A</v>
      </c>
      <c r="O106" s="613" t="e">
        <f t="shared" si="10"/>
        <v>#N/A</v>
      </c>
      <c r="P106" s="613">
        <f t="shared" si="11"/>
        <v>0</v>
      </c>
      <c r="Q106" s="896" t="e">
        <f t="shared" si="17"/>
        <v>#N/A</v>
      </c>
      <c r="R106" s="613">
        <f t="shared" si="12"/>
        <v>0</v>
      </c>
      <c r="S106" s="613">
        <f t="shared" si="13"/>
        <v>0</v>
      </c>
      <c r="T106" s="747">
        <f t="shared" si="14"/>
        <v>0</v>
      </c>
      <c r="U106" s="613">
        <f t="shared" si="15"/>
        <v>0</v>
      </c>
    </row>
    <row r="107" spans="1:21">
      <c r="A107" s="285" t="s">
        <v>3719</v>
      </c>
      <c r="B107" s="285" t="s">
        <v>718</v>
      </c>
      <c r="C107" s="447" t="s">
        <v>1215</v>
      </c>
      <c r="D107" s="497">
        <f t="shared" si="16"/>
        <v>365</v>
      </c>
      <c r="E107" s="496" t="e">
        <v>#N/A</v>
      </c>
      <c r="F107" s="489" t="e">
        <v>#N/A</v>
      </c>
      <c r="G107" s="489" t="e">
        <v>#N/A</v>
      </c>
      <c r="H107" s="489">
        <v>365</v>
      </c>
      <c r="I107" s="489">
        <v>365</v>
      </c>
      <c r="J107" s="489">
        <v>365</v>
      </c>
      <c r="K107" s="489">
        <v>365</v>
      </c>
      <c r="L107" s="489" t="e">
        <v>#N/A</v>
      </c>
      <c r="M107" s="743"/>
      <c r="N107" s="613" t="e">
        <f t="shared" si="9"/>
        <v>#N/A</v>
      </c>
      <c r="O107" s="613" t="e">
        <f t="shared" si="10"/>
        <v>#N/A</v>
      </c>
      <c r="P107" s="613">
        <f t="shared" si="11"/>
        <v>0</v>
      </c>
      <c r="Q107" s="896" t="e">
        <f t="shared" si="17"/>
        <v>#N/A</v>
      </c>
      <c r="R107" s="613">
        <f t="shared" si="12"/>
        <v>0</v>
      </c>
      <c r="S107" s="613">
        <f t="shared" si="13"/>
        <v>0</v>
      </c>
      <c r="T107" s="747">
        <f t="shared" si="14"/>
        <v>0</v>
      </c>
      <c r="U107" s="613" t="e">
        <f t="shared" si="15"/>
        <v>#N/A</v>
      </c>
    </row>
    <row r="108" spans="1:21">
      <c r="A108" s="285" t="s">
        <v>3719</v>
      </c>
      <c r="B108" s="285" t="s">
        <v>719</v>
      </c>
      <c r="C108" s="447" t="s">
        <v>5074</v>
      </c>
      <c r="D108" s="497">
        <f t="shared" si="16"/>
        <v>187</v>
      </c>
      <c r="E108" s="496" t="e">
        <v>#N/A</v>
      </c>
      <c r="F108" s="489" t="e">
        <v>#N/A</v>
      </c>
      <c r="G108" s="489" t="e">
        <v>#N/A</v>
      </c>
      <c r="H108" s="489">
        <v>187</v>
      </c>
      <c r="I108" s="489">
        <v>187</v>
      </c>
      <c r="J108" s="489">
        <v>187</v>
      </c>
      <c r="K108" s="489">
        <v>187</v>
      </c>
      <c r="L108" s="489" t="e">
        <v>#N/A</v>
      </c>
      <c r="M108" s="743"/>
      <c r="N108" s="613" t="e">
        <f t="shared" si="9"/>
        <v>#N/A</v>
      </c>
      <c r="O108" s="613" t="e">
        <f t="shared" si="10"/>
        <v>#N/A</v>
      </c>
      <c r="P108" s="613">
        <f t="shared" si="11"/>
        <v>0</v>
      </c>
      <c r="Q108" s="896" t="e">
        <f t="shared" si="17"/>
        <v>#N/A</v>
      </c>
      <c r="R108" s="613">
        <f t="shared" si="12"/>
        <v>0</v>
      </c>
      <c r="S108" s="613">
        <f t="shared" si="13"/>
        <v>0</v>
      </c>
      <c r="T108" s="747">
        <f t="shared" si="14"/>
        <v>0</v>
      </c>
      <c r="U108" s="613" t="e">
        <f t="shared" si="15"/>
        <v>#N/A</v>
      </c>
    </row>
    <row r="109" spans="1:21">
      <c r="A109" s="285" t="s">
        <v>3721</v>
      </c>
      <c r="B109" s="285" t="s">
        <v>3685</v>
      </c>
      <c r="C109" s="447" t="s">
        <v>5075</v>
      </c>
      <c r="D109" s="497">
        <f t="shared" si="16"/>
        <v>212</v>
      </c>
      <c r="E109" s="496" t="e">
        <v>#N/A</v>
      </c>
      <c r="F109" s="489">
        <v>212</v>
      </c>
      <c r="G109" s="489" t="e">
        <v>#N/A</v>
      </c>
      <c r="H109" s="489">
        <v>212</v>
      </c>
      <c r="I109" s="489">
        <v>212</v>
      </c>
      <c r="J109" s="489">
        <v>212</v>
      </c>
      <c r="K109" s="489" t="e">
        <v>#N/A</v>
      </c>
      <c r="L109" s="489">
        <v>0</v>
      </c>
      <c r="M109" s="743"/>
      <c r="N109" s="613" t="e">
        <f t="shared" si="9"/>
        <v>#N/A</v>
      </c>
      <c r="O109" s="613">
        <f t="shared" si="10"/>
        <v>0</v>
      </c>
      <c r="P109" s="613">
        <f t="shared" si="11"/>
        <v>0</v>
      </c>
      <c r="Q109" s="896">
        <f t="shared" si="17"/>
        <v>1</v>
      </c>
      <c r="R109" s="613">
        <f t="shared" si="12"/>
        <v>0</v>
      </c>
      <c r="S109" s="613">
        <f t="shared" si="13"/>
        <v>0</v>
      </c>
      <c r="T109" s="747" t="e">
        <f t="shared" si="14"/>
        <v>#N/A</v>
      </c>
      <c r="U109" s="613">
        <f t="shared" si="15"/>
        <v>212</v>
      </c>
    </row>
    <row r="110" spans="1:21">
      <c r="A110" s="285" t="s">
        <v>3721</v>
      </c>
      <c r="B110" s="285" t="s">
        <v>3701</v>
      </c>
      <c r="C110" s="447" t="s">
        <v>5076</v>
      </c>
      <c r="D110" s="497">
        <f t="shared" si="16"/>
        <v>35</v>
      </c>
      <c r="E110" s="496" t="e">
        <v>#N/A</v>
      </c>
      <c r="F110" s="489">
        <v>35</v>
      </c>
      <c r="G110" s="489" t="e">
        <v>#N/A</v>
      </c>
      <c r="H110" s="489">
        <v>35</v>
      </c>
      <c r="I110" s="489">
        <v>35</v>
      </c>
      <c r="J110" s="489">
        <v>35</v>
      </c>
      <c r="K110" s="489" t="e">
        <v>#N/A</v>
      </c>
      <c r="L110" s="489">
        <v>0</v>
      </c>
      <c r="M110" s="743"/>
      <c r="N110" s="613" t="e">
        <f t="shared" si="9"/>
        <v>#N/A</v>
      </c>
      <c r="O110" s="613">
        <f t="shared" si="10"/>
        <v>0</v>
      </c>
      <c r="P110" s="613">
        <f t="shared" si="11"/>
        <v>0</v>
      </c>
      <c r="Q110" s="896">
        <f t="shared" si="17"/>
        <v>1</v>
      </c>
      <c r="R110" s="613">
        <f t="shared" si="12"/>
        <v>0</v>
      </c>
      <c r="S110" s="613">
        <f t="shared" si="13"/>
        <v>0</v>
      </c>
      <c r="T110" s="747" t="e">
        <f t="shared" si="14"/>
        <v>#N/A</v>
      </c>
      <c r="U110" s="613">
        <f t="shared" si="15"/>
        <v>35</v>
      </c>
    </row>
    <row r="111" spans="1:21">
      <c r="A111" s="285" t="s">
        <v>3719</v>
      </c>
      <c r="B111" s="285" t="s">
        <v>720</v>
      </c>
      <c r="C111" s="447" t="s">
        <v>5077</v>
      </c>
      <c r="D111" s="497">
        <f t="shared" si="16"/>
        <v>204</v>
      </c>
      <c r="E111" s="496" t="e">
        <v>#N/A</v>
      </c>
      <c r="F111" s="489" t="e">
        <v>#N/A</v>
      </c>
      <c r="G111" s="489" t="e">
        <v>#N/A</v>
      </c>
      <c r="H111" s="489">
        <v>204</v>
      </c>
      <c r="I111" s="489">
        <v>204</v>
      </c>
      <c r="J111" s="489">
        <v>204</v>
      </c>
      <c r="K111" s="489">
        <v>204</v>
      </c>
      <c r="L111" s="489" t="e">
        <v>#N/A</v>
      </c>
      <c r="M111" s="743"/>
      <c r="N111" s="613" t="e">
        <f t="shared" si="9"/>
        <v>#N/A</v>
      </c>
      <c r="O111" s="613" t="e">
        <f t="shared" si="10"/>
        <v>#N/A</v>
      </c>
      <c r="P111" s="613">
        <f t="shared" si="11"/>
        <v>0</v>
      </c>
      <c r="Q111" s="896" t="e">
        <f t="shared" si="17"/>
        <v>#N/A</v>
      </c>
      <c r="R111" s="613">
        <f t="shared" si="12"/>
        <v>0</v>
      </c>
      <c r="S111" s="613">
        <f t="shared" si="13"/>
        <v>0</v>
      </c>
      <c r="T111" s="747">
        <f t="shared" si="14"/>
        <v>0</v>
      </c>
      <c r="U111" s="613" t="e">
        <f t="shared" si="15"/>
        <v>#N/A</v>
      </c>
    </row>
    <row r="112" spans="1:21">
      <c r="A112" s="285" t="s">
        <v>3721</v>
      </c>
      <c r="B112" s="285" t="s">
        <v>3699</v>
      </c>
      <c r="C112" s="447" t="s">
        <v>5078</v>
      </c>
      <c r="D112" s="497">
        <f t="shared" si="16"/>
        <v>183</v>
      </c>
      <c r="E112" s="496" t="e">
        <v>#N/A</v>
      </c>
      <c r="F112" s="489">
        <v>183</v>
      </c>
      <c r="G112" s="489" t="e">
        <v>#N/A</v>
      </c>
      <c r="H112" s="489" t="e">
        <v>#N/A</v>
      </c>
      <c r="I112" s="489">
        <v>183</v>
      </c>
      <c r="J112" s="489" t="e">
        <v>#N/A</v>
      </c>
      <c r="K112" s="489" t="e">
        <v>#N/A</v>
      </c>
      <c r="L112" s="489">
        <v>183</v>
      </c>
      <c r="M112" s="743"/>
      <c r="N112" s="613" t="e">
        <f t="shared" si="9"/>
        <v>#N/A</v>
      </c>
      <c r="O112" s="613">
        <f t="shared" si="10"/>
        <v>0</v>
      </c>
      <c r="P112" s="613" t="e">
        <f t="shared" si="11"/>
        <v>#N/A</v>
      </c>
      <c r="Q112" s="896" t="e">
        <f t="shared" si="17"/>
        <v>#N/A</v>
      </c>
      <c r="R112" s="613">
        <f t="shared" si="12"/>
        <v>0</v>
      </c>
      <c r="S112" s="613" t="e">
        <f t="shared" si="13"/>
        <v>#N/A</v>
      </c>
      <c r="T112" s="747" t="e">
        <f t="shared" si="14"/>
        <v>#N/A</v>
      </c>
      <c r="U112" s="613">
        <f t="shared" si="15"/>
        <v>0</v>
      </c>
    </row>
    <row r="113" spans="1:21">
      <c r="A113" s="285" t="s">
        <v>3720</v>
      </c>
      <c r="B113" s="285" t="s">
        <v>721</v>
      </c>
      <c r="C113" s="447" t="s">
        <v>5079</v>
      </c>
      <c r="D113" s="497">
        <f t="shared" si="16"/>
        <v>163</v>
      </c>
      <c r="E113" s="496" t="e">
        <v>#N/A</v>
      </c>
      <c r="F113" s="489" t="e">
        <v>#N/A</v>
      </c>
      <c r="G113" s="489" t="e">
        <v>#N/A</v>
      </c>
      <c r="H113" s="489">
        <v>163</v>
      </c>
      <c r="I113" s="489">
        <v>163</v>
      </c>
      <c r="J113" s="489">
        <v>163</v>
      </c>
      <c r="K113" s="489">
        <v>163</v>
      </c>
      <c r="L113" s="489" t="e">
        <v>#N/A</v>
      </c>
      <c r="M113" s="743"/>
      <c r="N113" s="613" t="e">
        <f t="shared" si="9"/>
        <v>#N/A</v>
      </c>
      <c r="O113" s="613" t="e">
        <f t="shared" si="10"/>
        <v>#N/A</v>
      </c>
      <c r="P113" s="613">
        <f t="shared" si="11"/>
        <v>0</v>
      </c>
      <c r="Q113" s="896" t="e">
        <f t="shared" si="17"/>
        <v>#N/A</v>
      </c>
      <c r="R113" s="613">
        <f t="shared" si="12"/>
        <v>0</v>
      </c>
      <c r="S113" s="613">
        <f t="shared" si="13"/>
        <v>0</v>
      </c>
      <c r="T113" s="747">
        <f t="shared" si="14"/>
        <v>0</v>
      </c>
      <c r="U113" s="613" t="e">
        <f t="shared" si="15"/>
        <v>#N/A</v>
      </c>
    </row>
    <row r="114" spans="1:21">
      <c r="A114" s="285" t="s">
        <v>3720</v>
      </c>
      <c r="B114" s="285" t="s">
        <v>722</v>
      </c>
      <c r="C114" s="447" t="s">
        <v>5080</v>
      </c>
      <c r="D114" s="497">
        <f t="shared" si="16"/>
        <v>623</v>
      </c>
      <c r="E114" s="496" t="e">
        <v>#N/A</v>
      </c>
      <c r="F114" s="489" t="e">
        <v>#N/A</v>
      </c>
      <c r="G114" s="489" t="e">
        <v>#N/A</v>
      </c>
      <c r="H114" s="489">
        <v>623</v>
      </c>
      <c r="I114" s="489">
        <v>623</v>
      </c>
      <c r="J114" s="489">
        <v>623</v>
      </c>
      <c r="K114" s="489">
        <v>623</v>
      </c>
      <c r="L114" s="489" t="e">
        <v>#N/A</v>
      </c>
      <c r="M114" s="743"/>
      <c r="N114" s="613" t="e">
        <f t="shared" si="9"/>
        <v>#N/A</v>
      </c>
      <c r="O114" s="613" t="e">
        <f t="shared" si="10"/>
        <v>#N/A</v>
      </c>
      <c r="P114" s="613">
        <f t="shared" si="11"/>
        <v>0</v>
      </c>
      <c r="Q114" s="896" t="e">
        <f t="shared" si="17"/>
        <v>#N/A</v>
      </c>
      <c r="R114" s="613">
        <f t="shared" si="12"/>
        <v>0</v>
      </c>
      <c r="S114" s="613">
        <f t="shared" si="13"/>
        <v>0</v>
      </c>
      <c r="T114" s="747">
        <f t="shared" si="14"/>
        <v>0</v>
      </c>
      <c r="U114" s="613" t="e">
        <f t="shared" si="15"/>
        <v>#N/A</v>
      </c>
    </row>
    <row r="115" spans="1:21">
      <c r="A115" s="285" t="s">
        <v>3720</v>
      </c>
      <c r="B115" s="285" t="s">
        <v>723</v>
      </c>
      <c r="C115" s="447" t="s">
        <v>5081</v>
      </c>
      <c r="D115" s="497">
        <f t="shared" si="16"/>
        <v>483</v>
      </c>
      <c r="E115" s="496" t="e">
        <v>#N/A</v>
      </c>
      <c r="F115" s="489" t="e">
        <v>#N/A</v>
      </c>
      <c r="G115" s="489" t="e">
        <v>#N/A</v>
      </c>
      <c r="H115" s="489">
        <v>483</v>
      </c>
      <c r="I115" s="489">
        <v>483</v>
      </c>
      <c r="J115" s="489">
        <v>483</v>
      </c>
      <c r="K115" s="489">
        <v>483</v>
      </c>
      <c r="L115" s="489" t="e">
        <v>#N/A</v>
      </c>
      <c r="M115" s="743"/>
      <c r="N115" s="613" t="e">
        <f t="shared" si="9"/>
        <v>#N/A</v>
      </c>
      <c r="O115" s="613" t="e">
        <f t="shared" si="10"/>
        <v>#N/A</v>
      </c>
      <c r="P115" s="613">
        <f t="shared" si="11"/>
        <v>0</v>
      </c>
      <c r="Q115" s="896" t="e">
        <f t="shared" si="17"/>
        <v>#N/A</v>
      </c>
      <c r="R115" s="613">
        <f t="shared" si="12"/>
        <v>0</v>
      </c>
      <c r="S115" s="613">
        <f t="shared" si="13"/>
        <v>0</v>
      </c>
      <c r="T115" s="747">
        <f t="shared" si="14"/>
        <v>0</v>
      </c>
      <c r="U115" s="613" t="e">
        <f t="shared" si="15"/>
        <v>#N/A</v>
      </c>
    </row>
    <row r="116" spans="1:21">
      <c r="A116" s="285" t="s">
        <v>3721</v>
      </c>
      <c r="B116" s="285" t="s">
        <v>310</v>
      </c>
      <c r="C116" s="447" t="s">
        <v>5082</v>
      </c>
      <c r="D116" s="497" t="str">
        <f t="shared" si="16"/>
        <v/>
      </c>
      <c r="E116" s="496" t="e">
        <v>#N/A</v>
      </c>
      <c r="F116" s="489" t="e">
        <v>#N/A</v>
      </c>
      <c r="G116" s="489" t="e">
        <v>#N/A</v>
      </c>
      <c r="H116" s="489" t="e">
        <v>#N/A</v>
      </c>
      <c r="I116" s="489" t="e">
        <v>#N/A</v>
      </c>
      <c r="J116" s="489" t="e">
        <v>#N/A</v>
      </c>
      <c r="K116" s="489" t="s">
        <v>1049</v>
      </c>
      <c r="L116" s="489" t="e">
        <v>#N/A</v>
      </c>
      <c r="M116" s="743"/>
      <c r="N116" s="613" t="e">
        <f t="shared" si="9"/>
        <v>#VALUE!</v>
      </c>
      <c r="O116" s="613" t="e">
        <f t="shared" si="10"/>
        <v>#VALUE!</v>
      </c>
      <c r="P116" s="613" t="e">
        <f t="shared" si="11"/>
        <v>#VALUE!</v>
      </c>
      <c r="Q116" s="896" t="e">
        <f t="shared" si="17"/>
        <v>#N/A</v>
      </c>
      <c r="R116" s="613" t="e">
        <f t="shared" si="12"/>
        <v>#VALUE!</v>
      </c>
      <c r="S116" s="613" t="e">
        <f t="shared" si="13"/>
        <v>#VALUE!</v>
      </c>
      <c r="T116" s="747" t="e">
        <f t="shared" si="14"/>
        <v>#VALUE!</v>
      </c>
      <c r="U116" s="613" t="e">
        <f t="shared" si="15"/>
        <v>#VALUE!</v>
      </c>
    </row>
    <row r="117" spans="1:21">
      <c r="A117" s="285" t="s">
        <v>3721</v>
      </c>
      <c r="B117" s="285" t="s">
        <v>311</v>
      </c>
      <c r="C117" s="447" t="s">
        <v>5083</v>
      </c>
      <c r="D117" s="497" t="str">
        <f t="shared" si="16"/>
        <v/>
      </c>
      <c r="E117" s="496" t="e">
        <v>#N/A</v>
      </c>
      <c r="F117" s="489" t="e">
        <v>#N/A</v>
      </c>
      <c r="G117" s="489" t="e">
        <v>#N/A</v>
      </c>
      <c r="H117" s="489" t="e">
        <v>#N/A</v>
      </c>
      <c r="I117" s="489" t="e">
        <v>#N/A</v>
      </c>
      <c r="J117" s="489" t="e">
        <v>#N/A</v>
      </c>
      <c r="K117" s="489" t="s">
        <v>1049</v>
      </c>
      <c r="L117" s="489" t="e">
        <v>#N/A</v>
      </c>
      <c r="M117" s="743"/>
      <c r="N117" s="613" t="e">
        <f t="shared" si="9"/>
        <v>#VALUE!</v>
      </c>
      <c r="O117" s="613" t="e">
        <f t="shared" si="10"/>
        <v>#VALUE!</v>
      </c>
      <c r="P117" s="613" t="e">
        <f t="shared" si="11"/>
        <v>#VALUE!</v>
      </c>
      <c r="Q117" s="896" t="e">
        <f t="shared" si="17"/>
        <v>#N/A</v>
      </c>
      <c r="R117" s="613" t="e">
        <f t="shared" si="12"/>
        <v>#VALUE!</v>
      </c>
      <c r="S117" s="613" t="e">
        <f t="shared" si="13"/>
        <v>#VALUE!</v>
      </c>
      <c r="T117" s="747" t="e">
        <f t="shared" si="14"/>
        <v>#VALUE!</v>
      </c>
      <c r="U117" s="613" t="e">
        <f t="shared" si="15"/>
        <v>#VALUE!</v>
      </c>
    </row>
    <row r="118" spans="1:21">
      <c r="A118" s="285" t="s">
        <v>3721</v>
      </c>
      <c r="B118" s="285" t="s">
        <v>309</v>
      </c>
      <c r="C118" s="447" t="s">
        <v>5084</v>
      </c>
      <c r="D118" s="497" t="str">
        <f t="shared" si="16"/>
        <v/>
      </c>
      <c r="E118" s="496" t="e">
        <v>#N/A</v>
      </c>
      <c r="F118" s="489" t="e">
        <v>#N/A</v>
      </c>
      <c r="G118" s="489" t="e">
        <v>#N/A</v>
      </c>
      <c r="H118" s="489" t="e">
        <v>#N/A</v>
      </c>
      <c r="I118" s="489" t="e">
        <v>#N/A</v>
      </c>
      <c r="J118" s="489" t="e">
        <v>#N/A</v>
      </c>
      <c r="K118" s="489" t="s">
        <v>1049</v>
      </c>
      <c r="L118" s="489" t="e">
        <v>#N/A</v>
      </c>
      <c r="M118" s="743"/>
      <c r="N118" s="613" t="e">
        <f t="shared" si="9"/>
        <v>#VALUE!</v>
      </c>
      <c r="O118" s="613" t="e">
        <f t="shared" si="10"/>
        <v>#VALUE!</v>
      </c>
      <c r="P118" s="613" t="e">
        <f t="shared" si="11"/>
        <v>#VALUE!</v>
      </c>
      <c r="Q118" s="896" t="e">
        <f t="shared" si="17"/>
        <v>#N/A</v>
      </c>
      <c r="R118" s="613" t="e">
        <f t="shared" si="12"/>
        <v>#VALUE!</v>
      </c>
      <c r="S118" s="613" t="e">
        <f t="shared" si="13"/>
        <v>#VALUE!</v>
      </c>
      <c r="T118" s="747" t="e">
        <f t="shared" si="14"/>
        <v>#VALUE!</v>
      </c>
      <c r="U118" s="613" t="e">
        <f t="shared" si="15"/>
        <v>#VALUE!</v>
      </c>
    </row>
    <row r="119" spans="1:21">
      <c r="A119" s="285" t="s">
        <v>3721</v>
      </c>
      <c r="B119" s="285" t="s">
        <v>726</v>
      </c>
      <c r="C119" s="447" t="s">
        <v>5085</v>
      </c>
      <c r="D119" s="497">
        <f t="shared" si="16"/>
        <v>53</v>
      </c>
      <c r="E119" s="496" t="e">
        <v>#N/A</v>
      </c>
      <c r="F119" s="489" t="e">
        <v>#N/A</v>
      </c>
      <c r="G119" s="489" t="e">
        <v>#N/A</v>
      </c>
      <c r="H119" s="489">
        <v>53</v>
      </c>
      <c r="I119" s="489">
        <v>53</v>
      </c>
      <c r="J119" s="489">
        <v>53</v>
      </c>
      <c r="K119" s="489">
        <v>53</v>
      </c>
      <c r="L119" s="489" t="e">
        <v>#N/A</v>
      </c>
      <c r="M119" s="743"/>
      <c r="N119" s="613" t="e">
        <f t="shared" si="9"/>
        <v>#N/A</v>
      </c>
      <c r="O119" s="613" t="e">
        <f t="shared" si="10"/>
        <v>#N/A</v>
      </c>
      <c r="P119" s="613">
        <f t="shared" si="11"/>
        <v>0</v>
      </c>
      <c r="Q119" s="896" t="e">
        <f t="shared" si="17"/>
        <v>#N/A</v>
      </c>
      <c r="R119" s="613">
        <f t="shared" si="12"/>
        <v>0</v>
      </c>
      <c r="S119" s="613">
        <f t="shared" si="13"/>
        <v>0</v>
      </c>
      <c r="T119" s="747">
        <f t="shared" si="14"/>
        <v>0</v>
      </c>
      <c r="U119" s="613" t="e">
        <f t="shared" si="15"/>
        <v>#N/A</v>
      </c>
    </row>
    <row r="120" spans="1:21">
      <c r="A120" s="285" t="s">
        <v>3718</v>
      </c>
      <c r="B120" s="285" t="s">
        <v>3587</v>
      </c>
      <c r="C120" s="447" t="s">
        <v>5086</v>
      </c>
      <c r="D120" s="497">
        <f t="shared" si="16"/>
        <v>2706</v>
      </c>
      <c r="E120" s="496" t="e">
        <v>#N/A</v>
      </c>
      <c r="F120" s="489">
        <v>2706</v>
      </c>
      <c r="G120" s="489" t="e">
        <v>#N/A</v>
      </c>
      <c r="H120" s="489" t="e">
        <v>#N/A</v>
      </c>
      <c r="I120" s="489" t="e">
        <v>#N/A</v>
      </c>
      <c r="J120" s="489">
        <v>9999999</v>
      </c>
      <c r="K120" s="489" t="e">
        <v>#N/A</v>
      </c>
      <c r="L120" s="489">
        <v>0</v>
      </c>
      <c r="M120" s="743"/>
      <c r="N120" s="613" t="e">
        <f t="shared" si="9"/>
        <v>#N/A</v>
      </c>
      <c r="O120" s="613">
        <f t="shared" si="10"/>
        <v>0</v>
      </c>
      <c r="P120" s="613" t="e">
        <f t="shared" si="11"/>
        <v>#N/A</v>
      </c>
      <c r="Q120" s="896" t="e">
        <f t="shared" si="17"/>
        <v>#N/A</v>
      </c>
      <c r="R120" s="613" t="e">
        <f t="shared" si="12"/>
        <v>#N/A</v>
      </c>
      <c r="S120" s="613">
        <f t="shared" si="13"/>
        <v>-9997293</v>
      </c>
      <c r="T120" s="747" t="e">
        <f t="shared" si="14"/>
        <v>#N/A</v>
      </c>
      <c r="U120" s="613">
        <f t="shared" si="15"/>
        <v>2706</v>
      </c>
    </row>
    <row r="121" spans="1:21">
      <c r="A121" s="285" t="s">
        <v>3717</v>
      </c>
      <c r="B121" s="285" t="s">
        <v>3703</v>
      </c>
      <c r="C121" s="447" t="s">
        <v>4941</v>
      </c>
      <c r="D121" s="497">
        <f t="shared" si="16"/>
        <v>1020</v>
      </c>
      <c r="E121" s="496" t="e">
        <v>#N/A</v>
      </c>
      <c r="F121" s="489">
        <v>1020</v>
      </c>
      <c r="G121" s="489" t="e">
        <v>#N/A</v>
      </c>
      <c r="H121" s="489">
        <v>1020</v>
      </c>
      <c r="I121" s="489">
        <v>1020</v>
      </c>
      <c r="J121" s="489" t="e">
        <v>#N/A</v>
      </c>
      <c r="K121" s="489">
        <v>1020</v>
      </c>
      <c r="L121" s="489" t="e">
        <v>#N/A</v>
      </c>
      <c r="M121" s="743"/>
      <c r="N121" s="613" t="e">
        <f t="shared" si="9"/>
        <v>#N/A</v>
      </c>
      <c r="O121" s="613">
        <f t="shared" si="10"/>
        <v>0</v>
      </c>
      <c r="P121" s="613">
        <f t="shared" si="11"/>
        <v>0</v>
      </c>
      <c r="Q121" s="896">
        <f t="shared" si="17"/>
        <v>1</v>
      </c>
      <c r="R121" s="613">
        <f t="shared" si="12"/>
        <v>0</v>
      </c>
      <c r="S121" s="613" t="e">
        <f t="shared" si="13"/>
        <v>#N/A</v>
      </c>
      <c r="T121" s="747">
        <f t="shared" si="14"/>
        <v>0</v>
      </c>
      <c r="U121" s="613" t="e">
        <f t="shared" si="15"/>
        <v>#N/A</v>
      </c>
    </row>
    <row r="122" spans="1:21">
      <c r="A122" s="285" t="s">
        <v>3721</v>
      </c>
      <c r="B122" s="285" t="s">
        <v>727</v>
      </c>
      <c r="C122" s="447" t="s">
        <v>5087</v>
      </c>
      <c r="D122" s="497">
        <f t="shared" si="16"/>
        <v>685</v>
      </c>
      <c r="E122" s="496" t="e">
        <v>#N/A</v>
      </c>
      <c r="F122" s="489" t="e">
        <v>#N/A</v>
      </c>
      <c r="G122" s="489" t="e">
        <v>#N/A</v>
      </c>
      <c r="H122" s="489">
        <v>685</v>
      </c>
      <c r="I122" s="489">
        <v>685</v>
      </c>
      <c r="J122" s="489">
        <v>685</v>
      </c>
      <c r="K122" s="489">
        <v>685</v>
      </c>
      <c r="L122" s="489" t="e">
        <v>#N/A</v>
      </c>
      <c r="M122" s="743"/>
      <c r="N122" s="613" t="e">
        <f t="shared" si="9"/>
        <v>#N/A</v>
      </c>
      <c r="O122" s="613" t="e">
        <f t="shared" si="10"/>
        <v>#N/A</v>
      </c>
      <c r="P122" s="613">
        <f t="shared" si="11"/>
        <v>0</v>
      </c>
      <c r="Q122" s="896" t="e">
        <f t="shared" si="17"/>
        <v>#N/A</v>
      </c>
      <c r="R122" s="613">
        <f t="shared" si="12"/>
        <v>0</v>
      </c>
      <c r="S122" s="613">
        <f t="shared" si="13"/>
        <v>0</v>
      </c>
      <c r="T122" s="747">
        <f t="shared" si="14"/>
        <v>0</v>
      </c>
      <c r="U122" s="613" t="e">
        <f t="shared" si="15"/>
        <v>#N/A</v>
      </c>
    </row>
    <row r="123" spans="1:21">
      <c r="A123" s="285" t="s">
        <v>3720</v>
      </c>
      <c r="B123" s="285" t="s">
        <v>728</v>
      </c>
      <c r="C123" s="447" t="s">
        <v>5088</v>
      </c>
      <c r="D123" s="497">
        <f t="shared" si="16"/>
        <v>143</v>
      </c>
      <c r="E123" s="496" t="e">
        <v>#N/A</v>
      </c>
      <c r="F123" s="489" t="e">
        <v>#N/A</v>
      </c>
      <c r="G123" s="489" t="e">
        <v>#N/A</v>
      </c>
      <c r="H123" s="489">
        <v>143</v>
      </c>
      <c r="I123" s="489">
        <v>143</v>
      </c>
      <c r="J123" s="489">
        <v>143</v>
      </c>
      <c r="K123" s="489">
        <v>143</v>
      </c>
      <c r="L123" s="489" t="e">
        <v>#N/A</v>
      </c>
      <c r="M123" s="743"/>
      <c r="N123" s="613" t="e">
        <f t="shared" si="9"/>
        <v>#N/A</v>
      </c>
      <c r="O123" s="613" t="e">
        <f t="shared" si="10"/>
        <v>#N/A</v>
      </c>
      <c r="P123" s="613">
        <f t="shared" si="11"/>
        <v>0</v>
      </c>
      <c r="Q123" s="896" t="e">
        <f t="shared" si="17"/>
        <v>#N/A</v>
      </c>
      <c r="R123" s="613">
        <f t="shared" si="12"/>
        <v>0</v>
      </c>
      <c r="S123" s="613">
        <f t="shared" si="13"/>
        <v>0</v>
      </c>
      <c r="T123" s="747">
        <f t="shared" si="14"/>
        <v>0</v>
      </c>
      <c r="U123" s="613" t="e">
        <f t="shared" si="15"/>
        <v>#N/A</v>
      </c>
    </row>
    <row r="124" spans="1:21">
      <c r="A124" s="285" t="s">
        <v>3720</v>
      </c>
      <c r="B124" s="285" t="s">
        <v>729</v>
      </c>
      <c r="C124" s="447" t="s">
        <v>5089</v>
      </c>
      <c r="D124" s="497">
        <f t="shared" si="16"/>
        <v>82</v>
      </c>
      <c r="E124" s="496" t="e">
        <v>#N/A</v>
      </c>
      <c r="F124" s="489" t="e">
        <v>#N/A</v>
      </c>
      <c r="G124" s="489" t="e">
        <v>#N/A</v>
      </c>
      <c r="H124" s="489">
        <v>82</v>
      </c>
      <c r="I124" s="489">
        <v>82</v>
      </c>
      <c r="J124" s="489">
        <v>82</v>
      </c>
      <c r="K124" s="489">
        <v>82</v>
      </c>
      <c r="L124" s="489" t="e">
        <v>#N/A</v>
      </c>
      <c r="M124" s="743"/>
      <c r="N124" s="613" t="e">
        <f t="shared" si="9"/>
        <v>#N/A</v>
      </c>
      <c r="O124" s="613" t="e">
        <f t="shared" si="10"/>
        <v>#N/A</v>
      </c>
      <c r="P124" s="613">
        <f t="shared" si="11"/>
        <v>0</v>
      </c>
      <c r="Q124" s="896" t="e">
        <f t="shared" si="17"/>
        <v>#N/A</v>
      </c>
      <c r="R124" s="613">
        <f t="shared" si="12"/>
        <v>0</v>
      </c>
      <c r="S124" s="613">
        <f t="shared" si="13"/>
        <v>0</v>
      </c>
      <c r="T124" s="747">
        <f t="shared" si="14"/>
        <v>0</v>
      </c>
      <c r="U124" s="613" t="e">
        <f t="shared" si="15"/>
        <v>#N/A</v>
      </c>
    </row>
    <row r="125" spans="1:21">
      <c r="A125" s="285" t="s">
        <v>3720</v>
      </c>
      <c r="B125" s="285" t="s">
        <v>3101</v>
      </c>
      <c r="C125" s="447" t="s">
        <v>5090</v>
      </c>
      <c r="D125" s="497">
        <f t="shared" si="16"/>
        <v>244</v>
      </c>
      <c r="E125" s="496" t="e">
        <v>#N/A</v>
      </c>
      <c r="F125" s="489">
        <v>244</v>
      </c>
      <c r="G125" s="489" t="e">
        <v>#N/A</v>
      </c>
      <c r="H125" s="489" t="e">
        <v>#N/A</v>
      </c>
      <c r="I125" s="489" t="e">
        <v>#N/A</v>
      </c>
      <c r="J125" s="489">
        <v>0</v>
      </c>
      <c r="K125" s="489" t="e">
        <v>#N/A</v>
      </c>
      <c r="L125" s="489">
        <v>0</v>
      </c>
      <c r="M125" s="743"/>
      <c r="N125" s="613" t="e">
        <f t="shared" si="9"/>
        <v>#N/A</v>
      </c>
      <c r="O125" s="613">
        <f t="shared" si="10"/>
        <v>0</v>
      </c>
      <c r="P125" s="613" t="e">
        <f t="shared" si="11"/>
        <v>#N/A</v>
      </c>
      <c r="Q125" s="896" t="e">
        <f t="shared" si="17"/>
        <v>#N/A</v>
      </c>
      <c r="R125" s="613" t="e">
        <f t="shared" si="12"/>
        <v>#N/A</v>
      </c>
      <c r="S125" s="613">
        <f t="shared" si="13"/>
        <v>244</v>
      </c>
      <c r="T125" s="747" t="e">
        <f t="shared" si="14"/>
        <v>#N/A</v>
      </c>
      <c r="U125" s="613">
        <f t="shared" si="15"/>
        <v>244</v>
      </c>
    </row>
    <row r="126" spans="1:21">
      <c r="A126" s="285" t="s">
        <v>3721</v>
      </c>
      <c r="B126" s="285" t="s">
        <v>3700</v>
      </c>
      <c r="C126" s="447" t="s">
        <v>5091</v>
      </c>
      <c r="D126" s="497">
        <f t="shared" si="16"/>
        <v>1688</v>
      </c>
      <c r="E126" s="496" t="e">
        <v>#N/A</v>
      </c>
      <c r="F126" s="489">
        <v>1688</v>
      </c>
      <c r="G126" s="489" t="e">
        <v>#N/A</v>
      </c>
      <c r="H126" s="489" t="e">
        <v>#N/A</v>
      </c>
      <c r="I126" s="489" t="e">
        <v>#N/A</v>
      </c>
      <c r="J126" s="489">
        <v>9999999</v>
      </c>
      <c r="K126" s="489" t="e">
        <v>#N/A</v>
      </c>
      <c r="L126" s="489">
        <v>0</v>
      </c>
      <c r="M126" s="743"/>
      <c r="N126" s="613" t="e">
        <f t="shared" si="9"/>
        <v>#N/A</v>
      </c>
      <c r="O126" s="613">
        <f t="shared" si="10"/>
        <v>0</v>
      </c>
      <c r="P126" s="613" t="e">
        <f t="shared" si="11"/>
        <v>#N/A</v>
      </c>
      <c r="Q126" s="896" t="e">
        <f t="shared" si="17"/>
        <v>#N/A</v>
      </c>
      <c r="R126" s="613" t="e">
        <f t="shared" si="12"/>
        <v>#N/A</v>
      </c>
      <c r="S126" s="613">
        <f t="shared" si="13"/>
        <v>-9998311</v>
      </c>
      <c r="T126" s="747" t="e">
        <f t="shared" si="14"/>
        <v>#N/A</v>
      </c>
      <c r="U126" s="613">
        <f t="shared" si="15"/>
        <v>1688</v>
      </c>
    </row>
    <row r="127" spans="1:21">
      <c r="A127" s="285" t="s">
        <v>3719</v>
      </c>
      <c r="B127" s="285" t="s">
        <v>740</v>
      </c>
      <c r="C127" s="447" t="s">
        <v>5092</v>
      </c>
      <c r="D127" s="497">
        <f t="shared" si="16"/>
        <v>172</v>
      </c>
      <c r="E127" s="496" t="e">
        <v>#N/A</v>
      </c>
      <c r="F127" s="489" t="e">
        <v>#N/A</v>
      </c>
      <c r="G127" s="489" t="e">
        <v>#N/A</v>
      </c>
      <c r="H127" s="489">
        <v>172</v>
      </c>
      <c r="I127" s="489">
        <v>172</v>
      </c>
      <c r="J127" s="489">
        <v>172</v>
      </c>
      <c r="K127" s="489">
        <v>172</v>
      </c>
      <c r="L127" s="489" t="e">
        <v>#N/A</v>
      </c>
      <c r="M127" s="743"/>
      <c r="N127" s="613" t="e">
        <f t="shared" si="9"/>
        <v>#N/A</v>
      </c>
      <c r="O127" s="613" t="e">
        <f t="shared" si="10"/>
        <v>#N/A</v>
      </c>
      <c r="P127" s="613">
        <f t="shared" si="11"/>
        <v>0</v>
      </c>
      <c r="Q127" s="896" t="e">
        <f t="shared" si="17"/>
        <v>#N/A</v>
      </c>
      <c r="R127" s="613">
        <f t="shared" si="12"/>
        <v>0</v>
      </c>
      <c r="S127" s="613">
        <f t="shared" si="13"/>
        <v>0</v>
      </c>
      <c r="T127" s="747">
        <f t="shared" si="14"/>
        <v>0</v>
      </c>
      <c r="U127" s="613" t="e">
        <f t="shared" si="15"/>
        <v>#N/A</v>
      </c>
    </row>
    <row r="128" spans="1:21">
      <c r="A128" s="285" t="s">
        <v>3720</v>
      </c>
      <c r="B128" s="285" t="s">
        <v>741</v>
      </c>
      <c r="C128" s="447" t="s">
        <v>5093</v>
      </c>
      <c r="D128" s="497">
        <f t="shared" si="16"/>
        <v>30</v>
      </c>
      <c r="E128" s="496" t="e">
        <v>#N/A</v>
      </c>
      <c r="F128" s="489" t="e">
        <v>#N/A</v>
      </c>
      <c r="G128" s="489" t="e">
        <v>#N/A</v>
      </c>
      <c r="H128" s="489">
        <v>30</v>
      </c>
      <c r="I128" s="489">
        <v>30</v>
      </c>
      <c r="J128" s="489">
        <v>30</v>
      </c>
      <c r="K128" s="489">
        <v>30</v>
      </c>
      <c r="L128" s="489" t="e">
        <v>#N/A</v>
      </c>
      <c r="M128" s="743"/>
      <c r="N128" s="613" t="e">
        <f t="shared" si="9"/>
        <v>#N/A</v>
      </c>
      <c r="O128" s="613" t="e">
        <f t="shared" si="10"/>
        <v>#N/A</v>
      </c>
      <c r="P128" s="613">
        <f t="shared" si="11"/>
        <v>0</v>
      </c>
      <c r="Q128" s="896" t="e">
        <f t="shared" si="17"/>
        <v>#N/A</v>
      </c>
      <c r="R128" s="613">
        <f t="shared" si="12"/>
        <v>0</v>
      </c>
      <c r="S128" s="613">
        <f t="shared" si="13"/>
        <v>0</v>
      </c>
      <c r="T128" s="747">
        <f t="shared" si="14"/>
        <v>0</v>
      </c>
      <c r="U128" s="613" t="e">
        <f t="shared" si="15"/>
        <v>#N/A</v>
      </c>
    </row>
    <row r="129" spans="1:21">
      <c r="A129" s="285" t="s">
        <v>3721</v>
      </c>
      <c r="B129" s="285" t="s">
        <v>742</v>
      </c>
      <c r="C129" s="447" t="s">
        <v>5094</v>
      </c>
      <c r="D129" s="497">
        <f t="shared" si="16"/>
        <v>53</v>
      </c>
      <c r="E129" s="496" t="e">
        <v>#N/A</v>
      </c>
      <c r="F129" s="489" t="e">
        <v>#N/A</v>
      </c>
      <c r="G129" s="489" t="e">
        <v>#N/A</v>
      </c>
      <c r="H129" s="489">
        <v>53</v>
      </c>
      <c r="I129" s="489">
        <v>53</v>
      </c>
      <c r="J129" s="489">
        <v>53</v>
      </c>
      <c r="K129" s="489">
        <v>53</v>
      </c>
      <c r="L129" s="489" t="e">
        <v>#N/A</v>
      </c>
      <c r="M129" s="743"/>
      <c r="N129" s="613" t="e">
        <f t="shared" si="9"/>
        <v>#N/A</v>
      </c>
      <c r="O129" s="613" t="e">
        <f t="shared" si="10"/>
        <v>#N/A</v>
      </c>
      <c r="P129" s="613">
        <f t="shared" si="11"/>
        <v>0</v>
      </c>
      <c r="Q129" s="896" t="e">
        <f t="shared" si="17"/>
        <v>#N/A</v>
      </c>
      <c r="R129" s="613">
        <f t="shared" si="12"/>
        <v>0</v>
      </c>
      <c r="S129" s="613">
        <f t="shared" si="13"/>
        <v>0</v>
      </c>
      <c r="T129" s="747">
        <f t="shared" si="14"/>
        <v>0</v>
      </c>
      <c r="U129" s="613" t="e">
        <f t="shared" si="15"/>
        <v>#N/A</v>
      </c>
    </row>
    <row r="130" spans="1:21">
      <c r="A130" s="285" t="s">
        <v>3718</v>
      </c>
      <c r="B130" s="285" t="s">
        <v>3583</v>
      </c>
      <c r="C130" s="447" t="s">
        <v>5095</v>
      </c>
      <c r="D130" s="497">
        <f t="shared" si="16"/>
        <v>30</v>
      </c>
      <c r="E130" s="496" t="e">
        <v>#N/A</v>
      </c>
      <c r="F130" s="489">
        <v>30</v>
      </c>
      <c r="G130" s="489" t="e">
        <v>#N/A</v>
      </c>
      <c r="H130" s="489">
        <v>30</v>
      </c>
      <c r="I130" s="489">
        <v>30</v>
      </c>
      <c r="J130" s="489" t="e">
        <v>#N/A</v>
      </c>
      <c r="K130" s="489" t="e">
        <v>#N/A</v>
      </c>
      <c r="L130" s="489" t="e">
        <v>#N/A</v>
      </c>
      <c r="M130" s="743"/>
      <c r="N130" s="613" t="e">
        <f t="shared" ref="N130:N193" si="18">D130-E130</f>
        <v>#N/A</v>
      </c>
      <c r="O130" s="613">
        <f t="shared" ref="O130:O193" si="19">D130-F130</f>
        <v>0</v>
      </c>
      <c r="P130" s="613">
        <f t="shared" ref="P130:P193" si="20">D130-H130</f>
        <v>0</v>
      </c>
      <c r="Q130" s="896">
        <f t="shared" si="17"/>
        <v>1</v>
      </c>
      <c r="R130" s="613">
        <f t="shared" ref="R130:R193" si="21">D130-I130</f>
        <v>0</v>
      </c>
      <c r="S130" s="613" t="e">
        <f t="shared" ref="S130:S193" si="22">D130-J130</f>
        <v>#N/A</v>
      </c>
      <c r="T130" s="747" t="e">
        <f t="shared" ref="T130:T193" si="23">D130-K130</f>
        <v>#N/A</v>
      </c>
      <c r="U130" s="613" t="e">
        <f t="shared" ref="U130:U193" si="24">D130-L130</f>
        <v>#N/A</v>
      </c>
    </row>
    <row r="131" spans="1:21">
      <c r="A131" s="285" t="s">
        <v>3721</v>
      </c>
      <c r="B131" s="285" t="s">
        <v>3690</v>
      </c>
      <c r="C131" s="447" t="s">
        <v>5096</v>
      </c>
      <c r="D131" s="497">
        <f t="shared" ref="D131:D194" si="25">IFERROR(E131,IFERROR(F131,IFERROR(G131,IFERROR(H131,IFERROR(I131,IFERROR(J131,IFERROR(K131,L131)))))))</f>
        <v>275</v>
      </c>
      <c r="E131" s="496" t="e">
        <v>#N/A</v>
      </c>
      <c r="F131" s="489">
        <v>275</v>
      </c>
      <c r="G131" s="489" t="e">
        <v>#N/A</v>
      </c>
      <c r="H131" s="489" t="e">
        <v>#N/A</v>
      </c>
      <c r="I131" s="489" t="e">
        <v>#N/A</v>
      </c>
      <c r="J131" s="489" t="e">
        <v>#N/A</v>
      </c>
      <c r="K131" s="489" t="e">
        <v>#N/A</v>
      </c>
      <c r="L131" s="489" t="e">
        <v>#N/A</v>
      </c>
      <c r="M131" s="743"/>
      <c r="N131" s="613" t="e">
        <f t="shared" si="18"/>
        <v>#N/A</v>
      </c>
      <c r="O131" s="613">
        <f t="shared" si="19"/>
        <v>0</v>
      </c>
      <c r="P131" s="613" t="e">
        <f t="shared" si="20"/>
        <v>#N/A</v>
      </c>
      <c r="Q131" s="896" t="e">
        <f t="shared" ref="Q131:Q194" si="26">F131/H131</f>
        <v>#N/A</v>
      </c>
      <c r="R131" s="613" t="e">
        <f t="shared" si="21"/>
        <v>#N/A</v>
      </c>
      <c r="S131" s="613" t="e">
        <f t="shared" si="22"/>
        <v>#N/A</v>
      </c>
      <c r="T131" s="747" t="e">
        <f t="shared" si="23"/>
        <v>#N/A</v>
      </c>
      <c r="U131" s="613" t="e">
        <f t="shared" si="24"/>
        <v>#N/A</v>
      </c>
    </row>
    <row r="132" spans="1:21">
      <c r="A132" s="285" t="s">
        <v>3721</v>
      </c>
      <c r="B132" s="285" t="s">
        <v>3691</v>
      </c>
      <c r="C132" s="447" t="s">
        <v>5097</v>
      </c>
      <c r="D132" s="497">
        <f t="shared" si="25"/>
        <v>310</v>
      </c>
      <c r="E132" s="496" t="e">
        <v>#N/A</v>
      </c>
      <c r="F132" s="489">
        <v>310</v>
      </c>
      <c r="G132" s="489" t="e">
        <v>#N/A</v>
      </c>
      <c r="H132" s="489" t="e">
        <v>#N/A</v>
      </c>
      <c r="I132" s="489" t="e">
        <v>#N/A</v>
      </c>
      <c r="J132" s="489" t="e">
        <v>#N/A</v>
      </c>
      <c r="K132" s="489" t="e">
        <v>#N/A</v>
      </c>
      <c r="L132" s="489" t="e">
        <v>#N/A</v>
      </c>
      <c r="M132" s="743"/>
      <c r="N132" s="613" t="e">
        <f t="shared" si="18"/>
        <v>#N/A</v>
      </c>
      <c r="O132" s="613">
        <f t="shared" si="19"/>
        <v>0</v>
      </c>
      <c r="P132" s="613" t="e">
        <f t="shared" si="20"/>
        <v>#N/A</v>
      </c>
      <c r="Q132" s="896" t="e">
        <f t="shared" si="26"/>
        <v>#N/A</v>
      </c>
      <c r="R132" s="613" t="e">
        <f t="shared" si="21"/>
        <v>#N/A</v>
      </c>
      <c r="S132" s="613" t="e">
        <f t="shared" si="22"/>
        <v>#N/A</v>
      </c>
      <c r="T132" s="747" t="e">
        <f t="shared" si="23"/>
        <v>#N/A</v>
      </c>
      <c r="U132" s="613" t="e">
        <f t="shared" si="24"/>
        <v>#N/A</v>
      </c>
    </row>
    <row r="133" spans="1:21">
      <c r="A133" s="285" t="s">
        <v>3721</v>
      </c>
      <c r="B133" s="285" t="s">
        <v>3686</v>
      </c>
      <c r="C133" s="447" t="s">
        <v>5098</v>
      </c>
      <c r="D133" s="497">
        <f t="shared" si="25"/>
        <v>22780</v>
      </c>
      <c r="E133" s="496" t="e">
        <v>#N/A</v>
      </c>
      <c r="F133" s="489">
        <v>22780</v>
      </c>
      <c r="G133" s="489" t="e">
        <v>#N/A</v>
      </c>
      <c r="H133" s="489">
        <v>19939.154178954432</v>
      </c>
      <c r="I133" s="489">
        <v>19939</v>
      </c>
      <c r="J133" s="489">
        <v>19939.150000000001</v>
      </c>
      <c r="K133" s="489" t="e">
        <v>#N/A</v>
      </c>
      <c r="L133" s="489">
        <v>24903</v>
      </c>
      <c r="M133" s="743"/>
      <c r="N133" s="613" t="e">
        <f t="shared" si="18"/>
        <v>#N/A</v>
      </c>
      <c r="O133" s="613">
        <f t="shared" si="19"/>
        <v>0</v>
      </c>
      <c r="P133" s="613">
        <f t="shared" si="20"/>
        <v>2840.8458210455683</v>
      </c>
      <c r="Q133" s="896">
        <f t="shared" si="26"/>
        <v>1.1424757437326027</v>
      </c>
      <c r="R133" s="613">
        <f t="shared" si="21"/>
        <v>2841</v>
      </c>
      <c r="S133" s="613">
        <f t="shared" si="22"/>
        <v>2840.8499999999985</v>
      </c>
      <c r="T133" s="747" t="e">
        <f t="shared" si="23"/>
        <v>#N/A</v>
      </c>
      <c r="U133" s="613">
        <f t="shared" si="24"/>
        <v>-2123</v>
      </c>
    </row>
    <row r="134" spans="1:21">
      <c r="A134" s="285" t="s">
        <v>3721</v>
      </c>
      <c r="B134" s="285" t="s">
        <v>743</v>
      </c>
      <c r="C134" s="447" t="s">
        <v>5099</v>
      </c>
      <c r="D134" s="497">
        <f t="shared" si="25"/>
        <v>328</v>
      </c>
      <c r="E134" s="496" t="e">
        <v>#N/A</v>
      </c>
      <c r="F134" s="489" t="e">
        <v>#N/A</v>
      </c>
      <c r="G134" s="489" t="e">
        <v>#N/A</v>
      </c>
      <c r="H134" s="489">
        <v>328</v>
      </c>
      <c r="I134" s="489">
        <v>328</v>
      </c>
      <c r="J134" s="489">
        <v>328</v>
      </c>
      <c r="K134" s="489">
        <v>328</v>
      </c>
      <c r="L134" s="489" t="e">
        <v>#N/A</v>
      </c>
      <c r="M134" s="743"/>
      <c r="N134" s="613" t="e">
        <f t="shared" si="18"/>
        <v>#N/A</v>
      </c>
      <c r="O134" s="613" t="e">
        <f t="shared" si="19"/>
        <v>#N/A</v>
      </c>
      <c r="P134" s="613">
        <f t="shared" si="20"/>
        <v>0</v>
      </c>
      <c r="Q134" s="896" t="e">
        <f t="shared" si="26"/>
        <v>#N/A</v>
      </c>
      <c r="R134" s="613">
        <f t="shared" si="21"/>
        <v>0</v>
      </c>
      <c r="S134" s="613">
        <f t="shared" si="22"/>
        <v>0</v>
      </c>
      <c r="T134" s="747">
        <f t="shared" si="23"/>
        <v>0</v>
      </c>
      <c r="U134" s="613" t="e">
        <f t="shared" si="24"/>
        <v>#N/A</v>
      </c>
    </row>
    <row r="135" spans="1:21">
      <c r="A135" s="285" t="s">
        <v>3721</v>
      </c>
      <c r="B135" s="285" t="s">
        <v>744</v>
      </c>
      <c r="C135" s="447" t="s">
        <v>5100</v>
      </c>
      <c r="D135" s="497">
        <f t="shared" si="25"/>
        <v>306</v>
      </c>
      <c r="E135" s="496" t="e">
        <v>#N/A</v>
      </c>
      <c r="F135" s="489" t="e">
        <v>#N/A</v>
      </c>
      <c r="G135" s="489" t="e">
        <v>#N/A</v>
      </c>
      <c r="H135" s="489">
        <v>306</v>
      </c>
      <c r="I135" s="489">
        <v>306</v>
      </c>
      <c r="J135" s="489">
        <v>306</v>
      </c>
      <c r="K135" s="489">
        <v>306</v>
      </c>
      <c r="L135" s="489" t="e">
        <v>#N/A</v>
      </c>
      <c r="M135" s="743"/>
      <c r="N135" s="613" t="e">
        <f t="shared" si="18"/>
        <v>#N/A</v>
      </c>
      <c r="O135" s="613" t="e">
        <f t="shared" si="19"/>
        <v>#N/A</v>
      </c>
      <c r="P135" s="613">
        <f t="shared" si="20"/>
        <v>0</v>
      </c>
      <c r="Q135" s="896" t="e">
        <f t="shared" si="26"/>
        <v>#N/A</v>
      </c>
      <c r="R135" s="613">
        <f t="shared" si="21"/>
        <v>0</v>
      </c>
      <c r="S135" s="613">
        <f t="shared" si="22"/>
        <v>0</v>
      </c>
      <c r="T135" s="747">
        <f t="shared" si="23"/>
        <v>0</v>
      </c>
      <c r="U135" s="613" t="e">
        <f t="shared" si="24"/>
        <v>#N/A</v>
      </c>
    </row>
    <row r="136" spans="1:21">
      <c r="A136" s="285" t="s">
        <v>3719</v>
      </c>
      <c r="B136" s="285" t="s">
        <v>745</v>
      </c>
      <c r="C136" s="447" t="s">
        <v>1218</v>
      </c>
      <c r="D136" s="497">
        <f t="shared" si="25"/>
        <v>309</v>
      </c>
      <c r="E136" s="496" t="e">
        <v>#N/A</v>
      </c>
      <c r="F136" s="489" t="e">
        <v>#N/A</v>
      </c>
      <c r="G136" s="489" t="e">
        <v>#N/A</v>
      </c>
      <c r="H136" s="489">
        <v>309</v>
      </c>
      <c r="I136" s="489">
        <v>309</v>
      </c>
      <c r="J136" s="489">
        <v>309</v>
      </c>
      <c r="K136" s="489">
        <v>309</v>
      </c>
      <c r="L136" s="489" t="e">
        <v>#N/A</v>
      </c>
      <c r="M136" s="743"/>
      <c r="N136" s="613" t="e">
        <f t="shared" si="18"/>
        <v>#N/A</v>
      </c>
      <c r="O136" s="613" t="e">
        <f t="shared" si="19"/>
        <v>#N/A</v>
      </c>
      <c r="P136" s="613">
        <f t="shared" si="20"/>
        <v>0</v>
      </c>
      <c r="Q136" s="896" t="e">
        <f t="shared" si="26"/>
        <v>#N/A</v>
      </c>
      <c r="R136" s="613">
        <f t="shared" si="21"/>
        <v>0</v>
      </c>
      <c r="S136" s="613">
        <f t="shared" si="22"/>
        <v>0</v>
      </c>
      <c r="T136" s="747">
        <f t="shared" si="23"/>
        <v>0</v>
      </c>
      <c r="U136" s="613" t="e">
        <f t="shared" si="24"/>
        <v>#N/A</v>
      </c>
    </row>
    <row r="137" spans="1:21">
      <c r="A137" s="285" t="s">
        <v>3719</v>
      </c>
      <c r="B137" s="285" t="s">
        <v>3538</v>
      </c>
      <c r="C137" s="447" t="s">
        <v>5101</v>
      </c>
      <c r="D137" s="497">
        <f t="shared" si="25"/>
        <v>309</v>
      </c>
      <c r="E137" s="496" t="e">
        <v>#N/A</v>
      </c>
      <c r="F137" s="489">
        <v>309</v>
      </c>
      <c r="G137" s="489" t="e">
        <v>#N/A</v>
      </c>
      <c r="H137" s="489">
        <v>309</v>
      </c>
      <c r="I137" s="489">
        <v>309</v>
      </c>
      <c r="J137" s="489" t="e">
        <v>#N/A</v>
      </c>
      <c r="K137" s="489" t="e">
        <v>#N/A</v>
      </c>
      <c r="L137" s="489">
        <v>309</v>
      </c>
      <c r="M137" s="743"/>
      <c r="N137" s="613" t="e">
        <f t="shared" si="18"/>
        <v>#N/A</v>
      </c>
      <c r="O137" s="613">
        <f t="shared" si="19"/>
        <v>0</v>
      </c>
      <c r="P137" s="613">
        <f t="shared" si="20"/>
        <v>0</v>
      </c>
      <c r="Q137" s="896">
        <f t="shared" si="26"/>
        <v>1</v>
      </c>
      <c r="R137" s="613">
        <f t="shared" si="21"/>
        <v>0</v>
      </c>
      <c r="S137" s="613" t="e">
        <f t="shared" si="22"/>
        <v>#N/A</v>
      </c>
      <c r="T137" s="747" t="e">
        <f t="shared" si="23"/>
        <v>#N/A</v>
      </c>
      <c r="U137" s="613">
        <f t="shared" si="24"/>
        <v>0</v>
      </c>
    </row>
    <row r="138" spans="1:21">
      <c r="A138" s="285" t="s">
        <v>3721</v>
      </c>
      <c r="B138" s="285" t="s">
        <v>3702</v>
      </c>
      <c r="C138" s="447" t="s">
        <v>5102</v>
      </c>
      <c r="D138" s="497">
        <f t="shared" si="25"/>
        <v>520</v>
      </c>
      <c r="E138" s="496" t="e">
        <v>#N/A</v>
      </c>
      <c r="F138" s="489">
        <v>520</v>
      </c>
      <c r="G138" s="489" t="e">
        <v>#N/A</v>
      </c>
      <c r="H138" s="489" t="e">
        <v>#N/A</v>
      </c>
      <c r="I138" s="489">
        <v>520</v>
      </c>
      <c r="J138" s="489" t="e">
        <v>#N/A</v>
      </c>
      <c r="K138" s="489" t="e">
        <v>#N/A</v>
      </c>
      <c r="L138" s="489">
        <v>520</v>
      </c>
      <c r="M138" s="743"/>
      <c r="N138" s="613" t="e">
        <f t="shared" si="18"/>
        <v>#N/A</v>
      </c>
      <c r="O138" s="613">
        <f t="shared" si="19"/>
        <v>0</v>
      </c>
      <c r="P138" s="613" t="e">
        <f t="shared" si="20"/>
        <v>#N/A</v>
      </c>
      <c r="Q138" s="896" t="e">
        <f t="shared" si="26"/>
        <v>#N/A</v>
      </c>
      <c r="R138" s="613">
        <f t="shared" si="21"/>
        <v>0</v>
      </c>
      <c r="S138" s="613" t="e">
        <f t="shared" si="22"/>
        <v>#N/A</v>
      </c>
      <c r="T138" s="747" t="e">
        <f t="shared" si="23"/>
        <v>#N/A</v>
      </c>
      <c r="U138" s="613">
        <f t="shared" si="24"/>
        <v>0</v>
      </c>
    </row>
    <row r="139" spans="1:21">
      <c r="A139" s="285" t="s">
        <v>3719</v>
      </c>
      <c r="B139" s="285" t="s">
        <v>746</v>
      </c>
      <c r="C139" s="447" t="s">
        <v>5103</v>
      </c>
      <c r="D139" s="497">
        <f t="shared" si="25"/>
        <v>284</v>
      </c>
      <c r="E139" s="496" t="e">
        <v>#N/A</v>
      </c>
      <c r="F139" s="489" t="e">
        <v>#N/A</v>
      </c>
      <c r="G139" s="489" t="e">
        <v>#N/A</v>
      </c>
      <c r="H139" s="489">
        <v>284</v>
      </c>
      <c r="I139" s="489">
        <v>284</v>
      </c>
      <c r="J139" s="489">
        <v>284</v>
      </c>
      <c r="K139" s="489">
        <v>284</v>
      </c>
      <c r="L139" s="489" t="e">
        <v>#N/A</v>
      </c>
      <c r="M139" s="743"/>
      <c r="N139" s="613" t="e">
        <f t="shared" si="18"/>
        <v>#N/A</v>
      </c>
      <c r="O139" s="613" t="e">
        <f t="shared" si="19"/>
        <v>#N/A</v>
      </c>
      <c r="P139" s="613">
        <f t="shared" si="20"/>
        <v>0</v>
      </c>
      <c r="Q139" s="896" t="e">
        <f t="shared" si="26"/>
        <v>#N/A</v>
      </c>
      <c r="R139" s="613">
        <f t="shared" si="21"/>
        <v>0</v>
      </c>
      <c r="S139" s="613">
        <f t="shared" si="22"/>
        <v>0</v>
      </c>
      <c r="T139" s="747">
        <f t="shared" si="23"/>
        <v>0</v>
      </c>
      <c r="U139" s="613" t="e">
        <f t="shared" si="24"/>
        <v>#N/A</v>
      </c>
    </row>
    <row r="140" spans="1:21">
      <c r="A140" s="285" t="s">
        <v>3720</v>
      </c>
      <c r="B140" s="285" t="s">
        <v>3402</v>
      </c>
      <c r="C140" s="447" t="s">
        <v>5104</v>
      </c>
      <c r="D140" s="497">
        <f t="shared" si="25"/>
        <v>58</v>
      </c>
      <c r="E140" s="496">
        <v>58</v>
      </c>
      <c r="F140" s="489">
        <v>213</v>
      </c>
      <c r="G140" s="489" t="e">
        <v>#N/A</v>
      </c>
      <c r="H140" s="489" t="e">
        <v>#N/A</v>
      </c>
      <c r="I140" s="489" t="e">
        <v>#N/A</v>
      </c>
      <c r="J140" s="489">
        <v>111</v>
      </c>
      <c r="K140" s="489" t="e">
        <v>#N/A</v>
      </c>
      <c r="L140" s="489" t="e">
        <v>#N/A</v>
      </c>
      <c r="M140" s="743"/>
      <c r="N140" s="613">
        <f t="shared" si="18"/>
        <v>0</v>
      </c>
      <c r="O140" s="613">
        <f t="shared" si="19"/>
        <v>-155</v>
      </c>
      <c r="P140" s="613" t="e">
        <f t="shared" si="20"/>
        <v>#N/A</v>
      </c>
      <c r="Q140" s="896" t="e">
        <f t="shared" si="26"/>
        <v>#N/A</v>
      </c>
      <c r="R140" s="613" t="e">
        <f t="shared" si="21"/>
        <v>#N/A</v>
      </c>
      <c r="S140" s="613">
        <f t="shared" si="22"/>
        <v>-53</v>
      </c>
      <c r="T140" s="747" t="e">
        <f t="shared" si="23"/>
        <v>#N/A</v>
      </c>
      <c r="U140" s="613" t="e">
        <f t="shared" si="24"/>
        <v>#N/A</v>
      </c>
    </row>
    <row r="141" spans="1:21">
      <c r="A141" s="285" t="s">
        <v>3720</v>
      </c>
      <c r="B141" s="285" t="s">
        <v>3403</v>
      </c>
      <c r="C141" s="447" t="s">
        <v>5105</v>
      </c>
      <c r="D141" s="497">
        <f t="shared" si="25"/>
        <v>206</v>
      </c>
      <c r="E141" s="496">
        <v>206</v>
      </c>
      <c r="F141" s="489">
        <v>213</v>
      </c>
      <c r="G141" s="489" t="e">
        <v>#N/A</v>
      </c>
      <c r="H141" s="489" t="e">
        <v>#N/A</v>
      </c>
      <c r="I141" s="489" t="e">
        <v>#N/A</v>
      </c>
      <c r="J141" s="489">
        <v>394</v>
      </c>
      <c r="K141" s="489" t="e">
        <v>#N/A</v>
      </c>
      <c r="L141" s="489" t="e">
        <v>#N/A</v>
      </c>
      <c r="M141" s="743"/>
      <c r="N141" s="613">
        <f t="shared" si="18"/>
        <v>0</v>
      </c>
      <c r="O141" s="613">
        <f t="shared" si="19"/>
        <v>-7</v>
      </c>
      <c r="P141" s="613" t="e">
        <f t="shared" si="20"/>
        <v>#N/A</v>
      </c>
      <c r="Q141" s="896" t="e">
        <f t="shared" si="26"/>
        <v>#N/A</v>
      </c>
      <c r="R141" s="613" t="e">
        <f t="shared" si="21"/>
        <v>#N/A</v>
      </c>
      <c r="S141" s="613">
        <f t="shared" si="22"/>
        <v>-188</v>
      </c>
      <c r="T141" s="747" t="e">
        <f t="shared" si="23"/>
        <v>#N/A</v>
      </c>
      <c r="U141" s="613" t="e">
        <f t="shared" si="24"/>
        <v>#N/A</v>
      </c>
    </row>
    <row r="142" spans="1:21">
      <c r="A142" s="285" t="s">
        <v>3720</v>
      </c>
      <c r="B142" s="285" t="s">
        <v>3404</v>
      </c>
      <c r="C142" s="447" t="s">
        <v>5106</v>
      </c>
      <c r="D142" s="497">
        <f t="shared" si="25"/>
        <v>213</v>
      </c>
      <c r="E142" s="496" t="e">
        <v>#N/A</v>
      </c>
      <c r="F142" s="489">
        <v>213</v>
      </c>
      <c r="G142" s="489" t="e">
        <v>#N/A</v>
      </c>
      <c r="H142" s="489" t="e">
        <v>#N/A</v>
      </c>
      <c r="I142" s="489" t="e">
        <v>#N/A</v>
      </c>
      <c r="J142" s="489">
        <v>0</v>
      </c>
      <c r="K142" s="489" t="e">
        <v>#N/A</v>
      </c>
      <c r="L142" s="489" t="e">
        <v>#N/A</v>
      </c>
      <c r="M142" s="743"/>
      <c r="N142" s="613" t="e">
        <f t="shared" si="18"/>
        <v>#N/A</v>
      </c>
      <c r="O142" s="613">
        <f t="shared" si="19"/>
        <v>0</v>
      </c>
      <c r="P142" s="613" t="e">
        <f t="shared" si="20"/>
        <v>#N/A</v>
      </c>
      <c r="Q142" s="896" t="e">
        <f t="shared" si="26"/>
        <v>#N/A</v>
      </c>
      <c r="R142" s="613" t="e">
        <f t="shared" si="21"/>
        <v>#N/A</v>
      </c>
      <c r="S142" s="613">
        <f t="shared" si="22"/>
        <v>213</v>
      </c>
      <c r="T142" s="747" t="e">
        <f t="shared" si="23"/>
        <v>#N/A</v>
      </c>
      <c r="U142" s="613" t="e">
        <f t="shared" si="24"/>
        <v>#N/A</v>
      </c>
    </row>
    <row r="143" spans="1:21">
      <c r="A143" s="285" t="s">
        <v>3720</v>
      </c>
      <c r="B143" s="285" t="s">
        <v>3405</v>
      </c>
      <c r="C143" s="447" t="s">
        <v>5107</v>
      </c>
      <c r="D143" s="497">
        <f t="shared" si="25"/>
        <v>82</v>
      </c>
      <c r="E143" s="496">
        <v>82</v>
      </c>
      <c r="F143" s="489">
        <v>213</v>
      </c>
      <c r="G143" s="489" t="e">
        <v>#N/A</v>
      </c>
      <c r="H143" s="489" t="e">
        <v>#N/A</v>
      </c>
      <c r="I143" s="489" t="e">
        <v>#N/A</v>
      </c>
      <c r="J143" s="489">
        <v>159</v>
      </c>
      <c r="K143" s="489" t="e">
        <v>#N/A</v>
      </c>
      <c r="L143" s="489" t="e">
        <v>#N/A</v>
      </c>
      <c r="M143" s="743"/>
      <c r="N143" s="613">
        <f t="shared" si="18"/>
        <v>0</v>
      </c>
      <c r="O143" s="613">
        <f t="shared" si="19"/>
        <v>-131</v>
      </c>
      <c r="P143" s="613" t="e">
        <f t="shared" si="20"/>
        <v>#N/A</v>
      </c>
      <c r="Q143" s="896" t="e">
        <f t="shared" si="26"/>
        <v>#N/A</v>
      </c>
      <c r="R143" s="613" t="e">
        <f t="shared" si="21"/>
        <v>#N/A</v>
      </c>
      <c r="S143" s="613">
        <f t="shared" si="22"/>
        <v>-77</v>
      </c>
      <c r="T143" s="747" t="e">
        <f t="shared" si="23"/>
        <v>#N/A</v>
      </c>
      <c r="U143" s="613" t="e">
        <f t="shared" si="24"/>
        <v>#N/A</v>
      </c>
    </row>
    <row r="144" spans="1:21">
      <c r="A144" s="285" t="s">
        <v>3720</v>
      </c>
      <c r="B144" s="285" t="s">
        <v>3406</v>
      </c>
      <c r="C144" s="447" t="s">
        <v>5108</v>
      </c>
      <c r="D144" s="497">
        <f t="shared" si="25"/>
        <v>302</v>
      </c>
      <c r="E144" s="496">
        <v>302</v>
      </c>
      <c r="F144" s="489">
        <v>213</v>
      </c>
      <c r="G144" s="489" t="e">
        <v>#N/A</v>
      </c>
      <c r="H144" s="489" t="e">
        <v>#N/A</v>
      </c>
      <c r="I144" s="489" t="e">
        <v>#N/A</v>
      </c>
      <c r="J144" s="489">
        <v>579</v>
      </c>
      <c r="K144" s="489" t="e">
        <v>#N/A</v>
      </c>
      <c r="L144" s="489" t="e">
        <v>#N/A</v>
      </c>
      <c r="M144" s="743"/>
      <c r="N144" s="613">
        <f t="shared" si="18"/>
        <v>0</v>
      </c>
      <c r="O144" s="613">
        <f t="shared" si="19"/>
        <v>89</v>
      </c>
      <c r="P144" s="613" t="e">
        <f t="shared" si="20"/>
        <v>#N/A</v>
      </c>
      <c r="Q144" s="896" t="e">
        <f t="shared" si="26"/>
        <v>#N/A</v>
      </c>
      <c r="R144" s="613" t="e">
        <f t="shared" si="21"/>
        <v>#N/A</v>
      </c>
      <c r="S144" s="613">
        <f t="shared" si="22"/>
        <v>-277</v>
      </c>
      <c r="T144" s="747" t="e">
        <f t="shared" si="23"/>
        <v>#N/A</v>
      </c>
      <c r="U144" s="613" t="e">
        <f t="shared" si="24"/>
        <v>#N/A</v>
      </c>
    </row>
    <row r="145" spans="1:21">
      <c r="A145" s="285" t="s">
        <v>3720</v>
      </c>
      <c r="B145" s="285" t="s">
        <v>3407</v>
      </c>
      <c r="C145" s="447" t="s">
        <v>5109</v>
      </c>
      <c r="D145" s="497">
        <f t="shared" si="25"/>
        <v>132</v>
      </c>
      <c r="E145" s="496">
        <v>132</v>
      </c>
      <c r="F145" s="489">
        <v>213</v>
      </c>
      <c r="G145" s="489" t="e">
        <v>#N/A</v>
      </c>
      <c r="H145" s="489" t="e">
        <v>#N/A</v>
      </c>
      <c r="I145" s="489" t="e">
        <v>#N/A</v>
      </c>
      <c r="J145" s="489">
        <v>254</v>
      </c>
      <c r="K145" s="489" t="e">
        <v>#N/A</v>
      </c>
      <c r="L145" s="489" t="e">
        <v>#N/A</v>
      </c>
      <c r="M145" s="743"/>
      <c r="N145" s="613">
        <f t="shared" si="18"/>
        <v>0</v>
      </c>
      <c r="O145" s="613">
        <f t="shared" si="19"/>
        <v>-81</v>
      </c>
      <c r="P145" s="613" t="e">
        <f t="shared" si="20"/>
        <v>#N/A</v>
      </c>
      <c r="Q145" s="896" t="e">
        <f t="shared" si="26"/>
        <v>#N/A</v>
      </c>
      <c r="R145" s="613" t="e">
        <f t="shared" si="21"/>
        <v>#N/A</v>
      </c>
      <c r="S145" s="613">
        <f t="shared" si="22"/>
        <v>-122</v>
      </c>
      <c r="T145" s="747" t="e">
        <f t="shared" si="23"/>
        <v>#N/A</v>
      </c>
      <c r="U145" s="613" t="e">
        <f t="shared" si="24"/>
        <v>#N/A</v>
      </c>
    </row>
    <row r="146" spans="1:21">
      <c r="A146" s="285" t="s">
        <v>3720</v>
      </c>
      <c r="B146" s="285" t="s">
        <v>3408</v>
      </c>
      <c r="C146" s="447" t="s">
        <v>5110</v>
      </c>
      <c r="D146" s="497">
        <f t="shared" si="25"/>
        <v>110</v>
      </c>
      <c r="E146" s="496">
        <v>110</v>
      </c>
      <c r="F146" s="489">
        <v>213</v>
      </c>
      <c r="G146" s="489" t="e">
        <v>#N/A</v>
      </c>
      <c r="H146" s="489" t="e">
        <v>#N/A</v>
      </c>
      <c r="I146" s="489" t="e">
        <v>#N/A</v>
      </c>
      <c r="J146" s="489">
        <v>212</v>
      </c>
      <c r="K146" s="489" t="e">
        <v>#N/A</v>
      </c>
      <c r="L146" s="489" t="e">
        <v>#N/A</v>
      </c>
      <c r="M146" s="743"/>
      <c r="N146" s="613">
        <f t="shared" si="18"/>
        <v>0</v>
      </c>
      <c r="O146" s="613">
        <f t="shared" si="19"/>
        <v>-103</v>
      </c>
      <c r="P146" s="613" t="e">
        <f t="shared" si="20"/>
        <v>#N/A</v>
      </c>
      <c r="Q146" s="896" t="e">
        <f t="shared" si="26"/>
        <v>#N/A</v>
      </c>
      <c r="R146" s="613" t="e">
        <f t="shared" si="21"/>
        <v>#N/A</v>
      </c>
      <c r="S146" s="613">
        <f t="shared" si="22"/>
        <v>-102</v>
      </c>
      <c r="T146" s="747" t="e">
        <f t="shared" si="23"/>
        <v>#N/A</v>
      </c>
      <c r="U146" s="613" t="e">
        <f t="shared" si="24"/>
        <v>#N/A</v>
      </c>
    </row>
    <row r="147" spans="1:21">
      <c r="A147" s="285" t="s">
        <v>3720</v>
      </c>
      <c r="B147" s="285" t="s">
        <v>3409</v>
      </c>
      <c r="C147" s="447" t="s">
        <v>5111</v>
      </c>
      <c r="D147" s="497">
        <f t="shared" si="25"/>
        <v>163</v>
      </c>
      <c r="E147" s="496">
        <v>163</v>
      </c>
      <c r="F147" s="489">
        <v>213</v>
      </c>
      <c r="G147" s="489" t="e">
        <v>#N/A</v>
      </c>
      <c r="H147" s="489" t="e">
        <v>#N/A</v>
      </c>
      <c r="I147" s="489" t="e">
        <v>#N/A</v>
      </c>
      <c r="J147" s="489">
        <v>315</v>
      </c>
      <c r="K147" s="489" t="e">
        <v>#N/A</v>
      </c>
      <c r="L147" s="489" t="e">
        <v>#N/A</v>
      </c>
      <c r="M147" s="743"/>
      <c r="N147" s="613">
        <f t="shared" si="18"/>
        <v>0</v>
      </c>
      <c r="O147" s="613">
        <f t="shared" si="19"/>
        <v>-50</v>
      </c>
      <c r="P147" s="613" t="e">
        <f t="shared" si="20"/>
        <v>#N/A</v>
      </c>
      <c r="Q147" s="896" t="e">
        <f t="shared" si="26"/>
        <v>#N/A</v>
      </c>
      <c r="R147" s="613" t="e">
        <f t="shared" si="21"/>
        <v>#N/A</v>
      </c>
      <c r="S147" s="613">
        <f t="shared" si="22"/>
        <v>-152</v>
      </c>
      <c r="T147" s="747" t="e">
        <f t="shared" si="23"/>
        <v>#N/A</v>
      </c>
      <c r="U147" s="613" t="e">
        <f t="shared" si="24"/>
        <v>#N/A</v>
      </c>
    </row>
    <row r="148" spans="1:21">
      <c r="A148" s="285" t="s">
        <v>3720</v>
      </c>
      <c r="B148" s="285" t="s">
        <v>3410</v>
      </c>
      <c r="C148" s="447" t="s">
        <v>5112</v>
      </c>
      <c r="D148" s="497">
        <f t="shared" si="25"/>
        <v>286</v>
      </c>
      <c r="E148" s="496">
        <v>286</v>
      </c>
      <c r="F148" s="489">
        <v>213</v>
      </c>
      <c r="G148" s="489" t="e">
        <v>#N/A</v>
      </c>
      <c r="H148" s="489" t="e">
        <v>#N/A</v>
      </c>
      <c r="I148" s="489" t="e">
        <v>#N/A</v>
      </c>
      <c r="J148" s="489">
        <v>550</v>
      </c>
      <c r="K148" s="489" t="e">
        <v>#N/A</v>
      </c>
      <c r="L148" s="489" t="e">
        <v>#N/A</v>
      </c>
      <c r="M148" s="743"/>
      <c r="N148" s="613">
        <f t="shared" si="18"/>
        <v>0</v>
      </c>
      <c r="O148" s="613">
        <f t="shared" si="19"/>
        <v>73</v>
      </c>
      <c r="P148" s="613" t="e">
        <f t="shared" si="20"/>
        <v>#N/A</v>
      </c>
      <c r="Q148" s="896" t="e">
        <f t="shared" si="26"/>
        <v>#N/A</v>
      </c>
      <c r="R148" s="613" t="e">
        <f t="shared" si="21"/>
        <v>#N/A</v>
      </c>
      <c r="S148" s="613">
        <f t="shared" si="22"/>
        <v>-264</v>
      </c>
      <c r="T148" s="747" t="e">
        <f t="shared" si="23"/>
        <v>#N/A</v>
      </c>
      <c r="U148" s="613" t="e">
        <f t="shared" si="24"/>
        <v>#N/A</v>
      </c>
    </row>
    <row r="149" spans="1:21">
      <c r="A149" s="285" t="s">
        <v>3720</v>
      </c>
      <c r="B149" s="285" t="s">
        <v>3411</v>
      </c>
      <c r="C149" s="447" t="s">
        <v>5113</v>
      </c>
      <c r="D149" s="497">
        <f t="shared" si="25"/>
        <v>83</v>
      </c>
      <c r="E149" s="496">
        <v>83</v>
      </c>
      <c r="F149" s="489">
        <v>213</v>
      </c>
      <c r="G149" s="489" t="e">
        <v>#N/A</v>
      </c>
      <c r="H149" s="489" t="e">
        <v>#N/A</v>
      </c>
      <c r="I149" s="489" t="e">
        <v>#N/A</v>
      </c>
      <c r="J149" s="489">
        <v>159</v>
      </c>
      <c r="K149" s="489" t="e">
        <v>#N/A</v>
      </c>
      <c r="L149" s="489" t="e">
        <v>#N/A</v>
      </c>
      <c r="M149" s="743"/>
      <c r="N149" s="613">
        <f t="shared" si="18"/>
        <v>0</v>
      </c>
      <c r="O149" s="613">
        <f t="shared" si="19"/>
        <v>-130</v>
      </c>
      <c r="P149" s="613" t="e">
        <f t="shared" si="20"/>
        <v>#N/A</v>
      </c>
      <c r="Q149" s="896" t="e">
        <f t="shared" si="26"/>
        <v>#N/A</v>
      </c>
      <c r="R149" s="613" t="e">
        <f t="shared" si="21"/>
        <v>#N/A</v>
      </c>
      <c r="S149" s="613">
        <f t="shared" si="22"/>
        <v>-76</v>
      </c>
      <c r="T149" s="747" t="e">
        <f t="shared" si="23"/>
        <v>#N/A</v>
      </c>
      <c r="U149" s="613" t="e">
        <f t="shared" si="24"/>
        <v>#N/A</v>
      </c>
    </row>
    <row r="150" spans="1:21">
      <c r="A150" s="285" t="s">
        <v>3720</v>
      </c>
      <c r="B150" s="285" t="s">
        <v>3395</v>
      </c>
      <c r="C150" s="447" t="s">
        <v>5114</v>
      </c>
      <c r="D150" s="497">
        <f t="shared" si="25"/>
        <v>61</v>
      </c>
      <c r="E150" s="496" t="e">
        <v>#N/A</v>
      </c>
      <c r="F150" s="489">
        <v>61</v>
      </c>
      <c r="G150" s="489" t="e">
        <v>#N/A</v>
      </c>
      <c r="H150" s="489">
        <v>61</v>
      </c>
      <c r="I150" s="489">
        <v>61</v>
      </c>
      <c r="J150" s="489">
        <v>61</v>
      </c>
      <c r="K150" s="489" t="e">
        <v>#N/A</v>
      </c>
      <c r="L150" s="489">
        <v>0</v>
      </c>
      <c r="M150" s="743"/>
      <c r="N150" s="613" t="e">
        <f t="shared" si="18"/>
        <v>#N/A</v>
      </c>
      <c r="O150" s="613">
        <f t="shared" si="19"/>
        <v>0</v>
      </c>
      <c r="P150" s="613">
        <f t="shared" si="20"/>
        <v>0</v>
      </c>
      <c r="Q150" s="896">
        <f t="shared" si="26"/>
        <v>1</v>
      </c>
      <c r="R150" s="613">
        <f t="shared" si="21"/>
        <v>0</v>
      </c>
      <c r="S150" s="613">
        <f t="shared" si="22"/>
        <v>0</v>
      </c>
      <c r="T150" s="747" t="e">
        <f t="shared" si="23"/>
        <v>#N/A</v>
      </c>
      <c r="U150" s="613">
        <f t="shared" si="24"/>
        <v>61</v>
      </c>
    </row>
    <row r="151" spans="1:21">
      <c r="A151" s="285" t="s">
        <v>3720</v>
      </c>
      <c r="B151" s="285" t="s">
        <v>3396</v>
      </c>
      <c r="C151" s="447" t="s">
        <v>5115</v>
      </c>
      <c r="D151" s="497">
        <f t="shared" si="25"/>
        <v>70</v>
      </c>
      <c r="E151" s="496" t="e">
        <v>#N/A</v>
      </c>
      <c r="F151" s="489">
        <v>70</v>
      </c>
      <c r="G151" s="489" t="e">
        <v>#N/A</v>
      </c>
      <c r="H151" s="489">
        <v>70</v>
      </c>
      <c r="I151" s="489">
        <v>70</v>
      </c>
      <c r="J151" s="489">
        <v>70</v>
      </c>
      <c r="K151" s="489" t="e">
        <v>#N/A</v>
      </c>
      <c r="L151" s="489">
        <v>0</v>
      </c>
      <c r="M151" s="743"/>
      <c r="N151" s="613" t="e">
        <f t="shared" si="18"/>
        <v>#N/A</v>
      </c>
      <c r="O151" s="613">
        <f t="shared" si="19"/>
        <v>0</v>
      </c>
      <c r="P151" s="613">
        <f t="shared" si="20"/>
        <v>0</v>
      </c>
      <c r="Q151" s="896">
        <f t="shared" si="26"/>
        <v>1</v>
      </c>
      <c r="R151" s="613">
        <f t="shared" si="21"/>
        <v>0</v>
      </c>
      <c r="S151" s="613">
        <f t="shared" si="22"/>
        <v>0</v>
      </c>
      <c r="T151" s="747" t="e">
        <f t="shared" si="23"/>
        <v>#N/A</v>
      </c>
      <c r="U151" s="613">
        <f t="shared" si="24"/>
        <v>70</v>
      </c>
    </row>
    <row r="152" spans="1:21">
      <c r="A152" s="285" t="s">
        <v>3720</v>
      </c>
      <c r="B152" s="285" t="s">
        <v>3397</v>
      </c>
      <c r="C152" s="447" t="s">
        <v>5116</v>
      </c>
      <c r="D152" s="497">
        <f t="shared" si="25"/>
        <v>78</v>
      </c>
      <c r="E152" s="496" t="e">
        <v>#N/A</v>
      </c>
      <c r="F152" s="489">
        <v>78</v>
      </c>
      <c r="G152" s="489" t="e">
        <v>#N/A</v>
      </c>
      <c r="H152" s="489">
        <v>78</v>
      </c>
      <c r="I152" s="489">
        <v>78</v>
      </c>
      <c r="J152" s="489">
        <v>78</v>
      </c>
      <c r="K152" s="489" t="e">
        <v>#N/A</v>
      </c>
      <c r="L152" s="489">
        <v>0</v>
      </c>
      <c r="M152" s="743"/>
      <c r="N152" s="613" t="e">
        <f t="shared" si="18"/>
        <v>#N/A</v>
      </c>
      <c r="O152" s="613">
        <f t="shared" si="19"/>
        <v>0</v>
      </c>
      <c r="P152" s="613">
        <f t="shared" si="20"/>
        <v>0</v>
      </c>
      <c r="Q152" s="896">
        <f t="shared" si="26"/>
        <v>1</v>
      </c>
      <c r="R152" s="613">
        <f t="shared" si="21"/>
        <v>0</v>
      </c>
      <c r="S152" s="613">
        <f t="shared" si="22"/>
        <v>0</v>
      </c>
      <c r="T152" s="747" t="e">
        <f t="shared" si="23"/>
        <v>#N/A</v>
      </c>
      <c r="U152" s="613">
        <f t="shared" si="24"/>
        <v>78</v>
      </c>
    </row>
    <row r="153" spans="1:21">
      <c r="A153" s="285" t="s">
        <v>3720</v>
      </c>
      <c r="B153" s="285" t="s">
        <v>3398</v>
      </c>
      <c r="C153" s="447" t="s">
        <v>5117</v>
      </c>
      <c r="D153" s="497">
        <f t="shared" si="25"/>
        <v>86</v>
      </c>
      <c r="E153" s="496" t="e">
        <v>#N/A</v>
      </c>
      <c r="F153" s="489">
        <v>86</v>
      </c>
      <c r="G153" s="489" t="e">
        <v>#N/A</v>
      </c>
      <c r="H153" s="489">
        <v>86</v>
      </c>
      <c r="I153" s="489">
        <v>86</v>
      </c>
      <c r="J153" s="489">
        <v>86</v>
      </c>
      <c r="K153" s="489" t="e">
        <v>#N/A</v>
      </c>
      <c r="L153" s="489">
        <v>0</v>
      </c>
      <c r="M153" s="743"/>
      <c r="N153" s="613" t="e">
        <f t="shared" si="18"/>
        <v>#N/A</v>
      </c>
      <c r="O153" s="613">
        <f t="shared" si="19"/>
        <v>0</v>
      </c>
      <c r="P153" s="613">
        <f t="shared" si="20"/>
        <v>0</v>
      </c>
      <c r="Q153" s="896">
        <f t="shared" si="26"/>
        <v>1</v>
      </c>
      <c r="R153" s="613">
        <f t="shared" si="21"/>
        <v>0</v>
      </c>
      <c r="S153" s="613">
        <f t="shared" si="22"/>
        <v>0</v>
      </c>
      <c r="T153" s="747" t="e">
        <f t="shared" si="23"/>
        <v>#N/A</v>
      </c>
      <c r="U153" s="613">
        <f t="shared" si="24"/>
        <v>86</v>
      </c>
    </row>
    <row r="154" spans="1:21">
      <c r="A154" s="285" t="s">
        <v>3720</v>
      </c>
      <c r="B154" s="285" t="s">
        <v>3399</v>
      </c>
      <c r="C154" s="447" t="s">
        <v>5118</v>
      </c>
      <c r="D154" s="497">
        <f t="shared" si="25"/>
        <v>95</v>
      </c>
      <c r="E154" s="496" t="e">
        <v>#N/A</v>
      </c>
      <c r="F154" s="489">
        <v>95</v>
      </c>
      <c r="G154" s="489" t="e">
        <v>#N/A</v>
      </c>
      <c r="H154" s="489" t="e">
        <v>#N/A</v>
      </c>
      <c r="I154" s="489">
        <v>95</v>
      </c>
      <c r="J154" s="489">
        <v>0</v>
      </c>
      <c r="K154" s="489" t="e">
        <v>#N/A</v>
      </c>
      <c r="L154" s="489">
        <v>0</v>
      </c>
      <c r="M154" s="743"/>
      <c r="N154" s="613" t="e">
        <f t="shared" si="18"/>
        <v>#N/A</v>
      </c>
      <c r="O154" s="613">
        <f t="shared" si="19"/>
        <v>0</v>
      </c>
      <c r="P154" s="613" t="e">
        <f t="shared" si="20"/>
        <v>#N/A</v>
      </c>
      <c r="Q154" s="896" t="e">
        <f t="shared" si="26"/>
        <v>#N/A</v>
      </c>
      <c r="R154" s="613">
        <f t="shared" si="21"/>
        <v>0</v>
      </c>
      <c r="S154" s="613">
        <f t="shared" si="22"/>
        <v>95</v>
      </c>
      <c r="T154" s="747" t="e">
        <f t="shared" si="23"/>
        <v>#N/A</v>
      </c>
      <c r="U154" s="613">
        <f t="shared" si="24"/>
        <v>95</v>
      </c>
    </row>
    <row r="155" spans="1:21">
      <c r="A155" s="285" t="s">
        <v>3720</v>
      </c>
      <c r="B155" s="285" t="s">
        <v>3391</v>
      </c>
      <c r="C155" s="447" t="s">
        <v>5119</v>
      </c>
      <c r="D155" s="497">
        <f t="shared" si="25"/>
        <v>62</v>
      </c>
      <c r="E155" s="496" t="e">
        <v>#N/A</v>
      </c>
      <c r="F155" s="489">
        <v>62</v>
      </c>
      <c r="G155" s="489" t="e">
        <v>#N/A</v>
      </c>
      <c r="H155" s="489">
        <v>62</v>
      </c>
      <c r="I155" s="489">
        <v>62</v>
      </c>
      <c r="J155" s="489">
        <v>62</v>
      </c>
      <c r="K155" s="489" t="e">
        <v>#N/A</v>
      </c>
      <c r="L155" s="489">
        <v>0</v>
      </c>
      <c r="M155" s="743"/>
      <c r="N155" s="613" t="e">
        <f t="shared" si="18"/>
        <v>#N/A</v>
      </c>
      <c r="O155" s="613">
        <f t="shared" si="19"/>
        <v>0</v>
      </c>
      <c r="P155" s="613">
        <f t="shared" si="20"/>
        <v>0</v>
      </c>
      <c r="Q155" s="896">
        <f t="shared" si="26"/>
        <v>1</v>
      </c>
      <c r="R155" s="613">
        <f t="shared" si="21"/>
        <v>0</v>
      </c>
      <c r="S155" s="613">
        <f t="shared" si="22"/>
        <v>0</v>
      </c>
      <c r="T155" s="747" t="e">
        <f t="shared" si="23"/>
        <v>#N/A</v>
      </c>
      <c r="U155" s="613">
        <f t="shared" si="24"/>
        <v>62</v>
      </c>
    </row>
    <row r="156" spans="1:21">
      <c r="A156" s="285" t="s">
        <v>3720</v>
      </c>
      <c r="B156" s="285" t="s">
        <v>3392</v>
      </c>
      <c r="C156" s="447" t="s">
        <v>5120</v>
      </c>
      <c r="D156" s="497">
        <f t="shared" si="25"/>
        <v>86</v>
      </c>
      <c r="E156" s="496" t="e">
        <v>#N/A</v>
      </c>
      <c r="F156" s="489">
        <v>86</v>
      </c>
      <c r="G156" s="489" t="e">
        <v>#N/A</v>
      </c>
      <c r="H156" s="489">
        <v>86</v>
      </c>
      <c r="I156" s="489">
        <v>86</v>
      </c>
      <c r="J156" s="489">
        <v>86</v>
      </c>
      <c r="K156" s="489" t="e">
        <v>#N/A</v>
      </c>
      <c r="L156" s="489">
        <v>0</v>
      </c>
      <c r="M156" s="743"/>
      <c r="N156" s="613" t="e">
        <f t="shared" si="18"/>
        <v>#N/A</v>
      </c>
      <c r="O156" s="613">
        <f t="shared" si="19"/>
        <v>0</v>
      </c>
      <c r="P156" s="613">
        <f t="shared" si="20"/>
        <v>0</v>
      </c>
      <c r="Q156" s="896">
        <f t="shared" si="26"/>
        <v>1</v>
      </c>
      <c r="R156" s="613">
        <f t="shared" si="21"/>
        <v>0</v>
      </c>
      <c r="S156" s="613">
        <f t="shared" si="22"/>
        <v>0</v>
      </c>
      <c r="T156" s="747" t="e">
        <f t="shared" si="23"/>
        <v>#N/A</v>
      </c>
      <c r="U156" s="613">
        <f t="shared" si="24"/>
        <v>86</v>
      </c>
    </row>
    <row r="157" spans="1:21">
      <c r="A157" s="285" t="s">
        <v>3720</v>
      </c>
      <c r="B157" s="285" t="s">
        <v>3393</v>
      </c>
      <c r="C157" s="447" t="s">
        <v>5121</v>
      </c>
      <c r="D157" s="497">
        <f t="shared" si="25"/>
        <v>92</v>
      </c>
      <c r="E157" s="496" t="e">
        <v>#N/A</v>
      </c>
      <c r="F157" s="489">
        <v>92</v>
      </c>
      <c r="G157" s="489" t="e">
        <v>#N/A</v>
      </c>
      <c r="H157" s="489">
        <v>92</v>
      </c>
      <c r="I157" s="489">
        <v>92</v>
      </c>
      <c r="J157" s="489">
        <v>92</v>
      </c>
      <c r="K157" s="489" t="e">
        <v>#N/A</v>
      </c>
      <c r="L157" s="489">
        <v>0</v>
      </c>
      <c r="M157" s="743"/>
      <c r="N157" s="613" t="e">
        <f t="shared" si="18"/>
        <v>#N/A</v>
      </c>
      <c r="O157" s="613">
        <f t="shared" si="19"/>
        <v>0</v>
      </c>
      <c r="P157" s="613">
        <f t="shared" si="20"/>
        <v>0</v>
      </c>
      <c r="Q157" s="896">
        <f t="shared" si="26"/>
        <v>1</v>
      </c>
      <c r="R157" s="613">
        <f t="shared" si="21"/>
        <v>0</v>
      </c>
      <c r="S157" s="613">
        <f t="shared" si="22"/>
        <v>0</v>
      </c>
      <c r="T157" s="747" t="e">
        <f t="shared" si="23"/>
        <v>#N/A</v>
      </c>
      <c r="U157" s="613">
        <f t="shared" si="24"/>
        <v>92</v>
      </c>
    </row>
    <row r="158" spans="1:21">
      <c r="A158" s="285" t="s">
        <v>3720</v>
      </c>
      <c r="B158" s="285" t="s">
        <v>3394</v>
      </c>
      <c r="C158" s="447" t="s">
        <v>5122</v>
      </c>
      <c r="D158" s="497">
        <f t="shared" si="25"/>
        <v>105</v>
      </c>
      <c r="E158" s="496" t="e">
        <v>#N/A</v>
      </c>
      <c r="F158" s="489">
        <v>105</v>
      </c>
      <c r="G158" s="489" t="e">
        <v>#N/A</v>
      </c>
      <c r="H158" s="489" t="e">
        <v>#N/A</v>
      </c>
      <c r="I158" s="489">
        <v>105</v>
      </c>
      <c r="J158" s="489">
        <v>0</v>
      </c>
      <c r="K158" s="489" t="e">
        <v>#N/A</v>
      </c>
      <c r="L158" s="489">
        <v>0</v>
      </c>
      <c r="M158" s="743"/>
      <c r="N158" s="613" t="e">
        <f t="shared" si="18"/>
        <v>#N/A</v>
      </c>
      <c r="O158" s="613">
        <f t="shared" si="19"/>
        <v>0</v>
      </c>
      <c r="P158" s="613" t="e">
        <f t="shared" si="20"/>
        <v>#N/A</v>
      </c>
      <c r="Q158" s="896" t="e">
        <f t="shared" si="26"/>
        <v>#N/A</v>
      </c>
      <c r="R158" s="613">
        <f t="shared" si="21"/>
        <v>0</v>
      </c>
      <c r="S158" s="613">
        <f t="shared" si="22"/>
        <v>105</v>
      </c>
      <c r="T158" s="747" t="e">
        <f t="shared" si="23"/>
        <v>#N/A</v>
      </c>
      <c r="U158" s="613">
        <f t="shared" si="24"/>
        <v>105</v>
      </c>
    </row>
    <row r="159" spans="1:21">
      <c r="A159" s="285" t="s">
        <v>3720</v>
      </c>
      <c r="B159" s="285" t="s">
        <v>3401</v>
      </c>
      <c r="C159" s="447" t="s">
        <v>5123</v>
      </c>
      <c r="D159" s="497">
        <f t="shared" si="25"/>
        <v>575</v>
      </c>
      <c r="E159" s="496" t="e">
        <v>#N/A</v>
      </c>
      <c r="F159" s="489">
        <v>575</v>
      </c>
      <c r="G159" s="489" t="e">
        <v>#N/A</v>
      </c>
      <c r="H159" s="489" t="e">
        <v>#N/A</v>
      </c>
      <c r="I159" s="489" t="e">
        <v>#N/A</v>
      </c>
      <c r="J159" s="489" t="e">
        <v>#N/A</v>
      </c>
      <c r="K159" s="489" t="e">
        <v>#N/A</v>
      </c>
      <c r="L159" s="489">
        <v>0</v>
      </c>
      <c r="M159" s="743"/>
      <c r="N159" s="613" t="e">
        <f t="shared" si="18"/>
        <v>#N/A</v>
      </c>
      <c r="O159" s="613">
        <f t="shared" si="19"/>
        <v>0</v>
      </c>
      <c r="P159" s="613" t="e">
        <f t="shared" si="20"/>
        <v>#N/A</v>
      </c>
      <c r="Q159" s="896" t="e">
        <f t="shared" si="26"/>
        <v>#N/A</v>
      </c>
      <c r="R159" s="613" t="e">
        <f t="shared" si="21"/>
        <v>#N/A</v>
      </c>
      <c r="S159" s="613" t="e">
        <f t="shared" si="22"/>
        <v>#N/A</v>
      </c>
      <c r="T159" s="747" t="e">
        <f t="shared" si="23"/>
        <v>#N/A</v>
      </c>
      <c r="U159" s="613">
        <f t="shared" si="24"/>
        <v>575</v>
      </c>
    </row>
    <row r="160" spans="1:21">
      <c r="A160" s="285" t="s">
        <v>3720</v>
      </c>
      <c r="B160" s="285" t="s">
        <v>3400</v>
      </c>
      <c r="C160" s="447" t="s">
        <v>5124</v>
      </c>
      <c r="D160" s="497">
        <f t="shared" si="25"/>
        <v>469</v>
      </c>
      <c r="E160" s="496" t="e">
        <v>#N/A</v>
      </c>
      <c r="F160" s="489">
        <v>469</v>
      </c>
      <c r="G160" s="489" t="e">
        <v>#N/A</v>
      </c>
      <c r="H160" s="489" t="e">
        <v>#N/A</v>
      </c>
      <c r="I160" s="489" t="e">
        <v>#N/A</v>
      </c>
      <c r="J160" s="489" t="e">
        <v>#N/A</v>
      </c>
      <c r="K160" s="489" t="e">
        <v>#N/A</v>
      </c>
      <c r="L160" s="489">
        <v>0</v>
      </c>
      <c r="M160" s="743"/>
      <c r="N160" s="613" t="e">
        <f t="shared" si="18"/>
        <v>#N/A</v>
      </c>
      <c r="O160" s="613">
        <f t="shared" si="19"/>
        <v>0</v>
      </c>
      <c r="P160" s="613" t="e">
        <f t="shared" si="20"/>
        <v>#N/A</v>
      </c>
      <c r="Q160" s="896" t="e">
        <f t="shared" si="26"/>
        <v>#N/A</v>
      </c>
      <c r="R160" s="613" t="e">
        <f t="shared" si="21"/>
        <v>#N/A</v>
      </c>
      <c r="S160" s="613" t="e">
        <f t="shared" si="22"/>
        <v>#N/A</v>
      </c>
      <c r="T160" s="747" t="e">
        <f t="shared" si="23"/>
        <v>#N/A</v>
      </c>
      <c r="U160" s="613">
        <f t="shared" si="24"/>
        <v>469</v>
      </c>
    </row>
    <row r="161" spans="1:21">
      <c r="A161" s="285" t="s">
        <v>3720</v>
      </c>
      <c r="B161" s="285" t="s">
        <v>3383</v>
      </c>
      <c r="C161" s="447" t="s">
        <v>5125</v>
      </c>
      <c r="D161" s="497">
        <f t="shared" si="25"/>
        <v>1508</v>
      </c>
      <c r="E161" s="496" t="e">
        <v>#N/A</v>
      </c>
      <c r="F161" s="489">
        <v>1508</v>
      </c>
      <c r="G161" s="489" t="e">
        <v>#N/A</v>
      </c>
      <c r="H161" s="489">
        <v>1508</v>
      </c>
      <c r="I161" s="489">
        <v>1508</v>
      </c>
      <c r="J161" s="489">
        <v>1508</v>
      </c>
      <c r="K161" s="489" t="e">
        <v>#N/A</v>
      </c>
      <c r="L161" s="489">
        <v>1508</v>
      </c>
      <c r="M161" s="743"/>
      <c r="N161" s="613" t="e">
        <f t="shared" si="18"/>
        <v>#N/A</v>
      </c>
      <c r="O161" s="613">
        <f t="shared" si="19"/>
        <v>0</v>
      </c>
      <c r="P161" s="613">
        <f t="shared" si="20"/>
        <v>0</v>
      </c>
      <c r="Q161" s="896">
        <f t="shared" si="26"/>
        <v>1</v>
      </c>
      <c r="R161" s="613">
        <f t="shared" si="21"/>
        <v>0</v>
      </c>
      <c r="S161" s="613">
        <f t="shared" si="22"/>
        <v>0</v>
      </c>
      <c r="T161" s="747" t="e">
        <f t="shared" si="23"/>
        <v>#N/A</v>
      </c>
      <c r="U161" s="613">
        <f t="shared" si="24"/>
        <v>0</v>
      </c>
    </row>
    <row r="162" spans="1:21">
      <c r="A162" s="285" t="s">
        <v>3720</v>
      </c>
      <c r="B162" s="285" t="s">
        <v>3384</v>
      </c>
      <c r="C162" s="447" t="s">
        <v>5126</v>
      </c>
      <c r="D162" s="497">
        <f t="shared" si="25"/>
        <v>1616</v>
      </c>
      <c r="E162" s="496" t="e">
        <v>#N/A</v>
      </c>
      <c r="F162" s="489">
        <v>1616</v>
      </c>
      <c r="G162" s="489" t="e">
        <v>#N/A</v>
      </c>
      <c r="H162" s="489">
        <v>1616</v>
      </c>
      <c r="I162" s="489">
        <v>1616</v>
      </c>
      <c r="J162" s="489">
        <v>1616</v>
      </c>
      <c r="K162" s="489" t="e">
        <v>#N/A</v>
      </c>
      <c r="L162" s="489">
        <v>1616</v>
      </c>
      <c r="M162" s="743"/>
      <c r="N162" s="613" t="e">
        <f t="shared" si="18"/>
        <v>#N/A</v>
      </c>
      <c r="O162" s="613">
        <f t="shared" si="19"/>
        <v>0</v>
      </c>
      <c r="P162" s="613">
        <f t="shared" si="20"/>
        <v>0</v>
      </c>
      <c r="Q162" s="896">
        <f t="shared" si="26"/>
        <v>1</v>
      </c>
      <c r="R162" s="613">
        <f t="shared" si="21"/>
        <v>0</v>
      </c>
      <c r="S162" s="613">
        <f t="shared" si="22"/>
        <v>0</v>
      </c>
      <c r="T162" s="747" t="e">
        <f t="shared" si="23"/>
        <v>#N/A</v>
      </c>
      <c r="U162" s="613">
        <f t="shared" si="24"/>
        <v>0</v>
      </c>
    </row>
    <row r="163" spans="1:21">
      <c r="A163" s="285" t="s">
        <v>3720</v>
      </c>
      <c r="B163" s="285" t="s">
        <v>3385</v>
      </c>
      <c r="C163" s="447" t="s">
        <v>5127</v>
      </c>
      <c r="D163" s="497">
        <f t="shared" si="25"/>
        <v>1849</v>
      </c>
      <c r="E163" s="496" t="e">
        <v>#N/A</v>
      </c>
      <c r="F163" s="489">
        <v>1849</v>
      </c>
      <c r="G163" s="489" t="e">
        <v>#N/A</v>
      </c>
      <c r="H163" s="489">
        <v>1849</v>
      </c>
      <c r="I163" s="489">
        <v>1849</v>
      </c>
      <c r="J163" s="489">
        <v>1849</v>
      </c>
      <c r="K163" s="489" t="e">
        <v>#N/A</v>
      </c>
      <c r="L163" s="489">
        <v>1849</v>
      </c>
      <c r="M163" s="743"/>
      <c r="N163" s="613" t="e">
        <f t="shared" si="18"/>
        <v>#N/A</v>
      </c>
      <c r="O163" s="613">
        <f t="shared" si="19"/>
        <v>0</v>
      </c>
      <c r="P163" s="613">
        <f t="shared" si="20"/>
        <v>0</v>
      </c>
      <c r="Q163" s="896">
        <f t="shared" si="26"/>
        <v>1</v>
      </c>
      <c r="R163" s="613">
        <f t="shared" si="21"/>
        <v>0</v>
      </c>
      <c r="S163" s="613">
        <f t="shared" si="22"/>
        <v>0</v>
      </c>
      <c r="T163" s="747" t="e">
        <f t="shared" si="23"/>
        <v>#N/A</v>
      </c>
      <c r="U163" s="613">
        <f t="shared" si="24"/>
        <v>0</v>
      </c>
    </row>
    <row r="164" spans="1:21">
      <c r="A164" s="285" t="s">
        <v>3720</v>
      </c>
      <c r="B164" s="285" t="s">
        <v>3386</v>
      </c>
      <c r="C164" s="447" t="s">
        <v>5128</v>
      </c>
      <c r="D164" s="497">
        <f t="shared" si="25"/>
        <v>2604</v>
      </c>
      <c r="E164" s="496" t="e">
        <v>#N/A</v>
      </c>
      <c r="F164" s="489">
        <v>2604</v>
      </c>
      <c r="G164" s="489" t="e">
        <v>#N/A</v>
      </c>
      <c r="H164" s="489">
        <v>2604</v>
      </c>
      <c r="I164" s="489">
        <v>2604</v>
      </c>
      <c r="J164" s="489">
        <v>2604</v>
      </c>
      <c r="K164" s="489" t="e">
        <v>#N/A</v>
      </c>
      <c r="L164" s="489">
        <v>2604</v>
      </c>
      <c r="M164" s="743"/>
      <c r="N164" s="613" t="e">
        <f t="shared" si="18"/>
        <v>#N/A</v>
      </c>
      <c r="O164" s="613">
        <f t="shared" si="19"/>
        <v>0</v>
      </c>
      <c r="P164" s="613">
        <f t="shared" si="20"/>
        <v>0</v>
      </c>
      <c r="Q164" s="896">
        <f t="shared" si="26"/>
        <v>1</v>
      </c>
      <c r="R164" s="613">
        <f t="shared" si="21"/>
        <v>0</v>
      </c>
      <c r="S164" s="613">
        <f t="shared" si="22"/>
        <v>0</v>
      </c>
      <c r="T164" s="747" t="e">
        <f t="shared" si="23"/>
        <v>#N/A</v>
      </c>
      <c r="U164" s="613">
        <f t="shared" si="24"/>
        <v>0</v>
      </c>
    </row>
    <row r="165" spans="1:21">
      <c r="A165" s="285" t="s">
        <v>3720</v>
      </c>
      <c r="B165" s="285" t="s">
        <v>3387</v>
      </c>
      <c r="C165" s="447" t="s">
        <v>5129</v>
      </c>
      <c r="D165" s="497">
        <f t="shared" si="25"/>
        <v>2195</v>
      </c>
      <c r="E165" s="496" t="e">
        <v>#N/A</v>
      </c>
      <c r="F165" s="489">
        <v>2195</v>
      </c>
      <c r="G165" s="489" t="e">
        <v>#N/A</v>
      </c>
      <c r="H165" s="489">
        <v>2195</v>
      </c>
      <c r="I165" s="489">
        <v>2195</v>
      </c>
      <c r="J165" s="489">
        <v>2195</v>
      </c>
      <c r="K165" s="489" t="e">
        <v>#N/A</v>
      </c>
      <c r="L165" s="489">
        <v>2195</v>
      </c>
      <c r="M165" s="743"/>
      <c r="N165" s="613" t="e">
        <f t="shared" si="18"/>
        <v>#N/A</v>
      </c>
      <c r="O165" s="613">
        <f t="shared" si="19"/>
        <v>0</v>
      </c>
      <c r="P165" s="613">
        <f t="shared" si="20"/>
        <v>0</v>
      </c>
      <c r="Q165" s="896">
        <f t="shared" si="26"/>
        <v>1</v>
      </c>
      <c r="R165" s="613">
        <f t="shared" si="21"/>
        <v>0</v>
      </c>
      <c r="S165" s="613">
        <f t="shared" si="22"/>
        <v>0</v>
      </c>
      <c r="T165" s="747" t="e">
        <f t="shared" si="23"/>
        <v>#N/A</v>
      </c>
      <c r="U165" s="613">
        <f t="shared" si="24"/>
        <v>0</v>
      </c>
    </row>
    <row r="166" spans="1:21">
      <c r="A166" s="285" t="s">
        <v>3720</v>
      </c>
      <c r="B166" s="285" t="s">
        <v>3388</v>
      </c>
      <c r="C166" s="447" t="s">
        <v>5130</v>
      </c>
      <c r="D166" s="497">
        <f t="shared" si="25"/>
        <v>2707</v>
      </c>
      <c r="E166" s="496" t="e">
        <v>#N/A</v>
      </c>
      <c r="F166" s="489">
        <v>2707</v>
      </c>
      <c r="G166" s="489" t="e">
        <v>#N/A</v>
      </c>
      <c r="H166" s="489">
        <v>2707</v>
      </c>
      <c r="I166" s="489">
        <v>2707</v>
      </c>
      <c r="J166" s="489">
        <v>2707</v>
      </c>
      <c r="K166" s="489" t="e">
        <v>#N/A</v>
      </c>
      <c r="L166" s="489">
        <v>2707</v>
      </c>
      <c r="M166" s="743"/>
      <c r="N166" s="613" t="e">
        <f t="shared" si="18"/>
        <v>#N/A</v>
      </c>
      <c r="O166" s="613">
        <f t="shared" si="19"/>
        <v>0</v>
      </c>
      <c r="P166" s="613">
        <f t="shared" si="20"/>
        <v>0</v>
      </c>
      <c r="Q166" s="896">
        <f t="shared" si="26"/>
        <v>1</v>
      </c>
      <c r="R166" s="613">
        <f t="shared" si="21"/>
        <v>0</v>
      </c>
      <c r="S166" s="613">
        <f t="shared" si="22"/>
        <v>0</v>
      </c>
      <c r="T166" s="747" t="e">
        <f t="shared" si="23"/>
        <v>#N/A</v>
      </c>
      <c r="U166" s="613">
        <f t="shared" si="24"/>
        <v>0</v>
      </c>
    </row>
    <row r="167" spans="1:21">
      <c r="A167" s="285" t="s">
        <v>3720</v>
      </c>
      <c r="B167" s="285" t="s">
        <v>3389</v>
      </c>
      <c r="C167" s="447" t="s">
        <v>5131</v>
      </c>
      <c r="D167" s="497">
        <f t="shared" si="25"/>
        <v>2393</v>
      </c>
      <c r="E167" s="496" t="e">
        <v>#N/A</v>
      </c>
      <c r="F167" s="489">
        <v>2393</v>
      </c>
      <c r="G167" s="489" t="e">
        <v>#N/A</v>
      </c>
      <c r="H167" s="489">
        <v>2393</v>
      </c>
      <c r="I167" s="489">
        <v>2393</v>
      </c>
      <c r="J167" s="489">
        <v>2393</v>
      </c>
      <c r="K167" s="489" t="e">
        <v>#N/A</v>
      </c>
      <c r="L167" s="489">
        <v>2393</v>
      </c>
      <c r="M167" s="743"/>
      <c r="N167" s="613" t="e">
        <f t="shared" si="18"/>
        <v>#N/A</v>
      </c>
      <c r="O167" s="613">
        <f t="shared" si="19"/>
        <v>0</v>
      </c>
      <c r="P167" s="613">
        <f t="shared" si="20"/>
        <v>0</v>
      </c>
      <c r="Q167" s="896">
        <f t="shared" si="26"/>
        <v>1</v>
      </c>
      <c r="R167" s="613">
        <f t="shared" si="21"/>
        <v>0</v>
      </c>
      <c r="S167" s="613">
        <f t="shared" si="22"/>
        <v>0</v>
      </c>
      <c r="T167" s="747" t="e">
        <f t="shared" si="23"/>
        <v>#N/A</v>
      </c>
      <c r="U167" s="613">
        <f t="shared" si="24"/>
        <v>0</v>
      </c>
    </row>
    <row r="168" spans="1:21">
      <c r="A168" s="285" t="s">
        <v>3720</v>
      </c>
      <c r="B168" s="285" t="s">
        <v>3390</v>
      </c>
      <c r="C168" s="447" t="s">
        <v>5132</v>
      </c>
      <c r="D168" s="497">
        <f t="shared" si="25"/>
        <v>3115</v>
      </c>
      <c r="E168" s="496" t="e">
        <v>#N/A</v>
      </c>
      <c r="F168" s="489">
        <v>3115</v>
      </c>
      <c r="G168" s="489" t="e">
        <v>#N/A</v>
      </c>
      <c r="H168" s="489">
        <v>3115</v>
      </c>
      <c r="I168" s="489">
        <v>3115</v>
      </c>
      <c r="J168" s="489">
        <v>3115</v>
      </c>
      <c r="K168" s="489" t="e">
        <v>#N/A</v>
      </c>
      <c r="L168" s="489">
        <v>3115</v>
      </c>
      <c r="M168" s="743"/>
      <c r="N168" s="613" t="e">
        <f t="shared" si="18"/>
        <v>#N/A</v>
      </c>
      <c r="O168" s="613">
        <f t="shared" si="19"/>
        <v>0</v>
      </c>
      <c r="P168" s="613">
        <f t="shared" si="20"/>
        <v>0</v>
      </c>
      <c r="Q168" s="896">
        <f t="shared" si="26"/>
        <v>1</v>
      </c>
      <c r="R168" s="613">
        <f t="shared" si="21"/>
        <v>0</v>
      </c>
      <c r="S168" s="613">
        <f t="shared" si="22"/>
        <v>0</v>
      </c>
      <c r="T168" s="747" t="e">
        <f t="shared" si="23"/>
        <v>#N/A</v>
      </c>
      <c r="U168" s="613">
        <f t="shared" si="24"/>
        <v>0</v>
      </c>
    </row>
    <row r="169" spans="1:21">
      <c r="A169" s="285" t="s">
        <v>3721</v>
      </c>
      <c r="B169" s="285" t="s">
        <v>748</v>
      </c>
      <c r="C169" s="447" t="s">
        <v>5133</v>
      </c>
      <c r="D169" s="497">
        <f t="shared" si="25"/>
        <v>873</v>
      </c>
      <c r="E169" s="496" t="e">
        <v>#N/A</v>
      </c>
      <c r="F169" s="489" t="e">
        <v>#N/A</v>
      </c>
      <c r="G169" s="489" t="e">
        <v>#N/A</v>
      </c>
      <c r="H169" s="489">
        <v>873</v>
      </c>
      <c r="I169" s="489">
        <v>873</v>
      </c>
      <c r="J169" s="489">
        <v>873</v>
      </c>
      <c r="K169" s="489">
        <v>873</v>
      </c>
      <c r="L169" s="489" t="e">
        <v>#N/A</v>
      </c>
      <c r="M169" s="743"/>
      <c r="N169" s="613" t="e">
        <f t="shared" si="18"/>
        <v>#N/A</v>
      </c>
      <c r="O169" s="613" t="e">
        <f t="shared" si="19"/>
        <v>#N/A</v>
      </c>
      <c r="P169" s="613">
        <f t="shared" si="20"/>
        <v>0</v>
      </c>
      <c r="Q169" s="896" t="e">
        <f t="shared" si="26"/>
        <v>#N/A</v>
      </c>
      <c r="R169" s="613">
        <f t="shared" si="21"/>
        <v>0</v>
      </c>
      <c r="S169" s="613">
        <f t="shared" si="22"/>
        <v>0</v>
      </c>
      <c r="T169" s="747">
        <f t="shared" si="23"/>
        <v>0</v>
      </c>
      <c r="U169" s="613" t="e">
        <f t="shared" si="24"/>
        <v>#N/A</v>
      </c>
    </row>
    <row r="170" spans="1:21">
      <c r="A170" s="285" t="s">
        <v>3721</v>
      </c>
      <c r="B170" s="285" t="s">
        <v>749</v>
      </c>
      <c r="C170" s="447" t="s">
        <v>5134</v>
      </c>
      <c r="D170" s="497">
        <f t="shared" si="25"/>
        <v>918</v>
      </c>
      <c r="E170" s="496" t="e">
        <v>#N/A</v>
      </c>
      <c r="F170" s="489" t="e">
        <v>#N/A</v>
      </c>
      <c r="G170" s="489" t="e">
        <v>#N/A</v>
      </c>
      <c r="H170" s="489">
        <v>918</v>
      </c>
      <c r="I170" s="489">
        <v>918</v>
      </c>
      <c r="J170" s="489">
        <v>918</v>
      </c>
      <c r="K170" s="489">
        <v>918</v>
      </c>
      <c r="L170" s="489" t="e">
        <v>#N/A</v>
      </c>
      <c r="M170" s="743"/>
      <c r="N170" s="613" t="e">
        <f t="shared" si="18"/>
        <v>#N/A</v>
      </c>
      <c r="O170" s="613" t="e">
        <f t="shared" si="19"/>
        <v>#N/A</v>
      </c>
      <c r="P170" s="613">
        <f t="shared" si="20"/>
        <v>0</v>
      </c>
      <c r="Q170" s="896" t="e">
        <f t="shared" si="26"/>
        <v>#N/A</v>
      </c>
      <c r="R170" s="613">
        <f t="shared" si="21"/>
        <v>0</v>
      </c>
      <c r="S170" s="613">
        <f t="shared" si="22"/>
        <v>0</v>
      </c>
      <c r="T170" s="747">
        <f t="shared" si="23"/>
        <v>0</v>
      </c>
      <c r="U170" s="613" t="e">
        <f t="shared" si="24"/>
        <v>#N/A</v>
      </c>
    </row>
    <row r="171" spans="1:21">
      <c r="A171" s="285" t="s">
        <v>3721</v>
      </c>
      <c r="B171" s="285" t="s">
        <v>750</v>
      </c>
      <c r="C171" s="447" t="s">
        <v>5135</v>
      </c>
      <c r="D171" s="497">
        <f t="shared" si="25"/>
        <v>1617</v>
      </c>
      <c r="E171" s="496" t="e">
        <v>#N/A</v>
      </c>
      <c r="F171" s="489" t="e">
        <v>#N/A</v>
      </c>
      <c r="G171" s="489" t="e">
        <v>#N/A</v>
      </c>
      <c r="H171" s="489">
        <v>1617</v>
      </c>
      <c r="I171" s="489">
        <v>1617</v>
      </c>
      <c r="J171" s="489">
        <v>1617</v>
      </c>
      <c r="K171" s="489">
        <v>1617</v>
      </c>
      <c r="L171" s="489" t="e">
        <v>#N/A</v>
      </c>
      <c r="M171" s="743"/>
      <c r="N171" s="613" t="e">
        <f t="shared" si="18"/>
        <v>#N/A</v>
      </c>
      <c r="O171" s="613" t="e">
        <f t="shared" si="19"/>
        <v>#N/A</v>
      </c>
      <c r="P171" s="613">
        <f t="shared" si="20"/>
        <v>0</v>
      </c>
      <c r="Q171" s="896" t="e">
        <f t="shared" si="26"/>
        <v>#N/A</v>
      </c>
      <c r="R171" s="613">
        <f t="shared" si="21"/>
        <v>0</v>
      </c>
      <c r="S171" s="613">
        <f t="shared" si="22"/>
        <v>0</v>
      </c>
      <c r="T171" s="747">
        <f t="shared" si="23"/>
        <v>0</v>
      </c>
      <c r="U171" s="613" t="e">
        <f t="shared" si="24"/>
        <v>#N/A</v>
      </c>
    </row>
    <row r="172" spans="1:21">
      <c r="A172" s="285" t="s">
        <v>3718</v>
      </c>
      <c r="B172" s="285" t="s">
        <v>3586</v>
      </c>
      <c r="C172" s="447" t="s">
        <v>5136</v>
      </c>
      <c r="D172" s="497">
        <f t="shared" si="25"/>
        <v>824</v>
      </c>
      <c r="E172" s="496" t="e">
        <v>#N/A</v>
      </c>
      <c r="F172" s="489">
        <v>824</v>
      </c>
      <c r="G172" s="489" t="e">
        <v>#N/A</v>
      </c>
      <c r="H172" s="489" t="e">
        <v>#N/A</v>
      </c>
      <c r="I172" s="489" t="e">
        <v>#N/A</v>
      </c>
      <c r="J172" s="489">
        <v>9999999</v>
      </c>
      <c r="K172" s="489" t="e">
        <v>#N/A</v>
      </c>
      <c r="L172" s="489" t="e">
        <v>#N/A</v>
      </c>
      <c r="M172" s="743"/>
      <c r="N172" s="613" t="e">
        <f t="shared" si="18"/>
        <v>#N/A</v>
      </c>
      <c r="O172" s="613">
        <f t="shared" si="19"/>
        <v>0</v>
      </c>
      <c r="P172" s="613" t="e">
        <f t="shared" si="20"/>
        <v>#N/A</v>
      </c>
      <c r="Q172" s="896" t="e">
        <f t="shared" si="26"/>
        <v>#N/A</v>
      </c>
      <c r="R172" s="613" t="e">
        <f t="shared" si="21"/>
        <v>#N/A</v>
      </c>
      <c r="S172" s="613">
        <f t="shared" si="22"/>
        <v>-9999175</v>
      </c>
      <c r="T172" s="747" t="e">
        <f t="shared" si="23"/>
        <v>#N/A</v>
      </c>
      <c r="U172" s="613" t="e">
        <f t="shared" si="24"/>
        <v>#N/A</v>
      </c>
    </row>
    <row r="173" spans="1:21">
      <c r="A173" s="285" t="s">
        <v>3721</v>
      </c>
      <c r="B173" s="285" t="s">
        <v>753</v>
      </c>
      <c r="C173" s="447" t="s">
        <v>5137</v>
      </c>
      <c r="D173" s="497">
        <f t="shared" si="25"/>
        <v>148</v>
      </c>
      <c r="E173" s="496" t="e">
        <v>#N/A</v>
      </c>
      <c r="F173" s="489" t="e">
        <v>#N/A</v>
      </c>
      <c r="G173" s="489" t="e">
        <v>#N/A</v>
      </c>
      <c r="H173" s="489">
        <v>148</v>
      </c>
      <c r="I173" s="489">
        <v>148</v>
      </c>
      <c r="J173" s="489">
        <v>148</v>
      </c>
      <c r="K173" s="489">
        <v>148</v>
      </c>
      <c r="L173" s="489" t="e">
        <v>#N/A</v>
      </c>
      <c r="M173" s="743"/>
      <c r="N173" s="613" t="e">
        <f t="shared" si="18"/>
        <v>#N/A</v>
      </c>
      <c r="O173" s="613" t="e">
        <f t="shared" si="19"/>
        <v>#N/A</v>
      </c>
      <c r="P173" s="613">
        <f t="shared" si="20"/>
        <v>0</v>
      </c>
      <c r="Q173" s="896" t="e">
        <f t="shared" si="26"/>
        <v>#N/A</v>
      </c>
      <c r="R173" s="613">
        <f t="shared" si="21"/>
        <v>0</v>
      </c>
      <c r="S173" s="613">
        <f t="shared" si="22"/>
        <v>0</v>
      </c>
      <c r="T173" s="747">
        <f t="shared" si="23"/>
        <v>0</v>
      </c>
      <c r="U173" s="613" t="e">
        <f t="shared" si="24"/>
        <v>#N/A</v>
      </c>
    </row>
    <row r="174" spans="1:21">
      <c r="A174" s="285" t="s">
        <v>3721</v>
      </c>
      <c r="B174" s="285" t="s">
        <v>754</v>
      </c>
      <c r="C174" s="447" t="s">
        <v>5138</v>
      </c>
      <c r="D174" s="497">
        <f t="shared" si="25"/>
        <v>137</v>
      </c>
      <c r="E174" s="496" t="e">
        <v>#N/A</v>
      </c>
      <c r="F174" s="489" t="e">
        <v>#N/A</v>
      </c>
      <c r="G174" s="489" t="e">
        <v>#N/A</v>
      </c>
      <c r="H174" s="489">
        <v>137</v>
      </c>
      <c r="I174" s="489">
        <v>137</v>
      </c>
      <c r="J174" s="489">
        <v>137</v>
      </c>
      <c r="K174" s="489">
        <v>137</v>
      </c>
      <c r="L174" s="489" t="e">
        <v>#N/A</v>
      </c>
      <c r="M174" s="743"/>
      <c r="N174" s="613" t="e">
        <f t="shared" si="18"/>
        <v>#N/A</v>
      </c>
      <c r="O174" s="613" t="e">
        <f t="shared" si="19"/>
        <v>#N/A</v>
      </c>
      <c r="P174" s="613">
        <f t="shared" si="20"/>
        <v>0</v>
      </c>
      <c r="Q174" s="896" t="e">
        <f t="shared" si="26"/>
        <v>#N/A</v>
      </c>
      <c r="R174" s="613">
        <f t="shared" si="21"/>
        <v>0</v>
      </c>
      <c r="S174" s="613">
        <f t="shared" si="22"/>
        <v>0</v>
      </c>
      <c r="T174" s="747">
        <f t="shared" si="23"/>
        <v>0</v>
      </c>
      <c r="U174" s="613" t="e">
        <f t="shared" si="24"/>
        <v>#N/A</v>
      </c>
    </row>
    <row r="175" spans="1:21">
      <c r="A175" s="285" t="s">
        <v>3721</v>
      </c>
      <c r="B175" s="285" t="s">
        <v>756</v>
      </c>
      <c r="C175" s="447" t="s">
        <v>5139</v>
      </c>
      <c r="D175" s="497">
        <f t="shared" si="25"/>
        <v>355</v>
      </c>
      <c r="E175" s="496" t="e">
        <v>#N/A</v>
      </c>
      <c r="F175" s="489" t="e">
        <v>#N/A</v>
      </c>
      <c r="G175" s="489" t="e">
        <v>#N/A</v>
      </c>
      <c r="H175" s="489">
        <v>355</v>
      </c>
      <c r="I175" s="489">
        <v>355</v>
      </c>
      <c r="J175" s="489">
        <v>355</v>
      </c>
      <c r="K175" s="489">
        <v>355</v>
      </c>
      <c r="L175" s="489" t="e">
        <v>#N/A</v>
      </c>
      <c r="M175" s="743"/>
      <c r="N175" s="613" t="e">
        <f t="shared" si="18"/>
        <v>#N/A</v>
      </c>
      <c r="O175" s="613" t="e">
        <f t="shared" si="19"/>
        <v>#N/A</v>
      </c>
      <c r="P175" s="613">
        <f t="shared" si="20"/>
        <v>0</v>
      </c>
      <c r="Q175" s="896" t="e">
        <f t="shared" si="26"/>
        <v>#N/A</v>
      </c>
      <c r="R175" s="613">
        <f t="shared" si="21"/>
        <v>0</v>
      </c>
      <c r="S175" s="613">
        <f t="shared" si="22"/>
        <v>0</v>
      </c>
      <c r="T175" s="747">
        <f t="shared" si="23"/>
        <v>0</v>
      </c>
      <c r="U175" s="613" t="e">
        <f t="shared" si="24"/>
        <v>#N/A</v>
      </c>
    </row>
    <row r="176" spans="1:21">
      <c r="A176" s="285" t="s">
        <v>3721</v>
      </c>
      <c r="B176" s="285" t="s">
        <v>757</v>
      </c>
      <c r="C176" s="447" t="s">
        <v>5140</v>
      </c>
      <c r="D176" s="497">
        <f t="shared" si="25"/>
        <v>388</v>
      </c>
      <c r="E176" s="496" t="e">
        <v>#N/A</v>
      </c>
      <c r="F176" s="489" t="e">
        <v>#N/A</v>
      </c>
      <c r="G176" s="489" t="e">
        <v>#N/A</v>
      </c>
      <c r="H176" s="489">
        <v>388</v>
      </c>
      <c r="I176" s="489">
        <v>388</v>
      </c>
      <c r="J176" s="489">
        <v>388</v>
      </c>
      <c r="K176" s="489">
        <v>388</v>
      </c>
      <c r="L176" s="489" t="e">
        <v>#N/A</v>
      </c>
      <c r="M176" s="743"/>
      <c r="N176" s="613" t="e">
        <f t="shared" si="18"/>
        <v>#N/A</v>
      </c>
      <c r="O176" s="613" t="e">
        <f t="shared" si="19"/>
        <v>#N/A</v>
      </c>
      <c r="P176" s="613">
        <f t="shared" si="20"/>
        <v>0</v>
      </c>
      <c r="Q176" s="896" t="e">
        <f t="shared" si="26"/>
        <v>#N/A</v>
      </c>
      <c r="R176" s="613">
        <f t="shared" si="21"/>
        <v>0</v>
      </c>
      <c r="S176" s="613">
        <f t="shared" si="22"/>
        <v>0</v>
      </c>
      <c r="T176" s="747">
        <f t="shared" si="23"/>
        <v>0</v>
      </c>
      <c r="U176" s="613" t="e">
        <f t="shared" si="24"/>
        <v>#N/A</v>
      </c>
    </row>
    <row r="177" spans="1:21">
      <c r="A177" s="285" t="s">
        <v>3721</v>
      </c>
      <c r="B177" s="285" t="s">
        <v>758</v>
      </c>
      <c r="C177" s="447" t="s">
        <v>4959</v>
      </c>
      <c r="D177" s="497" t="str">
        <f t="shared" si="25"/>
        <v>A consultar</v>
      </c>
      <c r="E177" s="496" t="e">
        <v>#N/A</v>
      </c>
      <c r="F177" s="489" t="e">
        <v>#N/A</v>
      </c>
      <c r="G177" s="489" t="e">
        <v>#N/A</v>
      </c>
      <c r="H177" s="489" t="e">
        <v>#N/A</v>
      </c>
      <c r="I177" s="489" t="e">
        <v>#N/A</v>
      </c>
      <c r="J177" s="489" t="e">
        <v>#N/A</v>
      </c>
      <c r="K177" s="489" t="s">
        <v>4630</v>
      </c>
      <c r="L177" s="489" t="e">
        <v>#N/A</v>
      </c>
      <c r="M177" s="743"/>
      <c r="N177" s="613" t="e">
        <f t="shared" si="18"/>
        <v>#VALUE!</v>
      </c>
      <c r="O177" s="613" t="e">
        <f t="shared" si="19"/>
        <v>#VALUE!</v>
      </c>
      <c r="P177" s="613" t="e">
        <f t="shared" si="20"/>
        <v>#VALUE!</v>
      </c>
      <c r="Q177" s="896" t="e">
        <f t="shared" si="26"/>
        <v>#N/A</v>
      </c>
      <c r="R177" s="613" t="e">
        <f t="shared" si="21"/>
        <v>#VALUE!</v>
      </c>
      <c r="S177" s="613" t="e">
        <f t="shared" si="22"/>
        <v>#VALUE!</v>
      </c>
      <c r="T177" s="747" t="e">
        <f t="shared" si="23"/>
        <v>#VALUE!</v>
      </c>
      <c r="U177" s="613" t="e">
        <f t="shared" si="24"/>
        <v>#VALUE!</v>
      </c>
    </row>
    <row r="178" spans="1:21">
      <c r="A178" s="285" t="s">
        <v>3720</v>
      </c>
      <c r="B178" s="285" t="s">
        <v>35</v>
      </c>
      <c r="C178" s="447" t="s">
        <v>5141</v>
      </c>
      <c r="D178" s="497">
        <f t="shared" si="25"/>
        <v>3883</v>
      </c>
      <c r="E178" s="496" t="e">
        <v>#N/A</v>
      </c>
      <c r="F178" s="489">
        <v>3883</v>
      </c>
      <c r="G178" s="489" t="e">
        <v>#N/A</v>
      </c>
      <c r="H178" s="489">
        <v>3883</v>
      </c>
      <c r="I178" s="489">
        <v>3883</v>
      </c>
      <c r="J178" s="489">
        <v>3883</v>
      </c>
      <c r="K178" s="489">
        <v>3883</v>
      </c>
      <c r="L178" s="489">
        <v>3883</v>
      </c>
      <c r="M178" s="743"/>
      <c r="N178" s="613" t="e">
        <f t="shared" si="18"/>
        <v>#N/A</v>
      </c>
      <c r="O178" s="613">
        <f t="shared" si="19"/>
        <v>0</v>
      </c>
      <c r="P178" s="613">
        <f t="shared" si="20"/>
        <v>0</v>
      </c>
      <c r="Q178" s="896">
        <f t="shared" si="26"/>
        <v>1</v>
      </c>
      <c r="R178" s="613">
        <f t="shared" si="21"/>
        <v>0</v>
      </c>
      <c r="S178" s="613">
        <f t="shared" si="22"/>
        <v>0</v>
      </c>
      <c r="T178" s="747">
        <f t="shared" si="23"/>
        <v>0</v>
      </c>
      <c r="U178" s="613">
        <f t="shared" si="24"/>
        <v>0</v>
      </c>
    </row>
    <row r="179" spans="1:21">
      <c r="A179" s="285" t="s">
        <v>3720</v>
      </c>
      <c r="B179" s="285" t="s">
        <v>84</v>
      </c>
      <c r="C179" s="447" t="s">
        <v>5142</v>
      </c>
      <c r="D179" s="497">
        <f t="shared" si="25"/>
        <v>184</v>
      </c>
      <c r="E179" s="496" t="e">
        <v>#N/A</v>
      </c>
      <c r="F179" s="489">
        <v>184</v>
      </c>
      <c r="G179" s="489" t="e">
        <v>#N/A</v>
      </c>
      <c r="H179" s="489">
        <v>184</v>
      </c>
      <c r="I179" s="489">
        <v>184</v>
      </c>
      <c r="J179" s="489">
        <v>184</v>
      </c>
      <c r="K179" s="489">
        <v>184</v>
      </c>
      <c r="L179" s="489" t="e">
        <v>#N/A</v>
      </c>
      <c r="M179" s="743"/>
      <c r="N179" s="613" t="e">
        <f t="shared" si="18"/>
        <v>#N/A</v>
      </c>
      <c r="O179" s="613">
        <f t="shared" si="19"/>
        <v>0</v>
      </c>
      <c r="P179" s="613">
        <f t="shared" si="20"/>
        <v>0</v>
      </c>
      <c r="Q179" s="896">
        <f t="shared" si="26"/>
        <v>1</v>
      </c>
      <c r="R179" s="613">
        <f t="shared" si="21"/>
        <v>0</v>
      </c>
      <c r="S179" s="613">
        <f t="shared" si="22"/>
        <v>0</v>
      </c>
      <c r="T179" s="747">
        <f t="shared" si="23"/>
        <v>0</v>
      </c>
      <c r="U179" s="613" t="e">
        <f t="shared" si="24"/>
        <v>#N/A</v>
      </c>
    </row>
    <row r="180" spans="1:21">
      <c r="A180" s="285" t="s">
        <v>3720</v>
      </c>
      <c r="B180" s="285" t="s">
        <v>85</v>
      </c>
      <c r="C180" s="447" t="s">
        <v>5143</v>
      </c>
      <c r="D180" s="497">
        <f t="shared" si="25"/>
        <v>184</v>
      </c>
      <c r="E180" s="496" t="e">
        <v>#N/A</v>
      </c>
      <c r="F180" s="489">
        <v>184</v>
      </c>
      <c r="G180" s="489" t="e">
        <v>#N/A</v>
      </c>
      <c r="H180" s="489">
        <v>184</v>
      </c>
      <c r="I180" s="489">
        <v>184</v>
      </c>
      <c r="J180" s="489">
        <v>184</v>
      </c>
      <c r="K180" s="489">
        <v>184</v>
      </c>
      <c r="L180" s="489">
        <v>184</v>
      </c>
      <c r="M180" s="743"/>
      <c r="N180" s="613" t="e">
        <f t="shared" si="18"/>
        <v>#N/A</v>
      </c>
      <c r="O180" s="613">
        <f t="shared" si="19"/>
        <v>0</v>
      </c>
      <c r="P180" s="613">
        <f t="shared" si="20"/>
        <v>0</v>
      </c>
      <c r="Q180" s="896">
        <f t="shared" si="26"/>
        <v>1</v>
      </c>
      <c r="R180" s="613">
        <f t="shared" si="21"/>
        <v>0</v>
      </c>
      <c r="S180" s="613">
        <f t="shared" si="22"/>
        <v>0</v>
      </c>
      <c r="T180" s="747">
        <f t="shared" si="23"/>
        <v>0</v>
      </c>
      <c r="U180" s="613">
        <f t="shared" si="24"/>
        <v>0</v>
      </c>
    </row>
    <row r="181" spans="1:21">
      <c r="A181" s="285" t="s">
        <v>3720</v>
      </c>
      <c r="B181" s="285" t="s">
        <v>86</v>
      </c>
      <c r="C181" s="447" t="s">
        <v>5144</v>
      </c>
      <c r="D181" s="497">
        <f t="shared" si="25"/>
        <v>175</v>
      </c>
      <c r="E181" s="496" t="e">
        <v>#N/A</v>
      </c>
      <c r="F181" s="489">
        <v>175</v>
      </c>
      <c r="G181" s="489" t="e">
        <v>#N/A</v>
      </c>
      <c r="H181" s="489">
        <v>175</v>
      </c>
      <c r="I181" s="489">
        <v>175</v>
      </c>
      <c r="J181" s="489">
        <v>175</v>
      </c>
      <c r="K181" s="489">
        <v>175</v>
      </c>
      <c r="L181" s="489">
        <v>175</v>
      </c>
      <c r="M181" s="743"/>
      <c r="N181" s="613" t="e">
        <f t="shared" si="18"/>
        <v>#N/A</v>
      </c>
      <c r="O181" s="613">
        <f t="shared" si="19"/>
        <v>0</v>
      </c>
      <c r="P181" s="613">
        <f t="shared" si="20"/>
        <v>0</v>
      </c>
      <c r="Q181" s="896">
        <f t="shared" si="26"/>
        <v>1</v>
      </c>
      <c r="R181" s="613">
        <f t="shared" si="21"/>
        <v>0</v>
      </c>
      <c r="S181" s="613">
        <f t="shared" si="22"/>
        <v>0</v>
      </c>
      <c r="T181" s="747">
        <f t="shared" si="23"/>
        <v>0</v>
      </c>
      <c r="U181" s="613">
        <f t="shared" si="24"/>
        <v>0</v>
      </c>
    </row>
    <row r="182" spans="1:21">
      <c r="A182" s="285" t="s">
        <v>3720</v>
      </c>
      <c r="B182" s="285" t="s">
        <v>82</v>
      </c>
      <c r="C182" s="447" t="s">
        <v>5145</v>
      </c>
      <c r="D182" s="497">
        <f t="shared" si="25"/>
        <v>238</v>
      </c>
      <c r="E182" s="496" t="e">
        <v>#N/A</v>
      </c>
      <c r="F182" s="489">
        <v>238</v>
      </c>
      <c r="G182" s="489" t="e">
        <v>#N/A</v>
      </c>
      <c r="H182" s="489">
        <v>238</v>
      </c>
      <c r="I182" s="489">
        <v>238</v>
      </c>
      <c r="J182" s="489">
        <v>238</v>
      </c>
      <c r="K182" s="489">
        <v>238</v>
      </c>
      <c r="L182" s="489">
        <v>238</v>
      </c>
      <c r="M182" s="743"/>
      <c r="N182" s="613" t="e">
        <f t="shared" si="18"/>
        <v>#N/A</v>
      </c>
      <c r="O182" s="613">
        <f t="shared" si="19"/>
        <v>0</v>
      </c>
      <c r="P182" s="613">
        <f t="shared" si="20"/>
        <v>0</v>
      </c>
      <c r="Q182" s="896">
        <f t="shared" si="26"/>
        <v>1</v>
      </c>
      <c r="R182" s="613">
        <f t="shared" si="21"/>
        <v>0</v>
      </c>
      <c r="S182" s="613">
        <f t="shared" si="22"/>
        <v>0</v>
      </c>
      <c r="T182" s="747">
        <f t="shared" si="23"/>
        <v>0</v>
      </c>
      <c r="U182" s="613">
        <f t="shared" si="24"/>
        <v>0</v>
      </c>
    </row>
    <row r="183" spans="1:21">
      <c r="A183" s="285" t="s">
        <v>3720</v>
      </c>
      <c r="B183" s="285" t="s">
        <v>83</v>
      </c>
      <c r="C183" s="447" t="s">
        <v>5146</v>
      </c>
      <c r="D183" s="497">
        <f t="shared" si="25"/>
        <v>238</v>
      </c>
      <c r="E183" s="496" t="e">
        <v>#N/A</v>
      </c>
      <c r="F183" s="489">
        <v>238</v>
      </c>
      <c r="G183" s="489" t="e">
        <v>#N/A</v>
      </c>
      <c r="H183" s="489">
        <v>238</v>
      </c>
      <c r="I183" s="489">
        <v>238</v>
      </c>
      <c r="J183" s="489">
        <v>238</v>
      </c>
      <c r="K183" s="489">
        <v>238</v>
      </c>
      <c r="L183" s="489">
        <v>238</v>
      </c>
      <c r="M183" s="743"/>
      <c r="N183" s="613" t="e">
        <f t="shared" si="18"/>
        <v>#N/A</v>
      </c>
      <c r="O183" s="613">
        <f t="shared" si="19"/>
        <v>0</v>
      </c>
      <c r="P183" s="613">
        <f t="shared" si="20"/>
        <v>0</v>
      </c>
      <c r="Q183" s="896">
        <f t="shared" si="26"/>
        <v>1</v>
      </c>
      <c r="R183" s="613">
        <f t="shared" si="21"/>
        <v>0</v>
      </c>
      <c r="S183" s="613">
        <f t="shared" si="22"/>
        <v>0</v>
      </c>
      <c r="T183" s="747">
        <f t="shared" si="23"/>
        <v>0</v>
      </c>
      <c r="U183" s="613">
        <f t="shared" si="24"/>
        <v>0</v>
      </c>
    </row>
    <row r="184" spans="1:21">
      <c r="A184" s="285" t="s">
        <v>3720</v>
      </c>
      <c r="B184" s="285" t="s">
        <v>1406</v>
      </c>
      <c r="C184" s="447" t="s">
        <v>5147</v>
      </c>
      <c r="D184" s="497">
        <f t="shared" si="25"/>
        <v>244</v>
      </c>
      <c r="E184" s="496" t="e">
        <v>#N/A</v>
      </c>
      <c r="F184" s="489">
        <v>244</v>
      </c>
      <c r="G184" s="489" t="e">
        <v>#N/A</v>
      </c>
      <c r="H184" s="489">
        <v>244</v>
      </c>
      <c r="I184" s="489">
        <v>244</v>
      </c>
      <c r="J184" s="489">
        <v>244</v>
      </c>
      <c r="K184" s="489">
        <v>244</v>
      </c>
      <c r="L184" s="489" t="e">
        <v>#N/A</v>
      </c>
      <c r="M184" s="743"/>
      <c r="N184" s="613" t="e">
        <f t="shared" si="18"/>
        <v>#N/A</v>
      </c>
      <c r="O184" s="613">
        <f t="shared" si="19"/>
        <v>0</v>
      </c>
      <c r="P184" s="613">
        <f t="shared" si="20"/>
        <v>0</v>
      </c>
      <c r="Q184" s="896">
        <f t="shared" si="26"/>
        <v>1</v>
      </c>
      <c r="R184" s="613">
        <f t="shared" si="21"/>
        <v>0</v>
      </c>
      <c r="S184" s="613">
        <f t="shared" si="22"/>
        <v>0</v>
      </c>
      <c r="T184" s="747">
        <f t="shared" si="23"/>
        <v>0</v>
      </c>
      <c r="U184" s="613" t="e">
        <f t="shared" si="24"/>
        <v>#N/A</v>
      </c>
    </row>
    <row r="185" spans="1:21">
      <c r="A185" s="285" t="s">
        <v>3720</v>
      </c>
      <c r="B185" s="285" t="s">
        <v>1407</v>
      </c>
      <c r="C185" s="447" t="s">
        <v>5148</v>
      </c>
      <c r="D185" s="497">
        <f t="shared" si="25"/>
        <v>244</v>
      </c>
      <c r="E185" s="496" t="e">
        <v>#N/A</v>
      </c>
      <c r="F185" s="489">
        <v>244</v>
      </c>
      <c r="G185" s="489" t="e">
        <v>#N/A</v>
      </c>
      <c r="H185" s="489">
        <v>244</v>
      </c>
      <c r="I185" s="489">
        <v>244</v>
      </c>
      <c r="J185" s="489">
        <v>244</v>
      </c>
      <c r="K185" s="489">
        <v>244</v>
      </c>
      <c r="L185" s="489" t="e">
        <v>#N/A</v>
      </c>
      <c r="M185" s="743"/>
      <c r="N185" s="613" t="e">
        <f t="shared" si="18"/>
        <v>#N/A</v>
      </c>
      <c r="O185" s="613">
        <f t="shared" si="19"/>
        <v>0</v>
      </c>
      <c r="P185" s="613">
        <f t="shared" si="20"/>
        <v>0</v>
      </c>
      <c r="Q185" s="896">
        <f t="shared" si="26"/>
        <v>1</v>
      </c>
      <c r="R185" s="613">
        <f t="shared" si="21"/>
        <v>0</v>
      </c>
      <c r="S185" s="613">
        <f t="shared" si="22"/>
        <v>0</v>
      </c>
      <c r="T185" s="747">
        <f t="shared" si="23"/>
        <v>0</v>
      </c>
      <c r="U185" s="613" t="e">
        <f t="shared" si="24"/>
        <v>#N/A</v>
      </c>
    </row>
    <row r="186" spans="1:21">
      <c r="A186" s="285" t="s">
        <v>3720</v>
      </c>
      <c r="B186" s="285" t="s">
        <v>2737</v>
      </c>
      <c r="C186" s="447" t="s">
        <v>5149</v>
      </c>
      <c r="D186" s="497">
        <f t="shared" si="25"/>
        <v>374</v>
      </c>
      <c r="E186" s="496">
        <v>374</v>
      </c>
      <c r="F186" s="489" t="e">
        <v>#N/A</v>
      </c>
      <c r="G186" s="489" t="e">
        <v>#N/A</v>
      </c>
      <c r="H186" s="489">
        <v>244</v>
      </c>
      <c r="I186" s="489">
        <v>244</v>
      </c>
      <c r="J186" s="489" t="e">
        <v>#N/A</v>
      </c>
      <c r="K186" s="489" t="s">
        <v>4630</v>
      </c>
      <c r="L186" s="489" t="e">
        <v>#N/A</v>
      </c>
      <c r="M186" s="743"/>
      <c r="N186" s="613">
        <f t="shared" si="18"/>
        <v>0</v>
      </c>
      <c r="O186" s="613" t="e">
        <f t="shared" si="19"/>
        <v>#N/A</v>
      </c>
      <c r="P186" s="613">
        <f t="shared" si="20"/>
        <v>130</v>
      </c>
      <c r="Q186" s="896" t="e">
        <f t="shared" si="26"/>
        <v>#N/A</v>
      </c>
      <c r="R186" s="613">
        <f t="shared" si="21"/>
        <v>130</v>
      </c>
      <c r="S186" s="613" t="e">
        <f t="shared" si="22"/>
        <v>#N/A</v>
      </c>
      <c r="T186" s="747" t="e">
        <f t="shared" si="23"/>
        <v>#VALUE!</v>
      </c>
      <c r="U186" s="613" t="e">
        <f t="shared" si="24"/>
        <v>#N/A</v>
      </c>
    </row>
    <row r="187" spans="1:21">
      <c r="A187" s="285" t="s">
        <v>3720</v>
      </c>
      <c r="B187" s="285" t="s">
        <v>87</v>
      </c>
      <c r="C187" s="447" t="s">
        <v>5150</v>
      </c>
      <c r="D187" s="497">
        <f t="shared" si="25"/>
        <v>417</v>
      </c>
      <c r="E187" s="496" t="e">
        <v>#N/A</v>
      </c>
      <c r="F187" s="489">
        <v>417</v>
      </c>
      <c r="G187" s="489" t="e">
        <v>#N/A</v>
      </c>
      <c r="H187" s="489">
        <v>417</v>
      </c>
      <c r="I187" s="489">
        <v>417</v>
      </c>
      <c r="J187" s="489">
        <v>417</v>
      </c>
      <c r="K187" s="489">
        <v>417</v>
      </c>
      <c r="L187" s="489">
        <v>417</v>
      </c>
      <c r="M187" s="743"/>
      <c r="N187" s="613" t="e">
        <f t="shared" si="18"/>
        <v>#N/A</v>
      </c>
      <c r="O187" s="613">
        <f t="shared" si="19"/>
        <v>0</v>
      </c>
      <c r="P187" s="613">
        <f t="shared" si="20"/>
        <v>0</v>
      </c>
      <c r="Q187" s="896">
        <f t="shared" si="26"/>
        <v>1</v>
      </c>
      <c r="R187" s="613">
        <f t="shared" si="21"/>
        <v>0</v>
      </c>
      <c r="S187" s="613">
        <f t="shared" si="22"/>
        <v>0</v>
      </c>
      <c r="T187" s="747">
        <f t="shared" si="23"/>
        <v>0</v>
      </c>
      <c r="U187" s="613">
        <f t="shared" si="24"/>
        <v>0</v>
      </c>
    </row>
    <row r="188" spans="1:21">
      <c r="A188" s="285" t="s">
        <v>3720</v>
      </c>
      <c r="B188" s="285" t="s">
        <v>88</v>
      </c>
      <c r="C188" s="447" t="s">
        <v>5151</v>
      </c>
      <c r="D188" s="497">
        <f t="shared" si="25"/>
        <v>417</v>
      </c>
      <c r="E188" s="496" t="e">
        <v>#N/A</v>
      </c>
      <c r="F188" s="489">
        <v>417</v>
      </c>
      <c r="G188" s="489" t="e">
        <v>#N/A</v>
      </c>
      <c r="H188" s="489">
        <v>417</v>
      </c>
      <c r="I188" s="489">
        <v>417</v>
      </c>
      <c r="J188" s="489">
        <v>417</v>
      </c>
      <c r="K188" s="489">
        <v>417</v>
      </c>
      <c r="L188" s="489">
        <v>417</v>
      </c>
      <c r="M188" s="743"/>
      <c r="N188" s="613" t="e">
        <f t="shared" si="18"/>
        <v>#N/A</v>
      </c>
      <c r="O188" s="613">
        <f t="shared" si="19"/>
        <v>0</v>
      </c>
      <c r="P188" s="613">
        <f t="shared" si="20"/>
        <v>0</v>
      </c>
      <c r="Q188" s="896">
        <f t="shared" si="26"/>
        <v>1</v>
      </c>
      <c r="R188" s="613">
        <f t="shared" si="21"/>
        <v>0</v>
      </c>
      <c r="S188" s="613">
        <f t="shared" si="22"/>
        <v>0</v>
      </c>
      <c r="T188" s="747">
        <f t="shared" si="23"/>
        <v>0</v>
      </c>
      <c r="U188" s="613">
        <f t="shared" si="24"/>
        <v>0</v>
      </c>
    </row>
    <row r="189" spans="1:21">
      <c r="A189" s="285" t="s">
        <v>3720</v>
      </c>
      <c r="B189" s="285" t="s">
        <v>81</v>
      </c>
      <c r="C189" s="447" t="s">
        <v>5152</v>
      </c>
      <c r="D189" s="497">
        <f t="shared" si="25"/>
        <v>148</v>
      </c>
      <c r="E189" s="496" t="e">
        <v>#N/A</v>
      </c>
      <c r="F189" s="489">
        <v>148</v>
      </c>
      <c r="G189" s="489" t="e">
        <v>#N/A</v>
      </c>
      <c r="H189" s="489">
        <v>148</v>
      </c>
      <c r="I189" s="489">
        <v>148</v>
      </c>
      <c r="J189" s="489">
        <v>148</v>
      </c>
      <c r="K189" s="489">
        <v>148</v>
      </c>
      <c r="L189" s="489">
        <v>148</v>
      </c>
      <c r="M189" s="743"/>
      <c r="N189" s="613" t="e">
        <f t="shared" si="18"/>
        <v>#N/A</v>
      </c>
      <c r="O189" s="613">
        <f t="shared" si="19"/>
        <v>0</v>
      </c>
      <c r="P189" s="613">
        <f t="shared" si="20"/>
        <v>0</v>
      </c>
      <c r="Q189" s="896">
        <f t="shared" si="26"/>
        <v>1</v>
      </c>
      <c r="R189" s="613">
        <f t="shared" si="21"/>
        <v>0</v>
      </c>
      <c r="S189" s="613">
        <f t="shared" si="22"/>
        <v>0</v>
      </c>
      <c r="T189" s="747">
        <f t="shared" si="23"/>
        <v>0</v>
      </c>
      <c r="U189" s="613">
        <f t="shared" si="24"/>
        <v>0</v>
      </c>
    </row>
    <row r="190" spans="1:21">
      <c r="A190" s="285" t="s">
        <v>3720</v>
      </c>
      <c r="B190" s="285" t="s">
        <v>25</v>
      </c>
      <c r="C190" s="447" t="s">
        <v>5153</v>
      </c>
      <c r="D190" s="497">
        <f t="shared" si="25"/>
        <v>316</v>
      </c>
      <c r="E190" s="496" t="e">
        <v>#N/A</v>
      </c>
      <c r="F190" s="489">
        <v>316</v>
      </c>
      <c r="G190" s="489" t="e">
        <v>#N/A</v>
      </c>
      <c r="H190" s="489">
        <v>316</v>
      </c>
      <c r="I190" s="489">
        <v>316</v>
      </c>
      <c r="J190" s="489">
        <v>316</v>
      </c>
      <c r="K190" s="489" t="e">
        <v>#N/A</v>
      </c>
      <c r="L190" s="489" t="e">
        <v>#N/A</v>
      </c>
      <c r="M190" s="743"/>
      <c r="N190" s="613" t="e">
        <f t="shared" si="18"/>
        <v>#N/A</v>
      </c>
      <c r="O190" s="613">
        <f t="shared" si="19"/>
        <v>0</v>
      </c>
      <c r="P190" s="613">
        <f t="shared" si="20"/>
        <v>0</v>
      </c>
      <c r="Q190" s="896">
        <f t="shared" si="26"/>
        <v>1</v>
      </c>
      <c r="R190" s="613">
        <f t="shared" si="21"/>
        <v>0</v>
      </c>
      <c r="S190" s="613">
        <f t="shared" si="22"/>
        <v>0</v>
      </c>
      <c r="T190" s="747" t="e">
        <f t="shared" si="23"/>
        <v>#N/A</v>
      </c>
      <c r="U190" s="613" t="e">
        <f t="shared" si="24"/>
        <v>#N/A</v>
      </c>
    </row>
    <row r="191" spans="1:21">
      <c r="A191" s="285" t="s">
        <v>3720</v>
      </c>
      <c r="B191" s="285" t="s">
        <v>1181</v>
      </c>
      <c r="C191" s="447" t="s">
        <v>5154</v>
      </c>
      <c r="D191" s="497">
        <f t="shared" si="25"/>
        <v>468</v>
      </c>
      <c r="E191" s="496" t="e">
        <v>#N/A</v>
      </c>
      <c r="F191" s="489">
        <v>468</v>
      </c>
      <c r="G191" s="489" t="e">
        <v>#N/A</v>
      </c>
      <c r="H191" s="489">
        <v>466</v>
      </c>
      <c r="I191" s="489">
        <v>466</v>
      </c>
      <c r="J191" s="489">
        <v>466</v>
      </c>
      <c r="K191" s="489">
        <v>466</v>
      </c>
      <c r="L191" s="489" t="e">
        <v>#N/A</v>
      </c>
      <c r="M191" s="743"/>
      <c r="N191" s="613" t="e">
        <f t="shared" si="18"/>
        <v>#N/A</v>
      </c>
      <c r="O191" s="613">
        <f t="shared" si="19"/>
        <v>0</v>
      </c>
      <c r="P191" s="613">
        <f t="shared" si="20"/>
        <v>2</v>
      </c>
      <c r="Q191" s="896">
        <f t="shared" si="26"/>
        <v>1.0042918454935623</v>
      </c>
      <c r="R191" s="613">
        <f t="shared" si="21"/>
        <v>2</v>
      </c>
      <c r="S191" s="613">
        <f t="shared" si="22"/>
        <v>2</v>
      </c>
      <c r="T191" s="747">
        <f t="shared" si="23"/>
        <v>2</v>
      </c>
      <c r="U191" s="613" t="e">
        <f t="shared" si="24"/>
        <v>#N/A</v>
      </c>
    </row>
    <row r="192" spans="1:21">
      <c r="A192" s="285" t="s">
        <v>3720</v>
      </c>
      <c r="B192" s="285" t="s">
        <v>91</v>
      </c>
      <c r="C192" s="447" t="s">
        <v>5155</v>
      </c>
      <c r="D192" s="497">
        <f t="shared" si="25"/>
        <v>152</v>
      </c>
      <c r="E192" s="496" t="e">
        <v>#N/A</v>
      </c>
      <c r="F192" s="489">
        <v>152</v>
      </c>
      <c r="G192" s="489" t="e">
        <v>#N/A</v>
      </c>
      <c r="H192" s="489">
        <v>152</v>
      </c>
      <c r="I192" s="489">
        <v>152</v>
      </c>
      <c r="J192" s="489">
        <v>152</v>
      </c>
      <c r="K192" s="489">
        <v>152</v>
      </c>
      <c r="L192" s="489">
        <v>152</v>
      </c>
      <c r="M192" s="743"/>
      <c r="N192" s="613" t="e">
        <f t="shared" si="18"/>
        <v>#N/A</v>
      </c>
      <c r="O192" s="613">
        <f t="shared" si="19"/>
        <v>0</v>
      </c>
      <c r="P192" s="613">
        <f t="shared" si="20"/>
        <v>0</v>
      </c>
      <c r="Q192" s="896">
        <f t="shared" si="26"/>
        <v>1</v>
      </c>
      <c r="R192" s="613">
        <f t="shared" si="21"/>
        <v>0</v>
      </c>
      <c r="S192" s="613">
        <f t="shared" si="22"/>
        <v>0</v>
      </c>
      <c r="T192" s="747">
        <f t="shared" si="23"/>
        <v>0</v>
      </c>
      <c r="U192" s="613">
        <f t="shared" si="24"/>
        <v>0</v>
      </c>
    </row>
    <row r="193" spans="1:21">
      <c r="A193" s="285" t="s">
        <v>3720</v>
      </c>
      <c r="B193" s="285" t="s">
        <v>92</v>
      </c>
      <c r="C193" s="447" t="s">
        <v>5156</v>
      </c>
      <c r="D193" s="497">
        <f t="shared" si="25"/>
        <v>65</v>
      </c>
      <c r="E193" s="496" t="e">
        <v>#N/A</v>
      </c>
      <c r="F193" s="489">
        <v>65</v>
      </c>
      <c r="G193" s="489" t="e">
        <v>#N/A</v>
      </c>
      <c r="H193" s="489">
        <v>65</v>
      </c>
      <c r="I193" s="489">
        <v>65</v>
      </c>
      <c r="J193" s="489">
        <v>65</v>
      </c>
      <c r="K193" s="489">
        <v>65</v>
      </c>
      <c r="L193" s="489">
        <v>65</v>
      </c>
      <c r="M193" s="743"/>
      <c r="N193" s="613" t="e">
        <f t="shared" si="18"/>
        <v>#N/A</v>
      </c>
      <c r="O193" s="613">
        <f t="shared" si="19"/>
        <v>0</v>
      </c>
      <c r="P193" s="613">
        <f t="shared" si="20"/>
        <v>0</v>
      </c>
      <c r="Q193" s="896">
        <f t="shared" si="26"/>
        <v>1</v>
      </c>
      <c r="R193" s="613">
        <f t="shared" si="21"/>
        <v>0</v>
      </c>
      <c r="S193" s="613">
        <f t="shared" si="22"/>
        <v>0</v>
      </c>
      <c r="T193" s="747">
        <f t="shared" si="23"/>
        <v>0</v>
      </c>
      <c r="U193" s="613">
        <f t="shared" si="24"/>
        <v>0</v>
      </c>
    </row>
    <row r="194" spans="1:21">
      <c r="A194" s="285" t="s">
        <v>3720</v>
      </c>
      <c r="B194" s="285" t="s">
        <v>125</v>
      </c>
      <c r="C194" s="447" t="s">
        <v>5157</v>
      </c>
      <c r="D194" s="497">
        <f t="shared" si="25"/>
        <v>86</v>
      </c>
      <c r="E194" s="496" t="e">
        <v>#N/A</v>
      </c>
      <c r="F194" s="489">
        <v>86</v>
      </c>
      <c r="G194" s="489" t="e">
        <v>#N/A</v>
      </c>
      <c r="H194" s="489">
        <v>86</v>
      </c>
      <c r="I194" s="489">
        <v>86</v>
      </c>
      <c r="J194" s="489">
        <v>86</v>
      </c>
      <c r="K194" s="489">
        <v>86</v>
      </c>
      <c r="L194" s="489">
        <v>86</v>
      </c>
      <c r="M194" s="743"/>
      <c r="N194" s="613" t="e">
        <f t="shared" ref="N194:N257" si="27">D194-E194</f>
        <v>#N/A</v>
      </c>
      <c r="O194" s="613">
        <f t="shared" ref="O194:O257" si="28">D194-F194</f>
        <v>0</v>
      </c>
      <c r="P194" s="613">
        <f t="shared" ref="P194:P257" si="29">D194-H194</f>
        <v>0</v>
      </c>
      <c r="Q194" s="896">
        <f t="shared" si="26"/>
        <v>1</v>
      </c>
      <c r="R194" s="613">
        <f t="shared" ref="R194:R257" si="30">D194-I194</f>
        <v>0</v>
      </c>
      <c r="S194" s="613">
        <f t="shared" ref="S194:S257" si="31">D194-J194</f>
        <v>0</v>
      </c>
      <c r="T194" s="747">
        <f t="shared" ref="T194:T257" si="32">D194-K194</f>
        <v>0</v>
      </c>
      <c r="U194" s="613">
        <f t="shared" ref="U194:U257" si="33">D194-L194</f>
        <v>0</v>
      </c>
    </row>
    <row r="195" spans="1:21">
      <c r="A195" s="285" t="s">
        <v>3720</v>
      </c>
      <c r="B195" s="285" t="s">
        <v>89</v>
      </c>
      <c r="C195" s="447" t="s">
        <v>5158</v>
      </c>
      <c r="D195" s="497">
        <f t="shared" ref="D195:D258" si="34">IFERROR(E195,IFERROR(F195,IFERROR(G195,IFERROR(H195,IFERROR(I195,IFERROR(J195,IFERROR(K195,L195)))))))</f>
        <v>206</v>
      </c>
      <c r="E195" s="496" t="e">
        <v>#N/A</v>
      </c>
      <c r="F195" s="489">
        <v>206</v>
      </c>
      <c r="G195" s="489" t="e">
        <v>#N/A</v>
      </c>
      <c r="H195" s="489">
        <v>206</v>
      </c>
      <c r="I195" s="489">
        <v>206</v>
      </c>
      <c r="J195" s="489">
        <v>206</v>
      </c>
      <c r="K195" s="489">
        <v>206</v>
      </c>
      <c r="L195" s="489">
        <v>206</v>
      </c>
      <c r="M195" s="743"/>
      <c r="N195" s="613" t="e">
        <f t="shared" si="27"/>
        <v>#N/A</v>
      </c>
      <c r="O195" s="613">
        <f t="shared" si="28"/>
        <v>0</v>
      </c>
      <c r="P195" s="613">
        <f t="shared" si="29"/>
        <v>0</v>
      </c>
      <c r="Q195" s="896">
        <f t="shared" ref="Q195:Q258" si="35">F195/H195</f>
        <v>1</v>
      </c>
      <c r="R195" s="613">
        <f t="shared" si="30"/>
        <v>0</v>
      </c>
      <c r="S195" s="613">
        <f t="shared" si="31"/>
        <v>0</v>
      </c>
      <c r="T195" s="747">
        <f t="shared" si="32"/>
        <v>0</v>
      </c>
      <c r="U195" s="613">
        <f t="shared" si="33"/>
        <v>0</v>
      </c>
    </row>
    <row r="196" spans="1:21">
      <c r="A196" s="285" t="s">
        <v>3720</v>
      </c>
      <c r="B196" s="285" t="s">
        <v>90</v>
      </c>
      <c r="C196" s="447" t="s">
        <v>5159</v>
      </c>
      <c r="D196" s="497">
        <f t="shared" si="34"/>
        <v>179</v>
      </c>
      <c r="E196" s="496" t="e">
        <v>#N/A</v>
      </c>
      <c r="F196" s="489">
        <v>179</v>
      </c>
      <c r="G196" s="489" t="e">
        <v>#N/A</v>
      </c>
      <c r="H196" s="489">
        <v>179</v>
      </c>
      <c r="I196" s="489">
        <v>179</v>
      </c>
      <c r="J196" s="489">
        <v>179</v>
      </c>
      <c r="K196" s="489">
        <v>179</v>
      </c>
      <c r="L196" s="489">
        <v>179</v>
      </c>
      <c r="M196" s="743"/>
      <c r="N196" s="613" t="e">
        <f t="shared" si="27"/>
        <v>#N/A</v>
      </c>
      <c r="O196" s="613">
        <f t="shared" si="28"/>
        <v>0</v>
      </c>
      <c r="P196" s="613">
        <f t="shared" si="29"/>
        <v>0</v>
      </c>
      <c r="Q196" s="896">
        <f t="shared" si="35"/>
        <v>1</v>
      </c>
      <c r="R196" s="613">
        <f t="shared" si="30"/>
        <v>0</v>
      </c>
      <c r="S196" s="613">
        <f t="shared" si="31"/>
        <v>0</v>
      </c>
      <c r="T196" s="747">
        <f t="shared" si="32"/>
        <v>0</v>
      </c>
      <c r="U196" s="613">
        <f t="shared" si="33"/>
        <v>0</v>
      </c>
    </row>
    <row r="197" spans="1:21">
      <c r="A197" s="285" t="s">
        <v>3720</v>
      </c>
      <c r="B197" s="285" t="s">
        <v>3413</v>
      </c>
      <c r="C197" s="447" t="s">
        <v>5160</v>
      </c>
      <c r="D197" s="497">
        <f t="shared" si="34"/>
        <v>6287</v>
      </c>
      <c r="E197" s="496" t="e">
        <v>#N/A</v>
      </c>
      <c r="F197" s="489">
        <v>6287</v>
      </c>
      <c r="G197" s="489" t="e">
        <v>#N/A</v>
      </c>
      <c r="H197" s="489">
        <v>4422</v>
      </c>
      <c r="I197" s="489">
        <v>4422</v>
      </c>
      <c r="J197" s="489">
        <v>4422</v>
      </c>
      <c r="K197" s="489">
        <v>6287</v>
      </c>
      <c r="L197" s="489" t="e">
        <v>#N/A</v>
      </c>
      <c r="M197" s="743"/>
      <c r="N197" s="613" t="e">
        <f t="shared" si="27"/>
        <v>#N/A</v>
      </c>
      <c r="O197" s="613">
        <f t="shared" si="28"/>
        <v>0</v>
      </c>
      <c r="P197" s="613">
        <f t="shared" si="29"/>
        <v>1865</v>
      </c>
      <c r="Q197" s="896">
        <f t="shared" si="35"/>
        <v>1.4217548620533695</v>
      </c>
      <c r="R197" s="613">
        <f t="shared" si="30"/>
        <v>1865</v>
      </c>
      <c r="S197" s="613">
        <f t="shared" si="31"/>
        <v>1865</v>
      </c>
      <c r="T197" s="747">
        <f t="shared" si="32"/>
        <v>0</v>
      </c>
      <c r="U197" s="613" t="e">
        <f t="shared" si="33"/>
        <v>#N/A</v>
      </c>
    </row>
    <row r="198" spans="1:21">
      <c r="A198" s="285" t="s">
        <v>3720</v>
      </c>
      <c r="B198" s="285" t="s">
        <v>3412</v>
      </c>
      <c r="C198" s="447" t="s">
        <v>5161</v>
      </c>
      <c r="D198" s="497">
        <f t="shared" si="34"/>
        <v>3872</v>
      </c>
      <c r="E198" s="496" t="e">
        <v>#N/A</v>
      </c>
      <c r="F198" s="489">
        <v>3872</v>
      </c>
      <c r="G198" s="489" t="e">
        <v>#N/A</v>
      </c>
      <c r="H198" s="489">
        <v>3629</v>
      </c>
      <c r="I198" s="489">
        <v>3629</v>
      </c>
      <c r="J198" s="489">
        <v>3629</v>
      </c>
      <c r="K198" s="489">
        <v>3872</v>
      </c>
      <c r="L198" s="489" t="e">
        <v>#N/A</v>
      </c>
      <c r="M198" s="743"/>
      <c r="N198" s="613" t="e">
        <f t="shared" si="27"/>
        <v>#N/A</v>
      </c>
      <c r="O198" s="613">
        <f t="shared" si="28"/>
        <v>0</v>
      </c>
      <c r="P198" s="613">
        <f t="shared" si="29"/>
        <v>243</v>
      </c>
      <c r="Q198" s="896">
        <f t="shared" si="35"/>
        <v>1.0669605952052907</v>
      </c>
      <c r="R198" s="613">
        <f t="shared" si="30"/>
        <v>243</v>
      </c>
      <c r="S198" s="613">
        <f t="shared" si="31"/>
        <v>243</v>
      </c>
      <c r="T198" s="747">
        <f t="shared" si="32"/>
        <v>0</v>
      </c>
      <c r="U198" s="613" t="e">
        <f t="shared" si="33"/>
        <v>#N/A</v>
      </c>
    </row>
    <row r="199" spans="1:21">
      <c r="A199" s="285" t="s">
        <v>3720</v>
      </c>
      <c r="B199" s="285" t="s">
        <v>2735</v>
      </c>
      <c r="C199" s="447" t="s">
        <v>4309</v>
      </c>
      <c r="D199" s="497">
        <f t="shared" si="34"/>
        <v>3130</v>
      </c>
      <c r="E199" s="496" t="e">
        <v>#N/A</v>
      </c>
      <c r="F199" s="489" t="e">
        <v>#N/A</v>
      </c>
      <c r="G199" s="489" t="e">
        <v>#N/A</v>
      </c>
      <c r="H199" s="489">
        <v>3130</v>
      </c>
      <c r="I199" s="489" t="e">
        <v>#N/A</v>
      </c>
      <c r="J199" s="489" t="e">
        <v>#N/A</v>
      </c>
      <c r="K199" s="489" t="e">
        <v>#N/A</v>
      </c>
      <c r="L199" s="489" t="e">
        <v>#N/A</v>
      </c>
      <c r="M199" s="743"/>
      <c r="N199" s="613" t="e">
        <f t="shared" si="27"/>
        <v>#N/A</v>
      </c>
      <c r="O199" s="613" t="e">
        <f t="shared" si="28"/>
        <v>#N/A</v>
      </c>
      <c r="P199" s="613">
        <f t="shared" si="29"/>
        <v>0</v>
      </c>
      <c r="Q199" s="896" t="e">
        <f t="shared" si="35"/>
        <v>#N/A</v>
      </c>
      <c r="R199" s="613" t="e">
        <f t="shared" si="30"/>
        <v>#N/A</v>
      </c>
      <c r="S199" s="613" t="e">
        <f t="shared" si="31"/>
        <v>#N/A</v>
      </c>
      <c r="T199" s="747" t="e">
        <f t="shared" si="32"/>
        <v>#N/A</v>
      </c>
      <c r="U199" s="613" t="e">
        <f t="shared" si="33"/>
        <v>#N/A</v>
      </c>
    </row>
    <row r="200" spans="1:21">
      <c r="A200" s="285" t="s">
        <v>3720</v>
      </c>
      <c r="B200" s="285" t="s">
        <v>98</v>
      </c>
      <c r="C200" s="447" t="s">
        <v>5162</v>
      </c>
      <c r="D200" s="497">
        <f t="shared" si="34"/>
        <v>2410</v>
      </c>
      <c r="E200" s="496" t="e">
        <v>#N/A</v>
      </c>
      <c r="F200" s="489">
        <v>2410</v>
      </c>
      <c r="G200" s="489" t="e">
        <v>#N/A</v>
      </c>
      <c r="H200" s="489">
        <v>2410</v>
      </c>
      <c r="I200" s="489">
        <v>2410</v>
      </c>
      <c r="J200" s="489">
        <v>2410</v>
      </c>
      <c r="K200" s="489">
        <v>2410</v>
      </c>
      <c r="L200" s="489">
        <v>2410</v>
      </c>
      <c r="M200" s="743"/>
      <c r="N200" s="613" t="e">
        <f t="shared" si="27"/>
        <v>#N/A</v>
      </c>
      <c r="O200" s="613">
        <f t="shared" si="28"/>
        <v>0</v>
      </c>
      <c r="P200" s="613">
        <f t="shared" si="29"/>
        <v>0</v>
      </c>
      <c r="Q200" s="896">
        <f t="shared" si="35"/>
        <v>1</v>
      </c>
      <c r="R200" s="613">
        <f t="shared" si="30"/>
        <v>0</v>
      </c>
      <c r="S200" s="613">
        <f t="shared" si="31"/>
        <v>0</v>
      </c>
      <c r="T200" s="747">
        <f t="shared" si="32"/>
        <v>0</v>
      </c>
      <c r="U200" s="613">
        <f t="shared" si="33"/>
        <v>0</v>
      </c>
    </row>
    <row r="201" spans="1:21">
      <c r="A201" s="285" t="s">
        <v>3720</v>
      </c>
      <c r="B201" s="285" t="s">
        <v>2733</v>
      </c>
      <c r="C201" s="447" t="s">
        <v>5163</v>
      </c>
      <c r="D201" s="497">
        <f t="shared" si="34"/>
        <v>2445</v>
      </c>
      <c r="E201" s="496" t="e">
        <v>#N/A</v>
      </c>
      <c r="F201" s="489">
        <v>2445</v>
      </c>
      <c r="G201" s="489" t="e">
        <v>#N/A</v>
      </c>
      <c r="H201" s="489">
        <v>2445</v>
      </c>
      <c r="I201" s="489">
        <v>2445</v>
      </c>
      <c r="J201" s="489">
        <v>2445</v>
      </c>
      <c r="K201" s="489">
        <v>2445</v>
      </c>
      <c r="L201" s="489" t="e">
        <v>#N/A</v>
      </c>
      <c r="M201" s="743"/>
      <c r="N201" s="613" t="e">
        <f t="shared" si="27"/>
        <v>#N/A</v>
      </c>
      <c r="O201" s="613">
        <f t="shared" si="28"/>
        <v>0</v>
      </c>
      <c r="P201" s="613">
        <f t="shared" si="29"/>
        <v>0</v>
      </c>
      <c r="Q201" s="896">
        <f t="shared" si="35"/>
        <v>1</v>
      </c>
      <c r="R201" s="613">
        <f t="shared" si="30"/>
        <v>0</v>
      </c>
      <c r="S201" s="613">
        <f t="shared" si="31"/>
        <v>0</v>
      </c>
      <c r="T201" s="747">
        <f t="shared" si="32"/>
        <v>0</v>
      </c>
      <c r="U201" s="613" t="e">
        <f t="shared" si="33"/>
        <v>#N/A</v>
      </c>
    </row>
    <row r="202" spans="1:21">
      <c r="A202" s="285" t="s">
        <v>3720</v>
      </c>
      <c r="B202" s="285" t="s">
        <v>2734</v>
      </c>
      <c r="C202" s="447" t="s">
        <v>4309</v>
      </c>
      <c r="D202" s="497">
        <f t="shared" si="34"/>
        <v>2830</v>
      </c>
      <c r="E202" s="496" t="e">
        <v>#N/A</v>
      </c>
      <c r="F202" s="489" t="e">
        <v>#N/A</v>
      </c>
      <c r="G202" s="489" t="e">
        <v>#N/A</v>
      </c>
      <c r="H202" s="489">
        <v>2830</v>
      </c>
      <c r="I202" s="489" t="e">
        <v>#N/A</v>
      </c>
      <c r="J202" s="489" t="e">
        <v>#N/A</v>
      </c>
      <c r="K202" s="489" t="e">
        <v>#N/A</v>
      </c>
      <c r="L202" s="489" t="e">
        <v>#N/A</v>
      </c>
      <c r="M202" s="743"/>
      <c r="N202" s="613" t="e">
        <f t="shared" si="27"/>
        <v>#N/A</v>
      </c>
      <c r="O202" s="613" t="e">
        <f t="shared" si="28"/>
        <v>#N/A</v>
      </c>
      <c r="P202" s="613">
        <f t="shared" si="29"/>
        <v>0</v>
      </c>
      <c r="Q202" s="896" t="e">
        <f t="shared" si="35"/>
        <v>#N/A</v>
      </c>
      <c r="R202" s="613" t="e">
        <f t="shared" si="30"/>
        <v>#N/A</v>
      </c>
      <c r="S202" s="613" t="e">
        <f t="shared" si="31"/>
        <v>#N/A</v>
      </c>
      <c r="T202" s="747" t="e">
        <f t="shared" si="32"/>
        <v>#N/A</v>
      </c>
      <c r="U202" s="613" t="e">
        <f t="shared" si="33"/>
        <v>#N/A</v>
      </c>
    </row>
    <row r="203" spans="1:21">
      <c r="A203" s="285" t="s">
        <v>3720</v>
      </c>
      <c r="B203" s="285" t="s">
        <v>1339</v>
      </c>
      <c r="C203" s="447" t="s">
        <v>5164</v>
      </c>
      <c r="D203" s="497">
        <f t="shared" si="34"/>
        <v>25</v>
      </c>
      <c r="E203" s="496" t="e">
        <v>#N/A</v>
      </c>
      <c r="F203" s="489">
        <v>25</v>
      </c>
      <c r="G203" s="489" t="e">
        <v>#N/A</v>
      </c>
      <c r="H203" s="489">
        <v>25</v>
      </c>
      <c r="I203" s="489">
        <v>25</v>
      </c>
      <c r="J203" s="489">
        <v>25</v>
      </c>
      <c r="K203" s="489" t="e">
        <v>#N/A</v>
      </c>
      <c r="L203" s="489" t="e">
        <v>#N/A</v>
      </c>
      <c r="M203" s="743"/>
      <c r="N203" s="613" t="e">
        <f t="shared" si="27"/>
        <v>#N/A</v>
      </c>
      <c r="O203" s="613">
        <f t="shared" si="28"/>
        <v>0</v>
      </c>
      <c r="P203" s="613">
        <f t="shared" si="29"/>
        <v>0</v>
      </c>
      <c r="Q203" s="896">
        <f t="shared" si="35"/>
        <v>1</v>
      </c>
      <c r="R203" s="613">
        <f t="shared" si="30"/>
        <v>0</v>
      </c>
      <c r="S203" s="613">
        <f t="shared" si="31"/>
        <v>0</v>
      </c>
      <c r="T203" s="747" t="e">
        <f t="shared" si="32"/>
        <v>#N/A</v>
      </c>
      <c r="U203" s="613" t="e">
        <f t="shared" si="33"/>
        <v>#N/A</v>
      </c>
    </row>
    <row r="204" spans="1:21">
      <c r="A204" s="285" t="s">
        <v>3720</v>
      </c>
      <c r="B204" s="285" t="s">
        <v>93</v>
      </c>
      <c r="C204" s="447" t="s">
        <v>5165</v>
      </c>
      <c r="D204" s="497">
        <f t="shared" si="34"/>
        <v>395</v>
      </c>
      <c r="E204" s="496" t="e">
        <v>#N/A</v>
      </c>
      <c r="F204" s="489">
        <v>395</v>
      </c>
      <c r="G204" s="489" t="e">
        <v>#N/A</v>
      </c>
      <c r="H204" s="489" t="e">
        <v>#N/A</v>
      </c>
      <c r="I204" s="489">
        <v>395</v>
      </c>
      <c r="J204" s="489">
        <v>395</v>
      </c>
      <c r="K204" s="489">
        <v>395</v>
      </c>
      <c r="L204" s="489">
        <v>395</v>
      </c>
      <c r="M204" s="743"/>
      <c r="N204" s="613" t="e">
        <f t="shared" si="27"/>
        <v>#N/A</v>
      </c>
      <c r="O204" s="613">
        <f t="shared" si="28"/>
        <v>0</v>
      </c>
      <c r="P204" s="613" t="e">
        <f t="shared" si="29"/>
        <v>#N/A</v>
      </c>
      <c r="Q204" s="896" t="e">
        <f t="shared" si="35"/>
        <v>#N/A</v>
      </c>
      <c r="R204" s="613">
        <f t="shared" si="30"/>
        <v>0</v>
      </c>
      <c r="S204" s="613">
        <f t="shared" si="31"/>
        <v>0</v>
      </c>
      <c r="T204" s="747">
        <f t="shared" si="32"/>
        <v>0</v>
      </c>
      <c r="U204" s="613">
        <f t="shared" si="33"/>
        <v>0</v>
      </c>
    </row>
    <row r="205" spans="1:21">
      <c r="A205" s="285" t="s">
        <v>3720</v>
      </c>
      <c r="B205" s="285" t="s">
        <v>106</v>
      </c>
      <c r="C205" s="447" t="s">
        <v>5166</v>
      </c>
      <c r="D205" s="497">
        <f t="shared" si="34"/>
        <v>106</v>
      </c>
      <c r="E205" s="496" t="e">
        <v>#N/A</v>
      </c>
      <c r="F205" s="489">
        <v>106</v>
      </c>
      <c r="G205" s="489" t="e">
        <v>#N/A</v>
      </c>
      <c r="H205" s="489">
        <v>106</v>
      </c>
      <c r="I205" s="489">
        <v>106</v>
      </c>
      <c r="J205" s="489">
        <v>106</v>
      </c>
      <c r="K205" s="489">
        <v>106</v>
      </c>
      <c r="L205" s="489">
        <v>106</v>
      </c>
      <c r="M205" s="743"/>
      <c r="N205" s="613" t="e">
        <f t="shared" si="27"/>
        <v>#N/A</v>
      </c>
      <c r="O205" s="613">
        <f t="shared" si="28"/>
        <v>0</v>
      </c>
      <c r="P205" s="613">
        <f t="shared" si="29"/>
        <v>0</v>
      </c>
      <c r="Q205" s="896">
        <f t="shared" si="35"/>
        <v>1</v>
      </c>
      <c r="R205" s="613">
        <f t="shared" si="30"/>
        <v>0</v>
      </c>
      <c r="S205" s="613">
        <f t="shared" si="31"/>
        <v>0</v>
      </c>
      <c r="T205" s="747">
        <f t="shared" si="32"/>
        <v>0</v>
      </c>
      <c r="U205" s="613">
        <f t="shared" si="33"/>
        <v>0</v>
      </c>
    </row>
    <row r="206" spans="1:21">
      <c r="A206" s="285" t="s">
        <v>3720</v>
      </c>
      <c r="B206" s="285" t="s">
        <v>100</v>
      </c>
      <c r="C206" s="447" t="s">
        <v>5167</v>
      </c>
      <c r="D206" s="497">
        <f t="shared" si="34"/>
        <v>173</v>
      </c>
      <c r="E206" s="496" t="e">
        <v>#N/A</v>
      </c>
      <c r="F206" s="489">
        <v>173</v>
      </c>
      <c r="G206" s="489" t="e">
        <v>#N/A</v>
      </c>
      <c r="H206" s="489">
        <v>173</v>
      </c>
      <c r="I206" s="489">
        <v>173</v>
      </c>
      <c r="J206" s="489">
        <v>173</v>
      </c>
      <c r="K206" s="489">
        <v>173</v>
      </c>
      <c r="L206" s="489">
        <v>173</v>
      </c>
      <c r="M206" s="743"/>
      <c r="N206" s="613" t="e">
        <f t="shared" si="27"/>
        <v>#N/A</v>
      </c>
      <c r="O206" s="613">
        <f t="shared" si="28"/>
        <v>0</v>
      </c>
      <c r="P206" s="613">
        <f t="shared" si="29"/>
        <v>0</v>
      </c>
      <c r="Q206" s="896">
        <f t="shared" si="35"/>
        <v>1</v>
      </c>
      <c r="R206" s="613">
        <f t="shared" si="30"/>
        <v>0</v>
      </c>
      <c r="S206" s="613">
        <f t="shared" si="31"/>
        <v>0</v>
      </c>
      <c r="T206" s="747">
        <f t="shared" si="32"/>
        <v>0</v>
      </c>
      <c r="U206" s="613">
        <f t="shared" si="33"/>
        <v>0</v>
      </c>
    </row>
    <row r="207" spans="1:21">
      <c r="A207" s="285" t="s">
        <v>3720</v>
      </c>
      <c r="B207" s="285" t="s">
        <v>99</v>
      </c>
      <c r="C207" s="447" t="s">
        <v>5168</v>
      </c>
      <c r="D207" s="497">
        <f t="shared" si="34"/>
        <v>319</v>
      </c>
      <c r="E207" s="496" t="e">
        <v>#N/A</v>
      </c>
      <c r="F207" s="489">
        <v>319</v>
      </c>
      <c r="G207" s="489" t="e">
        <v>#N/A</v>
      </c>
      <c r="H207" s="489">
        <v>319</v>
      </c>
      <c r="I207" s="489">
        <v>319</v>
      </c>
      <c r="J207" s="489">
        <v>319</v>
      </c>
      <c r="K207" s="489">
        <v>319</v>
      </c>
      <c r="L207" s="489">
        <v>319</v>
      </c>
      <c r="M207" s="743"/>
      <c r="N207" s="613" t="e">
        <f t="shared" si="27"/>
        <v>#N/A</v>
      </c>
      <c r="O207" s="613">
        <f t="shared" si="28"/>
        <v>0</v>
      </c>
      <c r="P207" s="613">
        <f t="shared" si="29"/>
        <v>0</v>
      </c>
      <c r="Q207" s="896">
        <f t="shared" si="35"/>
        <v>1</v>
      </c>
      <c r="R207" s="613">
        <f t="shared" si="30"/>
        <v>0</v>
      </c>
      <c r="S207" s="613">
        <f t="shared" si="31"/>
        <v>0</v>
      </c>
      <c r="T207" s="747">
        <f t="shared" si="32"/>
        <v>0</v>
      </c>
      <c r="U207" s="613">
        <f t="shared" si="33"/>
        <v>0</v>
      </c>
    </row>
    <row r="208" spans="1:21">
      <c r="A208" s="285" t="s">
        <v>3720</v>
      </c>
      <c r="B208" s="285" t="s">
        <v>101</v>
      </c>
      <c r="C208" s="447" t="s">
        <v>5169</v>
      </c>
      <c r="D208" s="497">
        <f t="shared" si="34"/>
        <v>49</v>
      </c>
      <c r="E208" s="496" t="e">
        <v>#N/A</v>
      </c>
      <c r="F208" s="489">
        <v>49</v>
      </c>
      <c r="G208" s="489" t="e">
        <v>#N/A</v>
      </c>
      <c r="H208" s="489">
        <v>49</v>
      </c>
      <c r="I208" s="489">
        <v>49</v>
      </c>
      <c r="J208" s="489">
        <v>49</v>
      </c>
      <c r="K208" s="489">
        <v>49</v>
      </c>
      <c r="L208" s="489">
        <v>49</v>
      </c>
      <c r="M208" s="743"/>
      <c r="N208" s="613" t="e">
        <f t="shared" si="27"/>
        <v>#N/A</v>
      </c>
      <c r="O208" s="613">
        <f t="shared" si="28"/>
        <v>0</v>
      </c>
      <c r="P208" s="613">
        <f t="shared" si="29"/>
        <v>0</v>
      </c>
      <c r="Q208" s="896">
        <f t="shared" si="35"/>
        <v>1</v>
      </c>
      <c r="R208" s="613">
        <f t="shared" si="30"/>
        <v>0</v>
      </c>
      <c r="S208" s="613">
        <f t="shared" si="31"/>
        <v>0</v>
      </c>
      <c r="T208" s="747">
        <f t="shared" si="32"/>
        <v>0</v>
      </c>
      <c r="U208" s="613">
        <f t="shared" si="33"/>
        <v>0</v>
      </c>
    </row>
    <row r="209" spans="1:21">
      <c r="A209" s="285" t="s">
        <v>3720</v>
      </c>
      <c r="B209" s="285" t="s">
        <v>105</v>
      </c>
      <c r="C209" s="447" t="s">
        <v>5170</v>
      </c>
      <c r="D209" s="497">
        <f t="shared" si="34"/>
        <v>60</v>
      </c>
      <c r="E209" s="496" t="e">
        <v>#N/A</v>
      </c>
      <c r="F209" s="489">
        <v>60</v>
      </c>
      <c r="G209" s="489" t="e">
        <v>#N/A</v>
      </c>
      <c r="H209" s="489">
        <v>60</v>
      </c>
      <c r="I209" s="489">
        <v>60</v>
      </c>
      <c r="J209" s="489">
        <v>60</v>
      </c>
      <c r="K209" s="489">
        <v>60</v>
      </c>
      <c r="L209" s="489">
        <v>60</v>
      </c>
      <c r="M209" s="743"/>
      <c r="N209" s="613" t="e">
        <f t="shared" si="27"/>
        <v>#N/A</v>
      </c>
      <c r="O209" s="613">
        <f t="shared" si="28"/>
        <v>0</v>
      </c>
      <c r="P209" s="613">
        <f t="shared" si="29"/>
        <v>0</v>
      </c>
      <c r="Q209" s="896">
        <f t="shared" si="35"/>
        <v>1</v>
      </c>
      <c r="R209" s="613">
        <f t="shared" si="30"/>
        <v>0</v>
      </c>
      <c r="S209" s="613">
        <f t="shared" si="31"/>
        <v>0</v>
      </c>
      <c r="T209" s="747">
        <f t="shared" si="32"/>
        <v>0</v>
      </c>
      <c r="U209" s="613">
        <f t="shared" si="33"/>
        <v>0</v>
      </c>
    </row>
    <row r="210" spans="1:21">
      <c r="A210" s="285" t="s">
        <v>3720</v>
      </c>
      <c r="B210" s="285" t="s">
        <v>103</v>
      </c>
      <c r="C210" s="447" t="s">
        <v>5171</v>
      </c>
      <c r="D210" s="497">
        <f t="shared" si="34"/>
        <v>60</v>
      </c>
      <c r="E210" s="496" t="e">
        <v>#N/A</v>
      </c>
      <c r="F210" s="489">
        <v>60</v>
      </c>
      <c r="G210" s="489" t="e">
        <v>#N/A</v>
      </c>
      <c r="H210" s="489">
        <v>60</v>
      </c>
      <c r="I210" s="489">
        <v>60</v>
      </c>
      <c r="J210" s="489">
        <v>60</v>
      </c>
      <c r="K210" s="489">
        <v>60</v>
      </c>
      <c r="L210" s="489">
        <v>60</v>
      </c>
      <c r="M210" s="743"/>
      <c r="N210" s="613" t="e">
        <f t="shared" si="27"/>
        <v>#N/A</v>
      </c>
      <c r="O210" s="613">
        <f t="shared" si="28"/>
        <v>0</v>
      </c>
      <c r="P210" s="613">
        <f t="shared" si="29"/>
        <v>0</v>
      </c>
      <c r="Q210" s="896">
        <f t="shared" si="35"/>
        <v>1</v>
      </c>
      <c r="R210" s="613">
        <f t="shared" si="30"/>
        <v>0</v>
      </c>
      <c r="S210" s="613">
        <f t="shared" si="31"/>
        <v>0</v>
      </c>
      <c r="T210" s="747">
        <f t="shared" si="32"/>
        <v>0</v>
      </c>
      <c r="U210" s="613">
        <f t="shared" si="33"/>
        <v>0</v>
      </c>
    </row>
    <row r="211" spans="1:21">
      <c r="A211" s="285" t="s">
        <v>3720</v>
      </c>
      <c r="B211" s="285" t="s">
        <v>104</v>
      </c>
      <c r="C211" s="447" t="s">
        <v>5172</v>
      </c>
      <c r="D211" s="497">
        <f t="shared" si="34"/>
        <v>60</v>
      </c>
      <c r="E211" s="496" t="e">
        <v>#N/A</v>
      </c>
      <c r="F211" s="489">
        <v>60</v>
      </c>
      <c r="G211" s="489" t="e">
        <v>#N/A</v>
      </c>
      <c r="H211" s="489">
        <v>60</v>
      </c>
      <c r="I211" s="489">
        <v>60</v>
      </c>
      <c r="J211" s="489">
        <v>60</v>
      </c>
      <c r="K211" s="489">
        <v>60</v>
      </c>
      <c r="L211" s="489">
        <v>60</v>
      </c>
      <c r="M211" s="743"/>
      <c r="N211" s="613" t="e">
        <f t="shared" si="27"/>
        <v>#N/A</v>
      </c>
      <c r="O211" s="613">
        <f t="shared" si="28"/>
        <v>0</v>
      </c>
      <c r="P211" s="613">
        <f t="shared" si="29"/>
        <v>0</v>
      </c>
      <c r="Q211" s="896">
        <f t="shared" si="35"/>
        <v>1</v>
      </c>
      <c r="R211" s="613">
        <f t="shared" si="30"/>
        <v>0</v>
      </c>
      <c r="S211" s="613">
        <f t="shared" si="31"/>
        <v>0</v>
      </c>
      <c r="T211" s="747">
        <f t="shared" si="32"/>
        <v>0</v>
      </c>
      <c r="U211" s="613">
        <f t="shared" si="33"/>
        <v>0</v>
      </c>
    </row>
    <row r="212" spans="1:21">
      <c r="A212" s="285" t="s">
        <v>3720</v>
      </c>
      <c r="B212" s="285" t="s">
        <v>102</v>
      </c>
      <c r="C212" s="447" t="s">
        <v>5173</v>
      </c>
      <c r="D212" s="497">
        <f t="shared" si="34"/>
        <v>49</v>
      </c>
      <c r="E212" s="496" t="e">
        <v>#N/A</v>
      </c>
      <c r="F212" s="489">
        <v>49</v>
      </c>
      <c r="G212" s="489" t="e">
        <v>#N/A</v>
      </c>
      <c r="H212" s="489">
        <v>49</v>
      </c>
      <c r="I212" s="489">
        <v>49</v>
      </c>
      <c r="J212" s="489">
        <v>49</v>
      </c>
      <c r="K212" s="489">
        <v>49</v>
      </c>
      <c r="L212" s="489">
        <v>49</v>
      </c>
      <c r="M212" s="743"/>
      <c r="N212" s="613" t="e">
        <f t="shared" si="27"/>
        <v>#N/A</v>
      </c>
      <c r="O212" s="613">
        <f t="shared" si="28"/>
        <v>0</v>
      </c>
      <c r="P212" s="613">
        <f t="shared" si="29"/>
        <v>0</v>
      </c>
      <c r="Q212" s="896">
        <f t="shared" si="35"/>
        <v>1</v>
      </c>
      <c r="R212" s="613">
        <f t="shared" si="30"/>
        <v>0</v>
      </c>
      <c r="S212" s="613">
        <f t="shared" si="31"/>
        <v>0</v>
      </c>
      <c r="T212" s="747">
        <f t="shared" si="32"/>
        <v>0</v>
      </c>
      <c r="U212" s="613">
        <f t="shared" si="33"/>
        <v>0</v>
      </c>
    </row>
    <row r="213" spans="1:21">
      <c r="A213" s="285" t="s">
        <v>3720</v>
      </c>
      <c r="B213" s="285" t="s">
        <v>129</v>
      </c>
      <c r="C213" s="447" t="s">
        <v>5174</v>
      </c>
      <c r="D213" s="497">
        <f t="shared" si="34"/>
        <v>3895</v>
      </c>
      <c r="E213" s="496" t="e">
        <v>#N/A</v>
      </c>
      <c r="F213" s="489">
        <v>3895</v>
      </c>
      <c r="G213" s="489" t="e">
        <v>#N/A</v>
      </c>
      <c r="H213" s="489">
        <v>3895</v>
      </c>
      <c r="I213" s="489">
        <v>3895</v>
      </c>
      <c r="J213" s="489">
        <v>3895</v>
      </c>
      <c r="K213" s="489">
        <v>3895</v>
      </c>
      <c r="L213" s="489">
        <v>3895</v>
      </c>
      <c r="M213" s="743"/>
      <c r="N213" s="613" t="e">
        <f t="shared" si="27"/>
        <v>#N/A</v>
      </c>
      <c r="O213" s="613">
        <f t="shared" si="28"/>
        <v>0</v>
      </c>
      <c r="P213" s="613">
        <f t="shared" si="29"/>
        <v>0</v>
      </c>
      <c r="Q213" s="896">
        <f t="shared" si="35"/>
        <v>1</v>
      </c>
      <c r="R213" s="613">
        <f t="shared" si="30"/>
        <v>0</v>
      </c>
      <c r="S213" s="613">
        <f t="shared" si="31"/>
        <v>0</v>
      </c>
      <c r="T213" s="747">
        <f t="shared" si="32"/>
        <v>0</v>
      </c>
      <c r="U213" s="613">
        <f t="shared" si="33"/>
        <v>0</v>
      </c>
    </row>
    <row r="214" spans="1:21">
      <c r="A214" s="285" t="s">
        <v>3720</v>
      </c>
      <c r="B214" s="285" t="s">
        <v>128</v>
      </c>
      <c r="C214" s="447" t="s">
        <v>5175</v>
      </c>
      <c r="D214" s="497">
        <f t="shared" si="34"/>
        <v>3895</v>
      </c>
      <c r="E214" s="496" t="e">
        <v>#N/A</v>
      </c>
      <c r="F214" s="489">
        <v>3895</v>
      </c>
      <c r="G214" s="489" t="e">
        <v>#N/A</v>
      </c>
      <c r="H214" s="489">
        <v>3895</v>
      </c>
      <c r="I214" s="489">
        <v>3895</v>
      </c>
      <c r="J214" s="489">
        <v>3895</v>
      </c>
      <c r="K214" s="489">
        <v>3895</v>
      </c>
      <c r="L214" s="489">
        <v>3895</v>
      </c>
      <c r="M214" s="743"/>
      <c r="N214" s="613" t="e">
        <f t="shared" si="27"/>
        <v>#N/A</v>
      </c>
      <c r="O214" s="613">
        <f t="shared" si="28"/>
        <v>0</v>
      </c>
      <c r="P214" s="613">
        <f t="shared" si="29"/>
        <v>0</v>
      </c>
      <c r="Q214" s="896">
        <f t="shared" si="35"/>
        <v>1</v>
      </c>
      <c r="R214" s="613">
        <f t="shared" si="30"/>
        <v>0</v>
      </c>
      <c r="S214" s="613">
        <f t="shared" si="31"/>
        <v>0</v>
      </c>
      <c r="T214" s="747">
        <f t="shared" si="32"/>
        <v>0</v>
      </c>
      <c r="U214" s="613">
        <f t="shared" si="33"/>
        <v>0</v>
      </c>
    </row>
    <row r="215" spans="1:21">
      <c r="A215" s="285" t="s">
        <v>3720</v>
      </c>
      <c r="B215" s="285" t="s">
        <v>97</v>
      </c>
      <c r="C215" s="447" t="s">
        <v>5176</v>
      </c>
      <c r="D215" s="497">
        <f t="shared" si="34"/>
        <v>452</v>
      </c>
      <c r="E215" s="496" t="e">
        <v>#N/A</v>
      </c>
      <c r="F215" s="489">
        <v>452</v>
      </c>
      <c r="G215" s="489" t="e">
        <v>#N/A</v>
      </c>
      <c r="H215" s="489">
        <v>452</v>
      </c>
      <c r="I215" s="489">
        <v>452</v>
      </c>
      <c r="J215" s="489">
        <v>452</v>
      </c>
      <c r="K215" s="489">
        <v>452</v>
      </c>
      <c r="L215" s="489">
        <v>452</v>
      </c>
      <c r="M215" s="743"/>
      <c r="N215" s="613" t="e">
        <f t="shared" si="27"/>
        <v>#N/A</v>
      </c>
      <c r="O215" s="613">
        <f t="shared" si="28"/>
        <v>0</v>
      </c>
      <c r="P215" s="613">
        <f t="shared" si="29"/>
        <v>0</v>
      </c>
      <c r="Q215" s="896">
        <f t="shared" si="35"/>
        <v>1</v>
      </c>
      <c r="R215" s="613">
        <f t="shared" si="30"/>
        <v>0</v>
      </c>
      <c r="S215" s="613">
        <f t="shared" si="31"/>
        <v>0</v>
      </c>
      <c r="T215" s="747">
        <f t="shared" si="32"/>
        <v>0</v>
      </c>
      <c r="U215" s="613">
        <f t="shared" si="33"/>
        <v>0</v>
      </c>
    </row>
    <row r="216" spans="1:21">
      <c r="A216" s="285" t="s">
        <v>3720</v>
      </c>
      <c r="B216" s="285" t="s">
        <v>95</v>
      </c>
      <c r="C216" s="447" t="s">
        <v>5177</v>
      </c>
      <c r="D216" s="497">
        <f t="shared" si="34"/>
        <v>452</v>
      </c>
      <c r="E216" s="496" t="e">
        <v>#N/A</v>
      </c>
      <c r="F216" s="489">
        <v>452</v>
      </c>
      <c r="G216" s="489" t="e">
        <v>#N/A</v>
      </c>
      <c r="H216" s="489">
        <v>452</v>
      </c>
      <c r="I216" s="489">
        <v>452</v>
      </c>
      <c r="J216" s="489">
        <v>452</v>
      </c>
      <c r="K216" s="489">
        <v>452</v>
      </c>
      <c r="L216" s="489">
        <v>452</v>
      </c>
      <c r="M216" s="743"/>
      <c r="N216" s="613" t="e">
        <f t="shared" si="27"/>
        <v>#N/A</v>
      </c>
      <c r="O216" s="613">
        <f t="shared" si="28"/>
        <v>0</v>
      </c>
      <c r="P216" s="613">
        <f t="shared" si="29"/>
        <v>0</v>
      </c>
      <c r="Q216" s="896">
        <f t="shared" si="35"/>
        <v>1</v>
      </c>
      <c r="R216" s="613">
        <f t="shared" si="30"/>
        <v>0</v>
      </c>
      <c r="S216" s="613">
        <f t="shared" si="31"/>
        <v>0</v>
      </c>
      <c r="T216" s="747">
        <f t="shared" si="32"/>
        <v>0</v>
      </c>
      <c r="U216" s="613">
        <f t="shared" si="33"/>
        <v>0</v>
      </c>
    </row>
    <row r="217" spans="1:21">
      <c r="A217" s="285" t="s">
        <v>3720</v>
      </c>
      <c r="B217" s="285" t="s">
        <v>96</v>
      </c>
      <c r="C217" s="447" t="s">
        <v>5178</v>
      </c>
      <c r="D217" s="497">
        <f t="shared" si="34"/>
        <v>317</v>
      </c>
      <c r="E217" s="496" t="e">
        <v>#N/A</v>
      </c>
      <c r="F217" s="489">
        <v>317</v>
      </c>
      <c r="G217" s="489" t="e">
        <v>#N/A</v>
      </c>
      <c r="H217" s="489">
        <v>317</v>
      </c>
      <c r="I217" s="489">
        <v>317</v>
      </c>
      <c r="J217" s="489">
        <v>317</v>
      </c>
      <c r="K217" s="489">
        <v>317</v>
      </c>
      <c r="L217" s="489">
        <v>317</v>
      </c>
      <c r="M217" s="743"/>
      <c r="N217" s="613" t="e">
        <f t="shared" si="27"/>
        <v>#N/A</v>
      </c>
      <c r="O217" s="613">
        <f t="shared" si="28"/>
        <v>0</v>
      </c>
      <c r="P217" s="613">
        <f t="shared" si="29"/>
        <v>0</v>
      </c>
      <c r="Q217" s="896">
        <f t="shared" si="35"/>
        <v>1</v>
      </c>
      <c r="R217" s="613">
        <f t="shared" si="30"/>
        <v>0</v>
      </c>
      <c r="S217" s="613">
        <f t="shared" si="31"/>
        <v>0</v>
      </c>
      <c r="T217" s="747">
        <f t="shared" si="32"/>
        <v>0</v>
      </c>
      <c r="U217" s="613">
        <f t="shared" si="33"/>
        <v>0</v>
      </c>
    </row>
    <row r="218" spans="1:21">
      <c r="A218" s="285" t="s">
        <v>3720</v>
      </c>
      <c r="B218" s="285" t="s">
        <v>94</v>
      </c>
      <c r="C218" s="447" t="s">
        <v>5179</v>
      </c>
      <c r="D218" s="497">
        <f t="shared" si="34"/>
        <v>412</v>
      </c>
      <c r="E218" s="496">
        <v>412</v>
      </c>
      <c r="F218" s="489">
        <v>374</v>
      </c>
      <c r="G218" s="489" t="e">
        <v>#N/A</v>
      </c>
      <c r="H218" s="489">
        <v>374</v>
      </c>
      <c r="I218" s="489">
        <v>374</v>
      </c>
      <c r="J218" s="489">
        <v>374</v>
      </c>
      <c r="K218" s="489">
        <v>374</v>
      </c>
      <c r="L218" s="489">
        <v>374</v>
      </c>
      <c r="M218" s="743"/>
      <c r="N218" s="613">
        <f t="shared" si="27"/>
        <v>0</v>
      </c>
      <c r="O218" s="613">
        <f t="shared" si="28"/>
        <v>38</v>
      </c>
      <c r="P218" s="613">
        <f t="shared" si="29"/>
        <v>38</v>
      </c>
      <c r="Q218" s="896">
        <f t="shared" si="35"/>
        <v>1</v>
      </c>
      <c r="R218" s="613">
        <f t="shared" si="30"/>
        <v>38</v>
      </c>
      <c r="S218" s="613">
        <f t="shared" si="31"/>
        <v>38</v>
      </c>
      <c r="T218" s="747">
        <f t="shared" si="32"/>
        <v>38</v>
      </c>
      <c r="U218" s="613">
        <f t="shared" si="33"/>
        <v>38</v>
      </c>
    </row>
    <row r="219" spans="1:21">
      <c r="A219" s="285" t="s">
        <v>3720</v>
      </c>
      <c r="B219" s="285" t="s">
        <v>2736</v>
      </c>
      <c r="C219" s="447" t="s">
        <v>5180</v>
      </c>
      <c r="D219" s="497">
        <f t="shared" si="34"/>
        <v>452</v>
      </c>
      <c r="E219" s="496" t="e">
        <v>#N/A</v>
      </c>
      <c r="F219" s="489">
        <v>452</v>
      </c>
      <c r="G219" s="489" t="e">
        <v>#N/A</v>
      </c>
      <c r="H219" s="489">
        <v>452</v>
      </c>
      <c r="I219" s="489">
        <v>452</v>
      </c>
      <c r="J219" s="489">
        <v>452</v>
      </c>
      <c r="K219" s="489">
        <v>452</v>
      </c>
      <c r="L219" s="489" t="e">
        <v>#N/A</v>
      </c>
      <c r="M219" s="743"/>
      <c r="N219" s="613" t="e">
        <f t="shared" si="27"/>
        <v>#N/A</v>
      </c>
      <c r="O219" s="613">
        <f t="shared" si="28"/>
        <v>0</v>
      </c>
      <c r="P219" s="613">
        <f t="shared" si="29"/>
        <v>0</v>
      </c>
      <c r="Q219" s="896">
        <f t="shared" si="35"/>
        <v>1</v>
      </c>
      <c r="R219" s="613">
        <f t="shared" si="30"/>
        <v>0</v>
      </c>
      <c r="S219" s="613">
        <f t="shared" si="31"/>
        <v>0</v>
      </c>
      <c r="T219" s="747">
        <f t="shared" si="32"/>
        <v>0</v>
      </c>
      <c r="U219" s="613" t="e">
        <f t="shared" si="33"/>
        <v>#N/A</v>
      </c>
    </row>
    <row r="220" spans="1:21">
      <c r="A220" s="285" t="s">
        <v>3720</v>
      </c>
      <c r="B220" s="285" t="s">
        <v>110</v>
      </c>
      <c r="C220" s="447" t="s">
        <v>5181</v>
      </c>
      <c r="D220" s="497">
        <f t="shared" si="34"/>
        <v>690</v>
      </c>
      <c r="E220" s="496" t="e">
        <v>#N/A</v>
      </c>
      <c r="F220" s="489">
        <v>690</v>
      </c>
      <c r="G220" s="489" t="e">
        <v>#N/A</v>
      </c>
      <c r="H220" s="489">
        <v>690</v>
      </c>
      <c r="I220" s="489">
        <v>690</v>
      </c>
      <c r="J220" s="489">
        <v>690</v>
      </c>
      <c r="K220" s="489">
        <v>690</v>
      </c>
      <c r="L220" s="489">
        <v>690</v>
      </c>
      <c r="M220" s="743"/>
      <c r="N220" s="613" t="e">
        <f t="shared" si="27"/>
        <v>#N/A</v>
      </c>
      <c r="O220" s="613">
        <f t="shared" si="28"/>
        <v>0</v>
      </c>
      <c r="P220" s="613">
        <f t="shared" si="29"/>
        <v>0</v>
      </c>
      <c r="Q220" s="896">
        <f t="shared" si="35"/>
        <v>1</v>
      </c>
      <c r="R220" s="613">
        <f t="shared" si="30"/>
        <v>0</v>
      </c>
      <c r="S220" s="613">
        <f t="shared" si="31"/>
        <v>0</v>
      </c>
      <c r="T220" s="747">
        <f t="shared" si="32"/>
        <v>0</v>
      </c>
      <c r="U220" s="613">
        <f t="shared" si="33"/>
        <v>0</v>
      </c>
    </row>
    <row r="221" spans="1:21">
      <c r="A221" s="285" t="s">
        <v>3720</v>
      </c>
      <c r="B221" s="285" t="s">
        <v>724</v>
      </c>
      <c r="C221" s="447" t="s">
        <v>5182</v>
      </c>
      <c r="D221" s="497">
        <f t="shared" si="34"/>
        <v>888</v>
      </c>
      <c r="E221" s="496" t="e">
        <v>#N/A</v>
      </c>
      <c r="F221" s="489" t="e">
        <v>#N/A</v>
      </c>
      <c r="G221" s="489" t="e">
        <v>#N/A</v>
      </c>
      <c r="H221" s="489">
        <v>888</v>
      </c>
      <c r="I221" s="489">
        <v>888</v>
      </c>
      <c r="J221" s="489">
        <v>888</v>
      </c>
      <c r="K221" s="489" t="e">
        <v>#N/A</v>
      </c>
      <c r="L221" s="489" t="e">
        <v>#N/A</v>
      </c>
      <c r="M221" s="743"/>
      <c r="N221" s="613" t="e">
        <f t="shared" si="27"/>
        <v>#N/A</v>
      </c>
      <c r="O221" s="613" t="e">
        <f t="shared" si="28"/>
        <v>#N/A</v>
      </c>
      <c r="P221" s="613">
        <f t="shared" si="29"/>
        <v>0</v>
      </c>
      <c r="Q221" s="896" t="e">
        <f t="shared" si="35"/>
        <v>#N/A</v>
      </c>
      <c r="R221" s="613">
        <f t="shared" si="30"/>
        <v>0</v>
      </c>
      <c r="S221" s="613">
        <f t="shared" si="31"/>
        <v>0</v>
      </c>
      <c r="T221" s="747" t="e">
        <f t="shared" si="32"/>
        <v>#N/A</v>
      </c>
      <c r="U221" s="613" t="e">
        <f t="shared" si="33"/>
        <v>#N/A</v>
      </c>
    </row>
    <row r="222" spans="1:21">
      <c r="A222" s="285" t="s">
        <v>3720</v>
      </c>
      <c r="B222" s="285" t="s">
        <v>725</v>
      </c>
      <c r="C222" s="447" t="s">
        <v>5183</v>
      </c>
      <c r="D222" s="497">
        <f t="shared" si="34"/>
        <v>1070</v>
      </c>
      <c r="E222" s="496" t="e">
        <v>#N/A</v>
      </c>
      <c r="F222" s="489" t="e">
        <v>#N/A</v>
      </c>
      <c r="G222" s="489" t="e">
        <v>#N/A</v>
      </c>
      <c r="H222" s="489">
        <v>1070</v>
      </c>
      <c r="I222" s="489">
        <v>1070</v>
      </c>
      <c r="J222" s="489">
        <v>1070</v>
      </c>
      <c r="K222" s="489" t="e">
        <v>#N/A</v>
      </c>
      <c r="L222" s="489" t="e">
        <v>#N/A</v>
      </c>
      <c r="M222" s="743"/>
      <c r="N222" s="613" t="e">
        <f t="shared" si="27"/>
        <v>#N/A</v>
      </c>
      <c r="O222" s="613" t="e">
        <f t="shared" si="28"/>
        <v>#N/A</v>
      </c>
      <c r="P222" s="613">
        <f t="shared" si="29"/>
        <v>0</v>
      </c>
      <c r="Q222" s="896" t="e">
        <f t="shared" si="35"/>
        <v>#N/A</v>
      </c>
      <c r="R222" s="613">
        <f t="shared" si="30"/>
        <v>0</v>
      </c>
      <c r="S222" s="613">
        <f t="shared" si="31"/>
        <v>0</v>
      </c>
      <c r="T222" s="747" t="e">
        <f t="shared" si="32"/>
        <v>#N/A</v>
      </c>
      <c r="U222" s="613" t="e">
        <f t="shared" si="33"/>
        <v>#N/A</v>
      </c>
    </row>
    <row r="223" spans="1:21">
      <c r="A223" s="285" t="s">
        <v>3720</v>
      </c>
      <c r="B223" s="285" t="s">
        <v>109</v>
      </c>
      <c r="C223" s="447" t="s">
        <v>5184</v>
      </c>
      <c r="D223" s="497">
        <f t="shared" si="34"/>
        <v>598</v>
      </c>
      <c r="E223" s="496" t="e">
        <v>#N/A</v>
      </c>
      <c r="F223" s="489">
        <v>598</v>
      </c>
      <c r="G223" s="489" t="e">
        <v>#N/A</v>
      </c>
      <c r="H223" s="489">
        <v>598</v>
      </c>
      <c r="I223" s="489">
        <v>598</v>
      </c>
      <c r="J223" s="489">
        <v>598</v>
      </c>
      <c r="K223" s="489">
        <v>598</v>
      </c>
      <c r="L223" s="489">
        <v>598</v>
      </c>
      <c r="M223" s="743"/>
      <c r="N223" s="613" t="e">
        <f t="shared" si="27"/>
        <v>#N/A</v>
      </c>
      <c r="O223" s="613">
        <f t="shared" si="28"/>
        <v>0</v>
      </c>
      <c r="P223" s="613">
        <f t="shared" si="29"/>
        <v>0</v>
      </c>
      <c r="Q223" s="896">
        <f t="shared" si="35"/>
        <v>1</v>
      </c>
      <c r="R223" s="613">
        <f t="shared" si="30"/>
        <v>0</v>
      </c>
      <c r="S223" s="613">
        <f t="shared" si="31"/>
        <v>0</v>
      </c>
      <c r="T223" s="747">
        <f t="shared" si="32"/>
        <v>0</v>
      </c>
      <c r="U223" s="613">
        <f t="shared" si="33"/>
        <v>0</v>
      </c>
    </row>
    <row r="224" spans="1:21">
      <c r="A224" s="285" t="s">
        <v>3720</v>
      </c>
      <c r="B224" s="285" t="s">
        <v>111</v>
      </c>
      <c r="C224" s="447" t="s">
        <v>5185</v>
      </c>
      <c r="D224" s="497">
        <f t="shared" si="34"/>
        <v>888</v>
      </c>
      <c r="E224" s="496" t="e">
        <v>#N/A</v>
      </c>
      <c r="F224" s="489">
        <v>888</v>
      </c>
      <c r="G224" s="489" t="e">
        <v>#N/A</v>
      </c>
      <c r="H224" s="489">
        <v>888</v>
      </c>
      <c r="I224" s="489">
        <v>888</v>
      </c>
      <c r="J224" s="489">
        <v>888</v>
      </c>
      <c r="K224" s="489">
        <v>888</v>
      </c>
      <c r="L224" s="489">
        <v>888</v>
      </c>
      <c r="M224" s="743"/>
      <c r="N224" s="613" t="e">
        <f t="shared" si="27"/>
        <v>#N/A</v>
      </c>
      <c r="O224" s="613">
        <f t="shared" si="28"/>
        <v>0</v>
      </c>
      <c r="P224" s="613">
        <f t="shared" si="29"/>
        <v>0</v>
      </c>
      <c r="Q224" s="896">
        <f t="shared" si="35"/>
        <v>1</v>
      </c>
      <c r="R224" s="613">
        <f t="shared" si="30"/>
        <v>0</v>
      </c>
      <c r="S224" s="613">
        <f t="shared" si="31"/>
        <v>0</v>
      </c>
      <c r="T224" s="747">
        <f t="shared" si="32"/>
        <v>0</v>
      </c>
      <c r="U224" s="613">
        <f t="shared" si="33"/>
        <v>0</v>
      </c>
    </row>
    <row r="225" spans="1:21">
      <c r="A225" s="285" t="s">
        <v>3720</v>
      </c>
      <c r="B225" s="285" t="s">
        <v>112</v>
      </c>
      <c r="C225" s="447" t="s">
        <v>5186</v>
      </c>
      <c r="D225" s="497">
        <f t="shared" si="34"/>
        <v>1070</v>
      </c>
      <c r="E225" s="496" t="e">
        <v>#N/A</v>
      </c>
      <c r="F225" s="489">
        <v>1070</v>
      </c>
      <c r="G225" s="489" t="e">
        <v>#N/A</v>
      </c>
      <c r="H225" s="489">
        <v>1070</v>
      </c>
      <c r="I225" s="489">
        <v>1070</v>
      </c>
      <c r="J225" s="489">
        <v>1070</v>
      </c>
      <c r="K225" s="489">
        <v>1070</v>
      </c>
      <c r="L225" s="489">
        <v>1070</v>
      </c>
      <c r="M225" s="743"/>
      <c r="N225" s="613" t="e">
        <f t="shared" si="27"/>
        <v>#N/A</v>
      </c>
      <c r="O225" s="613">
        <f t="shared" si="28"/>
        <v>0</v>
      </c>
      <c r="P225" s="613">
        <f t="shared" si="29"/>
        <v>0</v>
      </c>
      <c r="Q225" s="896">
        <f t="shared" si="35"/>
        <v>1</v>
      </c>
      <c r="R225" s="613">
        <f t="shared" si="30"/>
        <v>0</v>
      </c>
      <c r="S225" s="613">
        <f t="shared" si="31"/>
        <v>0</v>
      </c>
      <c r="T225" s="747">
        <f t="shared" si="32"/>
        <v>0</v>
      </c>
      <c r="U225" s="613">
        <f t="shared" si="33"/>
        <v>0</v>
      </c>
    </row>
    <row r="226" spans="1:21">
      <c r="A226" s="285" t="s">
        <v>3720</v>
      </c>
      <c r="B226" s="285" t="s">
        <v>155</v>
      </c>
      <c r="C226" s="447" t="s">
        <v>5187</v>
      </c>
      <c r="D226" s="497">
        <f t="shared" si="34"/>
        <v>1984</v>
      </c>
      <c r="E226" s="496" t="e">
        <v>#N/A</v>
      </c>
      <c r="F226" s="489">
        <v>1984</v>
      </c>
      <c r="G226" s="489" t="e">
        <v>#N/A</v>
      </c>
      <c r="H226" s="489">
        <v>1984</v>
      </c>
      <c r="I226" s="489">
        <v>1984</v>
      </c>
      <c r="J226" s="489">
        <v>1984</v>
      </c>
      <c r="K226" s="489">
        <v>1984</v>
      </c>
      <c r="L226" s="489">
        <v>1984</v>
      </c>
      <c r="M226" s="743"/>
      <c r="N226" s="613" t="e">
        <f t="shared" si="27"/>
        <v>#N/A</v>
      </c>
      <c r="O226" s="613">
        <f t="shared" si="28"/>
        <v>0</v>
      </c>
      <c r="P226" s="613">
        <f t="shared" si="29"/>
        <v>0</v>
      </c>
      <c r="Q226" s="896">
        <f t="shared" si="35"/>
        <v>1</v>
      </c>
      <c r="R226" s="613">
        <f t="shared" si="30"/>
        <v>0</v>
      </c>
      <c r="S226" s="613">
        <f t="shared" si="31"/>
        <v>0</v>
      </c>
      <c r="T226" s="747">
        <f t="shared" si="32"/>
        <v>0</v>
      </c>
      <c r="U226" s="613">
        <f t="shared" si="33"/>
        <v>0</v>
      </c>
    </row>
    <row r="227" spans="1:21">
      <c r="A227" s="285" t="s">
        <v>3720</v>
      </c>
      <c r="B227" s="285" t="s">
        <v>156</v>
      </c>
      <c r="C227" s="447" t="s">
        <v>5188</v>
      </c>
      <c r="D227" s="497">
        <f t="shared" si="34"/>
        <v>2147</v>
      </c>
      <c r="E227" s="496" t="e">
        <v>#N/A</v>
      </c>
      <c r="F227" s="489">
        <v>2147</v>
      </c>
      <c r="G227" s="489" t="e">
        <v>#N/A</v>
      </c>
      <c r="H227" s="489">
        <v>2147</v>
      </c>
      <c r="I227" s="489">
        <v>2147</v>
      </c>
      <c r="J227" s="489">
        <v>2147</v>
      </c>
      <c r="K227" s="489">
        <v>2147</v>
      </c>
      <c r="L227" s="489">
        <v>2147</v>
      </c>
      <c r="M227" s="743"/>
      <c r="N227" s="613" t="e">
        <f t="shared" si="27"/>
        <v>#N/A</v>
      </c>
      <c r="O227" s="613">
        <f t="shared" si="28"/>
        <v>0</v>
      </c>
      <c r="P227" s="613">
        <f t="shared" si="29"/>
        <v>0</v>
      </c>
      <c r="Q227" s="896">
        <f t="shared" si="35"/>
        <v>1</v>
      </c>
      <c r="R227" s="613">
        <f t="shared" si="30"/>
        <v>0</v>
      </c>
      <c r="S227" s="613">
        <f t="shared" si="31"/>
        <v>0</v>
      </c>
      <c r="T227" s="747">
        <f t="shared" si="32"/>
        <v>0</v>
      </c>
      <c r="U227" s="613">
        <f t="shared" si="33"/>
        <v>0</v>
      </c>
    </row>
    <row r="228" spans="1:21">
      <c r="A228" s="285" t="s">
        <v>3720</v>
      </c>
      <c r="B228" s="285" t="s">
        <v>157</v>
      </c>
      <c r="C228" s="447" t="s">
        <v>5189</v>
      </c>
      <c r="D228" s="497">
        <f t="shared" si="34"/>
        <v>2945</v>
      </c>
      <c r="E228" s="496" t="e">
        <v>#N/A</v>
      </c>
      <c r="F228" s="489">
        <v>2945</v>
      </c>
      <c r="G228" s="489" t="e">
        <v>#N/A</v>
      </c>
      <c r="H228" s="489">
        <v>2945</v>
      </c>
      <c r="I228" s="489">
        <v>2945</v>
      </c>
      <c r="J228" s="489">
        <v>2945</v>
      </c>
      <c r="K228" s="489">
        <v>2945</v>
      </c>
      <c r="L228" s="489">
        <v>2945</v>
      </c>
      <c r="M228" s="743"/>
      <c r="N228" s="613" t="e">
        <f t="shared" si="27"/>
        <v>#N/A</v>
      </c>
      <c r="O228" s="613">
        <f t="shared" si="28"/>
        <v>0</v>
      </c>
      <c r="P228" s="613">
        <f t="shared" si="29"/>
        <v>0</v>
      </c>
      <c r="Q228" s="896">
        <f t="shared" si="35"/>
        <v>1</v>
      </c>
      <c r="R228" s="613">
        <f t="shared" si="30"/>
        <v>0</v>
      </c>
      <c r="S228" s="613">
        <f t="shared" si="31"/>
        <v>0</v>
      </c>
      <c r="T228" s="747">
        <f t="shared" si="32"/>
        <v>0</v>
      </c>
      <c r="U228" s="613">
        <f t="shared" si="33"/>
        <v>0</v>
      </c>
    </row>
    <row r="229" spans="1:21">
      <c r="A229" s="285" t="s">
        <v>3720</v>
      </c>
      <c r="B229" s="285" t="s">
        <v>671</v>
      </c>
      <c r="C229" s="447" t="s">
        <v>5190</v>
      </c>
      <c r="D229" s="497">
        <f t="shared" si="34"/>
        <v>3087</v>
      </c>
      <c r="E229" s="496" t="e">
        <v>#N/A</v>
      </c>
      <c r="F229" s="489">
        <v>3087</v>
      </c>
      <c r="G229" s="489" t="e">
        <v>#N/A</v>
      </c>
      <c r="H229" s="489">
        <v>3087</v>
      </c>
      <c r="I229" s="489">
        <v>3087</v>
      </c>
      <c r="J229" s="489">
        <v>3087</v>
      </c>
      <c r="K229" s="489">
        <v>3087</v>
      </c>
      <c r="L229" s="489">
        <v>3087</v>
      </c>
      <c r="M229" s="743"/>
      <c r="N229" s="613" t="e">
        <f t="shared" si="27"/>
        <v>#N/A</v>
      </c>
      <c r="O229" s="613">
        <f t="shared" si="28"/>
        <v>0</v>
      </c>
      <c r="P229" s="613">
        <f t="shared" si="29"/>
        <v>0</v>
      </c>
      <c r="Q229" s="896">
        <f t="shared" si="35"/>
        <v>1</v>
      </c>
      <c r="R229" s="613">
        <f t="shared" si="30"/>
        <v>0</v>
      </c>
      <c r="S229" s="613">
        <f t="shared" si="31"/>
        <v>0</v>
      </c>
      <c r="T229" s="747">
        <f t="shared" si="32"/>
        <v>0</v>
      </c>
      <c r="U229" s="613">
        <f t="shared" si="33"/>
        <v>0</v>
      </c>
    </row>
    <row r="230" spans="1:21">
      <c r="A230" s="285" t="s">
        <v>3720</v>
      </c>
      <c r="B230" s="285" t="s">
        <v>670</v>
      </c>
      <c r="C230" s="447" t="s">
        <v>5191</v>
      </c>
      <c r="D230" s="497">
        <f t="shared" si="34"/>
        <v>2977</v>
      </c>
      <c r="E230" s="496" t="e">
        <v>#N/A</v>
      </c>
      <c r="F230" s="489">
        <v>2977</v>
      </c>
      <c r="G230" s="489" t="e">
        <v>#N/A</v>
      </c>
      <c r="H230" s="489">
        <v>2977</v>
      </c>
      <c r="I230" s="489">
        <v>2977</v>
      </c>
      <c r="J230" s="489">
        <v>2977</v>
      </c>
      <c r="K230" s="489">
        <v>2977</v>
      </c>
      <c r="L230" s="489">
        <v>2977</v>
      </c>
      <c r="M230" s="743"/>
      <c r="N230" s="613" t="e">
        <f t="shared" si="27"/>
        <v>#N/A</v>
      </c>
      <c r="O230" s="613">
        <f t="shared" si="28"/>
        <v>0</v>
      </c>
      <c r="P230" s="613">
        <f t="shared" si="29"/>
        <v>0</v>
      </c>
      <c r="Q230" s="896">
        <f t="shared" si="35"/>
        <v>1</v>
      </c>
      <c r="R230" s="613">
        <f t="shared" si="30"/>
        <v>0</v>
      </c>
      <c r="S230" s="613">
        <f t="shared" si="31"/>
        <v>0</v>
      </c>
      <c r="T230" s="747">
        <f t="shared" si="32"/>
        <v>0</v>
      </c>
      <c r="U230" s="613">
        <f t="shared" si="33"/>
        <v>0</v>
      </c>
    </row>
    <row r="231" spans="1:21">
      <c r="A231" s="285" t="s">
        <v>3720</v>
      </c>
      <c r="B231" s="285" t="s">
        <v>159</v>
      </c>
      <c r="C231" s="447" t="s">
        <v>5192</v>
      </c>
      <c r="D231" s="497">
        <f t="shared" si="34"/>
        <v>3323</v>
      </c>
      <c r="E231" s="496" t="e">
        <v>#N/A</v>
      </c>
      <c r="F231" s="489">
        <v>3323</v>
      </c>
      <c r="G231" s="489" t="e">
        <v>#N/A</v>
      </c>
      <c r="H231" s="489">
        <v>3323</v>
      </c>
      <c r="I231" s="489">
        <v>3323</v>
      </c>
      <c r="J231" s="489">
        <v>3323</v>
      </c>
      <c r="K231" s="489">
        <v>3323</v>
      </c>
      <c r="L231" s="489">
        <v>3323</v>
      </c>
      <c r="M231" s="743"/>
      <c r="N231" s="613" t="e">
        <f t="shared" si="27"/>
        <v>#N/A</v>
      </c>
      <c r="O231" s="613">
        <f t="shared" si="28"/>
        <v>0</v>
      </c>
      <c r="P231" s="613">
        <f t="shared" si="29"/>
        <v>0</v>
      </c>
      <c r="Q231" s="896">
        <f t="shared" si="35"/>
        <v>1</v>
      </c>
      <c r="R231" s="613">
        <f t="shared" si="30"/>
        <v>0</v>
      </c>
      <c r="S231" s="613">
        <f t="shared" si="31"/>
        <v>0</v>
      </c>
      <c r="T231" s="747">
        <f t="shared" si="32"/>
        <v>0</v>
      </c>
      <c r="U231" s="613">
        <f t="shared" si="33"/>
        <v>0</v>
      </c>
    </row>
    <row r="232" spans="1:21">
      <c r="A232" s="285" t="s">
        <v>3720</v>
      </c>
      <c r="B232" s="285" t="s">
        <v>158</v>
      </c>
      <c r="C232" s="447" t="s">
        <v>5193</v>
      </c>
      <c r="D232" s="497">
        <f t="shared" si="34"/>
        <v>3287</v>
      </c>
      <c r="E232" s="496" t="e">
        <v>#N/A</v>
      </c>
      <c r="F232" s="489">
        <v>3287</v>
      </c>
      <c r="G232" s="489" t="e">
        <v>#N/A</v>
      </c>
      <c r="H232" s="489">
        <v>3287</v>
      </c>
      <c r="I232" s="489">
        <v>3287</v>
      </c>
      <c r="J232" s="489">
        <v>3287</v>
      </c>
      <c r="K232" s="489">
        <v>3287</v>
      </c>
      <c r="L232" s="489">
        <v>3287</v>
      </c>
      <c r="M232" s="743"/>
      <c r="N232" s="613" t="e">
        <f t="shared" si="27"/>
        <v>#N/A</v>
      </c>
      <c r="O232" s="613">
        <f t="shared" si="28"/>
        <v>0</v>
      </c>
      <c r="P232" s="613">
        <f t="shared" si="29"/>
        <v>0</v>
      </c>
      <c r="Q232" s="896">
        <f t="shared" si="35"/>
        <v>1</v>
      </c>
      <c r="R232" s="613">
        <f t="shared" si="30"/>
        <v>0</v>
      </c>
      <c r="S232" s="613">
        <f t="shared" si="31"/>
        <v>0</v>
      </c>
      <c r="T232" s="747">
        <f t="shared" si="32"/>
        <v>0</v>
      </c>
      <c r="U232" s="613">
        <f t="shared" si="33"/>
        <v>0</v>
      </c>
    </row>
    <row r="233" spans="1:21">
      <c r="A233" s="285" t="s">
        <v>3720</v>
      </c>
      <c r="B233" s="285" t="s">
        <v>160</v>
      </c>
      <c r="C233" s="447" t="s">
        <v>5194</v>
      </c>
      <c r="D233" s="497">
        <f t="shared" si="34"/>
        <v>82</v>
      </c>
      <c r="E233" s="496" t="e">
        <v>#N/A</v>
      </c>
      <c r="F233" s="489">
        <v>82</v>
      </c>
      <c r="G233" s="489" t="e">
        <v>#N/A</v>
      </c>
      <c r="H233" s="489">
        <v>82</v>
      </c>
      <c r="I233" s="489">
        <v>82</v>
      </c>
      <c r="J233" s="489">
        <v>82</v>
      </c>
      <c r="K233" s="489">
        <v>82</v>
      </c>
      <c r="L233" s="489">
        <v>82</v>
      </c>
      <c r="M233" s="743"/>
      <c r="N233" s="613" t="e">
        <f t="shared" si="27"/>
        <v>#N/A</v>
      </c>
      <c r="O233" s="613">
        <f t="shared" si="28"/>
        <v>0</v>
      </c>
      <c r="P233" s="613">
        <f t="shared" si="29"/>
        <v>0</v>
      </c>
      <c r="Q233" s="896">
        <f t="shared" si="35"/>
        <v>1</v>
      </c>
      <c r="R233" s="613">
        <f t="shared" si="30"/>
        <v>0</v>
      </c>
      <c r="S233" s="613">
        <f t="shared" si="31"/>
        <v>0</v>
      </c>
      <c r="T233" s="747">
        <f t="shared" si="32"/>
        <v>0</v>
      </c>
      <c r="U233" s="613">
        <f t="shared" si="33"/>
        <v>0</v>
      </c>
    </row>
    <row r="234" spans="1:21">
      <c r="A234" s="285" t="s">
        <v>3720</v>
      </c>
      <c r="B234" s="285" t="s">
        <v>126</v>
      </c>
      <c r="C234" s="447" t="s">
        <v>5195</v>
      </c>
      <c r="D234" s="497">
        <f t="shared" si="34"/>
        <v>350</v>
      </c>
      <c r="E234" s="496">
        <v>350</v>
      </c>
      <c r="F234" s="489">
        <v>324</v>
      </c>
      <c r="G234" s="489" t="e">
        <v>#N/A</v>
      </c>
      <c r="H234" s="489">
        <v>324</v>
      </c>
      <c r="I234" s="489">
        <v>324</v>
      </c>
      <c r="J234" s="489">
        <v>0</v>
      </c>
      <c r="K234" s="489">
        <v>324</v>
      </c>
      <c r="L234" s="489">
        <v>324</v>
      </c>
      <c r="M234" s="743"/>
      <c r="N234" s="613">
        <f t="shared" si="27"/>
        <v>0</v>
      </c>
      <c r="O234" s="613">
        <f t="shared" si="28"/>
        <v>26</v>
      </c>
      <c r="P234" s="613">
        <f t="shared" si="29"/>
        <v>26</v>
      </c>
      <c r="Q234" s="896">
        <f t="shared" si="35"/>
        <v>1</v>
      </c>
      <c r="R234" s="613">
        <f t="shared" si="30"/>
        <v>26</v>
      </c>
      <c r="S234" s="613">
        <f t="shared" si="31"/>
        <v>350</v>
      </c>
      <c r="T234" s="747">
        <f t="shared" si="32"/>
        <v>26</v>
      </c>
      <c r="U234" s="613">
        <f t="shared" si="33"/>
        <v>26</v>
      </c>
    </row>
    <row r="235" spans="1:21">
      <c r="A235" s="285" t="s">
        <v>3720</v>
      </c>
      <c r="B235" s="285" t="s">
        <v>127</v>
      </c>
      <c r="C235" s="447" t="s">
        <v>5196</v>
      </c>
      <c r="D235" s="497">
        <f t="shared" si="34"/>
        <v>400</v>
      </c>
      <c r="E235" s="496">
        <v>400</v>
      </c>
      <c r="F235" s="489">
        <v>370</v>
      </c>
      <c r="G235" s="489" t="e">
        <v>#N/A</v>
      </c>
      <c r="H235" s="489">
        <v>370</v>
      </c>
      <c r="I235" s="489">
        <v>370</v>
      </c>
      <c r="J235" s="489">
        <v>0</v>
      </c>
      <c r="K235" s="489">
        <v>370</v>
      </c>
      <c r="L235" s="489">
        <v>370</v>
      </c>
      <c r="M235" s="743"/>
      <c r="N235" s="613">
        <f t="shared" si="27"/>
        <v>0</v>
      </c>
      <c r="O235" s="613">
        <f t="shared" si="28"/>
        <v>30</v>
      </c>
      <c r="P235" s="613">
        <f t="shared" si="29"/>
        <v>30</v>
      </c>
      <c r="Q235" s="896">
        <f t="shared" si="35"/>
        <v>1</v>
      </c>
      <c r="R235" s="613">
        <f t="shared" si="30"/>
        <v>30</v>
      </c>
      <c r="S235" s="613">
        <f t="shared" si="31"/>
        <v>400</v>
      </c>
      <c r="T235" s="747">
        <f t="shared" si="32"/>
        <v>30</v>
      </c>
      <c r="U235" s="613">
        <f t="shared" si="33"/>
        <v>30</v>
      </c>
    </row>
    <row r="236" spans="1:21">
      <c r="A236" s="285" t="s">
        <v>3720</v>
      </c>
      <c r="B236" s="285" t="s">
        <v>306</v>
      </c>
      <c r="C236" s="447" t="s">
        <v>5197</v>
      </c>
      <c r="D236" s="497">
        <f t="shared" si="34"/>
        <v>201</v>
      </c>
      <c r="E236" s="496" t="e">
        <v>#N/A</v>
      </c>
      <c r="F236" s="489">
        <v>201</v>
      </c>
      <c r="G236" s="489" t="e">
        <v>#N/A</v>
      </c>
      <c r="H236" s="489">
        <v>201</v>
      </c>
      <c r="I236" s="489">
        <v>201</v>
      </c>
      <c r="J236" s="489">
        <v>201</v>
      </c>
      <c r="K236" s="489">
        <v>201</v>
      </c>
      <c r="L236" s="489">
        <v>201</v>
      </c>
      <c r="M236" s="743"/>
      <c r="N236" s="613" t="e">
        <f t="shared" si="27"/>
        <v>#N/A</v>
      </c>
      <c r="O236" s="613">
        <f t="shared" si="28"/>
        <v>0</v>
      </c>
      <c r="P236" s="613">
        <f t="shared" si="29"/>
        <v>0</v>
      </c>
      <c r="Q236" s="896">
        <f t="shared" si="35"/>
        <v>1</v>
      </c>
      <c r="R236" s="613">
        <f t="shared" si="30"/>
        <v>0</v>
      </c>
      <c r="S236" s="613">
        <f t="shared" si="31"/>
        <v>0</v>
      </c>
      <c r="T236" s="747">
        <f t="shared" si="32"/>
        <v>0</v>
      </c>
      <c r="U236" s="613">
        <f t="shared" si="33"/>
        <v>0</v>
      </c>
    </row>
    <row r="237" spans="1:21">
      <c r="A237" s="285" t="s">
        <v>3720</v>
      </c>
      <c r="B237" s="285" t="s">
        <v>3098</v>
      </c>
      <c r="C237" s="447" t="s">
        <v>5198</v>
      </c>
      <c r="D237" s="497">
        <f t="shared" si="34"/>
        <v>400</v>
      </c>
      <c r="E237" s="496">
        <v>400</v>
      </c>
      <c r="F237" s="489">
        <v>209</v>
      </c>
      <c r="G237" s="489" t="e">
        <v>#N/A</v>
      </c>
      <c r="H237" s="489" t="e">
        <v>#N/A</v>
      </c>
      <c r="I237" s="489">
        <v>209</v>
      </c>
      <c r="J237" s="489">
        <v>0</v>
      </c>
      <c r="K237" s="489">
        <v>209</v>
      </c>
      <c r="L237" s="489" t="e">
        <v>#N/A</v>
      </c>
      <c r="M237" s="743"/>
      <c r="N237" s="613">
        <f t="shared" si="27"/>
        <v>0</v>
      </c>
      <c r="O237" s="613">
        <f t="shared" si="28"/>
        <v>191</v>
      </c>
      <c r="P237" s="613" t="e">
        <f t="shared" si="29"/>
        <v>#N/A</v>
      </c>
      <c r="Q237" s="896" t="e">
        <f t="shared" si="35"/>
        <v>#N/A</v>
      </c>
      <c r="R237" s="613">
        <f t="shared" si="30"/>
        <v>191</v>
      </c>
      <c r="S237" s="613">
        <f t="shared" si="31"/>
        <v>400</v>
      </c>
      <c r="T237" s="747">
        <f t="shared" si="32"/>
        <v>191</v>
      </c>
      <c r="U237" s="613" t="e">
        <f t="shared" si="33"/>
        <v>#N/A</v>
      </c>
    </row>
    <row r="238" spans="1:21">
      <c r="A238" s="285" t="s">
        <v>3720</v>
      </c>
      <c r="B238" s="285" t="s">
        <v>305</v>
      </c>
      <c r="C238" s="447" t="s">
        <v>5199</v>
      </c>
      <c r="D238" s="497">
        <f t="shared" si="34"/>
        <v>350</v>
      </c>
      <c r="E238" s="496">
        <v>350</v>
      </c>
      <c r="F238" s="489">
        <v>232</v>
      </c>
      <c r="G238" s="489" t="e">
        <v>#N/A</v>
      </c>
      <c r="H238" s="489">
        <v>232</v>
      </c>
      <c r="I238" s="489">
        <v>232</v>
      </c>
      <c r="J238" s="489">
        <v>232</v>
      </c>
      <c r="K238" s="489" t="e">
        <v>#N/A</v>
      </c>
      <c r="L238" s="489">
        <v>232</v>
      </c>
      <c r="M238" s="743"/>
      <c r="N238" s="613">
        <f t="shared" si="27"/>
        <v>0</v>
      </c>
      <c r="O238" s="613">
        <f t="shared" si="28"/>
        <v>118</v>
      </c>
      <c r="P238" s="613">
        <f t="shared" si="29"/>
        <v>118</v>
      </c>
      <c r="Q238" s="896">
        <f t="shared" si="35"/>
        <v>1</v>
      </c>
      <c r="R238" s="613">
        <f t="shared" si="30"/>
        <v>118</v>
      </c>
      <c r="S238" s="613">
        <f t="shared" si="31"/>
        <v>118</v>
      </c>
      <c r="T238" s="747" t="e">
        <f t="shared" si="32"/>
        <v>#N/A</v>
      </c>
      <c r="U238" s="613">
        <f t="shared" si="33"/>
        <v>118</v>
      </c>
    </row>
    <row r="239" spans="1:21">
      <c r="A239" s="285" t="s">
        <v>3720</v>
      </c>
      <c r="B239" s="285" t="s">
        <v>3097</v>
      </c>
      <c r="C239" s="447" t="s">
        <v>5200</v>
      </c>
      <c r="D239" s="497">
        <f t="shared" si="34"/>
        <v>325</v>
      </c>
      <c r="E239" s="496">
        <v>325</v>
      </c>
      <c r="F239" s="489">
        <v>185</v>
      </c>
      <c r="G239" s="489" t="e">
        <v>#N/A</v>
      </c>
      <c r="H239" s="489" t="e">
        <v>#N/A</v>
      </c>
      <c r="I239" s="489">
        <v>185</v>
      </c>
      <c r="J239" s="489">
        <v>0</v>
      </c>
      <c r="K239" s="489">
        <v>185</v>
      </c>
      <c r="L239" s="489" t="e">
        <v>#N/A</v>
      </c>
      <c r="M239" s="743"/>
      <c r="N239" s="613">
        <f t="shared" si="27"/>
        <v>0</v>
      </c>
      <c r="O239" s="613">
        <f t="shared" si="28"/>
        <v>140</v>
      </c>
      <c r="P239" s="613" t="e">
        <f t="shared" si="29"/>
        <v>#N/A</v>
      </c>
      <c r="Q239" s="896" t="e">
        <f t="shared" si="35"/>
        <v>#N/A</v>
      </c>
      <c r="R239" s="613">
        <f t="shared" si="30"/>
        <v>140</v>
      </c>
      <c r="S239" s="613">
        <f t="shared" si="31"/>
        <v>325</v>
      </c>
      <c r="T239" s="747">
        <f t="shared" si="32"/>
        <v>140</v>
      </c>
      <c r="U239" s="613" t="e">
        <f t="shared" si="33"/>
        <v>#N/A</v>
      </c>
    </row>
    <row r="240" spans="1:21">
      <c r="A240" s="285" t="s">
        <v>3720</v>
      </c>
      <c r="B240" s="285" t="s">
        <v>3100</v>
      </c>
      <c r="C240" s="447" t="s">
        <v>5201</v>
      </c>
      <c r="D240" s="497">
        <f t="shared" si="34"/>
        <v>135</v>
      </c>
      <c r="E240" s="496" t="e">
        <v>#N/A</v>
      </c>
      <c r="F240" s="489">
        <v>135</v>
      </c>
      <c r="G240" s="489" t="e">
        <v>#N/A</v>
      </c>
      <c r="H240" s="489" t="e">
        <v>#N/A</v>
      </c>
      <c r="I240" s="489">
        <v>135</v>
      </c>
      <c r="J240" s="489">
        <v>0</v>
      </c>
      <c r="K240" s="489">
        <v>135</v>
      </c>
      <c r="L240" s="489" t="e">
        <v>#N/A</v>
      </c>
      <c r="M240" s="743"/>
      <c r="N240" s="613" t="e">
        <f t="shared" si="27"/>
        <v>#N/A</v>
      </c>
      <c r="O240" s="613">
        <f t="shared" si="28"/>
        <v>0</v>
      </c>
      <c r="P240" s="613" t="e">
        <f t="shared" si="29"/>
        <v>#N/A</v>
      </c>
      <c r="Q240" s="896" t="e">
        <f t="shared" si="35"/>
        <v>#N/A</v>
      </c>
      <c r="R240" s="613">
        <f t="shared" si="30"/>
        <v>0</v>
      </c>
      <c r="S240" s="613">
        <f t="shared" si="31"/>
        <v>135</v>
      </c>
      <c r="T240" s="747">
        <f t="shared" si="32"/>
        <v>0</v>
      </c>
      <c r="U240" s="613" t="e">
        <f t="shared" si="33"/>
        <v>#N/A</v>
      </c>
    </row>
    <row r="241" spans="1:21">
      <c r="A241" s="285" t="s">
        <v>3720</v>
      </c>
      <c r="B241" s="285" t="s">
        <v>3099</v>
      </c>
      <c r="C241" s="447" t="s">
        <v>5202</v>
      </c>
      <c r="D241" s="497">
        <f t="shared" si="34"/>
        <v>115</v>
      </c>
      <c r="E241" s="496" t="e">
        <v>#N/A</v>
      </c>
      <c r="F241" s="489">
        <v>115</v>
      </c>
      <c r="G241" s="489" t="e">
        <v>#N/A</v>
      </c>
      <c r="H241" s="489" t="e">
        <v>#N/A</v>
      </c>
      <c r="I241" s="489">
        <v>115</v>
      </c>
      <c r="J241" s="489">
        <v>0</v>
      </c>
      <c r="K241" s="489">
        <v>115</v>
      </c>
      <c r="L241" s="489" t="e">
        <v>#N/A</v>
      </c>
      <c r="M241" s="743"/>
      <c r="N241" s="613" t="e">
        <f t="shared" si="27"/>
        <v>#N/A</v>
      </c>
      <c r="O241" s="613">
        <f t="shared" si="28"/>
        <v>0</v>
      </c>
      <c r="P241" s="613" t="e">
        <f t="shared" si="29"/>
        <v>#N/A</v>
      </c>
      <c r="Q241" s="896" t="e">
        <f t="shared" si="35"/>
        <v>#N/A</v>
      </c>
      <c r="R241" s="613">
        <f t="shared" si="30"/>
        <v>0</v>
      </c>
      <c r="S241" s="613">
        <f t="shared" si="31"/>
        <v>115</v>
      </c>
      <c r="T241" s="747">
        <f t="shared" si="32"/>
        <v>0</v>
      </c>
      <c r="U241" s="613" t="e">
        <f t="shared" si="33"/>
        <v>#N/A</v>
      </c>
    </row>
    <row r="242" spans="1:21">
      <c r="A242" s="285" t="s">
        <v>3720</v>
      </c>
      <c r="B242" s="285" t="s">
        <v>113</v>
      </c>
      <c r="C242" s="447" t="s">
        <v>5203</v>
      </c>
      <c r="D242" s="497">
        <f t="shared" si="34"/>
        <v>1725</v>
      </c>
      <c r="E242" s="496" t="e">
        <v>#N/A</v>
      </c>
      <c r="F242" s="489">
        <v>1725</v>
      </c>
      <c r="G242" s="489" t="e">
        <v>#N/A</v>
      </c>
      <c r="H242" s="489">
        <v>1725</v>
      </c>
      <c r="I242" s="489">
        <v>1725</v>
      </c>
      <c r="J242" s="489">
        <v>1725</v>
      </c>
      <c r="K242" s="489">
        <v>1725</v>
      </c>
      <c r="L242" s="489">
        <v>1725</v>
      </c>
      <c r="M242" s="743"/>
      <c r="N242" s="613" t="e">
        <f t="shared" si="27"/>
        <v>#N/A</v>
      </c>
      <c r="O242" s="613">
        <f t="shared" si="28"/>
        <v>0</v>
      </c>
      <c r="P242" s="613">
        <f t="shared" si="29"/>
        <v>0</v>
      </c>
      <c r="Q242" s="896">
        <f t="shared" si="35"/>
        <v>1</v>
      </c>
      <c r="R242" s="613">
        <f t="shared" si="30"/>
        <v>0</v>
      </c>
      <c r="S242" s="613">
        <f t="shared" si="31"/>
        <v>0</v>
      </c>
      <c r="T242" s="747">
        <f t="shared" si="32"/>
        <v>0</v>
      </c>
      <c r="U242" s="613">
        <f t="shared" si="33"/>
        <v>0</v>
      </c>
    </row>
    <row r="243" spans="1:21">
      <c r="A243" s="285" t="s">
        <v>3720</v>
      </c>
      <c r="B243" s="285" t="s">
        <v>118</v>
      </c>
      <c r="C243" s="447" t="s">
        <v>5204</v>
      </c>
      <c r="D243" s="497">
        <f t="shared" si="34"/>
        <v>4065</v>
      </c>
      <c r="E243" s="496" t="e">
        <v>#N/A</v>
      </c>
      <c r="F243" s="489">
        <v>4065</v>
      </c>
      <c r="G243" s="489" t="e">
        <v>#N/A</v>
      </c>
      <c r="H243" s="489">
        <v>4065</v>
      </c>
      <c r="I243" s="489">
        <v>4065</v>
      </c>
      <c r="J243" s="489">
        <v>4065</v>
      </c>
      <c r="K243" s="489">
        <v>4065</v>
      </c>
      <c r="L243" s="489">
        <v>4065</v>
      </c>
      <c r="M243" s="743"/>
      <c r="N243" s="613" t="e">
        <f t="shared" si="27"/>
        <v>#N/A</v>
      </c>
      <c r="O243" s="613">
        <f t="shared" si="28"/>
        <v>0</v>
      </c>
      <c r="P243" s="613">
        <f t="shared" si="29"/>
        <v>0</v>
      </c>
      <c r="Q243" s="896">
        <f t="shared" si="35"/>
        <v>1</v>
      </c>
      <c r="R243" s="613">
        <f t="shared" si="30"/>
        <v>0</v>
      </c>
      <c r="S243" s="613">
        <f t="shared" si="31"/>
        <v>0</v>
      </c>
      <c r="T243" s="747">
        <f t="shared" si="32"/>
        <v>0</v>
      </c>
      <c r="U243" s="613">
        <f t="shared" si="33"/>
        <v>0</v>
      </c>
    </row>
    <row r="244" spans="1:21">
      <c r="A244" s="285" t="s">
        <v>3720</v>
      </c>
      <c r="B244" s="285" t="s">
        <v>114</v>
      </c>
      <c r="C244" s="447" t="s">
        <v>5205</v>
      </c>
      <c r="D244" s="497">
        <f t="shared" si="34"/>
        <v>1849</v>
      </c>
      <c r="E244" s="496" t="e">
        <v>#N/A</v>
      </c>
      <c r="F244" s="489">
        <v>1849</v>
      </c>
      <c r="G244" s="489" t="e">
        <v>#N/A</v>
      </c>
      <c r="H244" s="489">
        <v>1849</v>
      </c>
      <c r="I244" s="489">
        <v>1849</v>
      </c>
      <c r="J244" s="489">
        <v>1849</v>
      </c>
      <c r="K244" s="489">
        <v>1849</v>
      </c>
      <c r="L244" s="489">
        <v>1849</v>
      </c>
      <c r="M244" s="743"/>
      <c r="N244" s="613" t="e">
        <f t="shared" si="27"/>
        <v>#N/A</v>
      </c>
      <c r="O244" s="613">
        <f t="shared" si="28"/>
        <v>0</v>
      </c>
      <c r="P244" s="613">
        <f t="shared" si="29"/>
        <v>0</v>
      </c>
      <c r="Q244" s="896">
        <f t="shared" si="35"/>
        <v>1</v>
      </c>
      <c r="R244" s="613">
        <f t="shared" si="30"/>
        <v>0</v>
      </c>
      <c r="S244" s="613">
        <f t="shared" si="31"/>
        <v>0</v>
      </c>
      <c r="T244" s="747">
        <f t="shared" si="32"/>
        <v>0</v>
      </c>
      <c r="U244" s="613">
        <f t="shared" si="33"/>
        <v>0</v>
      </c>
    </row>
    <row r="245" spans="1:21">
      <c r="A245" s="285" t="s">
        <v>3720</v>
      </c>
      <c r="B245" s="285" t="s">
        <v>115</v>
      </c>
      <c r="C245" s="447" t="s">
        <v>5206</v>
      </c>
      <c r="D245" s="497">
        <f t="shared" si="34"/>
        <v>2249</v>
      </c>
      <c r="E245" s="496" t="e">
        <v>#N/A</v>
      </c>
      <c r="F245" s="489">
        <v>2249</v>
      </c>
      <c r="G245" s="489" t="e">
        <v>#N/A</v>
      </c>
      <c r="H245" s="489">
        <v>2249</v>
      </c>
      <c r="I245" s="489">
        <v>2249</v>
      </c>
      <c r="J245" s="489">
        <v>2249</v>
      </c>
      <c r="K245" s="489">
        <v>2249</v>
      </c>
      <c r="L245" s="489">
        <v>2249</v>
      </c>
      <c r="M245" s="743"/>
      <c r="N245" s="613" t="e">
        <f t="shared" si="27"/>
        <v>#N/A</v>
      </c>
      <c r="O245" s="613">
        <f t="shared" si="28"/>
        <v>0</v>
      </c>
      <c r="P245" s="613">
        <f t="shared" si="29"/>
        <v>0</v>
      </c>
      <c r="Q245" s="896">
        <f t="shared" si="35"/>
        <v>1</v>
      </c>
      <c r="R245" s="613">
        <f t="shared" si="30"/>
        <v>0</v>
      </c>
      <c r="S245" s="613">
        <f t="shared" si="31"/>
        <v>0</v>
      </c>
      <c r="T245" s="747">
        <f t="shared" si="32"/>
        <v>0</v>
      </c>
      <c r="U245" s="613">
        <f t="shared" si="33"/>
        <v>0</v>
      </c>
    </row>
    <row r="246" spans="1:21">
      <c r="A246" s="285" t="s">
        <v>3720</v>
      </c>
      <c r="B246" s="285" t="s">
        <v>117</v>
      </c>
      <c r="C246" s="447" t="s">
        <v>5207</v>
      </c>
      <c r="D246" s="497">
        <f t="shared" si="34"/>
        <v>2995</v>
      </c>
      <c r="E246" s="496" t="e">
        <v>#N/A</v>
      </c>
      <c r="F246" s="489">
        <v>2995</v>
      </c>
      <c r="G246" s="489" t="e">
        <v>#N/A</v>
      </c>
      <c r="H246" s="489">
        <v>2995</v>
      </c>
      <c r="I246" s="489">
        <v>2995</v>
      </c>
      <c r="J246" s="489">
        <v>2995</v>
      </c>
      <c r="K246" s="489">
        <v>2995</v>
      </c>
      <c r="L246" s="489">
        <v>2995</v>
      </c>
      <c r="M246" s="743"/>
      <c r="N246" s="613" t="e">
        <f t="shared" si="27"/>
        <v>#N/A</v>
      </c>
      <c r="O246" s="613">
        <f t="shared" si="28"/>
        <v>0</v>
      </c>
      <c r="P246" s="613">
        <f t="shared" si="29"/>
        <v>0</v>
      </c>
      <c r="Q246" s="896">
        <f t="shared" si="35"/>
        <v>1</v>
      </c>
      <c r="R246" s="613">
        <f t="shared" si="30"/>
        <v>0</v>
      </c>
      <c r="S246" s="613">
        <f t="shared" si="31"/>
        <v>0</v>
      </c>
      <c r="T246" s="747">
        <f t="shared" si="32"/>
        <v>0</v>
      </c>
      <c r="U246" s="613">
        <f t="shared" si="33"/>
        <v>0</v>
      </c>
    </row>
    <row r="247" spans="1:21">
      <c r="A247" s="285" t="s">
        <v>3720</v>
      </c>
      <c r="B247" s="285" t="s">
        <v>116</v>
      </c>
      <c r="C247" s="447" t="s">
        <v>5208</v>
      </c>
      <c r="D247" s="497">
        <f t="shared" si="34"/>
        <v>2995</v>
      </c>
      <c r="E247" s="496" t="e">
        <v>#N/A</v>
      </c>
      <c r="F247" s="489">
        <v>2995</v>
      </c>
      <c r="G247" s="489" t="e">
        <v>#N/A</v>
      </c>
      <c r="H247" s="489">
        <v>2995</v>
      </c>
      <c r="I247" s="489">
        <v>2995</v>
      </c>
      <c r="J247" s="489">
        <v>2995</v>
      </c>
      <c r="K247" s="489">
        <v>2995</v>
      </c>
      <c r="L247" s="489">
        <v>2995</v>
      </c>
      <c r="M247" s="743"/>
      <c r="N247" s="613" t="e">
        <f t="shared" si="27"/>
        <v>#N/A</v>
      </c>
      <c r="O247" s="613">
        <f t="shared" si="28"/>
        <v>0</v>
      </c>
      <c r="P247" s="613">
        <f t="shared" si="29"/>
        <v>0</v>
      </c>
      <c r="Q247" s="896">
        <f t="shared" si="35"/>
        <v>1</v>
      </c>
      <c r="R247" s="613">
        <f t="shared" si="30"/>
        <v>0</v>
      </c>
      <c r="S247" s="613">
        <f t="shared" si="31"/>
        <v>0</v>
      </c>
      <c r="T247" s="747">
        <f t="shared" si="32"/>
        <v>0</v>
      </c>
      <c r="U247" s="613">
        <f t="shared" si="33"/>
        <v>0</v>
      </c>
    </row>
    <row r="248" spans="1:21">
      <c r="A248" s="285" t="s">
        <v>3720</v>
      </c>
      <c r="B248" s="285" t="s">
        <v>107</v>
      </c>
      <c r="C248" s="447" t="s">
        <v>5209</v>
      </c>
      <c r="D248" s="497">
        <f t="shared" si="34"/>
        <v>6125</v>
      </c>
      <c r="E248" s="496" t="e">
        <v>#N/A</v>
      </c>
      <c r="F248" s="489">
        <v>6125</v>
      </c>
      <c r="G248" s="489" t="e">
        <v>#N/A</v>
      </c>
      <c r="H248" s="489">
        <v>6125</v>
      </c>
      <c r="I248" s="489">
        <v>6125</v>
      </c>
      <c r="J248" s="489">
        <v>6125</v>
      </c>
      <c r="K248" s="489">
        <v>6125</v>
      </c>
      <c r="L248" s="489">
        <v>6125</v>
      </c>
      <c r="M248" s="743"/>
      <c r="N248" s="613" t="e">
        <f t="shared" si="27"/>
        <v>#N/A</v>
      </c>
      <c r="O248" s="613">
        <f t="shared" si="28"/>
        <v>0</v>
      </c>
      <c r="P248" s="613">
        <f t="shared" si="29"/>
        <v>0</v>
      </c>
      <c r="Q248" s="896">
        <f t="shared" si="35"/>
        <v>1</v>
      </c>
      <c r="R248" s="613">
        <f t="shared" si="30"/>
        <v>0</v>
      </c>
      <c r="S248" s="613">
        <f t="shared" si="31"/>
        <v>0</v>
      </c>
      <c r="T248" s="747">
        <f t="shared" si="32"/>
        <v>0</v>
      </c>
      <c r="U248" s="613">
        <f t="shared" si="33"/>
        <v>0</v>
      </c>
    </row>
    <row r="249" spans="1:21">
      <c r="A249" s="285" t="s">
        <v>3720</v>
      </c>
      <c r="B249" s="285" t="s">
        <v>747</v>
      </c>
      <c r="C249" s="447" t="s">
        <v>5210</v>
      </c>
      <c r="D249" s="497">
        <f t="shared" si="34"/>
        <v>1620</v>
      </c>
      <c r="E249" s="496" t="e">
        <v>#N/A</v>
      </c>
      <c r="F249" s="489" t="e">
        <v>#N/A</v>
      </c>
      <c r="G249" s="489" t="e">
        <v>#N/A</v>
      </c>
      <c r="H249" s="489">
        <v>1620</v>
      </c>
      <c r="I249" s="489">
        <v>1620</v>
      </c>
      <c r="J249" s="489">
        <v>1620</v>
      </c>
      <c r="K249" s="489" t="e">
        <v>#N/A</v>
      </c>
      <c r="L249" s="489" t="e">
        <v>#N/A</v>
      </c>
      <c r="M249" s="743"/>
      <c r="N249" s="613" t="e">
        <f t="shared" si="27"/>
        <v>#N/A</v>
      </c>
      <c r="O249" s="613" t="e">
        <f t="shared" si="28"/>
        <v>#N/A</v>
      </c>
      <c r="P249" s="613">
        <f t="shared" si="29"/>
        <v>0</v>
      </c>
      <c r="Q249" s="896" t="e">
        <f t="shared" si="35"/>
        <v>#N/A</v>
      </c>
      <c r="R249" s="613">
        <f t="shared" si="30"/>
        <v>0</v>
      </c>
      <c r="S249" s="613">
        <f t="shared" si="31"/>
        <v>0</v>
      </c>
      <c r="T249" s="747" t="e">
        <f t="shared" si="32"/>
        <v>#N/A</v>
      </c>
      <c r="U249" s="613" t="e">
        <f t="shared" si="33"/>
        <v>#N/A</v>
      </c>
    </row>
    <row r="250" spans="1:21">
      <c r="A250" s="285" t="s">
        <v>3720</v>
      </c>
      <c r="B250" s="285" t="s">
        <v>119</v>
      </c>
      <c r="C250" s="447" t="s">
        <v>5211</v>
      </c>
      <c r="D250" s="497">
        <f t="shared" si="34"/>
        <v>1620</v>
      </c>
      <c r="E250" s="496" t="e">
        <v>#N/A</v>
      </c>
      <c r="F250" s="489">
        <v>1620</v>
      </c>
      <c r="G250" s="489" t="e">
        <v>#N/A</v>
      </c>
      <c r="H250" s="489">
        <v>1620</v>
      </c>
      <c r="I250" s="489">
        <v>1620</v>
      </c>
      <c r="J250" s="489">
        <v>1620</v>
      </c>
      <c r="K250" s="489">
        <v>1620</v>
      </c>
      <c r="L250" s="489">
        <v>1620</v>
      </c>
      <c r="M250" s="743"/>
      <c r="N250" s="613" t="e">
        <f t="shared" si="27"/>
        <v>#N/A</v>
      </c>
      <c r="O250" s="613">
        <f t="shared" si="28"/>
        <v>0</v>
      </c>
      <c r="P250" s="613">
        <f t="shared" si="29"/>
        <v>0</v>
      </c>
      <c r="Q250" s="896">
        <f t="shared" si="35"/>
        <v>1</v>
      </c>
      <c r="R250" s="613">
        <f t="shared" si="30"/>
        <v>0</v>
      </c>
      <c r="S250" s="613">
        <f t="shared" si="31"/>
        <v>0</v>
      </c>
      <c r="T250" s="747">
        <f t="shared" si="32"/>
        <v>0</v>
      </c>
      <c r="U250" s="613">
        <f t="shared" si="33"/>
        <v>0</v>
      </c>
    </row>
    <row r="251" spans="1:21">
      <c r="A251" s="285" t="s">
        <v>3720</v>
      </c>
      <c r="B251" s="285" t="s">
        <v>3378</v>
      </c>
      <c r="C251" s="447" t="s">
        <v>5212</v>
      </c>
      <c r="D251" s="497">
        <f t="shared" si="34"/>
        <v>1620</v>
      </c>
      <c r="E251" s="496" t="e">
        <v>#N/A</v>
      </c>
      <c r="F251" s="489">
        <v>1620</v>
      </c>
      <c r="G251" s="489" t="e">
        <v>#N/A</v>
      </c>
      <c r="H251" s="489" t="e">
        <v>#N/A</v>
      </c>
      <c r="I251" s="489" t="e">
        <v>#N/A</v>
      </c>
      <c r="J251" s="489">
        <v>0</v>
      </c>
      <c r="K251" s="489" t="e">
        <v>#N/A</v>
      </c>
      <c r="L251" s="489">
        <v>0</v>
      </c>
      <c r="M251" s="743"/>
      <c r="N251" s="613" t="e">
        <f t="shared" si="27"/>
        <v>#N/A</v>
      </c>
      <c r="O251" s="613">
        <f t="shared" si="28"/>
        <v>0</v>
      </c>
      <c r="P251" s="613" t="e">
        <f t="shared" si="29"/>
        <v>#N/A</v>
      </c>
      <c r="Q251" s="896" t="e">
        <f t="shared" si="35"/>
        <v>#N/A</v>
      </c>
      <c r="R251" s="613" t="e">
        <f t="shared" si="30"/>
        <v>#N/A</v>
      </c>
      <c r="S251" s="613">
        <f t="shared" si="31"/>
        <v>1620</v>
      </c>
      <c r="T251" s="747" t="e">
        <f t="shared" si="32"/>
        <v>#N/A</v>
      </c>
      <c r="U251" s="613">
        <f t="shared" si="33"/>
        <v>1620</v>
      </c>
    </row>
    <row r="252" spans="1:21">
      <c r="A252" s="285" t="s">
        <v>3720</v>
      </c>
      <c r="B252" s="285" t="s">
        <v>108</v>
      </c>
      <c r="C252" s="447" t="s">
        <v>5213</v>
      </c>
      <c r="D252" s="497">
        <f t="shared" si="34"/>
        <v>5450</v>
      </c>
      <c r="E252" s="496" t="e">
        <v>#N/A</v>
      </c>
      <c r="F252" s="489" t="e">
        <v>#N/A</v>
      </c>
      <c r="G252" s="489" t="e">
        <v>#N/A</v>
      </c>
      <c r="H252" s="489">
        <v>5450</v>
      </c>
      <c r="I252" s="489">
        <v>5450</v>
      </c>
      <c r="J252" s="489">
        <v>5450</v>
      </c>
      <c r="K252" s="489">
        <v>5450</v>
      </c>
      <c r="L252" s="489" t="e">
        <v>#N/A</v>
      </c>
      <c r="M252" s="743"/>
      <c r="N252" s="613" t="e">
        <f t="shared" si="27"/>
        <v>#N/A</v>
      </c>
      <c r="O252" s="613" t="e">
        <f t="shared" si="28"/>
        <v>#N/A</v>
      </c>
      <c r="P252" s="613">
        <f t="shared" si="29"/>
        <v>0</v>
      </c>
      <c r="Q252" s="896" t="e">
        <f t="shared" si="35"/>
        <v>#N/A</v>
      </c>
      <c r="R252" s="613">
        <f t="shared" si="30"/>
        <v>0</v>
      </c>
      <c r="S252" s="613">
        <f t="shared" si="31"/>
        <v>0</v>
      </c>
      <c r="T252" s="747">
        <f t="shared" si="32"/>
        <v>0</v>
      </c>
      <c r="U252" s="613" t="e">
        <f t="shared" si="33"/>
        <v>#N/A</v>
      </c>
    </row>
    <row r="253" spans="1:21">
      <c r="A253" s="285" t="s">
        <v>3720</v>
      </c>
      <c r="B253" s="285" t="s">
        <v>3382</v>
      </c>
      <c r="C253" s="447" t="s">
        <v>5214</v>
      </c>
      <c r="D253" s="497">
        <f t="shared" si="34"/>
        <v>5539</v>
      </c>
      <c r="E253" s="496" t="e">
        <v>#N/A</v>
      </c>
      <c r="F253" s="489">
        <v>5539</v>
      </c>
      <c r="G253" s="489" t="e">
        <v>#N/A</v>
      </c>
      <c r="H253" s="489" t="e">
        <v>#N/A</v>
      </c>
      <c r="I253" s="489" t="e">
        <v>#N/A</v>
      </c>
      <c r="J253" s="489" t="e">
        <v>#N/A</v>
      </c>
      <c r="K253" s="489" t="e">
        <v>#N/A</v>
      </c>
      <c r="L253" s="489">
        <v>0</v>
      </c>
      <c r="M253" s="743"/>
      <c r="N253" s="613" t="e">
        <f t="shared" si="27"/>
        <v>#N/A</v>
      </c>
      <c r="O253" s="613">
        <f t="shared" si="28"/>
        <v>0</v>
      </c>
      <c r="P253" s="613" t="e">
        <f t="shared" si="29"/>
        <v>#N/A</v>
      </c>
      <c r="Q253" s="896" t="e">
        <f t="shared" si="35"/>
        <v>#N/A</v>
      </c>
      <c r="R253" s="613" t="e">
        <f t="shared" si="30"/>
        <v>#N/A</v>
      </c>
      <c r="S253" s="613" t="e">
        <f t="shared" si="31"/>
        <v>#N/A</v>
      </c>
      <c r="T253" s="747" t="e">
        <f t="shared" si="32"/>
        <v>#N/A</v>
      </c>
      <c r="U253" s="613">
        <f t="shared" si="33"/>
        <v>5539</v>
      </c>
    </row>
    <row r="254" spans="1:21">
      <c r="A254" s="285" t="s">
        <v>3720</v>
      </c>
      <c r="B254" s="285" t="s">
        <v>995</v>
      </c>
      <c r="C254" s="447" t="s">
        <v>5215</v>
      </c>
      <c r="D254" s="497">
        <f t="shared" si="34"/>
        <v>1850</v>
      </c>
      <c r="E254" s="496" t="e">
        <v>#N/A</v>
      </c>
      <c r="F254" s="489" t="e">
        <v>#N/A</v>
      </c>
      <c r="G254" s="489" t="e">
        <v>#N/A</v>
      </c>
      <c r="H254" s="489">
        <v>1850</v>
      </c>
      <c r="I254" s="489">
        <v>1850</v>
      </c>
      <c r="J254" s="489">
        <v>1850</v>
      </c>
      <c r="K254" s="489" t="e">
        <v>#N/A</v>
      </c>
      <c r="L254" s="489" t="e">
        <v>#N/A</v>
      </c>
      <c r="M254" s="743"/>
      <c r="N254" s="613" t="e">
        <f t="shared" si="27"/>
        <v>#N/A</v>
      </c>
      <c r="O254" s="613" t="e">
        <f t="shared" si="28"/>
        <v>#N/A</v>
      </c>
      <c r="P254" s="613">
        <f t="shared" si="29"/>
        <v>0</v>
      </c>
      <c r="Q254" s="896" t="e">
        <f t="shared" si="35"/>
        <v>#N/A</v>
      </c>
      <c r="R254" s="613">
        <f t="shared" si="30"/>
        <v>0</v>
      </c>
      <c r="S254" s="613">
        <f t="shared" si="31"/>
        <v>0</v>
      </c>
      <c r="T254" s="747" t="e">
        <f t="shared" si="32"/>
        <v>#N/A</v>
      </c>
      <c r="U254" s="613" t="e">
        <f t="shared" si="33"/>
        <v>#N/A</v>
      </c>
    </row>
    <row r="255" spans="1:21">
      <c r="A255" s="285" t="s">
        <v>3720</v>
      </c>
      <c r="B255" s="285" t="s">
        <v>120</v>
      </c>
      <c r="C255" s="447" t="s">
        <v>5216</v>
      </c>
      <c r="D255" s="497">
        <f t="shared" si="34"/>
        <v>1850</v>
      </c>
      <c r="E255" s="496" t="e">
        <v>#N/A</v>
      </c>
      <c r="F255" s="489">
        <v>1850</v>
      </c>
      <c r="G255" s="489" t="e">
        <v>#N/A</v>
      </c>
      <c r="H255" s="489">
        <v>1850</v>
      </c>
      <c r="I255" s="489">
        <v>1850</v>
      </c>
      <c r="J255" s="489">
        <v>1850</v>
      </c>
      <c r="K255" s="489">
        <v>1850</v>
      </c>
      <c r="L255" s="489">
        <v>1850</v>
      </c>
      <c r="M255" s="743"/>
      <c r="N255" s="613" t="e">
        <f t="shared" si="27"/>
        <v>#N/A</v>
      </c>
      <c r="O255" s="613">
        <f t="shared" si="28"/>
        <v>0</v>
      </c>
      <c r="P255" s="613">
        <f t="shared" si="29"/>
        <v>0</v>
      </c>
      <c r="Q255" s="896">
        <f t="shared" si="35"/>
        <v>1</v>
      </c>
      <c r="R255" s="613">
        <f t="shared" si="30"/>
        <v>0</v>
      </c>
      <c r="S255" s="613">
        <f t="shared" si="31"/>
        <v>0</v>
      </c>
      <c r="T255" s="747">
        <f t="shared" si="32"/>
        <v>0</v>
      </c>
      <c r="U255" s="613">
        <f t="shared" si="33"/>
        <v>0</v>
      </c>
    </row>
    <row r="256" spans="1:21">
      <c r="A256" s="285" t="s">
        <v>3720</v>
      </c>
      <c r="B256" s="285" t="s">
        <v>121</v>
      </c>
      <c r="C256" s="447" t="s">
        <v>5217</v>
      </c>
      <c r="D256" s="497">
        <f t="shared" si="34"/>
        <v>2395</v>
      </c>
      <c r="E256" s="496" t="e">
        <v>#N/A</v>
      </c>
      <c r="F256" s="489">
        <v>2395</v>
      </c>
      <c r="G256" s="489" t="e">
        <v>#N/A</v>
      </c>
      <c r="H256" s="489">
        <v>2395</v>
      </c>
      <c r="I256" s="489">
        <v>2395</v>
      </c>
      <c r="J256" s="489">
        <v>2395</v>
      </c>
      <c r="K256" s="489">
        <v>2395</v>
      </c>
      <c r="L256" s="489">
        <v>2395</v>
      </c>
      <c r="M256" s="743"/>
      <c r="N256" s="613" t="e">
        <f t="shared" si="27"/>
        <v>#N/A</v>
      </c>
      <c r="O256" s="613">
        <f t="shared" si="28"/>
        <v>0</v>
      </c>
      <c r="P256" s="613">
        <f t="shared" si="29"/>
        <v>0</v>
      </c>
      <c r="Q256" s="896">
        <f t="shared" si="35"/>
        <v>1</v>
      </c>
      <c r="R256" s="613">
        <f t="shared" si="30"/>
        <v>0</v>
      </c>
      <c r="S256" s="613">
        <f t="shared" si="31"/>
        <v>0</v>
      </c>
      <c r="T256" s="747">
        <f t="shared" si="32"/>
        <v>0</v>
      </c>
      <c r="U256" s="613">
        <f t="shared" si="33"/>
        <v>0</v>
      </c>
    </row>
    <row r="257" spans="1:21">
      <c r="A257" s="285" t="s">
        <v>3720</v>
      </c>
      <c r="B257" s="285" t="s">
        <v>3380</v>
      </c>
      <c r="C257" s="447" t="s">
        <v>5218</v>
      </c>
      <c r="D257" s="497">
        <f t="shared" si="34"/>
        <v>2395</v>
      </c>
      <c r="E257" s="496" t="e">
        <v>#N/A</v>
      </c>
      <c r="F257" s="489">
        <v>2395</v>
      </c>
      <c r="G257" s="489" t="e">
        <v>#N/A</v>
      </c>
      <c r="H257" s="489" t="e">
        <v>#N/A</v>
      </c>
      <c r="I257" s="489" t="e">
        <v>#N/A</v>
      </c>
      <c r="J257" s="489" t="e">
        <v>#N/A</v>
      </c>
      <c r="K257" s="489" t="e">
        <v>#N/A</v>
      </c>
      <c r="L257" s="489">
        <v>0</v>
      </c>
      <c r="M257" s="743"/>
      <c r="N257" s="613" t="e">
        <f t="shared" si="27"/>
        <v>#N/A</v>
      </c>
      <c r="O257" s="613">
        <f t="shared" si="28"/>
        <v>0</v>
      </c>
      <c r="P257" s="613" t="e">
        <f t="shared" si="29"/>
        <v>#N/A</v>
      </c>
      <c r="Q257" s="896" t="e">
        <f t="shared" si="35"/>
        <v>#N/A</v>
      </c>
      <c r="R257" s="613" t="e">
        <f t="shared" si="30"/>
        <v>#N/A</v>
      </c>
      <c r="S257" s="613" t="e">
        <f t="shared" si="31"/>
        <v>#N/A</v>
      </c>
      <c r="T257" s="747" t="e">
        <f t="shared" si="32"/>
        <v>#N/A</v>
      </c>
      <c r="U257" s="613">
        <f t="shared" si="33"/>
        <v>2395</v>
      </c>
    </row>
    <row r="258" spans="1:21">
      <c r="A258" s="285" t="s">
        <v>3720</v>
      </c>
      <c r="B258" s="285" t="s">
        <v>3379</v>
      </c>
      <c r="C258" s="447" t="s">
        <v>5219</v>
      </c>
      <c r="D258" s="497">
        <f t="shared" si="34"/>
        <v>1850</v>
      </c>
      <c r="E258" s="496" t="e">
        <v>#N/A</v>
      </c>
      <c r="F258" s="489">
        <v>1850</v>
      </c>
      <c r="G258" s="489" t="e">
        <v>#N/A</v>
      </c>
      <c r="H258" s="489" t="e">
        <v>#N/A</v>
      </c>
      <c r="I258" s="489" t="e">
        <v>#N/A</v>
      </c>
      <c r="J258" s="489">
        <v>0</v>
      </c>
      <c r="K258" s="489" t="e">
        <v>#N/A</v>
      </c>
      <c r="L258" s="489">
        <v>0</v>
      </c>
      <c r="M258" s="743"/>
      <c r="N258" s="613" t="e">
        <f t="shared" ref="N258:N321" si="36">D258-E258</f>
        <v>#N/A</v>
      </c>
      <c r="O258" s="613">
        <f t="shared" ref="O258:O321" si="37">D258-F258</f>
        <v>0</v>
      </c>
      <c r="P258" s="613" t="e">
        <f t="shared" ref="P258:P321" si="38">D258-H258</f>
        <v>#N/A</v>
      </c>
      <c r="Q258" s="896" t="e">
        <f t="shared" si="35"/>
        <v>#N/A</v>
      </c>
      <c r="R258" s="613" t="e">
        <f t="shared" ref="R258:R321" si="39">D258-I258</f>
        <v>#N/A</v>
      </c>
      <c r="S258" s="613">
        <f t="shared" ref="S258:S321" si="40">D258-J258</f>
        <v>1850</v>
      </c>
      <c r="T258" s="747" t="e">
        <f t="shared" ref="T258:T321" si="41">D258-K258</f>
        <v>#N/A</v>
      </c>
      <c r="U258" s="613">
        <f t="shared" ref="U258:U321" si="42">D258-L258</f>
        <v>1850</v>
      </c>
    </row>
    <row r="259" spans="1:21">
      <c r="A259" s="285" t="s">
        <v>3720</v>
      </c>
      <c r="B259" s="285" t="s">
        <v>122</v>
      </c>
      <c r="C259" s="447" t="s">
        <v>5220</v>
      </c>
      <c r="D259" s="497">
        <f t="shared" ref="D259:D322" si="43">IFERROR(E259,IFERROR(F259,IFERROR(G259,IFERROR(H259,IFERROR(I259,IFERROR(J259,IFERROR(K259,L259)))))))</f>
        <v>54</v>
      </c>
      <c r="E259" s="496" t="e">
        <v>#N/A</v>
      </c>
      <c r="F259" s="489">
        <v>54</v>
      </c>
      <c r="G259" s="489" t="e">
        <v>#N/A</v>
      </c>
      <c r="H259" s="489">
        <v>54</v>
      </c>
      <c r="I259" s="489">
        <v>54</v>
      </c>
      <c r="J259" s="489">
        <v>54</v>
      </c>
      <c r="K259" s="489">
        <v>54</v>
      </c>
      <c r="L259" s="489">
        <v>54</v>
      </c>
      <c r="M259" s="743"/>
      <c r="N259" s="613" t="e">
        <f t="shared" si="36"/>
        <v>#N/A</v>
      </c>
      <c r="O259" s="613">
        <f t="shared" si="37"/>
        <v>0</v>
      </c>
      <c r="P259" s="613">
        <f t="shared" si="38"/>
        <v>0</v>
      </c>
      <c r="Q259" s="896">
        <f t="shared" ref="Q259:Q322" si="44">F259/H259</f>
        <v>1</v>
      </c>
      <c r="R259" s="613">
        <f t="shared" si="39"/>
        <v>0</v>
      </c>
      <c r="S259" s="613">
        <f t="shared" si="40"/>
        <v>0</v>
      </c>
      <c r="T259" s="747">
        <f t="shared" si="41"/>
        <v>0</v>
      </c>
      <c r="U259" s="613">
        <f t="shared" si="42"/>
        <v>0</v>
      </c>
    </row>
    <row r="260" spans="1:21">
      <c r="A260" s="285" t="s">
        <v>3720</v>
      </c>
      <c r="B260" s="285" t="s">
        <v>123</v>
      </c>
      <c r="C260" s="447" t="s">
        <v>5221</v>
      </c>
      <c r="D260" s="497">
        <f t="shared" si="43"/>
        <v>76</v>
      </c>
      <c r="E260" s="496" t="e">
        <v>#N/A</v>
      </c>
      <c r="F260" s="489">
        <v>76</v>
      </c>
      <c r="G260" s="489" t="e">
        <v>#N/A</v>
      </c>
      <c r="H260" s="489">
        <v>76</v>
      </c>
      <c r="I260" s="489">
        <v>76</v>
      </c>
      <c r="J260" s="489">
        <v>76</v>
      </c>
      <c r="K260" s="489">
        <v>76</v>
      </c>
      <c r="L260" s="489">
        <v>76</v>
      </c>
      <c r="M260" s="743"/>
      <c r="N260" s="613" t="e">
        <f t="shared" si="36"/>
        <v>#N/A</v>
      </c>
      <c r="O260" s="613">
        <f t="shared" si="37"/>
        <v>0</v>
      </c>
      <c r="P260" s="613">
        <f t="shared" si="38"/>
        <v>0</v>
      </c>
      <c r="Q260" s="896">
        <f t="shared" si="44"/>
        <v>1</v>
      </c>
      <c r="R260" s="613">
        <f t="shared" si="39"/>
        <v>0</v>
      </c>
      <c r="S260" s="613">
        <f t="shared" si="40"/>
        <v>0</v>
      </c>
      <c r="T260" s="747">
        <f t="shared" si="41"/>
        <v>0</v>
      </c>
      <c r="U260" s="613">
        <f t="shared" si="42"/>
        <v>0</v>
      </c>
    </row>
    <row r="261" spans="1:21">
      <c r="A261" s="285" t="s">
        <v>3720</v>
      </c>
      <c r="B261" s="285" t="s">
        <v>124</v>
      </c>
      <c r="C261" s="447" t="s">
        <v>5222</v>
      </c>
      <c r="D261" s="497">
        <f t="shared" si="43"/>
        <v>54</v>
      </c>
      <c r="E261" s="496" t="e">
        <v>#N/A</v>
      </c>
      <c r="F261" s="489">
        <v>54</v>
      </c>
      <c r="G261" s="489" t="e">
        <v>#N/A</v>
      </c>
      <c r="H261" s="489">
        <v>54</v>
      </c>
      <c r="I261" s="489">
        <v>54</v>
      </c>
      <c r="J261" s="489">
        <v>54</v>
      </c>
      <c r="K261" s="489">
        <v>54</v>
      </c>
      <c r="L261" s="489">
        <v>54</v>
      </c>
      <c r="M261" s="743"/>
      <c r="N261" s="613" t="e">
        <f t="shared" si="36"/>
        <v>#N/A</v>
      </c>
      <c r="O261" s="613">
        <f t="shared" si="37"/>
        <v>0</v>
      </c>
      <c r="P261" s="613">
        <f t="shared" si="38"/>
        <v>0</v>
      </c>
      <c r="Q261" s="896">
        <f t="shared" si="44"/>
        <v>1</v>
      </c>
      <c r="R261" s="613">
        <f t="shared" si="39"/>
        <v>0</v>
      </c>
      <c r="S261" s="613">
        <f t="shared" si="40"/>
        <v>0</v>
      </c>
      <c r="T261" s="747">
        <f t="shared" si="41"/>
        <v>0</v>
      </c>
      <c r="U261" s="613">
        <f t="shared" si="42"/>
        <v>0</v>
      </c>
    </row>
    <row r="262" spans="1:21">
      <c r="A262" s="285" t="s">
        <v>3720</v>
      </c>
      <c r="B262" s="285" t="s">
        <v>134</v>
      </c>
      <c r="C262" s="447" t="s">
        <v>5223</v>
      </c>
      <c r="D262" s="497">
        <f t="shared" si="43"/>
        <v>87</v>
      </c>
      <c r="E262" s="496" t="e">
        <v>#N/A</v>
      </c>
      <c r="F262" s="489">
        <v>87</v>
      </c>
      <c r="G262" s="489" t="e">
        <v>#N/A</v>
      </c>
      <c r="H262" s="489">
        <v>87</v>
      </c>
      <c r="I262" s="489">
        <v>87</v>
      </c>
      <c r="J262" s="489">
        <v>87</v>
      </c>
      <c r="K262" s="489">
        <v>87</v>
      </c>
      <c r="L262" s="489">
        <v>87</v>
      </c>
      <c r="M262" s="743"/>
      <c r="N262" s="613" t="e">
        <f t="shared" si="36"/>
        <v>#N/A</v>
      </c>
      <c r="O262" s="613">
        <f t="shared" si="37"/>
        <v>0</v>
      </c>
      <c r="P262" s="613">
        <f t="shared" si="38"/>
        <v>0</v>
      </c>
      <c r="Q262" s="896">
        <f t="shared" si="44"/>
        <v>1</v>
      </c>
      <c r="R262" s="613">
        <f t="shared" si="39"/>
        <v>0</v>
      </c>
      <c r="S262" s="613">
        <f t="shared" si="40"/>
        <v>0</v>
      </c>
      <c r="T262" s="747">
        <f t="shared" si="41"/>
        <v>0</v>
      </c>
      <c r="U262" s="613">
        <f t="shared" si="42"/>
        <v>0</v>
      </c>
    </row>
    <row r="263" spans="1:21">
      <c r="A263" s="285" t="s">
        <v>3720</v>
      </c>
      <c r="B263" s="285" t="s">
        <v>131</v>
      </c>
      <c r="C263" s="447" t="s">
        <v>5224</v>
      </c>
      <c r="D263" s="497">
        <f t="shared" si="43"/>
        <v>53</v>
      </c>
      <c r="E263" s="496" t="e">
        <v>#N/A</v>
      </c>
      <c r="F263" s="489">
        <v>53</v>
      </c>
      <c r="G263" s="489" t="e">
        <v>#N/A</v>
      </c>
      <c r="H263" s="489">
        <v>53</v>
      </c>
      <c r="I263" s="489">
        <v>53</v>
      </c>
      <c r="J263" s="489">
        <v>53</v>
      </c>
      <c r="K263" s="489">
        <v>53</v>
      </c>
      <c r="L263" s="489">
        <v>53</v>
      </c>
      <c r="M263" s="743"/>
      <c r="N263" s="613" t="e">
        <f t="shared" si="36"/>
        <v>#N/A</v>
      </c>
      <c r="O263" s="613">
        <f t="shared" si="37"/>
        <v>0</v>
      </c>
      <c r="P263" s="613">
        <f t="shared" si="38"/>
        <v>0</v>
      </c>
      <c r="Q263" s="896">
        <f t="shared" si="44"/>
        <v>1</v>
      </c>
      <c r="R263" s="613">
        <f t="shared" si="39"/>
        <v>0</v>
      </c>
      <c r="S263" s="613">
        <f t="shared" si="40"/>
        <v>0</v>
      </c>
      <c r="T263" s="747">
        <f t="shared" si="41"/>
        <v>0</v>
      </c>
      <c r="U263" s="613">
        <f t="shared" si="42"/>
        <v>0</v>
      </c>
    </row>
    <row r="264" spans="1:21">
      <c r="A264" s="285" t="s">
        <v>3720</v>
      </c>
      <c r="B264" s="285" t="s">
        <v>152</v>
      </c>
      <c r="C264" s="447" t="s">
        <v>5225</v>
      </c>
      <c r="D264" s="497">
        <f t="shared" si="43"/>
        <v>165</v>
      </c>
      <c r="E264" s="496" t="e">
        <v>#N/A</v>
      </c>
      <c r="F264" s="489">
        <v>165</v>
      </c>
      <c r="G264" s="489" t="e">
        <v>#N/A</v>
      </c>
      <c r="H264" s="489">
        <v>165</v>
      </c>
      <c r="I264" s="489">
        <v>165</v>
      </c>
      <c r="J264" s="489">
        <v>165</v>
      </c>
      <c r="K264" s="489">
        <v>165</v>
      </c>
      <c r="L264" s="489">
        <v>165</v>
      </c>
      <c r="M264" s="743"/>
      <c r="N264" s="613" t="e">
        <f t="shared" si="36"/>
        <v>#N/A</v>
      </c>
      <c r="O264" s="613">
        <f t="shared" si="37"/>
        <v>0</v>
      </c>
      <c r="P264" s="613">
        <f t="shared" si="38"/>
        <v>0</v>
      </c>
      <c r="Q264" s="896">
        <f t="shared" si="44"/>
        <v>1</v>
      </c>
      <c r="R264" s="613">
        <f t="shared" si="39"/>
        <v>0</v>
      </c>
      <c r="S264" s="613">
        <f t="shared" si="40"/>
        <v>0</v>
      </c>
      <c r="T264" s="747">
        <f t="shared" si="41"/>
        <v>0</v>
      </c>
      <c r="U264" s="613">
        <f t="shared" si="42"/>
        <v>0</v>
      </c>
    </row>
    <row r="265" spans="1:21">
      <c r="A265" s="285" t="s">
        <v>3720</v>
      </c>
      <c r="B265" s="285" t="s">
        <v>153</v>
      </c>
      <c r="C265" s="447" t="s">
        <v>5226</v>
      </c>
      <c r="D265" s="497">
        <f t="shared" si="43"/>
        <v>165</v>
      </c>
      <c r="E265" s="496" t="e">
        <v>#N/A</v>
      </c>
      <c r="F265" s="489">
        <v>165</v>
      </c>
      <c r="G265" s="489" t="e">
        <v>#N/A</v>
      </c>
      <c r="H265" s="489">
        <v>165</v>
      </c>
      <c r="I265" s="489">
        <v>165</v>
      </c>
      <c r="J265" s="489">
        <v>165</v>
      </c>
      <c r="K265" s="489">
        <v>165</v>
      </c>
      <c r="L265" s="489">
        <v>165</v>
      </c>
      <c r="M265" s="743"/>
      <c r="N265" s="613" t="e">
        <f t="shared" si="36"/>
        <v>#N/A</v>
      </c>
      <c r="O265" s="613">
        <f t="shared" si="37"/>
        <v>0</v>
      </c>
      <c r="P265" s="613">
        <f t="shared" si="38"/>
        <v>0</v>
      </c>
      <c r="Q265" s="896">
        <f t="shared" si="44"/>
        <v>1</v>
      </c>
      <c r="R265" s="613">
        <f t="shared" si="39"/>
        <v>0</v>
      </c>
      <c r="S265" s="613">
        <f t="shared" si="40"/>
        <v>0</v>
      </c>
      <c r="T265" s="747">
        <f t="shared" si="41"/>
        <v>0</v>
      </c>
      <c r="U265" s="613">
        <f t="shared" si="42"/>
        <v>0</v>
      </c>
    </row>
    <row r="266" spans="1:21">
      <c r="A266" s="285" t="s">
        <v>3720</v>
      </c>
      <c r="B266" s="285" t="s">
        <v>132</v>
      </c>
      <c r="C266" s="447" t="s">
        <v>5227</v>
      </c>
      <c r="D266" s="497">
        <f t="shared" si="43"/>
        <v>12</v>
      </c>
      <c r="E266" s="496" t="e">
        <v>#N/A</v>
      </c>
      <c r="F266" s="489">
        <v>12</v>
      </c>
      <c r="G266" s="489" t="e">
        <v>#N/A</v>
      </c>
      <c r="H266" s="489">
        <v>12</v>
      </c>
      <c r="I266" s="489">
        <v>12</v>
      </c>
      <c r="J266" s="489">
        <v>12</v>
      </c>
      <c r="K266" s="489">
        <v>12</v>
      </c>
      <c r="L266" s="489">
        <v>12</v>
      </c>
      <c r="M266" s="743"/>
      <c r="N266" s="613" t="e">
        <f t="shared" si="36"/>
        <v>#N/A</v>
      </c>
      <c r="O266" s="613">
        <f t="shared" si="37"/>
        <v>0</v>
      </c>
      <c r="P266" s="613">
        <f t="shared" si="38"/>
        <v>0</v>
      </c>
      <c r="Q266" s="896">
        <f t="shared" si="44"/>
        <v>1</v>
      </c>
      <c r="R266" s="613">
        <f t="shared" si="39"/>
        <v>0</v>
      </c>
      <c r="S266" s="613">
        <f t="shared" si="40"/>
        <v>0</v>
      </c>
      <c r="T266" s="747">
        <f t="shared" si="41"/>
        <v>0</v>
      </c>
      <c r="U266" s="613">
        <f t="shared" si="42"/>
        <v>0</v>
      </c>
    </row>
    <row r="267" spans="1:21">
      <c r="A267" s="285" t="s">
        <v>3720</v>
      </c>
      <c r="B267" s="285" t="s">
        <v>130</v>
      </c>
      <c r="C267" s="447" t="s">
        <v>5228</v>
      </c>
      <c r="D267" s="497">
        <f t="shared" si="43"/>
        <v>277</v>
      </c>
      <c r="E267" s="496" t="e">
        <v>#N/A</v>
      </c>
      <c r="F267" s="489">
        <v>277</v>
      </c>
      <c r="G267" s="489" t="e">
        <v>#N/A</v>
      </c>
      <c r="H267" s="489">
        <v>277</v>
      </c>
      <c r="I267" s="489">
        <v>277</v>
      </c>
      <c r="J267" s="489">
        <v>277</v>
      </c>
      <c r="K267" s="489">
        <v>277</v>
      </c>
      <c r="L267" s="489">
        <v>277</v>
      </c>
      <c r="M267" s="743"/>
      <c r="N267" s="613" t="e">
        <f t="shared" si="36"/>
        <v>#N/A</v>
      </c>
      <c r="O267" s="613">
        <f t="shared" si="37"/>
        <v>0</v>
      </c>
      <c r="P267" s="613">
        <f t="shared" si="38"/>
        <v>0</v>
      </c>
      <c r="Q267" s="896">
        <f t="shared" si="44"/>
        <v>1</v>
      </c>
      <c r="R267" s="613">
        <f t="shared" si="39"/>
        <v>0</v>
      </c>
      <c r="S267" s="613">
        <f t="shared" si="40"/>
        <v>0</v>
      </c>
      <c r="T267" s="747">
        <f t="shared" si="41"/>
        <v>0</v>
      </c>
      <c r="U267" s="613">
        <f t="shared" si="42"/>
        <v>0</v>
      </c>
    </row>
    <row r="268" spans="1:21">
      <c r="A268" s="285" t="s">
        <v>3720</v>
      </c>
      <c r="B268" s="285" t="s">
        <v>133</v>
      </c>
      <c r="C268" s="447" t="s">
        <v>5229</v>
      </c>
      <c r="D268" s="497">
        <f t="shared" si="43"/>
        <v>156</v>
      </c>
      <c r="E268" s="496" t="e">
        <v>#N/A</v>
      </c>
      <c r="F268" s="489">
        <v>156</v>
      </c>
      <c r="G268" s="489" t="e">
        <v>#N/A</v>
      </c>
      <c r="H268" s="489">
        <v>156</v>
      </c>
      <c r="I268" s="489">
        <v>156</v>
      </c>
      <c r="J268" s="489">
        <v>156</v>
      </c>
      <c r="K268" s="489">
        <v>156</v>
      </c>
      <c r="L268" s="489">
        <v>156</v>
      </c>
      <c r="M268" s="743"/>
      <c r="N268" s="613" t="e">
        <f t="shared" si="36"/>
        <v>#N/A</v>
      </c>
      <c r="O268" s="613">
        <f t="shared" si="37"/>
        <v>0</v>
      </c>
      <c r="P268" s="613">
        <f t="shared" si="38"/>
        <v>0</v>
      </c>
      <c r="Q268" s="896">
        <f t="shared" si="44"/>
        <v>1</v>
      </c>
      <c r="R268" s="613">
        <f t="shared" si="39"/>
        <v>0</v>
      </c>
      <c r="S268" s="613">
        <f t="shared" si="40"/>
        <v>0</v>
      </c>
      <c r="T268" s="747">
        <f t="shared" si="41"/>
        <v>0</v>
      </c>
      <c r="U268" s="613">
        <f t="shared" si="42"/>
        <v>0</v>
      </c>
    </row>
    <row r="269" spans="1:21">
      <c r="A269" s="285" t="s">
        <v>3720</v>
      </c>
      <c r="B269" s="285" t="s">
        <v>154</v>
      </c>
      <c r="C269" s="447" t="s">
        <v>5230</v>
      </c>
      <c r="D269" s="497">
        <f t="shared" si="43"/>
        <v>62</v>
      </c>
      <c r="E269" s="496" t="e">
        <v>#N/A</v>
      </c>
      <c r="F269" s="489">
        <v>62</v>
      </c>
      <c r="G269" s="489" t="e">
        <v>#N/A</v>
      </c>
      <c r="H269" s="489">
        <v>62</v>
      </c>
      <c r="I269" s="489">
        <v>62</v>
      </c>
      <c r="J269" s="489">
        <v>62</v>
      </c>
      <c r="K269" s="489">
        <v>62</v>
      </c>
      <c r="L269" s="489">
        <v>62</v>
      </c>
      <c r="M269" s="743"/>
      <c r="N269" s="613" t="e">
        <f t="shared" si="36"/>
        <v>#N/A</v>
      </c>
      <c r="O269" s="613">
        <f t="shared" si="37"/>
        <v>0</v>
      </c>
      <c r="P269" s="613">
        <f t="shared" si="38"/>
        <v>0</v>
      </c>
      <c r="Q269" s="896">
        <f t="shared" si="44"/>
        <v>1</v>
      </c>
      <c r="R269" s="613">
        <f t="shared" si="39"/>
        <v>0</v>
      </c>
      <c r="S269" s="613">
        <f t="shared" si="40"/>
        <v>0</v>
      </c>
      <c r="T269" s="747">
        <f t="shared" si="41"/>
        <v>0</v>
      </c>
      <c r="U269" s="613">
        <f t="shared" si="42"/>
        <v>0</v>
      </c>
    </row>
    <row r="270" spans="1:21">
      <c r="A270" s="285" t="s">
        <v>3720</v>
      </c>
      <c r="B270" s="285" t="s">
        <v>135</v>
      </c>
      <c r="C270" s="447" t="s">
        <v>5231</v>
      </c>
      <c r="D270" s="497">
        <f t="shared" si="43"/>
        <v>105</v>
      </c>
      <c r="E270" s="496" t="e">
        <v>#N/A</v>
      </c>
      <c r="F270" s="489">
        <v>105</v>
      </c>
      <c r="G270" s="489" t="e">
        <v>#N/A</v>
      </c>
      <c r="H270" s="489">
        <v>105</v>
      </c>
      <c r="I270" s="489">
        <v>105</v>
      </c>
      <c r="J270" s="489">
        <v>105</v>
      </c>
      <c r="K270" s="489">
        <v>105</v>
      </c>
      <c r="L270" s="489">
        <v>105</v>
      </c>
      <c r="M270" s="743"/>
      <c r="N270" s="613" t="e">
        <f t="shared" si="36"/>
        <v>#N/A</v>
      </c>
      <c r="O270" s="613">
        <f t="shared" si="37"/>
        <v>0</v>
      </c>
      <c r="P270" s="613">
        <f t="shared" si="38"/>
        <v>0</v>
      </c>
      <c r="Q270" s="896">
        <f t="shared" si="44"/>
        <v>1</v>
      </c>
      <c r="R270" s="613">
        <f t="shared" si="39"/>
        <v>0</v>
      </c>
      <c r="S270" s="613">
        <f t="shared" si="40"/>
        <v>0</v>
      </c>
      <c r="T270" s="747">
        <f t="shared" si="41"/>
        <v>0</v>
      </c>
      <c r="U270" s="613">
        <f t="shared" si="42"/>
        <v>0</v>
      </c>
    </row>
    <row r="271" spans="1:21">
      <c r="A271" s="285" t="s">
        <v>3720</v>
      </c>
      <c r="B271" s="285" t="s">
        <v>672</v>
      </c>
      <c r="C271" s="447" t="s">
        <v>5232</v>
      </c>
      <c r="D271" s="497">
        <f t="shared" si="43"/>
        <v>580</v>
      </c>
      <c r="E271" s="496" t="e">
        <v>#N/A</v>
      </c>
      <c r="F271" s="489">
        <v>580</v>
      </c>
      <c r="G271" s="489" t="e">
        <v>#N/A</v>
      </c>
      <c r="H271" s="489">
        <v>580</v>
      </c>
      <c r="I271" s="489">
        <v>580</v>
      </c>
      <c r="J271" s="489" t="e">
        <v>#N/A</v>
      </c>
      <c r="K271" s="489">
        <v>580</v>
      </c>
      <c r="L271" s="489">
        <v>580</v>
      </c>
      <c r="M271" s="743"/>
      <c r="N271" s="613" t="e">
        <f t="shared" si="36"/>
        <v>#N/A</v>
      </c>
      <c r="O271" s="613">
        <f t="shared" si="37"/>
        <v>0</v>
      </c>
      <c r="P271" s="613">
        <f t="shared" si="38"/>
        <v>0</v>
      </c>
      <c r="Q271" s="896">
        <f t="shared" si="44"/>
        <v>1</v>
      </c>
      <c r="R271" s="613">
        <f t="shared" si="39"/>
        <v>0</v>
      </c>
      <c r="S271" s="613" t="e">
        <f t="shared" si="40"/>
        <v>#N/A</v>
      </c>
      <c r="T271" s="747">
        <f t="shared" si="41"/>
        <v>0</v>
      </c>
      <c r="U271" s="613">
        <f t="shared" si="42"/>
        <v>0</v>
      </c>
    </row>
    <row r="272" spans="1:21">
      <c r="A272" s="285" t="s">
        <v>3720</v>
      </c>
      <c r="B272" s="285" t="s">
        <v>673</v>
      </c>
      <c r="C272" s="447" t="s">
        <v>5233</v>
      </c>
      <c r="D272" s="497">
        <f t="shared" si="43"/>
        <v>723</v>
      </c>
      <c r="E272" s="496" t="e">
        <v>#N/A</v>
      </c>
      <c r="F272" s="489">
        <v>723</v>
      </c>
      <c r="G272" s="489" t="e">
        <v>#N/A</v>
      </c>
      <c r="H272" s="489">
        <v>723</v>
      </c>
      <c r="I272" s="489">
        <v>723</v>
      </c>
      <c r="J272" s="489" t="e">
        <v>#N/A</v>
      </c>
      <c r="K272" s="489">
        <v>723</v>
      </c>
      <c r="L272" s="489">
        <v>723</v>
      </c>
      <c r="M272" s="743"/>
      <c r="N272" s="613" t="e">
        <f t="shared" si="36"/>
        <v>#N/A</v>
      </c>
      <c r="O272" s="613">
        <f t="shared" si="37"/>
        <v>0</v>
      </c>
      <c r="P272" s="613">
        <f t="shared" si="38"/>
        <v>0</v>
      </c>
      <c r="Q272" s="896">
        <f t="shared" si="44"/>
        <v>1</v>
      </c>
      <c r="R272" s="613">
        <f t="shared" si="39"/>
        <v>0</v>
      </c>
      <c r="S272" s="613" t="e">
        <f t="shared" si="40"/>
        <v>#N/A</v>
      </c>
      <c r="T272" s="747">
        <f t="shared" si="41"/>
        <v>0</v>
      </c>
      <c r="U272" s="613">
        <f t="shared" si="42"/>
        <v>0</v>
      </c>
    </row>
    <row r="273" spans="1:21">
      <c r="A273" s="285" t="s">
        <v>3720</v>
      </c>
      <c r="B273" s="285" t="s">
        <v>137</v>
      </c>
      <c r="C273" s="447" t="s">
        <v>5234</v>
      </c>
      <c r="D273" s="497">
        <f t="shared" si="43"/>
        <v>474</v>
      </c>
      <c r="E273" s="496" t="e">
        <v>#N/A</v>
      </c>
      <c r="F273" s="489">
        <v>474</v>
      </c>
      <c r="G273" s="489" t="e">
        <v>#N/A</v>
      </c>
      <c r="H273" s="489">
        <v>474</v>
      </c>
      <c r="I273" s="489">
        <v>474</v>
      </c>
      <c r="J273" s="489">
        <v>474</v>
      </c>
      <c r="K273" s="489">
        <v>474</v>
      </c>
      <c r="L273" s="489">
        <v>474</v>
      </c>
      <c r="M273" s="743"/>
      <c r="N273" s="613" t="e">
        <f t="shared" si="36"/>
        <v>#N/A</v>
      </c>
      <c r="O273" s="613">
        <f t="shared" si="37"/>
        <v>0</v>
      </c>
      <c r="P273" s="613">
        <f t="shared" si="38"/>
        <v>0</v>
      </c>
      <c r="Q273" s="896">
        <f t="shared" si="44"/>
        <v>1</v>
      </c>
      <c r="R273" s="613">
        <f t="shared" si="39"/>
        <v>0</v>
      </c>
      <c r="S273" s="613">
        <f t="shared" si="40"/>
        <v>0</v>
      </c>
      <c r="T273" s="747">
        <f t="shared" si="41"/>
        <v>0</v>
      </c>
      <c r="U273" s="613">
        <f t="shared" si="42"/>
        <v>0</v>
      </c>
    </row>
    <row r="274" spans="1:21">
      <c r="A274" s="285" t="s">
        <v>3720</v>
      </c>
      <c r="B274" s="285" t="s">
        <v>136</v>
      </c>
      <c r="C274" s="447" t="s">
        <v>5235</v>
      </c>
      <c r="D274" s="497">
        <f t="shared" si="43"/>
        <v>554</v>
      </c>
      <c r="E274" s="496" t="e">
        <v>#N/A</v>
      </c>
      <c r="F274" s="489">
        <v>554</v>
      </c>
      <c r="G274" s="489" t="e">
        <v>#N/A</v>
      </c>
      <c r="H274" s="489">
        <v>554</v>
      </c>
      <c r="I274" s="489">
        <v>554</v>
      </c>
      <c r="J274" s="489">
        <v>554</v>
      </c>
      <c r="K274" s="489">
        <v>554</v>
      </c>
      <c r="L274" s="489">
        <v>554</v>
      </c>
      <c r="M274" s="743"/>
      <c r="N274" s="613" t="e">
        <f t="shared" si="36"/>
        <v>#N/A</v>
      </c>
      <c r="O274" s="613">
        <f t="shared" si="37"/>
        <v>0</v>
      </c>
      <c r="P274" s="613">
        <f t="shared" si="38"/>
        <v>0</v>
      </c>
      <c r="Q274" s="896">
        <f t="shared" si="44"/>
        <v>1</v>
      </c>
      <c r="R274" s="613">
        <f t="shared" si="39"/>
        <v>0</v>
      </c>
      <c r="S274" s="613">
        <f t="shared" si="40"/>
        <v>0</v>
      </c>
      <c r="T274" s="747">
        <f t="shared" si="41"/>
        <v>0</v>
      </c>
      <c r="U274" s="613">
        <f t="shared" si="42"/>
        <v>0</v>
      </c>
    </row>
    <row r="275" spans="1:21">
      <c r="A275" s="285" t="s">
        <v>3720</v>
      </c>
      <c r="B275" s="285" t="s">
        <v>138</v>
      </c>
      <c r="C275" s="447" t="s">
        <v>5236</v>
      </c>
      <c r="D275" s="497">
        <f t="shared" si="43"/>
        <v>641</v>
      </c>
      <c r="E275" s="496" t="e">
        <v>#N/A</v>
      </c>
      <c r="F275" s="489">
        <v>641</v>
      </c>
      <c r="G275" s="489" t="e">
        <v>#N/A</v>
      </c>
      <c r="H275" s="489">
        <v>641</v>
      </c>
      <c r="I275" s="489">
        <v>641</v>
      </c>
      <c r="J275" s="489">
        <v>641</v>
      </c>
      <c r="K275" s="489">
        <v>641</v>
      </c>
      <c r="L275" s="489">
        <v>641</v>
      </c>
      <c r="M275" s="743"/>
      <c r="N275" s="613" t="e">
        <f t="shared" si="36"/>
        <v>#N/A</v>
      </c>
      <c r="O275" s="613">
        <f t="shared" si="37"/>
        <v>0</v>
      </c>
      <c r="P275" s="613">
        <f t="shared" si="38"/>
        <v>0</v>
      </c>
      <c r="Q275" s="896">
        <f t="shared" si="44"/>
        <v>1</v>
      </c>
      <c r="R275" s="613">
        <f t="shared" si="39"/>
        <v>0</v>
      </c>
      <c r="S275" s="613">
        <f t="shared" si="40"/>
        <v>0</v>
      </c>
      <c r="T275" s="747">
        <f t="shared" si="41"/>
        <v>0</v>
      </c>
      <c r="U275" s="613">
        <f t="shared" si="42"/>
        <v>0</v>
      </c>
    </row>
    <row r="276" spans="1:21">
      <c r="A276" s="285" t="s">
        <v>3720</v>
      </c>
      <c r="B276" s="285" t="s">
        <v>140</v>
      </c>
      <c r="C276" s="447" t="s">
        <v>5237</v>
      </c>
      <c r="D276" s="497">
        <f t="shared" si="43"/>
        <v>1508</v>
      </c>
      <c r="E276" s="496" t="e">
        <v>#N/A</v>
      </c>
      <c r="F276" s="489" t="e">
        <v>#N/A</v>
      </c>
      <c r="G276" s="489" t="e">
        <v>#N/A</v>
      </c>
      <c r="H276" s="489">
        <v>1508</v>
      </c>
      <c r="I276" s="489">
        <v>1508</v>
      </c>
      <c r="J276" s="489">
        <v>1508</v>
      </c>
      <c r="K276" s="489">
        <v>1508</v>
      </c>
      <c r="L276" s="489" t="e">
        <v>#N/A</v>
      </c>
      <c r="M276" s="743"/>
      <c r="N276" s="613" t="e">
        <f t="shared" si="36"/>
        <v>#N/A</v>
      </c>
      <c r="O276" s="613" t="e">
        <f t="shared" si="37"/>
        <v>#N/A</v>
      </c>
      <c r="P276" s="613">
        <f t="shared" si="38"/>
        <v>0</v>
      </c>
      <c r="Q276" s="896" t="e">
        <f t="shared" si="44"/>
        <v>#N/A</v>
      </c>
      <c r="R276" s="613">
        <f t="shared" si="39"/>
        <v>0</v>
      </c>
      <c r="S276" s="613">
        <f t="shared" si="40"/>
        <v>0</v>
      </c>
      <c r="T276" s="747">
        <f t="shared" si="41"/>
        <v>0</v>
      </c>
      <c r="U276" s="613" t="e">
        <f t="shared" si="42"/>
        <v>#N/A</v>
      </c>
    </row>
    <row r="277" spans="1:21">
      <c r="A277" s="285" t="s">
        <v>3720</v>
      </c>
      <c r="B277" s="285" t="s">
        <v>141</v>
      </c>
      <c r="C277" s="447" t="s">
        <v>5238</v>
      </c>
      <c r="D277" s="497">
        <f t="shared" si="43"/>
        <v>1616</v>
      </c>
      <c r="E277" s="496" t="e">
        <v>#N/A</v>
      </c>
      <c r="F277" s="489" t="e">
        <v>#N/A</v>
      </c>
      <c r="G277" s="489" t="e">
        <v>#N/A</v>
      </c>
      <c r="H277" s="489">
        <v>1616</v>
      </c>
      <c r="I277" s="489">
        <v>1616</v>
      </c>
      <c r="J277" s="489">
        <v>1616</v>
      </c>
      <c r="K277" s="489">
        <v>1616</v>
      </c>
      <c r="L277" s="489" t="e">
        <v>#N/A</v>
      </c>
      <c r="M277" s="743"/>
      <c r="N277" s="613" t="e">
        <f t="shared" si="36"/>
        <v>#N/A</v>
      </c>
      <c r="O277" s="613" t="e">
        <f t="shared" si="37"/>
        <v>#N/A</v>
      </c>
      <c r="P277" s="613">
        <f t="shared" si="38"/>
        <v>0</v>
      </c>
      <c r="Q277" s="896" t="e">
        <f t="shared" si="44"/>
        <v>#N/A</v>
      </c>
      <c r="R277" s="613">
        <f t="shared" si="39"/>
        <v>0</v>
      </c>
      <c r="S277" s="613">
        <f t="shared" si="40"/>
        <v>0</v>
      </c>
      <c r="T277" s="747">
        <f t="shared" si="41"/>
        <v>0</v>
      </c>
      <c r="U277" s="613" t="e">
        <f t="shared" si="42"/>
        <v>#N/A</v>
      </c>
    </row>
    <row r="278" spans="1:21">
      <c r="A278" s="285" t="s">
        <v>3720</v>
      </c>
      <c r="B278" s="285" t="s">
        <v>144</v>
      </c>
      <c r="C278" s="447" t="s">
        <v>5239</v>
      </c>
      <c r="D278" s="497">
        <f t="shared" si="43"/>
        <v>1849</v>
      </c>
      <c r="E278" s="496" t="e">
        <v>#N/A</v>
      </c>
      <c r="F278" s="489" t="e">
        <v>#N/A</v>
      </c>
      <c r="G278" s="489" t="e">
        <v>#N/A</v>
      </c>
      <c r="H278" s="489">
        <v>1849</v>
      </c>
      <c r="I278" s="489">
        <v>1849</v>
      </c>
      <c r="J278" s="489">
        <v>1849</v>
      </c>
      <c r="K278" s="489">
        <v>1849</v>
      </c>
      <c r="L278" s="489" t="e">
        <v>#N/A</v>
      </c>
      <c r="M278" s="743"/>
      <c r="N278" s="613" t="e">
        <f t="shared" si="36"/>
        <v>#N/A</v>
      </c>
      <c r="O278" s="613" t="e">
        <f t="shared" si="37"/>
        <v>#N/A</v>
      </c>
      <c r="P278" s="613">
        <f t="shared" si="38"/>
        <v>0</v>
      </c>
      <c r="Q278" s="896" t="e">
        <f t="shared" si="44"/>
        <v>#N/A</v>
      </c>
      <c r="R278" s="613">
        <f t="shared" si="39"/>
        <v>0</v>
      </c>
      <c r="S278" s="613">
        <f t="shared" si="40"/>
        <v>0</v>
      </c>
      <c r="T278" s="747">
        <f t="shared" si="41"/>
        <v>0</v>
      </c>
      <c r="U278" s="613" t="e">
        <f t="shared" si="42"/>
        <v>#N/A</v>
      </c>
    </row>
    <row r="279" spans="1:21">
      <c r="A279" s="285" t="s">
        <v>3720</v>
      </c>
      <c r="B279" s="285" t="s">
        <v>145</v>
      </c>
      <c r="C279" s="447" t="s">
        <v>5240</v>
      </c>
      <c r="D279" s="497">
        <f t="shared" si="43"/>
        <v>2604</v>
      </c>
      <c r="E279" s="496" t="e">
        <v>#N/A</v>
      </c>
      <c r="F279" s="489" t="e">
        <v>#N/A</v>
      </c>
      <c r="G279" s="489" t="e">
        <v>#N/A</v>
      </c>
      <c r="H279" s="489">
        <v>2604</v>
      </c>
      <c r="I279" s="489">
        <v>2604</v>
      </c>
      <c r="J279" s="489">
        <v>2604</v>
      </c>
      <c r="K279" s="489">
        <v>2604</v>
      </c>
      <c r="L279" s="489" t="e">
        <v>#N/A</v>
      </c>
      <c r="M279" s="743"/>
      <c r="N279" s="613" t="e">
        <f t="shared" si="36"/>
        <v>#N/A</v>
      </c>
      <c r="O279" s="613" t="e">
        <f t="shared" si="37"/>
        <v>#N/A</v>
      </c>
      <c r="P279" s="613">
        <f t="shared" si="38"/>
        <v>0</v>
      </c>
      <c r="Q279" s="896" t="e">
        <f t="shared" si="44"/>
        <v>#N/A</v>
      </c>
      <c r="R279" s="613">
        <f t="shared" si="39"/>
        <v>0</v>
      </c>
      <c r="S279" s="613">
        <f t="shared" si="40"/>
        <v>0</v>
      </c>
      <c r="T279" s="747">
        <f t="shared" si="41"/>
        <v>0</v>
      </c>
      <c r="U279" s="613" t="e">
        <f t="shared" si="42"/>
        <v>#N/A</v>
      </c>
    </row>
    <row r="280" spans="1:21">
      <c r="A280" s="285" t="s">
        <v>3720</v>
      </c>
      <c r="B280" s="285" t="s">
        <v>142</v>
      </c>
      <c r="C280" s="447" t="s">
        <v>5241</v>
      </c>
      <c r="D280" s="497">
        <f t="shared" si="43"/>
        <v>1731</v>
      </c>
      <c r="E280" s="496" t="e">
        <v>#N/A</v>
      </c>
      <c r="F280" s="489" t="e">
        <v>#N/A</v>
      </c>
      <c r="G280" s="489" t="e">
        <v>#N/A</v>
      </c>
      <c r="H280" s="489">
        <v>1731</v>
      </c>
      <c r="I280" s="489">
        <v>1731</v>
      </c>
      <c r="J280" s="489">
        <v>1731</v>
      </c>
      <c r="K280" s="489">
        <v>1731</v>
      </c>
      <c r="L280" s="489" t="e">
        <v>#N/A</v>
      </c>
      <c r="M280" s="743"/>
      <c r="N280" s="613" t="e">
        <f t="shared" si="36"/>
        <v>#N/A</v>
      </c>
      <c r="O280" s="613" t="e">
        <f t="shared" si="37"/>
        <v>#N/A</v>
      </c>
      <c r="P280" s="613">
        <f t="shared" si="38"/>
        <v>0</v>
      </c>
      <c r="Q280" s="896" t="e">
        <f t="shared" si="44"/>
        <v>#N/A</v>
      </c>
      <c r="R280" s="613">
        <f t="shared" si="39"/>
        <v>0</v>
      </c>
      <c r="S280" s="613">
        <f t="shared" si="40"/>
        <v>0</v>
      </c>
      <c r="T280" s="747">
        <f t="shared" si="41"/>
        <v>0</v>
      </c>
      <c r="U280" s="613" t="e">
        <f t="shared" si="42"/>
        <v>#N/A</v>
      </c>
    </row>
    <row r="281" spans="1:21">
      <c r="A281" s="285" t="s">
        <v>3720</v>
      </c>
      <c r="B281" s="285" t="s">
        <v>143</v>
      </c>
      <c r="C281" s="447" t="s">
        <v>5242</v>
      </c>
      <c r="D281" s="497">
        <f t="shared" si="43"/>
        <v>1855</v>
      </c>
      <c r="E281" s="496" t="e">
        <v>#N/A</v>
      </c>
      <c r="F281" s="489" t="e">
        <v>#N/A</v>
      </c>
      <c r="G281" s="489" t="e">
        <v>#N/A</v>
      </c>
      <c r="H281" s="489">
        <v>1855</v>
      </c>
      <c r="I281" s="489">
        <v>1855</v>
      </c>
      <c r="J281" s="489">
        <v>1855</v>
      </c>
      <c r="K281" s="489">
        <v>1855</v>
      </c>
      <c r="L281" s="489" t="e">
        <v>#N/A</v>
      </c>
      <c r="M281" s="743"/>
      <c r="N281" s="613" t="e">
        <f t="shared" si="36"/>
        <v>#N/A</v>
      </c>
      <c r="O281" s="613" t="e">
        <f t="shared" si="37"/>
        <v>#N/A</v>
      </c>
      <c r="P281" s="613">
        <f t="shared" si="38"/>
        <v>0</v>
      </c>
      <c r="Q281" s="896" t="e">
        <f t="shared" si="44"/>
        <v>#N/A</v>
      </c>
      <c r="R281" s="613">
        <f t="shared" si="39"/>
        <v>0</v>
      </c>
      <c r="S281" s="613">
        <f t="shared" si="40"/>
        <v>0</v>
      </c>
      <c r="T281" s="747">
        <f t="shared" si="41"/>
        <v>0</v>
      </c>
      <c r="U281" s="613" t="e">
        <f t="shared" si="42"/>
        <v>#N/A</v>
      </c>
    </row>
    <row r="282" spans="1:21">
      <c r="A282" s="285" t="s">
        <v>3720</v>
      </c>
      <c r="B282" s="285" t="s">
        <v>146</v>
      </c>
      <c r="C282" s="447" t="s">
        <v>5243</v>
      </c>
      <c r="D282" s="497">
        <f t="shared" si="43"/>
        <v>2195</v>
      </c>
      <c r="E282" s="496" t="e">
        <v>#N/A</v>
      </c>
      <c r="F282" s="489" t="e">
        <v>#N/A</v>
      </c>
      <c r="G282" s="489" t="e">
        <v>#N/A</v>
      </c>
      <c r="H282" s="489">
        <v>2195</v>
      </c>
      <c r="I282" s="489">
        <v>2195</v>
      </c>
      <c r="J282" s="489">
        <v>2195</v>
      </c>
      <c r="K282" s="489">
        <v>2195</v>
      </c>
      <c r="L282" s="489" t="e">
        <v>#N/A</v>
      </c>
      <c r="M282" s="743"/>
      <c r="N282" s="613" t="e">
        <f t="shared" si="36"/>
        <v>#N/A</v>
      </c>
      <c r="O282" s="613" t="e">
        <f t="shared" si="37"/>
        <v>#N/A</v>
      </c>
      <c r="P282" s="613">
        <f t="shared" si="38"/>
        <v>0</v>
      </c>
      <c r="Q282" s="896" t="e">
        <f t="shared" si="44"/>
        <v>#N/A</v>
      </c>
      <c r="R282" s="613">
        <f t="shared" si="39"/>
        <v>0</v>
      </c>
      <c r="S282" s="613">
        <f t="shared" si="40"/>
        <v>0</v>
      </c>
      <c r="T282" s="747">
        <f t="shared" si="41"/>
        <v>0</v>
      </c>
      <c r="U282" s="613" t="e">
        <f t="shared" si="42"/>
        <v>#N/A</v>
      </c>
    </row>
    <row r="283" spans="1:21">
      <c r="A283" s="285" t="s">
        <v>3720</v>
      </c>
      <c r="B283" s="285" t="s">
        <v>147</v>
      </c>
      <c r="C283" s="447" t="s">
        <v>5244</v>
      </c>
      <c r="D283" s="497">
        <f t="shared" si="43"/>
        <v>2707</v>
      </c>
      <c r="E283" s="496" t="e">
        <v>#N/A</v>
      </c>
      <c r="F283" s="489" t="e">
        <v>#N/A</v>
      </c>
      <c r="G283" s="489" t="e">
        <v>#N/A</v>
      </c>
      <c r="H283" s="489">
        <v>2707</v>
      </c>
      <c r="I283" s="489">
        <v>2707</v>
      </c>
      <c r="J283" s="489">
        <v>2707</v>
      </c>
      <c r="K283" s="489">
        <v>2707</v>
      </c>
      <c r="L283" s="489" t="e">
        <v>#N/A</v>
      </c>
      <c r="M283" s="743"/>
      <c r="N283" s="613" t="e">
        <f t="shared" si="36"/>
        <v>#N/A</v>
      </c>
      <c r="O283" s="613" t="e">
        <f t="shared" si="37"/>
        <v>#N/A</v>
      </c>
      <c r="P283" s="613">
        <f t="shared" si="38"/>
        <v>0</v>
      </c>
      <c r="Q283" s="896" t="e">
        <f t="shared" si="44"/>
        <v>#N/A</v>
      </c>
      <c r="R283" s="613">
        <f t="shared" si="39"/>
        <v>0</v>
      </c>
      <c r="S283" s="613">
        <f t="shared" si="40"/>
        <v>0</v>
      </c>
      <c r="T283" s="747">
        <f t="shared" si="41"/>
        <v>0</v>
      </c>
      <c r="U283" s="613" t="e">
        <f t="shared" si="42"/>
        <v>#N/A</v>
      </c>
    </row>
    <row r="284" spans="1:21">
      <c r="A284" s="285" t="s">
        <v>3720</v>
      </c>
      <c r="B284" s="285" t="s">
        <v>148</v>
      </c>
      <c r="C284" s="447" t="s">
        <v>5245</v>
      </c>
      <c r="D284" s="497">
        <f t="shared" si="43"/>
        <v>2393</v>
      </c>
      <c r="E284" s="496" t="e">
        <v>#N/A</v>
      </c>
      <c r="F284" s="489" t="e">
        <v>#N/A</v>
      </c>
      <c r="G284" s="489" t="e">
        <v>#N/A</v>
      </c>
      <c r="H284" s="489">
        <v>2393</v>
      </c>
      <c r="I284" s="489">
        <v>2393</v>
      </c>
      <c r="J284" s="489">
        <v>2393</v>
      </c>
      <c r="K284" s="489">
        <v>2393</v>
      </c>
      <c r="L284" s="489" t="e">
        <v>#N/A</v>
      </c>
      <c r="M284" s="743"/>
      <c r="N284" s="613" t="e">
        <f t="shared" si="36"/>
        <v>#N/A</v>
      </c>
      <c r="O284" s="613" t="e">
        <f t="shared" si="37"/>
        <v>#N/A</v>
      </c>
      <c r="P284" s="613">
        <f t="shared" si="38"/>
        <v>0</v>
      </c>
      <c r="Q284" s="896" t="e">
        <f t="shared" si="44"/>
        <v>#N/A</v>
      </c>
      <c r="R284" s="613">
        <f t="shared" si="39"/>
        <v>0</v>
      </c>
      <c r="S284" s="613">
        <f t="shared" si="40"/>
        <v>0</v>
      </c>
      <c r="T284" s="747">
        <f t="shared" si="41"/>
        <v>0</v>
      </c>
      <c r="U284" s="613" t="e">
        <f t="shared" si="42"/>
        <v>#N/A</v>
      </c>
    </row>
    <row r="285" spans="1:21">
      <c r="A285" s="285" t="s">
        <v>3720</v>
      </c>
      <c r="B285" s="285" t="s">
        <v>149</v>
      </c>
      <c r="C285" s="447" t="s">
        <v>5246</v>
      </c>
      <c r="D285" s="497">
        <f t="shared" si="43"/>
        <v>3115</v>
      </c>
      <c r="E285" s="496" t="e">
        <v>#N/A</v>
      </c>
      <c r="F285" s="489" t="e">
        <v>#N/A</v>
      </c>
      <c r="G285" s="489" t="e">
        <v>#N/A</v>
      </c>
      <c r="H285" s="489">
        <v>3115</v>
      </c>
      <c r="I285" s="489">
        <v>3115</v>
      </c>
      <c r="J285" s="489">
        <v>3115</v>
      </c>
      <c r="K285" s="489">
        <v>3115</v>
      </c>
      <c r="L285" s="489" t="e">
        <v>#N/A</v>
      </c>
      <c r="M285" s="743"/>
      <c r="N285" s="613" t="e">
        <f t="shared" si="36"/>
        <v>#N/A</v>
      </c>
      <c r="O285" s="613" t="e">
        <f t="shared" si="37"/>
        <v>#N/A</v>
      </c>
      <c r="P285" s="613">
        <f t="shared" si="38"/>
        <v>0</v>
      </c>
      <c r="Q285" s="896" t="e">
        <f t="shared" si="44"/>
        <v>#N/A</v>
      </c>
      <c r="R285" s="613">
        <f t="shared" si="39"/>
        <v>0</v>
      </c>
      <c r="S285" s="613">
        <f t="shared" si="40"/>
        <v>0</v>
      </c>
      <c r="T285" s="747">
        <f t="shared" si="41"/>
        <v>0</v>
      </c>
      <c r="U285" s="613" t="e">
        <f t="shared" si="42"/>
        <v>#N/A</v>
      </c>
    </row>
    <row r="286" spans="1:21">
      <c r="A286" s="285" t="s">
        <v>3720</v>
      </c>
      <c r="B286" s="285" t="s">
        <v>150</v>
      </c>
      <c r="C286" s="447" t="s">
        <v>5247</v>
      </c>
      <c r="D286" s="497">
        <f t="shared" si="43"/>
        <v>2608</v>
      </c>
      <c r="E286" s="496" t="e">
        <v>#N/A</v>
      </c>
      <c r="F286" s="489" t="e">
        <v>#N/A</v>
      </c>
      <c r="G286" s="489" t="e">
        <v>#N/A</v>
      </c>
      <c r="H286" s="489">
        <v>2608</v>
      </c>
      <c r="I286" s="489">
        <v>2608</v>
      </c>
      <c r="J286" s="489">
        <v>2608</v>
      </c>
      <c r="K286" s="489">
        <v>2608</v>
      </c>
      <c r="L286" s="489" t="e">
        <v>#N/A</v>
      </c>
      <c r="M286" s="743"/>
      <c r="N286" s="613" t="e">
        <f t="shared" si="36"/>
        <v>#N/A</v>
      </c>
      <c r="O286" s="613" t="e">
        <f t="shared" si="37"/>
        <v>#N/A</v>
      </c>
      <c r="P286" s="613">
        <f t="shared" si="38"/>
        <v>0</v>
      </c>
      <c r="Q286" s="896" t="e">
        <f t="shared" si="44"/>
        <v>#N/A</v>
      </c>
      <c r="R286" s="613">
        <f t="shared" si="39"/>
        <v>0</v>
      </c>
      <c r="S286" s="613">
        <f t="shared" si="40"/>
        <v>0</v>
      </c>
      <c r="T286" s="747">
        <f t="shared" si="41"/>
        <v>0</v>
      </c>
      <c r="U286" s="613" t="e">
        <f t="shared" si="42"/>
        <v>#N/A</v>
      </c>
    </row>
    <row r="287" spans="1:21">
      <c r="A287" s="285" t="s">
        <v>3720</v>
      </c>
      <c r="B287" s="285" t="s">
        <v>151</v>
      </c>
      <c r="C287" s="447" t="s">
        <v>5248</v>
      </c>
      <c r="D287" s="497">
        <f t="shared" si="43"/>
        <v>3585</v>
      </c>
      <c r="E287" s="496" t="e">
        <v>#N/A</v>
      </c>
      <c r="F287" s="489" t="e">
        <v>#N/A</v>
      </c>
      <c r="G287" s="489" t="e">
        <v>#N/A</v>
      </c>
      <c r="H287" s="489">
        <v>3585</v>
      </c>
      <c r="I287" s="489">
        <v>3585</v>
      </c>
      <c r="J287" s="489">
        <v>3585</v>
      </c>
      <c r="K287" s="489">
        <v>3585</v>
      </c>
      <c r="L287" s="489" t="e">
        <v>#N/A</v>
      </c>
      <c r="M287" s="743"/>
      <c r="N287" s="613" t="e">
        <f t="shared" si="36"/>
        <v>#N/A</v>
      </c>
      <c r="O287" s="613" t="e">
        <f t="shared" si="37"/>
        <v>#N/A</v>
      </c>
      <c r="P287" s="613">
        <f t="shared" si="38"/>
        <v>0</v>
      </c>
      <c r="Q287" s="896" t="e">
        <f t="shared" si="44"/>
        <v>#N/A</v>
      </c>
      <c r="R287" s="613">
        <f t="shared" si="39"/>
        <v>0</v>
      </c>
      <c r="S287" s="613">
        <f t="shared" si="40"/>
        <v>0</v>
      </c>
      <c r="T287" s="747">
        <f t="shared" si="41"/>
        <v>0</v>
      </c>
      <c r="U287" s="613" t="e">
        <f t="shared" si="42"/>
        <v>#N/A</v>
      </c>
    </row>
    <row r="288" spans="1:21">
      <c r="A288" s="285" t="s">
        <v>3720</v>
      </c>
      <c r="B288" s="285" t="s">
        <v>139</v>
      </c>
      <c r="C288" s="447" t="s">
        <v>5249</v>
      </c>
      <c r="D288" s="497">
        <f t="shared" si="43"/>
        <v>58</v>
      </c>
      <c r="E288" s="496" t="e">
        <v>#N/A</v>
      </c>
      <c r="F288" s="489">
        <v>58</v>
      </c>
      <c r="G288" s="489" t="e">
        <v>#N/A</v>
      </c>
      <c r="H288" s="489">
        <v>58</v>
      </c>
      <c r="I288" s="489">
        <v>58</v>
      </c>
      <c r="J288" s="489">
        <v>58</v>
      </c>
      <c r="K288" s="489">
        <v>58</v>
      </c>
      <c r="L288" s="489">
        <v>58</v>
      </c>
      <c r="M288" s="743"/>
      <c r="N288" s="613" t="e">
        <f t="shared" si="36"/>
        <v>#N/A</v>
      </c>
      <c r="O288" s="613">
        <f t="shared" si="37"/>
        <v>0</v>
      </c>
      <c r="P288" s="613">
        <f t="shared" si="38"/>
        <v>0</v>
      </c>
      <c r="Q288" s="896">
        <f t="shared" si="44"/>
        <v>1</v>
      </c>
      <c r="R288" s="613">
        <f t="shared" si="39"/>
        <v>0</v>
      </c>
      <c r="S288" s="613">
        <f t="shared" si="40"/>
        <v>0</v>
      </c>
      <c r="T288" s="747">
        <f t="shared" si="41"/>
        <v>0</v>
      </c>
      <c r="U288" s="613">
        <f t="shared" si="42"/>
        <v>0</v>
      </c>
    </row>
    <row r="289" spans="1:21">
      <c r="A289" s="285" t="s">
        <v>3720</v>
      </c>
      <c r="B289" s="285" t="s">
        <v>304</v>
      </c>
      <c r="C289" s="447" t="s">
        <v>5250</v>
      </c>
      <c r="D289" s="497">
        <f t="shared" si="43"/>
        <v>351</v>
      </c>
      <c r="E289" s="496" t="e">
        <v>#N/A</v>
      </c>
      <c r="F289" s="489">
        <v>351</v>
      </c>
      <c r="G289" s="489" t="e">
        <v>#N/A</v>
      </c>
      <c r="H289" s="489">
        <v>351</v>
      </c>
      <c r="I289" s="489">
        <v>351</v>
      </c>
      <c r="J289" s="489">
        <v>351</v>
      </c>
      <c r="K289" s="489">
        <v>351</v>
      </c>
      <c r="L289" s="489">
        <v>351</v>
      </c>
      <c r="M289" s="743"/>
      <c r="N289" s="613" t="e">
        <f t="shared" si="36"/>
        <v>#N/A</v>
      </c>
      <c r="O289" s="613">
        <f t="shared" si="37"/>
        <v>0</v>
      </c>
      <c r="P289" s="613">
        <f t="shared" si="38"/>
        <v>0</v>
      </c>
      <c r="Q289" s="896">
        <f t="shared" si="44"/>
        <v>1</v>
      </c>
      <c r="R289" s="613">
        <f t="shared" si="39"/>
        <v>0</v>
      </c>
      <c r="S289" s="613">
        <f t="shared" si="40"/>
        <v>0</v>
      </c>
      <c r="T289" s="747">
        <f t="shared" si="41"/>
        <v>0</v>
      </c>
      <c r="U289" s="613">
        <f t="shared" si="42"/>
        <v>0</v>
      </c>
    </row>
    <row r="290" spans="1:21">
      <c r="A290" s="285" t="s">
        <v>3720</v>
      </c>
      <c r="B290" s="285" t="s">
        <v>3210</v>
      </c>
      <c r="C290" s="447" t="s">
        <v>5251</v>
      </c>
      <c r="D290" s="497">
        <f t="shared" si="43"/>
        <v>3087</v>
      </c>
      <c r="E290" s="496" t="e">
        <v>#N/A</v>
      </c>
      <c r="F290" s="489">
        <v>3087</v>
      </c>
      <c r="G290" s="489" t="e">
        <v>#N/A</v>
      </c>
      <c r="H290" s="489" t="e">
        <v>#N/A</v>
      </c>
      <c r="I290" s="489" t="e">
        <v>#N/A</v>
      </c>
      <c r="J290" s="489">
        <v>3087</v>
      </c>
      <c r="K290" s="489" t="e">
        <v>#N/A</v>
      </c>
      <c r="L290" s="489" t="e">
        <v>#N/A</v>
      </c>
      <c r="M290" s="743"/>
      <c r="N290" s="613" t="e">
        <f t="shared" si="36"/>
        <v>#N/A</v>
      </c>
      <c r="O290" s="613">
        <f t="shared" si="37"/>
        <v>0</v>
      </c>
      <c r="P290" s="613" t="e">
        <f t="shared" si="38"/>
        <v>#N/A</v>
      </c>
      <c r="Q290" s="896" t="e">
        <f t="shared" si="44"/>
        <v>#N/A</v>
      </c>
      <c r="R290" s="613" t="e">
        <f t="shared" si="39"/>
        <v>#N/A</v>
      </c>
      <c r="S290" s="613">
        <f t="shared" si="40"/>
        <v>0</v>
      </c>
      <c r="T290" s="747" t="e">
        <f t="shared" si="41"/>
        <v>#N/A</v>
      </c>
      <c r="U290" s="613" t="e">
        <f t="shared" si="42"/>
        <v>#N/A</v>
      </c>
    </row>
    <row r="291" spans="1:21">
      <c r="A291" s="285" t="s">
        <v>3720</v>
      </c>
      <c r="B291" s="285" t="s">
        <v>3216</v>
      </c>
      <c r="C291" s="447" t="s">
        <v>5252</v>
      </c>
      <c r="D291" s="497">
        <f t="shared" si="43"/>
        <v>2528</v>
      </c>
      <c r="E291" s="496" t="e">
        <v>#N/A</v>
      </c>
      <c r="F291" s="489">
        <v>2528</v>
      </c>
      <c r="G291" s="489" t="e">
        <v>#N/A</v>
      </c>
      <c r="H291" s="489" t="e">
        <v>#N/A</v>
      </c>
      <c r="I291" s="489" t="e">
        <v>#N/A</v>
      </c>
      <c r="J291" s="489">
        <v>2528</v>
      </c>
      <c r="K291" s="489" t="e">
        <v>#N/A</v>
      </c>
      <c r="L291" s="489" t="e">
        <v>#N/A</v>
      </c>
      <c r="M291" s="743"/>
      <c r="N291" s="613" t="e">
        <f t="shared" si="36"/>
        <v>#N/A</v>
      </c>
      <c r="O291" s="613">
        <f t="shared" si="37"/>
        <v>0</v>
      </c>
      <c r="P291" s="613" t="e">
        <f t="shared" si="38"/>
        <v>#N/A</v>
      </c>
      <c r="Q291" s="896" t="e">
        <f t="shared" si="44"/>
        <v>#N/A</v>
      </c>
      <c r="R291" s="613" t="e">
        <f t="shared" si="39"/>
        <v>#N/A</v>
      </c>
      <c r="S291" s="613">
        <f t="shared" si="40"/>
        <v>0</v>
      </c>
      <c r="T291" s="747" t="e">
        <f t="shared" si="41"/>
        <v>#N/A</v>
      </c>
      <c r="U291" s="613" t="e">
        <f t="shared" si="42"/>
        <v>#N/A</v>
      </c>
    </row>
    <row r="292" spans="1:21">
      <c r="A292" s="285" t="s">
        <v>3720</v>
      </c>
      <c r="B292" s="285" t="s">
        <v>3222</v>
      </c>
      <c r="C292" s="447" t="s">
        <v>5253</v>
      </c>
      <c r="D292" s="497">
        <f t="shared" si="43"/>
        <v>3287</v>
      </c>
      <c r="E292" s="496" t="e">
        <v>#N/A</v>
      </c>
      <c r="F292" s="489">
        <v>3287</v>
      </c>
      <c r="G292" s="489" t="e">
        <v>#N/A</v>
      </c>
      <c r="H292" s="489" t="e">
        <v>#N/A</v>
      </c>
      <c r="I292" s="489" t="e">
        <v>#N/A</v>
      </c>
      <c r="J292" s="489">
        <v>3287</v>
      </c>
      <c r="K292" s="489" t="e">
        <v>#N/A</v>
      </c>
      <c r="L292" s="489" t="e">
        <v>#N/A</v>
      </c>
      <c r="M292" s="743"/>
      <c r="N292" s="613" t="e">
        <f t="shared" si="36"/>
        <v>#N/A</v>
      </c>
      <c r="O292" s="613">
        <f t="shared" si="37"/>
        <v>0</v>
      </c>
      <c r="P292" s="613" t="e">
        <f t="shared" si="38"/>
        <v>#N/A</v>
      </c>
      <c r="Q292" s="896" t="e">
        <f t="shared" si="44"/>
        <v>#N/A</v>
      </c>
      <c r="R292" s="613" t="e">
        <f t="shared" si="39"/>
        <v>#N/A</v>
      </c>
      <c r="S292" s="613">
        <f t="shared" si="40"/>
        <v>0</v>
      </c>
      <c r="T292" s="747" t="e">
        <f t="shared" si="41"/>
        <v>#N/A</v>
      </c>
      <c r="U292" s="613" t="e">
        <f t="shared" si="42"/>
        <v>#N/A</v>
      </c>
    </row>
    <row r="293" spans="1:21">
      <c r="A293" s="285" t="s">
        <v>3720</v>
      </c>
      <c r="B293" s="285" t="s">
        <v>3228</v>
      </c>
      <c r="C293" s="447" t="s">
        <v>5254</v>
      </c>
      <c r="D293" s="497">
        <f t="shared" si="43"/>
        <v>2731</v>
      </c>
      <c r="E293" s="496" t="e">
        <v>#N/A</v>
      </c>
      <c r="F293" s="489">
        <v>2731</v>
      </c>
      <c r="G293" s="489" t="e">
        <v>#N/A</v>
      </c>
      <c r="H293" s="489" t="e">
        <v>#N/A</v>
      </c>
      <c r="I293" s="489" t="e">
        <v>#N/A</v>
      </c>
      <c r="J293" s="489">
        <v>2731</v>
      </c>
      <c r="K293" s="489" t="e">
        <v>#N/A</v>
      </c>
      <c r="L293" s="489" t="e">
        <v>#N/A</v>
      </c>
      <c r="M293" s="743"/>
      <c r="N293" s="613" t="e">
        <f t="shared" si="36"/>
        <v>#N/A</v>
      </c>
      <c r="O293" s="613">
        <f t="shared" si="37"/>
        <v>0</v>
      </c>
      <c r="P293" s="613" t="e">
        <f t="shared" si="38"/>
        <v>#N/A</v>
      </c>
      <c r="Q293" s="896" t="e">
        <f t="shared" si="44"/>
        <v>#N/A</v>
      </c>
      <c r="R293" s="613" t="e">
        <f t="shared" si="39"/>
        <v>#N/A</v>
      </c>
      <c r="S293" s="613">
        <f t="shared" si="40"/>
        <v>0</v>
      </c>
      <c r="T293" s="747" t="e">
        <f t="shared" si="41"/>
        <v>#N/A</v>
      </c>
      <c r="U293" s="613" t="e">
        <f t="shared" si="42"/>
        <v>#N/A</v>
      </c>
    </row>
    <row r="294" spans="1:21">
      <c r="A294" s="285" t="s">
        <v>3720</v>
      </c>
      <c r="B294" s="285" t="s">
        <v>3213</v>
      </c>
      <c r="C294" s="447" t="s">
        <v>5255</v>
      </c>
      <c r="D294" s="497">
        <f t="shared" si="43"/>
        <v>3117</v>
      </c>
      <c r="E294" s="496" t="e">
        <v>#N/A</v>
      </c>
      <c r="F294" s="489">
        <v>3117</v>
      </c>
      <c r="G294" s="489" t="e">
        <v>#N/A</v>
      </c>
      <c r="H294" s="489" t="e">
        <v>#N/A</v>
      </c>
      <c r="I294" s="489" t="e">
        <v>#N/A</v>
      </c>
      <c r="J294" s="489">
        <v>3117</v>
      </c>
      <c r="K294" s="489" t="e">
        <v>#N/A</v>
      </c>
      <c r="L294" s="489" t="e">
        <v>#N/A</v>
      </c>
      <c r="M294" s="743"/>
      <c r="N294" s="613" t="e">
        <f t="shared" si="36"/>
        <v>#N/A</v>
      </c>
      <c r="O294" s="613">
        <f t="shared" si="37"/>
        <v>0</v>
      </c>
      <c r="P294" s="613" t="e">
        <f t="shared" si="38"/>
        <v>#N/A</v>
      </c>
      <c r="Q294" s="896" t="e">
        <f t="shared" si="44"/>
        <v>#N/A</v>
      </c>
      <c r="R294" s="613" t="e">
        <f t="shared" si="39"/>
        <v>#N/A</v>
      </c>
      <c r="S294" s="613">
        <f t="shared" si="40"/>
        <v>0</v>
      </c>
      <c r="T294" s="747" t="e">
        <f t="shared" si="41"/>
        <v>#N/A</v>
      </c>
      <c r="U294" s="613" t="e">
        <f t="shared" si="42"/>
        <v>#N/A</v>
      </c>
    </row>
    <row r="295" spans="1:21">
      <c r="A295" s="285" t="s">
        <v>3720</v>
      </c>
      <c r="B295" s="285" t="s">
        <v>3219</v>
      </c>
      <c r="C295" s="447" t="s">
        <v>5256</v>
      </c>
      <c r="D295" s="497">
        <f t="shared" si="43"/>
        <v>2559</v>
      </c>
      <c r="E295" s="496" t="e">
        <v>#N/A</v>
      </c>
      <c r="F295" s="489">
        <v>2559</v>
      </c>
      <c r="G295" s="489" t="e">
        <v>#N/A</v>
      </c>
      <c r="H295" s="489" t="e">
        <v>#N/A</v>
      </c>
      <c r="I295" s="489" t="e">
        <v>#N/A</v>
      </c>
      <c r="J295" s="489">
        <v>2559</v>
      </c>
      <c r="K295" s="489" t="e">
        <v>#N/A</v>
      </c>
      <c r="L295" s="489" t="e">
        <v>#N/A</v>
      </c>
      <c r="M295" s="743"/>
      <c r="N295" s="613" t="e">
        <f t="shared" si="36"/>
        <v>#N/A</v>
      </c>
      <c r="O295" s="613">
        <f t="shared" si="37"/>
        <v>0</v>
      </c>
      <c r="P295" s="613" t="e">
        <f t="shared" si="38"/>
        <v>#N/A</v>
      </c>
      <c r="Q295" s="896" t="e">
        <f t="shared" si="44"/>
        <v>#N/A</v>
      </c>
      <c r="R295" s="613" t="e">
        <f t="shared" si="39"/>
        <v>#N/A</v>
      </c>
      <c r="S295" s="613">
        <f t="shared" si="40"/>
        <v>0</v>
      </c>
      <c r="T295" s="747" t="e">
        <f t="shared" si="41"/>
        <v>#N/A</v>
      </c>
      <c r="U295" s="613" t="e">
        <f t="shared" si="42"/>
        <v>#N/A</v>
      </c>
    </row>
    <row r="296" spans="1:21">
      <c r="A296" s="285" t="s">
        <v>3720</v>
      </c>
      <c r="B296" s="285" t="s">
        <v>3225</v>
      </c>
      <c r="C296" s="447" t="s">
        <v>5257</v>
      </c>
      <c r="D296" s="497">
        <f t="shared" si="43"/>
        <v>3320</v>
      </c>
      <c r="E296" s="496" t="e">
        <v>#N/A</v>
      </c>
      <c r="F296" s="489">
        <v>3320</v>
      </c>
      <c r="G296" s="489" t="e">
        <v>#N/A</v>
      </c>
      <c r="H296" s="489" t="e">
        <v>#N/A</v>
      </c>
      <c r="I296" s="489" t="e">
        <v>#N/A</v>
      </c>
      <c r="J296" s="489">
        <v>3320</v>
      </c>
      <c r="K296" s="489" t="e">
        <v>#N/A</v>
      </c>
      <c r="L296" s="489" t="e">
        <v>#N/A</v>
      </c>
      <c r="M296" s="743"/>
      <c r="N296" s="613" t="e">
        <f t="shared" si="36"/>
        <v>#N/A</v>
      </c>
      <c r="O296" s="613">
        <f t="shared" si="37"/>
        <v>0</v>
      </c>
      <c r="P296" s="613" t="e">
        <f t="shared" si="38"/>
        <v>#N/A</v>
      </c>
      <c r="Q296" s="896" t="e">
        <f t="shared" si="44"/>
        <v>#N/A</v>
      </c>
      <c r="R296" s="613" t="e">
        <f t="shared" si="39"/>
        <v>#N/A</v>
      </c>
      <c r="S296" s="613">
        <f t="shared" si="40"/>
        <v>0</v>
      </c>
      <c r="T296" s="747" t="e">
        <f t="shared" si="41"/>
        <v>#N/A</v>
      </c>
      <c r="U296" s="613" t="e">
        <f t="shared" si="42"/>
        <v>#N/A</v>
      </c>
    </row>
    <row r="297" spans="1:21">
      <c r="A297" s="285" t="s">
        <v>3720</v>
      </c>
      <c r="B297" s="285" t="s">
        <v>3231</v>
      </c>
      <c r="C297" s="447" t="s">
        <v>5258</v>
      </c>
      <c r="D297" s="497">
        <f t="shared" si="43"/>
        <v>2762</v>
      </c>
      <c r="E297" s="496" t="e">
        <v>#N/A</v>
      </c>
      <c r="F297" s="489">
        <v>2762</v>
      </c>
      <c r="G297" s="489" t="e">
        <v>#N/A</v>
      </c>
      <c r="H297" s="489" t="e">
        <v>#N/A</v>
      </c>
      <c r="I297" s="489" t="e">
        <v>#N/A</v>
      </c>
      <c r="J297" s="489">
        <v>2762</v>
      </c>
      <c r="K297" s="489" t="e">
        <v>#N/A</v>
      </c>
      <c r="L297" s="489" t="e">
        <v>#N/A</v>
      </c>
      <c r="M297" s="743"/>
      <c r="N297" s="613" t="e">
        <f t="shared" si="36"/>
        <v>#N/A</v>
      </c>
      <c r="O297" s="613">
        <f t="shared" si="37"/>
        <v>0</v>
      </c>
      <c r="P297" s="613" t="e">
        <f t="shared" si="38"/>
        <v>#N/A</v>
      </c>
      <c r="Q297" s="896" t="e">
        <f t="shared" si="44"/>
        <v>#N/A</v>
      </c>
      <c r="R297" s="613" t="e">
        <f t="shared" si="39"/>
        <v>#N/A</v>
      </c>
      <c r="S297" s="613">
        <f t="shared" si="40"/>
        <v>0</v>
      </c>
      <c r="T297" s="747" t="e">
        <f t="shared" si="41"/>
        <v>#N/A</v>
      </c>
      <c r="U297" s="613" t="e">
        <f t="shared" si="42"/>
        <v>#N/A</v>
      </c>
    </row>
    <row r="298" spans="1:21">
      <c r="A298" s="285" t="s">
        <v>3720</v>
      </c>
      <c r="B298" s="285" t="s">
        <v>3211</v>
      </c>
      <c r="C298" s="447" t="s">
        <v>5259</v>
      </c>
      <c r="D298" s="497">
        <f t="shared" si="43"/>
        <v>3237</v>
      </c>
      <c r="E298" s="496" t="e">
        <v>#N/A</v>
      </c>
      <c r="F298" s="489">
        <v>3237</v>
      </c>
      <c r="G298" s="489" t="e">
        <v>#N/A</v>
      </c>
      <c r="H298" s="489" t="e">
        <v>#N/A</v>
      </c>
      <c r="I298" s="489" t="e">
        <v>#N/A</v>
      </c>
      <c r="J298" s="489">
        <v>3237</v>
      </c>
      <c r="K298" s="489" t="e">
        <v>#N/A</v>
      </c>
      <c r="L298" s="489" t="e">
        <v>#N/A</v>
      </c>
      <c r="M298" s="743"/>
      <c r="N298" s="613" t="e">
        <f t="shared" si="36"/>
        <v>#N/A</v>
      </c>
      <c r="O298" s="613">
        <f t="shared" si="37"/>
        <v>0</v>
      </c>
      <c r="P298" s="613" t="e">
        <f t="shared" si="38"/>
        <v>#N/A</v>
      </c>
      <c r="Q298" s="896" t="e">
        <f t="shared" si="44"/>
        <v>#N/A</v>
      </c>
      <c r="R298" s="613" t="e">
        <f t="shared" si="39"/>
        <v>#N/A</v>
      </c>
      <c r="S298" s="613">
        <f t="shared" si="40"/>
        <v>0</v>
      </c>
      <c r="T298" s="747" t="e">
        <f t="shared" si="41"/>
        <v>#N/A</v>
      </c>
      <c r="U298" s="613" t="e">
        <f t="shared" si="42"/>
        <v>#N/A</v>
      </c>
    </row>
    <row r="299" spans="1:21">
      <c r="A299" s="285" t="s">
        <v>3720</v>
      </c>
      <c r="B299" s="285" t="s">
        <v>3217</v>
      </c>
      <c r="C299" s="447" t="s">
        <v>5260</v>
      </c>
      <c r="D299" s="497">
        <f t="shared" si="43"/>
        <v>2681</v>
      </c>
      <c r="E299" s="496" t="e">
        <v>#N/A</v>
      </c>
      <c r="F299" s="489">
        <v>2681</v>
      </c>
      <c r="G299" s="489" t="e">
        <v>#N/A</v>
      </c>
      <c r="H299" s="489" t="e">
        <v>#N/A</v>
      </c>
      <c r="I299" s="489" t="e">
        <v>#N/A</v>
      </c>
      <c r="J299" s="489">
        <v>2681</v>
      </c>
      <c r="K299" s="489" t="e">
        <v>#N/A</v>
      </c>
      <c r="L299" s="489" t="e">
        <v>#N/A</v>
      </c>
      <c r="M299" s="743"/>
      <c r="N299" s="613" t="e">
        <f t="shared" si="36"/>
        <v>#N/A</v>
      </c>
      <c r="O299" s="613">
        <f t="shared" si="37"/>
        <v>0</v>
      </c>
      <c r="P299" s="613" t="e">
        <f t="shared" si="38"/>
        <v>#N/A</v>
      </c>
      <c r="Q299" s="896" t="e">
        <f t="shared" si="44"/>
        <v>#N/A</v>
      </c>
      <c r="R299" s="613" t="e">
        <f t="shared" si="39"/>
        <v>#N/A</v>
      </c>
      <c r="S299" s="613">
        <f t="shared" si="40"/>
        <v>0</v>
      </c>
      <c r="T299" s="747" t="e">
        <f t="shared" si="41"/>
        <v>#N/A</v>
      </c>
      <c r="U299" s="613" t="e">
        <f t="shared" si="42"/>
        <v>#N/A</v>
      </c>
    </row>
    <row r="300" spans="1:21">
      <c r="A300" s="285" t="s">
        <v>3720</v>
      </c>
      <c r="B300" s="285" t="s">
        <v>3223</v>
      </c>
      <c r="C300" s="447" t="s">
        <v>5261</v>
      </c>
      <c r="D300" s="497">
        <f t="shared" si="43"/>
        <v>3439</v>
      </c>
      <c r="E300" s="496" t="e">
        <v>#N/A</v>
      </c>
      <c r="F300" s="489">
        <v>3439</v>
      </c>
      <c r="G300" s="489" t="e">
        <v>#N/A</v>
      </c>
      <c r="H300" s="489" t="e">
        <v>#N/A</v>
      </c>
      <c r="I300" s="489" t="e">
        <v>#N/A</v>
      </c>
      <c r="J300" s="489">
        <v>3439</v>
      </c>
      <c r="K300" s="489" t="e">
        <v>#N/A</v>
      </c>
      <c r="L300" s="489" t="e">
        <v>#N/A</v>
      </c>
      <c r="M300" s="743"/>
      <c r="N300" s="613" t="e">
        <f t="shared" si="36"/>
        <v>#N/A</v>
      </c>
      <c r="O300" s="613">
        <f t="shared" si="37"/>
        <v>0</v>
      </c>
      <c r="P300" s="613" t="e">
        <f t="shared" si="38"/>
        <v>#N/A</v>
      </c>
      <c r="Q300" s="896" t="e">
        <f t="shared" si="44"/>
        <v>#N/A</v>
      </c>
      <c r="R300" s="613" t="e">
        <f t="shared" si="39"/>
        <v>#N/A</v>
      </c>
      <c r="S300" s="613">
        <f t="shared" si="40"/>
        <v>0</v>
      </c>
      <c r="T300" s="747" t="e">
        <f t="shared" si="41"/>
        <v>#N/A</v>
      </c>
      <c r="U300" s="613" t="e">
        <f t="shared" si="42"/>
        <v>#N/A</v>
      </c>
    </row>
    <row r="301" spans="1:21">
      <c r="A301" s="285" t="s">
        <v>3720</v>
      </c>
      <c r="B301" s="285" t="s">
        <v>3229</v>
      </c>
      <c r="C301" s="447" t="s">
        <v>5262</v>
      </c>
      <c r="D301" s="497">
        <f t="shared" si="43"/>
        <v>2884</v>
      </c>
      <c r="E301" s="496" t="e">
        <v>#N/A</v>
      </c>
      <c r="F301" s="489">
        <v>2884</v>
      </c>
      <c r="G301" s="489" t="e">
        <v>#N/A</v>
      </c>
      <c r="H301" s="489" t="e">
        <v>#N/A</v>
      </c>
      <c r="I301" s="489" t="e">
        <v>#N/A</v>
      </c>
      <c r="J301" s="489">
        <v>2884</v>
      </c>
      <c r="K301" s="489" t="e">
        <v>#N/A</v>
      </c>
      <c r="L301" s="489" t="e">
        <v>#N/A</v>
      </c>
      <c r="M301" s="743"/>
      <c r="N301" s="613" t="e">
        <f t="shared" si="36"/>
        <v>#N/A</v>
      </c>
      <c r="O301" s="613">
        <f t="shared" si="37"/>
        <v>0</v>
      </c>
      <c r="P301" s="613" t="e">
        <f t="shared" si="38"/>
        <v>#N/A</v>
      </c>
      <c r="Q301" s="896" t="e">
        <f t="shared" si="44"/>
        <v>#N/A</v>
      </c>
      <c r="R301" s="613" t="e">
        <f t="shared" si="39"/>
        <v>#N/A</v>
      </c>
      <c r="S301" s="613">
        <f t="shared" si="40"/>
        <v>0</v>
      </c>
      <c r="T301" s="747" t="e">
        <f t="shared" si="41"/>
        <v>#N/A</v>
      </c>
      <c r="U301" s="613" t="e">
        <f t="shared" si="42"/>
        <v>#N/A</v>
      </c>
    </row>
    <row r="302" spans="1:21">
      <c r="A302" s="285" t="s">
        <v>3720</v>
      </c>
      <c r="B302" s="285" t="s">
        <v>3214</v>
      </c>
      <c r="C302" s="447" t="s">
        <v>5263</v>
      </c>
      <c r="D302" s="497">
        <f t="shared" si="43"/>
        <v>3270</v>
      </c>
      <c r="E302" s="496" t="e">
        <v>#N/A</v>
      </c>
      <c r="F302" s="489">
        <v>3270</v>
      </c>
      <c r="G302" s="489" t="e">
        <v>#N/A</v>
      </c>
      <c r="H302" s="489" t="e">
        <v>#N/A</v>
      </c>
      <c r="I302" s="489" t="e">
        <v>#N/A</v>
      </c>
      <c r="J302" s="489">
        <v>3270</v>
      </c>
      <c r="K302" s="489" t="e">
        <v>#N/A</v>
      </c>
      <c r="L302" s="489" t="e">
        <v>#N/A</v>
      </c>
      <c r="M302" s="743"/>
      <c r="N302" s="613" t="e">
        <f t="shared" si="36"/>
        <v>#N/A</v>
      </c>
      <c r="O302" s="613">
        <f t="shared" si="37"/>
        <v>0</v>
      </c>
      <c r="P302" s="613" t="e">
        <f t="shared" si="38"/>
        <v>#N/A</v>
      </c>
      <c r="Q302" s="896" t="e">
        <f t="shared" si="44"/>
        <v>#N/A</v>
      </c>
      <c r="R302" s="613" t="e">
        <f t="shared" si="39"/>
        <v>#N/A</v>
      </c>
      <c r="S302" s="613">
        <f t="shared" si="40"/>
        <v>0</v>
      </c>
      <c r="T302" s="747" t="e">
        <f t="shared" si="41"/>
        <v>#N/A</v>
      </c>
      <c r="U302" s="613" t="e">
        <f t="shared" si="42"/>
        <v>#N/A</v>
      </c>
    </row>
    <row r="303" spans="1:21">
      <c r="A303" s="285" t="s">
        <v>3720</v>
      </c>
      <c r="B303" s="285" t="s">
        <v>3220</v>
      </c>
      <c r="C303" s="447" t="s">
        <v>5264</v>
      </c>
      <c r="D303" s="497">
        <f t="shared" si="43"/>
        <v>2712</v>
      </c>
      <c r="E303" s="496" t="e">
        <v>#N/A</v>
      </c>
      <c r="F303" s="489">
        <v>2712</v>
      </c>
      <c r="G303" s="489" t="e">
        <v>#N/A</v>
      </c>
      <c r="H303" s="489" t="e">
        <v>#N/A</v>
      </c>
      <c r="I303" s="489" t="e">
        <v>#N/A</v>
      </c>
      <c r="J303" s="489">
        <v>2712</v>
      </c>
      <c r="K303" s="489" t="e">
        <v>#N/A</v>
      </c>
      <c r="L303" s="489" t="e">
        <v>#N/A</v>
      </c>
      <c r="M303" s="743"/>
      <c r="N303" s="613" t="e">
        <f t="shared" si="36"/>
        <v>#N/A</v>
      </c>
      <c r="O303" s="613">
        <f t="shared" si="37"/>
        <v>0</v>
      </c>
      <c r="P303" s="613" t="e">
        <f t="shared" si="38"/>
        <v>#N/A</v>
      </c>
      <c r="Q303" s="896" t="e">
        <f t="shared" si="44"/>
        <v>#N/A</v>
      </c>
      <c r="R303" s="613" t="e">
        <f t="shared" si="39"/>
        <v>#N/A</v>
      </c>
      <c r="S303" s="613">
        <f t="shared" si="40"/>
        <v>0</v>
      </c>
      <c r="T303" s="747" t="e">
        <f t="shared" si="41"/>
        <v>#N/A</v>
      </c>
      <c r="U303" s="613" t="e">
        <f t="shared" si="42"/>
        <v>#N/A</v>
      </c>
    </row>
    <row r="304" spans="1:21">
      <c r="A304" s="285" t="s">
        <v>3720</v>
      </c>
      <c r="B304" s="285" t="s">
        <v>3226</v>
      </c>
      <c r="C304" s="447" t="s">
        <v>5265</v>
      </c>
      <c r="D304" s="497">
        <f t="shared" si="43"/>
        <v>3473</v>
      </c>
      <c r="E304" s="496" t="e">
        <v>#N/A</v>
      </c>
      <c r="F304" s="489">
        <v>3473</v>
      </c>
      <c r="G304" s="489" t="e">
        <v>#N/A</v>
      </c>
      <c r="H304" s="489" t="e">
        <v>#N/A</v>
      </c>
      <c r="I304" s="489" t="e">
        <v>#N/A</v>
      </c>
      <c r="J304" s="489">
        <v>3473</v>
      </c>
      <c r="K304" s="489" t="e">
        <v>#N/A</v>
      </c>
      <c r="L304" s="489" t="e">
        <v>#N/A</v>
      </c>
      <c r="M304" s="743"/>
      <c r="N304" s="613" t="e">
        <f t="shared" si="36"/>
        <v>#N/A</v>
      </c>
      <c r="O304" s="613">
        <f t="shared" si="37"/>
        <v>0</v>
      </c>
      <c r="P304" s="613" t="e">
        <f t="shared" si="38"/>
        <v>#N/A</v>
      </c>
      <c r="Q304" s="896" t="e">
        <f t="shared" si="44"/>
        <v>#N/A</v>
      </c>
      <c r="R304" s="613" t="e">
        <f t="shared" si="39"/>
        <v>#N/A</v>
      </c>
      <c r="S304" s="613">
        <f t="shared" si="40"/>
        <v>0</v>
      </c>
      <c r="T304" s="747" t="e">
        <f t="shared" si="41"/>
        <v>#N/A</v>
      </c>
      <c r="U304" s="613" t="e">
        <f t="shared" si="42"/>
        <v>#N/A</v>
      </c>
    </row>
    <row r="305" spans="1:21">
      <c r="A305" s="285" t="s">
        <v>3720</v>
      </c>
      <c r="B305" s="285" t="s">
        <v>3232</v>
      </c>
      <c r="C305" s="447" t="s">
        <v>5266</v>
      </c>
      <c r="D305" s="497">
        <f t="shared" si="43"/>
        <v>2914</v>
      </c>
      <c r="E305" s="496" t="e">
        <v>#N/A</v>
      </c>
      <c r="F305" s="489">
        <v>2914</v>
      </c>
      <c r="G305" s="489" t="e">
        <v>#N/A</v>
      </c>
      <c r="H305" s="489" t="e">
        <v>#N/A</v>
      </c>
      <c r="I305" s="489" t="e">
        <v>#N/A</v>
      </c>
      <c r="J305" s="489">
        <v>2914</v>
      </c>
      <c r="K305" s="489" t="e">
        <v>#N/A</v>
      </c>
      <c r="L305" s="489" t="e">
        <v>#N/A</v>
      </c>
      <c r="M305" s="743"/>
      <c r="N305" s="613" t="e">
        <f t="shared" si="36"/>
        <v>#N/A</v>
      </c>
      <c r="O305" s="613">
        <f t="shared" si="37"/>
        <v>0</v>
      </c>
      <c r="P305" s="613" t="e">
        <f t="shared" si="38"/>
        <v>#N/A</v>
      </c>
      <c r="Q305" s="896" t="e">
        <f t="shared" si="44"/>
        <v>#N/A</v>
      </c>
      <c r="R305" s="613" t="e">
        <f t="shared" si="39"/>
        <v>#N/A</v>
      </c>
      <c r="S305" s="613">
        <f t="shared" si="40"/>
        <v>0</v>
      </c>
      <c r="T305" s="747" t="e">
        <f t="shared" si="41"/>
        <v>#N/A</v>
      </c>
      <c r="U305" s="613" t="e">
        <f t="shared" si="42"/>
        <v>#N/A</v>
      </c>
    </row>
    <row r="306" spans="1:21">
      <c r="A306" s="285" t="s">
        <v>3720</v>
      </c>
      <c r="B306" s="285" t="s">
        <v>3212</v>
      </c>
      <c r="C306" s="447" t="s">
        <v>5267</v>
      </c>
      <c r="D306" s="497">
        <f t="shared" si="43"/>
        <v>3731</v>
      </c>
      <c r="E306" s="496" t="e">
        <v>#N/A</v>
      </c>
      <c r="F306" s="489">
        <v>3731</v>
      </c>
      <c r="G306" s="489" t="e">
        <v>#N/A</v>
      </c>
      <c r="H306" s="489" t="e">
        <v>#N/A</v>
      </c>
      <c r="I306" s="489" t="e">
        <v>#N/A</v>
      </c>
      <c r="J306" s="489">
        <v>3731</v>
      </c>
      <c r="K306" s="489" t="e">
        <v>#N/A</v>
      </c>
      <c r="L306" s="489" t="e">
        <v>#N/A</v>
      </c>
      <c r="M306" s="743"/>
      <c r="N306" s="613" t="e">
        <f t="shared" si="36"/>
        <v>#N/A</v>
      </c>
      <c r="O306" s="613">
        <f t="shared" si="37"/>
        <v>0</v>
      </c>
      <c r="P306" s="613" t="e">
        <f t="shared" si="38"/>
        <v>#N/A</v>
      </c>
      <c r="Q306" s="896" t="e">
        <f t="shared" si="44"/>
        <v>#N/A</v>
      </c>
      <c r="R306" s="613" t="e">
        <f t="shared" si="39"/>
        <v>#N/A</v>
      </c>
      <c r="S306" s="613">
        <f t="shared" si="40"/>
        <v>0</v>
      </c>
      <c r="T306" s="747" t="e">
        <f t="shared" si="41"/>
        <v>#N/A</v>
      </c>
      <c r="U306" s="613" t="e">
        <f t="shared" si="42"/>
        <v>#N/A</v>
      </c>
    </row>
    <row r="307" spans="1:21">
      <c r="A307" s="285" t="s">
        <v>3720</v>
      </c>
      <c r="B307" s="285" t="s">
        <v>3218</v>
      </c>
      <c r="C307" s="447" t="s">
        <v>5268</v>
      </c>
      <c r="D307" s="497">
        <f t="shared" si="43"/>
        <v>3123</v>
      </c>
      <c r="E307" s="496" t="e">
        <v>#N/A</v>
      </c>
      <c r="F307" s="489">
        <v>3123</v>
      </c>
      <c r="G307" s="489" t="e">
        <v>#N/A</v>
      </c>
      <c r="H307" s="489" t="e">
        <v>#N/A</v>
      </c>
      <c r="I307" s="489" t="e">
        <v>#N/A</v>
      </c>
      <c r="J307" s="489">
        <v>3123</v>
      </c>
      <c r="K307" s="489" t="e">
        <v>#N/A</v>
      </c>
      <c r="L307" s="489" t="e">
        <v>#N/A</v>
      </c>
      <c r="M307" s="743"/>
      <c r="N307" s="613" t="e">
        <f t="shared" si="36"/>
        <v>#N/A</v>
      </c>
      <c r="O307" s="613">
        <f t="shared" si="37"/>
        <v>0</v>
      </c>
      <c r="P307" s="613" t="e">
        <f t="shared" si="38"/>
        <v>#N/A</v>
      </c>
      <c r="Q307" s="896" t="e">
        <f t="shared" si="44"/>
        <v>#N/A</v>
      </c>
      <c r="R307" s="613" t="e">
        <f t="shared" si="39"/>
        <v>#N/A</v>
      </c>
      <c r="S307" s="613">
        <f t="shared" si="40"/>
        <v>0</v>
      </c>
      <c r="T307" s="747" t="e">
        <f t="shared" si="41"/>
        <v>#N/A</v>
      </c>
      <c r="U307" s="613" t="e">
        <f t="shared" si="42"/>
        <v>#N/A</v>
      </c>
    </row>
    <row r="308" spans="1:21">
      <c r="A308" s="285" t="s">
        <v>3720</v>
      </c>
      <c r="B308" s="285" t="s">
        <v>3224</v>
      </c>
      <c r="C308" s="447" t="s">
        <v>5269</v>
      </c>
      <c r="D308" s="497">
        <f t="shared" si="43"/>
        <v>3934</v>
      </c>
      <c r="E308" s="496" t="e">
        <v>#N/A</v>
      </c>
      <c r="F308" s="489">
        <v>3934</v>
      </c>
      <c r="G308" s="489" t="e">
        <v>#N/A</v>
      </c>
      <c r="H308" s="489" t="e">
        <v>#N/A</v>
      </c>
      <c r="I308" s="489" t="e">
        <v>#N/A</v>
      </c>
      <c r="J308" s="489">
        <v>3934</v>
      </c>
      <c r="K308" s="489" t="e">
        <v>#N/A</v>
      </c>
      <c r="L308" s="489" t="e">
        <v>#N/A</v>
      </c>
      <c r="M308" s="743"/>
      <c r="N308" s="613" t="e">
        <f t="shared" si="36"/>
        <v>#N/A</v>
      </c>
      <c r="O308" s="613">
        <f t="shared" si="37"/>
        <v>0</v>
      </c>
      <c r="P308" s="613" t="e">
        <f t="shared" si="38"/>
        <v>#N/A</v>
      </c>
      <c r="Q308" s="896" t="e">
        <f t="shared" si="44"/>
        <v>#N/A</v>
      </c>
      <c r="R308" s="613" t="e">
        <f t="shared" si="39"/>
        <v>#N/A</v>
      </c>
      <c r="S308" s="613">
        <f t="shared" si="40"/>
        <v>0</v>
      </c>
      <c r="T308" s="747" t="e">
        <f t="shared" si="41"/>
        <v>#N/A</v>
      </c>
      <c r="U308" s="613" t="e">
        <f t="shared" si="42"/>
        <v>#N/A</v>
      </c>
    </row>
    <row r="309" spans="1:21">
      <c r="A309" s="285" t="s">
        <v>3720</v>
      </c>
      <c r="B309" s="285" t="s">
        <v>3230</v>
      </c>
      <c r="C309" s="447" t="s">
        <v>5270</v>
      </c>
      <c r="D309" s="497">
        <f t="shared" si="43"/>
        <v>3325</v>
      </c>
      <c r="E309" s="496" t="e">
        <v>#N/A</v>
      </c>
      <c r="F309" s="489">
        <v>3325</v>
      </c>
      <c r="G309" s="489" t="e">
        <v>#N/A</v>
      </c>
      <c r="H309" s="489" t="e">
        <v>#N/A</v>
      </c>
      <c r="I309" s="489" t="e">
        <v>#N/A</v>
      </c>
      <c r="J309" s="489">
        <v>3325</v>
      </c>
      <c r="K309" s="489" t="e">
        <v>#N/A</v>
      </c>
      <c r="L309" s="489" t="e">
        <v>#N/A</v>
      </c>
      <c r="M309" s="743"/>
      <c r="N309" s="613" t="e">
        <f t="shared" si="36"/>
        <v>#N/A</v>
      </c>
      <c r="O309" s="613">
        <f t="shared" si="37"/>
        <v>0</v>
      </c>
      <c r="P309" s="613" t="e">
        <f t="shared" si="38"/>
        <v>#N/A</v>
      </c>
      <c r="Q309" s="896" t="e">
        <f t="shared" si="44"/>
        <v>#N/A</v>
      </c>
      <c r="R309" s="613" t="e">
        <f t="shared" si="39"/>
        <v>#N/A</v>
      </c>
      <c r="S309" s="613">
        <f t="shared" si="40"/>
        <v>0</v>
      </c>
      <c r="T309" s="747" t="e">
        <f t="shared" si="41"/>
        <v>#N/A</v>
      </c>
      <c r="U309" s="613" t="e">
        <f t="shared" si="42"/>
        <v>#N/A</v>
      </c>
    </row>
    <row r="310" spans="1:21">
      <c r="A310" s="285" t="s">
        <v>3720</v>
      </c>
      <c r="B310" s="285" t="s">
        <v>3215</v>
      </c>
      <c r="C310" s="447" t="s">
        <v>5271</v>
      </c>
      <c r="D310" s="497">
        <f t="shared" si="43"/>
        <v>3762</v>
      </c>
      <c r="E310" s="496" t="e">
        <v>#N/A</v>
      </c>
      <c r="F310" s="489">
        <v>3762</v>
      </c>
      <c r="G310" s="489" t="e">
        <v>#N/A</v>
      </c>
      <c r="H310" s="489" t="e">
        <v>#N/A</v>
      </c>
      <c r="I310" s="489" t="e">
        <v>#N/A</v>
      </c>
      <c r="J310" s="489">
        <v>3762</v>
      </c>
      <c r="K310" s="489" t="e">
        <v>#N/A</v>
      </c>
      <c r="L310" s="489" t="e">
        <v>#N/A</v>
      </c>
      <c r="M310" s="743"/>
      <c r="N310" s="613" t="e">
        <f t="shared" si="36"/>
        <v>#N/A</v>
      </c>
      <c r="O310" s="613">
        <f t="shared" si="37"/>
        <v>0</v>
      </c>
      <c r="P310" s="613" t="e">
        <f t="shared" si="38"/>
        <v>#N/A</v>
      </c>
      <c r="Q310" s="896" t="e">
        <f t="shared" si="44"/>
        <v>#N/A</v>
      </c>
      <c r="R310" s="613" t="e">
        <f t="shared" si="39"/>
        <v>#N/A</v>
      </c>
      <c r="S310" s="613">
        <f t="shared" si="40"/>
        <v>0</v>
      </c>
      <c r="T310" s="747" t="e">
        <f t="shared" si="41"/>
        <v>#N/A</v>
      </c>
      <c r="U310" s="613" t="e">
        <f t="shared" si="42"/>
        <v>#N/A</v>
      </c>
    </row>
    <row r="311" spans="1:21">
      <c r="A311" s="285" t="s">
        <v>3720</v>
      </c>
      <c r="B311" s="285" t="s">
        <v>3221</v>
      </c>
      <c r="C311" s="447" t="s">
        <v>5272</v>
      </c>
      <c r="D311" s="497">
        <f t="shared" si="43"/>
        <v>3156</v>
      </c>
      <c r="E311" s="496" t="e">
        <v>#N/A</v>
      </c>
      <c r="F311" s="489">
        <v>3156</v>
      </c>
      <c r="G311" s="489" t="e">
        <v>#N/A</v>
      </c>
      <c r="H311" s="489" t="e">
        <v>#N/A</v>
      </c>
      <c r="I311" s="489" t="e">
        <v>#N/A</v>
      </c>
      <c r="J311" s="489">
        <v>3156</v>
      </c>
      <c r="K311" s="489" t="e">
        <v>#N/A</v>
      </c>
      <c r="L311" s="489" t="e">
        <v>#N/A</v>
      </c>
      <c r="M311" s="743"/>
      <c r="N311" s="613" t="e">
        <f t="shared" si="36"/>
        <v>#N/A</v>
      </c>
      <c r="O311" s="613">
        <f t="shared" si="37"/>
        <v>0</v>
      </c>
      <c r="P311" s="613" t="e">
        <f t="shared" si="38"/>
        <v>#N/A</v>
      </c>
      <c r="Q311" s="896" t="e">
        <f t="shared" si="44"/>
        <v>#N/A</v>
      </c>
      <c r="R311" s="613" t="e">
        <f t="shared" si="39"/>
        <v>#N/A</v>
      </c>
      <c r="S311" s="613">
        <f t="shared" si="40"/>
        <v>0</v>
      </c>
      <c r="T311" s="747" t="e">
        <f t="shared" si="41"/>
        <v>#N/A</v>
      </c>
      <c r="U311" s="613" t="e">
        <f t="shared" si="42"/>
        <v>#N/A</v>
      </c>
    </row>
    <row r="312" spans="1:21">
      <c r="A312" s="285" t="s">
        <v>3720</v>
      </c>
      <c r="B312" s="285" t="s">
        <v>3227</v>
      </c>
      <c r="C312" s="447" t="s">
        <v>5273</v>
      </c>
      <c r="D312" s="497">
        <f t="shared" si="43"/>
        <v>3964</v>
      </c>
      <c r="E312" s="496" t="e">
        <v>#N/A</v>
      </c>
      <c r="F312" s="489">
        <v>3964</v>
      </c>
      <c r="G312" s="489" t="e">
        <v>#N/A</v>
      </c>
      <c r="H312" s="489" t="e">
        <v>#N/A</v>
      </c>
      <c r="I312" s="489" t="e">
        <v>#N/A</v>
      </c>
      <c r="J312" s="489">
        <v>3964</v>
      </c>
      <c r="K312" s="489" t="e">
        <v>#N/A</v>
      </c>
      <c r="L312" s="489" t="e">
        <v>#N/A</v>
      </c>
      <c r="M312" s="743"/>
      <c r="N312" s="613" t="e">
        <f t="shared" si="36"/>
        <v>#N/A</v>
      </c>
      <c r="O312" s="613">
        <f t="shared" si="37"/>
        <v>0</v>
      </c>
      <c r="P312" s="613" t="e">
        <f t="shared" si="38"/>
        <v>#N/A</v>
      </c>
      <c r="Q312" s="896" t="e">
        <f t="shared" si="44"/>
        <v>#N/A</v>
      </c>
      <c r="R312" s="613" t="e">
        <f t="shared" si="39"/>
        <v>#N/A</v>
      </c>
      <c r="S312" s="613">
        <f t="shared" si="40"/>
        <v>0</v>
      </c>
      <c r="T312" s="747" t="e">
        <f t="shared" si="41"/>
        <v>#N/A</v>
      </c>
      <c r="U312" s="613" t="e">
        <f t="shared" si="42"/>
        <v>#N/A</v>
      </c>
    </row>
    <row r="313" spans="1:21">
      <c r="A313" s="285" t="s">
        <v>3720</v>
      </c>
      <c r="B313" s="285" t="s">
        <v>3233</v>
      </c>
      <c r="C313" s="447" t="s">
        <v>5274</v>
      </c>
      <c r="D313" s="497">
        <f t="shared" si="43"/>
        <v>3359</v>
      </c>
      <c r="E313" s="496" t="e">
        <v>#N/A</v>
      </c>
      <c r="F313" s="489">
        <v>3359</v>
      </c>
      <c r="G313" s="489" t="e">
        <v>#N/A</v>
      </c>
      <c r="H313" s="489" t="e">
        <v>#N/A</v>
      </c>
      <c r="I313" s="489" t="e">
        <v>#N/A</v>
      </c>
      <c r="J313" s="489">
        <v>3359</v>
      </c>
      <c r="K313" s="489" t="e">
        <v>#N/A</v>
      </c>
      <c r="L313" s="489" t="e">
        <v>#N/A</v>
      </c>
      <c r="M313" s="743"/>
      <c r="N313" s="613" t="e">
        <f t="shared" si="36"/>
        <v>#N/A</v>
      </c>
      <c r="O313" s="613">
        <f t="shared" si="37"/>
        <v>0</v>
      </c>
      <c r="P313" s="613" t="e">
        <f t="shared" si="38"/>
        <v>#N/A</v>
      </c>
      <c r="Q313" s="896" t="e">
        <f t="shared" si="44"/>
        <v>#N/A</v>
      </c>
      <c r="R313" s="613" t="e">
        <f t="shared" si="39"/>
        <v>#N/A</v>
      </c>
      <c r="S313" s="613">
        <f t="shared" si="40"/>
        <v>0</v>
      </c>
      <c r="T313" s="747" t="e">
        <f t="shared" si="41"/>
        <v>#N/A</v>
      </c>
      <c r="U313" s="613" t="e">
        <f t="shared" si="42"/>
        <v>#N/A</v>
      </c>
    </row>
    <row r="314" spans="1:21">
      <c r="A314" s="285" t="s">
        <v>3720</v>
      </c>
      <c r="B314" s="285" t="s">
        <v>3255</v>
      </c>
      <c r="C314" s="447" t="s">
        <v>5275</v>
      </c>
      <c r="D314" s="497">
        <f t="shared" si="43"/>
        <v>63</v>
      </c>
      <c r="E314" s="496" t="e">
        <v>#N/A</v>
      </c>
      <c r="F314" s="489">
        <v>63</v>
      </c>
      <c r="G314" s="489" t="e">
        <v>#N/A</v>
      </c>
      <c r="H314" s="489" t="e">
        <v>#N/A</v>
      </c>
      <c r="I314" s="489" t="e">
        <v>#N/A</v>
      </c>
      <c r="J314" s="489" t="e">
        <v>#N/A</v>
      </c>
      <c r="K314" s="489" t="e">
        <v>#N/A</v>
      </c>
      <c r="L314" s="489" t="e">
        <v>#N/A</v>
      </c>
      <c r="M314" s="743"/>
      <c r="N314" s="613" t="e">
        <f t="shared" si="36"/>
        <v>#N/A</v>
      </c>
      <c r="O314" s="613">
        <f t="shared" si="37"/>
        <v>0</v>
      </c>
      <c r="P314" s="613" t="e">
        <f t="shared" si="38"/>
        <v>#N/A</v>
      </c>
      <c r="Q314" s="896" t="e">
        <f t="shared" si="44"/>
        <v>#N/A</v>
      </c>
      <c r="R314" s="613" t="e">
        <f t="shared" si="39"/>
        <v>#N/A</v>
      </c>
      <c r="S314" s="613" t="e">
        <f t="shared" si="40"/>
        <v>#N/A</v>
      </c>
      <c r="T314" s="747" t="e">
        <f t="shared" si="41"/>
        <v>#N/A</v>
      </c>
      <c r="U314" s="613" t="e">
        <f t="shared" si="42"/>
        <v>#N/A</v>
      </c>
    </row>
    <row r="315" spans="1:21">
      <c r="A315" s="285" t="s">
        <v>3720</v>
      </c>
      <c r="B315" s="285" t="s">
        <v>3256</v>
      </c>
      <c r="C315" s="447" t="s">
        <v>5276</v>
      </c>
      <c r="D315" s="497">
        <f t="shared" si="43"/>
        <v>84</v>
      </c>
      <c r="E315" s="496" t="e">
        <v>#N/A</v>
      </c>
      <c r="F315" s="489">
        <v>84</v>
      </c>
      <c r="G315" s="489" t="e">
        <v>#N/A</v>
      </c>
      <c r="H315" s="489" t="e">
        <v>#N/A</v>
      </c>
      <c r="I315" s="489" t="e">
        <v>#N/A</v>
      </c>
      <c r="J315" s="489" t="e">
        <v>#N/A</v>
      </c>
      <c r="K315" s="489" t="e">
        <v>#N/A</v>
      </c>
      <c r="L315" s="489" t="e">
        <v>#N/A</v>
      </c>
      <c r="M315" s="743"/>
      <c r="N315" s="613" t="e">
        <f t="shared" si="36"/>
        <v>#N/A</v>
      </c>
      <c r="O315" s="613">
        <f t="shared" si="37"/>
        <v>0</v>
      </c>
      <c r="P315" s="613" t="e">
        <f t="shared" si="38"/>
        <v>#N/A</v>
      </c>
      <c r="Q315" s="896" t="e">
        <f t="shared" si="44"/>
        <v>#N/A</v>
      </c>
      <c r="R315" s="613" t="e">
        <f t="shared" si="39"/>
        <v>#N/A</v>
      </c>
      <c r="S315" s="613" t="e">
        <f t="shared" si="40"/>
        <v>#N/A</v>
      </c>
      <c r="T315" s="747" t="e">
        <f t="shared" si="41"/>
        <v>#N/A</v>
      </c>
      <c r="U315" s="613" t="e">
        <f t="shared" si="42"/>
        <v>#N/A</v>
      </c>
    </row>
    <row r="316" spans="1:21">
      <c r="A316" s="285" t="s">
        <v>3720</v>
      </c>
      <c r="B316" s="285" t="s">
        <v>3257</v>
      </c>
      <c r="C316" s="447" t="s">
        <v>5277</v>
      </c>
      <c r="D316" s="497">
        <f t="shared" si="43"/>
        <v>107</v>
      </c>
      <c r="E316" s="496" t="e">
        <v>#N/A</v>
      </c>
      <c r="F316" s="489">
        <v>107</v>
      </c>
      <c r="G316" s="489" t="e">
        <v>#N/A</v>
      </c>
      <c r="H316" s="489" t="e">
        <v>#N/A</v>
      </c>
      <c r="I316" s="489" t="e">
        <v>#N/A</v>
      </c>
      <c r="J316" s="489" t="e">
        <v>#N/A</v>
      </c>
      <c r="K316" s="489" t="e">
        <v>#N/A</v>
      </c>
      <c r="L316" s="489" t="e">
        <v>#N/A</v>
      </c>
      <c r="M316" s="743"/>
      <c r="N316" s="613" t="e">
        <f t="shared" si="36"/>
        <v>#N/A</v>
      </c>
      <c r="O316" s="613">
        <f t="shared" si="37"/>
        <v>0</v>
      </c>
      <c r="P316" s="613" t="e">
        <f t="shared" si="38"/>
        <v>#N/A</v>
      </c>
      <c r="Q316" s="896" t="e">
        <f t="shared" si="44"/>
        <v>#N/A</v>
      </c>
      <c r="R316" s="613" t="e">
        <f t="shared" si="39"/>
        <v>#N/A</v>
      </c>
      <c r="S316" s="613" t="e">
        <f t="shared" si="40"/>
        <v>#N/A</v>
      </c>
      <c r="T316" s="747" t="e">
        <f t="shared" si="41"/>
        <v>#N/A</v>
      </c>
      <c r="U316" s="613" t="e">
        <f t="shared" si="42"/>
        <v>#N/A</v>
      </c>
    </row>
    <row r="317" spans="1:21">
      <c r="A317" s="285" t="s">
        <v>3720</v>
      </c>
      <c r="B317" s="285" t="s">
        <v>3258</v>
      </c>
      <c r="C317" s="447" t="s">
        <v>5278</v>
      </c>
      <c r="D317" s="497">
        <f t="shared" si="43"/>
        <v>134</v>
      </c>
      <c r="E317" s="496" t="e">
        <v>#N/A</v>
      </c>
      <c r="F317" s="489">
        <v>134</v>
      </c>
      <c r="G317" s="489" t="e">
        <v>#N/A</v>
      </c>
      <c r="H317" s="489" t="e">
        <v>#N/A</v>
      </c>
      <c r="I317" s="489" t="e">
        <v>#N/A</v>
      </c>
      <c r="J317" s="489" t="e">
        <v>#N/A</v>
      </c>
      <c r="K317" s="489" t="e">
        <v>#N/A</v>
      </c>
      <c r="L317" s="489" t="e">
        <v>#N/A</v>
      </c>
      <c r="M317" s="743"/>
      <c r="N317" s="613" t="e">
        <f t="shared" si="36"/>
        <v>#N/A</v>
      </c>
      <c r="O317" s="613">
        <f t="shared" si="37"/>
        <v>0</v>
      </c>
      <c r="P317" s="613" t="e">
        <f t="shared" si="38"/>
        <v>#N/A</v>
      </c>
      <c r="Q317" s="896" t="e">
        <f t="shared" si="44"/>
        <v>#N/A</v>
      </c>
      <c r="R317" s="613" t="e">
        <f t="shared" si="39"/>
        <v>#N/A</v>
      </c>
      <c r="S317" s="613" t="e">
        <f t="shared" si="40"/>
        <v>#N/A</v>
      </c>
      <c r="T317" s="747" t="e">
        <f t="shared" si="41"/>
        <v>#N/A</v>
      </c>
      <c r="U317" s="613" t="e">
        <f t="shared" si="42"/>
        <v>#N/A</v>
      </c>
    </row>
    <row r="318" spans="1:21">
      <c r="A318" s="285" t="s">
        <v>3720</v>
      </c>
      <c r="B318" s="285" t="s">
        <v>3259</v>
      </c>
      <c r="C318" s="447" t="s">
        <v>5279</v>
      </c>
      <c r="D318" s="497">
        <f t="shared" si="43"/>
        <v>157</v>
      </c>
      <c r="E318" s="496" t="e">
        <v>#N/A</v>
      </c>
      <c r="F318" s="489">
        <v>157</v>
      </c>
      <c r="G318" s="489" t="e">
        <v>#N/A</v>
      </c>
      <c r="H318" s="489" t="e">
        <v>#N/A</v>
      </c>
      <c r="I318" s="489" t="e">
        <v>#N/A</v>
      </c>
      <c r="J318" s="489" t="e">
        <v>#N/A</v>
      </c>
      <c r="K318" s="489" t="e">
        <v>#N/A</v>
      </c>
      <c r="L318" s="489" t="e">
        <v>#N/A</v>
      </c>
      <c r="M318" s="743"/>
      <c r="N318" s="613" t="e">
        <f t="shared" si="36"/>
        <v>#N/A</v>
      </c>
      <c r="O318" s="613">
        <f t="shared" si="37"/>
        <v>0</v>
      </c>
      <c r="P318" s="613" t="e">
        <f t="shared" si="38"/>
        <v>#N/A</v>
      </c>
      <c r="Q318" s="896" t="e">
        <f t="shared" si="44"/>
        <v>#N/A</v>
      </c>
      <c r="R318" s="613" t="e">
        <f t="shared" si="39"/>
        <v>#N/A</v>
      </c>
      <c r="S318" s="613" t="e">
        <f t="shared" si="40"/>
        <v>#N/A</v>
      </c>
      <c r="T318" s="747" t="e">
        <f t="shared" si="41"/>
        <v>#N/A</v>
      </c>
      <c r="U318" s="613" t="e">
        <f t="shared" si="42"/>
        <v>#N/A</v>
      </c>
    </row>
    <row r="319" spans="1:21">
      <c r="A319" s="285" t="s">
        <v>3720</v>
      </c>
      <c r="B319" s="285" t="s">
        <v>3260</v>
      </c>
      <c r="C319" s="447" t="s">
        <v>5280</v>
      </c>
      <c r="D319" s="497">
        <f t="shared" si="43"/>
        <v>185</v>
      </c>
      <c r="E319" s="496" t="e">
        <v>#N/A</v>
      </c>
      <c r="F319" s="489">
        <v>185</v>
      </c>
      <c r="G319" s="489" t="e">
        <v>#N/A</v>
      </c>
      <c r="H319" s="489" t="e">
        <v>#N/A</v>
      </c>
      <c r="I319" s="489" t="e">
        <v>#N/A</v>
      </c>
      <c r="J319" s="489" t="e">
        <v>#N/A</v>
      </c>
      <c r="K319" s="489" t="e">
        <v>#N/A</v>
      </c>
      <c r="L319" s="489" t="e">
        <v>#N/A</v>
      </c>
      <c r="M319" s="743"/>
      <c r="N319" s="613" t="e">
        <f t="shared" si="36"/>
        <v>#N/A</v>
      </c>
      <c r="O319" s="613">
        <f t="shared" si="37"/>
        <v>0</v>
      </c>
      <c r="P319" s="613" t="e">
        <f t="shared" si="38"/>
        <v>#N/A</v>
      </c>
      <c r="Q319" s="896" t="e">
        <f t="shared" si="44"/>
        <v>#N/A</v>
      </c>
      <c r="R319" s="613" t="e">
        <f t="shared" si="39"/>
        <v>#N/A</v>
      </c>
      <c r="S319" s="613" t="e">
        <f t="shared" si="40"/>
        <v>#N/A</v>
      </c>
      <c r="T319" s="747" t="e">
        <f t="shared" si="41"/>
        <v>#N/A</v>
      </c>
      <c r="U319" s="613" t="e">
        <f t="shared" si="42"/>
        <v>#N/A</v>
      </c>
    </row>
    <row r="320" spans="1:21">
      <c r="A320" s="285" t="s">
        <v>3720</v>
      </c>
      <c r="B320" s="285" t="s">
        <v>3261</v>
      </c>
      <c r="C320" s="447" t="s">
        <v>5281</v>
      </c>
      <c r="D320" s="497">
        <f t="shared" si="43"/>
        <v>190</v>
      </c>
      <c r="E320" s="496" t="e">
        <v>#N/A</v>
      </c>
      <c r="F320" s="489">
        <v>190</v>
      </c>
      <c r="G320" s="489" t="e">
        <v>#N/A</v>
      </c>
      <c r="H320" s="489" t="e">
        <v>#N/A</v>
      </c>
      <c r="I320" s="489" t="e">
        <v>#N/A</v>
      </c>
      <c r="J320" s="489" t="e">
        <v>#N/A</v>
      </c>
      <c r="K320" s="489" t="e">
        <v>#N/A</v>
      </c>
      <c r="L320" s="489" t="e">
        <v>#N/A</v>
      </c>
      <c r="M320" s="743"/>
      <c r="N320" s="613" t="e">
        <f t="shared" si="36"/>
        <v>#N/A</v>
      </c>
      <c r="O320" s="613">
        <f t="shared" si="37"/>
        <v>0</v>
      </c>
      <c r="P320" s="613" t="e">
        <f t="shared" si="38"/>
        <v>#N/A</v>
      </c>
      <c r="Q320" s="896" t="e">
        <f t="shared" si="44"/>
        <v>#N/A</v>
      </c>
      <c r="R320" s="613" t="e">
        <f t="shared" si="39"/>
        <v>#N/A</v>
      </c>
      <c r="S320" s="613" t="e">
        <f t="shared" si="40"/>
        <v>#N/A</v>
      </c>
      <c r="T320" s="747" t="e">
        <f t="shared" si="41"/>
        <v>#N/A</v>
      </c>
      <c r="U320" s="613" t="e">
        <f t="shared" si="42"/>
        <v>#N/A</v>
      </c>
    </row>
    <row r="321" spans="1:21">
      <c r="A321" s="285" t="s">
        <v>3720</v>
      </c>
      <c r="B321" s="285" t="s">
        <v>3262</v>
      </c>
      <c r="C321" s="447" t="s">
        <v>5282</v>
      </c>
      <c r="D321" s="497">
        <f t="shared" si="43"/>
        <v>240</v>
      </c>
      <c r="E321" s="496" t="e">
        <v>#N/A</v>
      </c>
      <c r="F321" s="489">
        <v>240</v>
      </c>
      <c r="G321" s="489" t="e">
        <v>#N/A</v>
      </c>
      <c r="H321" s="489" t="e">
        <v>#N/A</v>
      </c>
      <c r="I321" s="489" t="e">
        <v>#N/A</v>
      </c>
      <c r="J321" s="489" t="e">
        <v>#N/A</v>
      </c>
      <c r="K321" s="489" t="e">
        <v>#N/A</v>
      </c>
      <c r="L321" s="489" t="e">
        <v>#N/A</v>
      </c>
      <c r="M321" s="743"/>
      <c r="N321" s="613" t="e">
        <f t="shared" si="36"/>
        <v>#N/A</v>
      </c>
      <c r="O321" s="613">
        <f t="shared" si="37"/>
        <v>0</v>
      </c>
      <c r="P321" s="613" t="e">
        <f t="shared" si="38"/>
        <v>#N/A</v>
      </c>
      <c r="Q321" s="896" t="e">
        <f t="shared" si="44"/>
        <v>#N/A</v>
      </c>
      <c r="R321" s="613" t="e">
        <f t="shared" si="39"/>
        <v>#N/A</v>
      </c>
      <c r="S321" s="613" t="e">
        <f t="shared" si="40"/>
        <v>#N/A</v>
      </c>
      <c r="T321" s="747" t="e">
        <f t="shared" si="41"/>
        <v>#N/A</v>
      </c>
      <c r="U321" s="613" t="e">
        <f t="shared" si="42"/>
        <v>#N/A</v>
      </c>
    </row>
    <row r="322" spans="1:21">
      <c r="A322" s="285" t="s">
        <v>3720</v>
      </c>
      <c r="B322" s="285" t="s">
        <v>3263</v>
      </c>
      <c r="C322" s="447" t="s">
        <v>5283</v>
      </c>
      <c r="D322" s="497">
        <f t="shared" si="43"/>
        <v>252</v>
      </c>
      <c r="E322" s="496" t="e">
        <v>#N/A</v>
      </c>
      <c r="F322" s="489">
        <v>252</v>
      </c>
      <c r="G322" s="489" t="e">
        <v>#N/A</v>
      </c>
      <c r="H322" s="489" t="e">
        <v>#N/A</v>
      </c>
      <c r="I322" s="489" t="e">
        <v>#N/A</v>
      </c>
      <c r="J322" s="489" t="e">
        <v>#N/A</v>
      </c>
      <c r="K322" s="489" t="e">
        <v>#N/A</v>
      </c>
      <c r="L322" s="489" t="e">
        <v>#N/A</v>
      </c>
      <c r="M322" s="743"/>
      <c r="N322" s="613" t="e">
        <f t="shared" ref="N322:N385" si="45">D322-E322</f>
        <v>#N/A</v>
      </c>
      <c r="O322" s="613">
        <f t="shared" ref="O322:O385" si="46">D322-F322</f>
        <v>0</v>
      </c>
      <c r="P322" s="613" t="e">
        <f t="shared" ref="P322:P385" si="47">D322-H322</f>
        <v>#N/A</v>
      </c>
      <c r="Q322" s="896" t="e">
        <f t="shared" si="44"/>
        <v>#N/A</v>
      </c>
      <c r="R322" s="613" t="e">
        <f t="shared" ref="R322:R385" si="48">D322-I322</f>
        <v>#N/A</v>
      </c>
      <c r="S322" s="613" t="e">
        <f t="shared" ref="S322:S385" si="49">D322-J322</f>
        <v>#N/A</v>
      </c>
      <c r="T322" s="747" t="e">
        <f t="shared" ref="T322:T385" si="50">D322-K322</f>
        <v>#N/A</v>
      </c>
      <c r="U322" s="613" t="e">
        <f t="shared" ref="U322:U385" si="51">D322-L322</f>
        <v>#N/A</v>
      </c>
    </row>
    <row r="323" spans="1:21">
      <c r="A323" s="285" t="s">
        <v>3720</v>
      </c>
      <c r="B323" s="285" t="s">
        <v>3264</v>
      </c>
      <c r="C323" s="447" t="s">
        <v>5284</v>
      </c>
      <c r="D323" s="497">
        <f t="shared" ref="D323:D386" si="52">IFERROR(E323,IFERROR(F323,IFERROR(G323,IFERROR(H323,IFERROR(I323,IFERROR(J323,IFERROR(K323,L323)))))))</f>
        <v>291</v>
      </c>
      <c r="E323" s="496" t="e">
        <v>#N/A</v>
      </c>
      <c r="F323" s="489">
        <v>291</v>
      </c>
      <c r="G323" s="489" t="e">
        <v>#N/A</v>
      </c>
      <c r="H323" s="489" t="e">
        <v>#N/A</v>
      </c>
      <c r="I323" s="489" t="e">
        <v>#N/A</v>
      </c>
      <c r="J323" s="489" t="e">
        <v>#N/A</v>
      </c>
      <c r="K323" s="489" t="e">
        <v>#N/A</v>
      </c>
      <c r="L323" s="489" t="e">
        <v>#N/A</v>
      </c>
      <c r="M323" s="743"/>
      <c r="N323" s="613" t="e">
        <f t="shared" si="45"/>
        <v>#N/A</v>
      </c>
      <c r="O323" s="613">
        <f t="shared" si="46"/>
        <v>0</v>
      </c>
      <c r="P323" s="613" t="e">
        <f t="shared" si="47"/>
        <v>#N/A</v>
      </c>
      <c r="Q323" s="896" t="e">
        <f t="shared" ref="Q323:Q386" si="53">F323/H323</f>
        <v>#N/A</v>
      </c>
      <c r="R323" s="613" t="e">
        <f t="shared" si="48"/>
        <v>#N/A</v>
      </c>
      <c r="S323" s="613" t="e">
        <f t="shared" si="49"/>
        <v>#N/A</v>
      </c>
      <c r="T323" s="747" t="e">
        <f t="shared" si="50"/>
        <v>#N/A</v>
      </c>
      <c r="U323" s="613" t="e">
        <f t="shared" si="51"/>
        <v>#N/A</v>
      </c>
    </row>
    <row r="324" spans="1:21">
      <c r="A324" s="285" t="s">
        <v>3720</v>
      </c>
      <c r="B324" s="285" t="s">
        <v>3275</v>
      </c>
      <c r="C324" s="447" t="s">
        <v>5285</v>
      </c>
      <c r="D324" s="497">
        <f t="shared" si="52"/>
        <v>190</v>
      </c>
      <c r="E324" s="496" t="e">
        <v>#N/A</v>
      </c>
      <c r="F324" s="489">
        <v>190</v>
      </c>
      <c r="G324" s="489" t="e">
        <v>#N/A</v>
      </c>
      <c r="H324" s="489" t="e">
        <v>#N/A</v>
      </c>
      <c r="I324" s="489" t="e">
        <v>#N/A</v>
      </c>
      <c r="J324" s="489" t="e">
        <v>#N/A</v>
      </c>
      <c r="K324" s="489" t="e">
        <v>#N/A</v>
      </c>
      <c r="L324" s="489" t="e">
        <v>#N/A</v>
      </c>
      <c r="M324" s="743"/>
      <c r="N324" s="613" t="e">
        <f t="shared" si="45"/>
        <v>#N/A</v>
      </c>
      <c r="O324" s="613">
        <f t="shared" si="46"/>
        <v>0</v>
      </c>
      <c r="P324" s="613" t="e">
        <f t="shared" si="47"/>
        <v>#N/A</v>
      </c>
      <c r="Q324" s="896" t="e">
        <f t="shared" si="53"/>
        <v>#N/A</v>
      </c>
      <c r="R324" s="613" t="e">
        <f t="shared" si="48"/>
        <v>#N/A</v>
      </c>
      <c r="S324" s="613" t="e">
        <f t="shared" si="49"/>
        <v>#N/A</v>
      </c>
      <c r="T324" s="747" t="e">
        <f t="shared" si="50"/>
        <v>#N/A</v>
      </c>
      <c r="U324" s="613" t="e">
        <f t="shared" si="51"/>
        <v>#N/A</v>
      </c>
    </row>
    <row r="325" spans="1:21">
      <c r="A325" s="285" t="s">
        <v>3720</v>
      </c>
      <c r="B325" s="285" t="s">
        <v>3276</v>
      </c>
      <c r="C325" s="447" t="s">
        <v>5286</v>
      </c>
      <c r="D325" s="497">
        <f t="shared" si="52"/>
        <v>240</v>
      </c>
      <c r="E325" s="496" t="e">
        <v>#N/A</v>
      </c>
      <c r="F325" s="489">
        <v>240</v>
      </c>
      <c r="G325" s="489" t="e">
        <v>#N/A</v>
      </c>
      <c r="H325" s="489" t="e">
        <v>#N/A</v>
      </c>
      <c r="I325" s="489" t="e">
        <v>#N/A</v>
      </c>
      <c r="J325" s="489" t="e">
        <v>#N/A</v>
      </c>
      <c r="K325" s="489" t="e">
        <v>#N/A</v>
      </c>
      <c r="L325" s="489" t="e">
        <v>#N/A</v>
      </c>
      <c r="M325" s="743"/>
      <c r="N325" s="613" t="e">
        <f t="shared" si="45"/>
        <v>#N/A</v>
      </c>
      <c r="O325" s="613">
        <f t="shared" si="46"/>
        <v>0</v>
      </c>
      <c r="P325" s="613" t="e">
        <f t="shared" si="47"/>
        <v>#N/A</v>
      </c>
      <c r="Q325" s="896" t="e">
        <f t="shared" si="53"/>
        <v>#N/A</v>
      </c>
      <c r="R325" s="613" t="e">
        <f t="shared" si="48"/>
        <v>#N/A</v>
      </c>
      <c r="S325" s="613" t="e">
        <f t="shared" si="49"/>
        <v>#N/A</v>
      </c>
      <c r="T325" s="747" t="e">
        <f t="shared" si="50"/>
        <v>#N/A</v>
      </c>
      <c r="U325" s="613" t="e">
        <f t="shared" si="51"/>
        <v>#N/A</v>
      </c>
    </row>
    <row r="326" spans="1:21">
      <c r="A326" s="285" t="s">
        <v>3720</v>
      </c>
      <c r="B326" s="285" t="s">
        <v>3277</v>
      </c>
      <c r="C326" s="447" t="s">
        <v>5287</v>
      </c>
      <c r="D326" s="497">
        <f t="shared" si="52"/>
        <v>252</v>
      </c>
      <c r="E326" s="496" t="e">
        <v>#N/A</v>
      </c>
      <c r="F326" s="489">
        <v>252</v>
      </c>
      <c r="G326" s="489" t="e">
        <v>#N/A</v>
      </c>
      <c r="H326" s="489" t="e">
        <v>#N/A</v>
      </c>
      <c r="I326" s="489" t="e">
        <v>#N/A</v>
      </c>
      <c r="J326" s="489" t="e">
        <v>#N/A</v>
      </c>
      <c r="K326" s="489" t="e">
        <v>#N/A</v>
      </c>
      <c r="L326" s="489" t="e">
        <v>#N/A</v>
      </c>
      <c r="M326" s="743"/>
      <c r="N326" s="613" t="e">
        <f t="shared" si="45"/>
        <v>#N/A</v>
      </c>
      <c r="O326" s="613">
        <f t="shared" si="46"/>
        <v>0</v>
      </c>
      <c r="P326" s="613" t="e">
        <f t="shared" si="47"/>
        <v>#N/A</v>
      </c>
      <c r="Q326" s="896" t="e">
        <f t="shared" si="53"/>
        <v>#N/A</v>
      </c>
      <c r="R326" s="613" t="e">
        <f t="shared" si="48"/>
        <v>#N/A</v>
      </c>
      <c r="S326" s="613" t="e">
        <f t="shared" si="49"/>
        <v>#N/A</v>
      </c>
      <c r="T326" s="747" t="e">
        <f t="shared" si="50"/>
        <v>#N/A</v>
      </c>
      <c r="U326" s="613" t="e">
        <f t="shared" si="51"/>
        <v>#N/A</v>
      </c>
    </row>
    <row r="327" spans="1:21">
      <c r="A327" s="285" t="s">
        <v>3720</v>
      </c>
      <c r="B327" s="285" t="s">
        <v>3278</v>
      </c>
      <c r="C327" s="447" t="s">
        <v>5288</v>
      </c>
      <c r="D327" s="497">
        <f t="shared" si="52"/>
        <v>291</v>
      </c>
      <c r="E327" s="496" t="e">
        <v>#N/A</v>
      </c>
      <c r="F327" s="489">
        <v>291</v>
      </c>
      <c r="G327" s="489" t="e">
        <v>#N/A</v>
      </c>
      <c r="H327" s="489" t="e">
        <v>#N/A</v>
      </c>
      <c r="I327" s="489" t="e">
        <v>#N/A</v>
      </c>
      <c r="J327" s="489" t="e">
        <v>#N/A</v>
      </c>
      <c r="K327" s="489" t="e">
        <v>#N/A</v>
      </c>
      <c r="L327" s="489" t="e">
        <v>#N/A</v>
      </c>
      <c r="M327" s="743"/>
      <c r="N327" s="613" t="e">
        <f t="shared" si="45"/>
        <v>#N/A</v>
      </c>
      <c r="O327" s="613">
        <f t="shared" si="46"/>
        <v>0</v>
      </c>
      <c r="P327" s="613" t="e">
        <f t="shared" si="47"/>
        <v>#N/A</v>
      </c>
      <c r="Q327" s="896" t="e">
        <f t="shared" si="53"/>
        <v>#N/A</v>
      </c>
      <c r="R327" s="613" t="e">
        <f t="shared" si="48"/>
        <v>#N/A</v>
      </c>
      <c r="S327" s="613" t="e">
        <f t="shared" si="49"/>
        <v>#N/A</v>
      </c>
      <c r="T327" s="747" t="e">
        <f t="shared" si="50"/>
        <v>#N/A</v>
      </c>
      <c r="U327" s="613" t="e">
        <f t="shared" si="51"/>
        <v>#N/A</v>
      </c>
    </row>
    <row r="328" spans="1:21">
      <c r="A328" s="285" t="s">
        <v>3720</v>
      </c>
      <c r="B328" s="285" t="s">
        <v>3283</v>
      </c>
      <c r="C328" s="447" t="s">
        <v>5289</v>
      </c>
      <c r="D328" s="497">
        <f t="shared" si="52"/>
        <v>40</v>
      </c>
      <c r="E328" s="496" t="e">
        <v>#N/A</v>
      </c>
      <c r="F328" s="489">
        <v>40</v>
      </c>
      <c r="G328" s="489" t="e">
        <v>#N/A</v>
      </c>
      <c r="H328" s="489" t="e">
        <v>#N/A</v>
      </c>
      <c r="I328" s="489" t="e">
        <v>#N/A</v>
      </c>
      <c r="J328" s="489" t="e">
        <v>#N/A</v>
      </c>
      <c r="K328" s="489" t="e">
        <v>#N/A</v>
      </c>
      <c r="L328" s="489" t="e">
        <v>#N/A</v>
      </c>
      <c r="M328" s="743"/>
      <c r="N328" s="613" t="e">
        <f t="shared" si="45"/>
        <v>#N/A</v>
      </c>
      <c r="O328" s="613">
        <f t="shared" si="46"/>
        <v>0</v>
      </c>
      <c r="P328" s="613" t="e">
        <f t="shared" si="47"/>
        <v>#N/A</v>
      </c>
      <c r="Q328" s="896" t="e">
        <f t="shared" si="53"/>
        <v>#N/A</v>
      </c>
      <c r="R328" s="613" t="e">
        <f t="shared" si="48"/>
        <v>#N/A</v>
      </c>
      <c r="S328" s="613" t="e">
        <f t="shared" si="49"/>
        <v>#N/A</v>
      </c>
      <c r="T328" s="747" t="e">
        <f t="shared" si="50"/>
        <v>#N/A</v>
      </c>
      <c r="U328" s="613" t="e">
        <f t="shared" si="51"/>
        <v>#N/A</v>
      </c>
    </row>
    <row r="329" spans="1:21">
      <c r="A329" s="285" t="s">
        <v>3720</v>
      </c>
      <c r="B329" s="285" t="s">
        <v>3284</v>
      </c>
      <c r="C329" s="447" t="s">
        <v>5290</v>
      </c>
      <c r="D329" s="497">
        <f t="shared" si="52"/>
        <v>51</v>
      </c>
      <c r="E329" s="496" t="e">
        <v>#N/A</v>
      </c>
      <c r="F329" s="489">
        <v>51</v>
      </c>
      <c r="G329" s="489" t="e">
        <v>#N/A</v>
      </c>
      <c r="H329" s="489" t="e">
        <v>#N/A</v>
      </c>
      <c r="I329" s="489" t="e">
        <v>#N/A</v>
      </c>
      <c r="J329" s="489" t="e">
        <v>#N/A</v>
      </c>
      <c r="K329" s="489" t="e">
        <v>#N/A</v>
      </c>
      <c r="L329" s="489" t="e">
        <v>#N/A</v>
      </c>
      <c r="M329" s="743"/>
      <c r="N329" s="613" t="e">
        <f t="shared" si="45"/>
        <v>#N/A</v>
      </c>
      <c r="O329" s="613">
        <f t="shared" si="46"/>
        <v>0</v>
      </c>
      <c r="P329" s="613" t="e">
        <f t="shared" si="47"/>
        <v>#N/A</v>
      </c>
      <c r="Q329" s="896" t="e">
        <f t="shared" si="53"/>
        <v>#N/A</v>
      </c>
      <c r="R329" s="613" t="e">
        <f t="shared" si="48"/>
        <v>#N/A</v>
      </c>
      <c r="S329" s="613" t="e">
        <f t="shared" si="49"/>
        <v>#N/A</v>
      </c>
      <c r="T329" s="747" t="e">
        <f t="shared" si="50"/>
        <v>#N/A</v>
      </c>
      <c r="U329" s="613" t="e">
        <f t="shared" si="51"/>
        <v>#N/A</v>
      </c>
    </row>
    <row r="330" spans="1:21">
      <c r="A330" s="285" t="s">
        <v>3720</v>
      </c>
      <c r="B330" s="285" t="s">
        <v>3285</v>
      </c>
      <c r="C330" s="447" t="s">
        <v>5291</v>
      </c>
      <c r="D330" s="497">
        <f t="shared" si="52"/>
        <v>67</v>
      </c>
      <c r="E330" s="496" t="e">
        <v>#N/A</v>
      </c>
      <c r="F330" s="489">
        <v>67</v>
      </c>
      <c r="G330" s="489" t="e">
        <v>#N/A</v>
      </c>
      <c r="H330" s="489" t="e">
        <v>#N/A</v>
      </c>
      <c r="I330" s="489" t="e">
        <v>#N/A</v>
      </c>
      <c r="J330" s="489" t="e">
        <v>#N/A</v>
      </c>
      <c r="K330" s="489" t="e">
        <v>#N/A</v>
      </c>
      <c r="L330" s="489" t="e">
        <v>#N/A</v>
      </c>
      <c r="M330" s="743"/>
      <c r="N330" s="613" t="e">
        <f t="shared" si="45"/>
        <v>#N/A</v>
      </c>
      <c r="O330" s="613">
        <f t="shared" si="46"/>
        <v>0</v>
      </c>
      <c r="P330" s="613" t="e">
        <f t="shared" si="47"/>
        <v>#N/A</v>
      </c>
      <c r="Q330" s="896" t="e">
        <f t="shared" si="53"/>
        <v>#N/A</v>
      </c>
      <c r="R330" s="613" t="e">
        <f t="shared" si="48"/>
        <v>#N/A</v>
      </c>
      <c r="S330" s="613" t="e">
        <f t="shared" si="49"/>
        <v>#N/A</v>
      </c>
      <c r="T330" s="747" t="e">
        <f t="shared" si="50"/>
        <v>#N/A</v>
      </c>
      <c r="U330" s="613" t="e">
        <f t="shared" si="51"/>
        <v>#N/A</v>
      </c>
    </row>
    <row r="331" spans="1:21">
      <c r="A331" s="285" t="s">
        <v>3720</v>
      </c>
      <c r="B331" s="285" t="s">
        <v>3286</v>
      </c>
      <c r="C331" s="447" t="s">
        <v>5292</v>
      </c>
      <c r="D331" s="497">
        <f t="shared" si="52"/>
        <v>84</v>
      </c>
      <c r="E331" s="496" t="e">
        <v>#N/A</v>
      </c>
      <c r="F331" s="489">
        <v>84</v>
      </c>
      <c r="G331" s="489" t="e">
        <v>#N/A</v>
      </c>
      <c r="H331" s="489" t="e">
        <v>#N/A</v>
      </c>
      <c r="I331" s="489" t="e">
        <v>#N/A</v>
      </c>
      <c r="J331" s="489" t="e">
        <v>#N/A</v>
      </c>
      <c r="K331" s="489" t="e">
        <v>#N/A</v>
      </c>
      <c r="L331" s="489" t="e">
        <v>#N/A</v>
      </c>
      <c r="M331" s="743"/>
      <c r="N331" s="613" t="e">
        <f t="shared" si="45"/>
        <v>#N/A</v>
      </c>
      <c r="O331" s="613">
        <f t="shared" si="46"/>
        <v>0</v>
      </c>
      <c r="P331" s="613" t="e">
        <f t="shared" si="47"/>
        <v>#N/A</v>
      </c>
      <c r="Q331" s="896" t="e">
        <f t="shared" si="53"/>
        <v>#N/A</v>
      </c>
      <c r="R331" s="613" t="e">
        <f t="shared" si="48"/>
        <v>#N/A</v>
      </c>
      <c r="S331" s="613" t="e">
        <f t="shared" si="49"/>
        <v>#N/A</v>
      </c>
      <c r="T331" s="747" t="e">
        <f t="shared" si="50"/>
        <v>#N/A</v>
      </c>
      <c r="U331" s="613" t="e">
        <f t="shared" si="51"/>
        <v>#N/A</v>
      </c>
    </row>
    <row r="332" spans="1:21">
      <c r="A332" s="285" t="s">
        <v>3720</v>
      </c>
      <c r="B332" s="285" t="s">
        <v>3287</v>
      </c>
      <c r="C332" s="447" t="s">
        <v>5293</v>
      </c>
      <c r="D332" s="497">
        <f t="shared" si="52"/>
        <v>90</v>
      </c>
      <c r="E332" s="496" t="e">
        <v>#N/A</v>
      </c>
      <c r="F332" s="489">
        <v>90</v>
      </c>
      <c r="G332" s="489" t="e">
        <v>#N/A</v>
      </c>
      <c r="H332" s="489" t="e">
        <v>#N/A</v>
      </c>
      <c r="I332" s="489" t="e">
        <v>#N/A</v>
      </c>
      <c r="J332" s="489" t="e">
        <v>#N/A</v>
      </c>
      <c r="K332" s="489" t="e">
        <v>#N/A</v>
      </c>
      <c r="L332" s="489" t="e">
        <v>#N/A</v>
      </c>
      <c r="M332" s="743"/>
      <c r="N332" s="613" t="e">
        <f t="shared" si="45"/>
        <v>#N/A</v>
      </c>
      <c r="O332" s="613">
        <f t="shared" si="46"/>
        <v>0</v>
      </c>
      <c r="P332" s="613" t="e">
        <f t="shared" si="47"/>
        <v>#N/A</v>
      </c>
      <c r="Q332" s="896" t="e">
        <f t="shared" si="53"/>
        <v>#N/A</v>
      </c>
      <c r="R332" s="613" t="e">
        <f t="shared" si="48"/>
        <v>#N/A</v>
      </c>
      <c r="S332" s="613" t="e">
        <f t="shared" si="49"/>
        <v>#N/A</v>
      </c>
      <c r="T332" s="747" t="e">
        <f t="shared" si="50"/>
        <v>#N/A</v>
      </c>
      <c r="U332" s="613" t="e">
        <f t="shared" si="51"/>
        <v>#N/A</v>
      </c>
    </row>
    <row r="333" spans="1:21">
      <c r="A333" s="285" t="s">
        <v>3720</v>
      </c>
      <c r="B333" s="285" t="s">
        <v>3368</v>
      </c>
      <c r="C333" s="447" t="s">
        <v>5294</v>
      </c>
      <c r="D333" s="497">
        <f t="shared" si="52"/>
        <v>151</v>
      </c>
      <c r="E333" s="496" t="e">
        <v>#N/A</v>
      </c>
      <c r="F333" s="489">
        <v>151</v>
      </c>
      <c r="G333" s="489" t="e">
        <v>#N/A</v>
      </c>
      <c r="H333" s="489" t="e">
        <v>#N/A</v>
      </c>
      <c r="I333" s="489" t="e">
        <v>#N/A</v>
      </c>
      <c r="J333" s="489" t="e">
        <v>#N/A</v>
      </c>
      <c r="K333" s="489" t="e">
        <v>#N/A</v>
      </c>
      <c r="L333" s="489" t="e">
        <v>#N/A</v>
      </c>
      <c r="M333" s="743"/>
      <c r="N333" s="613" t="e">
        <f t="shared" si="45"/>
        <v>#N/A</v>
      </c>
      <c r="O333" s="613">
        <f t="shared" si="46"/>
        <v>0</v>
      </c>
      <c r="P333" s="613" t="e">
        <f t="shared" si="47"/>
        <v>#N/A</v>
      </c>
      <c r="Q333" s="896" t="e">
        <f t="shared" si="53"/>
        <v>#N/A</v>
      </c>
      <c r="R333" s="613" t="e">
        <f t="shared" si="48"/>
        <v>#N/A</v>
      </c>
      <c r="S333" s="613" t="e">
        <f t="shared" si="49"/>
        <v>#N/A</v>
      </c>
      <c r="T333" s="747" t="e">
        <f t="shared" si="50"/>
        <v>#N/A</v>
      </c>
      <c r="U333" s="613" t="e">
        <f t="shared" si="51"/>
        <v>#N/A</v>
      </c>
    </row>
    <row r="334" spans="1:21">
      <c r="A334" s="285" t="s">
        <v>3720</v>
      </c>
      <c r="B334" s="285" t="s">
        <v>3288</v>
      </c>
      <c r="C334" s="447" t="s">
        <v>5295</v>
      </c>
      <c r="D334" s="497">
        <f t="shared" si="52"/>
        <v>95</v>
      </c>
      <c r="E334" s="496" t="e">
        <v>#N/A</v>
      </c>
      <c r="F334" s="489">
        <v>95</v>
      </c>
      <c r="G334" s="489" t="e">
        <v>#N/A</v>
      </c>
      <c r="H334" s="489" t="e">
        <v>#N/A</v>
      </c>
      <c r="I334" s="489" t="e">
        <v>#N/A</v>
      </c>
      <c r="J334" s="489" t="e">
        <v>#N/A</v>
      </c>
      <c r="K334" s="489" t="e">
        <v>#N/A</v>
      </c>
      <c r="L334" s="489" t="e">
        <v>#N/A</v>
      </c>
      <c r="M334" s="743"/>
      <c r="N334" s="613" t="e">
        <f t="shared" si="45"/>
        <v>#N/A</v>
      </c>
      <c r="O334" s="613">
        <f t="shared" si="46"/>
        <v>0</v>
      </c>
      <c r="P334" s="613" t="e">
        <f t="shared" si="47"/>
        <v>#N/A</v>
      </c>
      <c r="Q334" s="896" t="e">
        <f t="shared" si="53"/>
        <v>#N/A</v>
      </c>
      <c r="R334" s="613" t="e">
        <f t="shared" si="48"/>
        <v>#N/A</v>
      </c>
      <c r="S334" s="613" t="e">
        <f t="shared" si="49"/>
        <v>#N/A</v>
      </c>
      <c r="T334" s="747" t="e">
        <f t="shared" si="50"/>
        <v>#N/A</v>
      </c>
      <c r="U334" s="613" t="e">
        <f t="shared" si="51"/>
        <v>#N/A</v>
      </c>
    </row>
    <row r="335" spans="1:21">
      <c r="A335" s="285" t="s">
        <v>3720</v>
      </c>
      <c r="B335" s="285" t="s">
        <v>3289</v>
      </c>
      <c r="C335" s="447" t="s">
        <v>5296</v>
      </c>
      <c r="D335" s="497">
        <f t="shared" si="52"/>
        <v>112</v>
      </c>
      <c r="E335" s="496" t="e">
        <v>#N/A</v>
      </c>
      <c r="F335" s="489">
        <v>112</v>
      </c>
      <c r="G335" s="489" t="e">
        <v>#N/A</v>
      </c>
      <c r="H335" s="489" t="e">
        <v>#N/A</v>
      </c>
      <c r="I335" s="489" t="e">
        <v>#N/A</v>
      </c>
      <c r="J335" s="489" t="e">
        <v>#N/A</v>
      </c>
      <c r="K335" s="489" t="e">
        <v>#N/A</v>
      </c>
      <c r="L335" s="489" t="e">
        <v>#N/A</v>
      </c>
      <c r="M335" s="743"/>
      <c r="N335" s="613" t="e">
        <f t="shared" si="45"/>
        <v>#N/A</v>
      </c>
      <c r="O335" s="613">
        <f t="shared" si="46"/>
        <v>0</v>
      </c>
      <c r="P335" s="613" t="e">
        <f t="shared" si="47"/>
        <v>#N/A</v>
      </c>
      <c r="Q335" s="896" t="e">
        <f t="shared" si="53"/>
        <v>#N/A</v>
      </c>
      <c r="R335" s="613" t="e">
        <f t="shared" si="48"/>
        <v>#N/A</v>
      </c>
      <c r="S335" s="613" t="e">
        <f t="shared" si="49"/>
        <v>#N/A</v>
      </c>
      <c r="T335" s="747" t="e">
        <f t="shared" si="50"/>
        <v>#N/A</v>
      </c>
      <c r="U335" s="613" t="e">
        <f t="shared" si="51"/>
        <v>#N/A</v>
      </c>
    </row>
    <row r="336" spans="1:21">
      <c r="A336" s="285" t="s">
        <v>3720</v>
      </c>
      <c r="B336" s="285" t="s">
        <v>3290</v>
      </c>
      <c r="C336" s="447" t="s">
        <v>5297</v>
      </c>
      <c r="D336" s="497">
        <f t="shared" si="52"/>
        <v>129</v>
      </c>
      <c r="E336" s="496" t="e">
        <v>#N/A</v>
      </c>
      <c r="F336" s="489">
        <v>129</v>
      </c>
      <c r="G336" s="489" t="e">
        <v>#N/A</v>
      </c>
      <c r="H336" s="489" t="e">
        <v>#N/A</v>
      </c>
      <c r="I336" s="489" t="e">
        <v>#N/A</v>
      </c>
      <c r="J336" s="489" t="e">
        <v>#N/A</v>
      </c>
      <c r="K336" s="489" t="e">
        <v>#N/A</v>
      </c>
      <c r="L336" s="489" t="e">
        <v>#N/A</v>
      </c>
      <c r="M336" s="743"/>
      <c r="N336" s="613" t="e">
        <f t="shared" si="45"/>
        <v>#N/A</v>
      </c>
      <c r="O336" s="613">
        <f t="shared" si="46"/>
        <v>0</v>
      </c>
      <c r="P336" s="613" t="e">
        <f t="shared" si="47"/>
        <v>#N/A</v>
      </c>
      <c r="Q336" s="896" t="e">
        <f t="shared" si="53"/>
        <v>#N/A</v>
      </c>
      <c r="R336" s="613" t="e">
        <f t="shared" si="48"/>
        <v>#N/A</v>
      </c>
      <c r="S336" s="613" t="e">
        <f t="shared" si="49"/>
        <v>#N/A</v>
      </c>
      <c r="T336" s="747" t="e">
        <f t="shared" si="50"/>
        <v>#N/A</v>
      </c>
      <c r="U336" s="613" t="e">
        <f t="shared" si="51"/>
        <v>#N/A</v>
      </c>
    </row>
    <row r="337" spans="1:21">
      <c r="A337" s="285" t="s">
        <v>3720</v>
      </c>
      <c r="B337" s="285" t="s">
        <v>3291</v>
      </c>
      <c r="C337" s="447" t="s">
        <v>5298</v>
      </c>
      <c r="D337" s="497">
        <f t="shared" si="52"/>
        <v>151</v>
      </c>
      <c r="E337" s="496" t="e">
        <v>#N/A</v>
      </c>
      <c r="F337" s="489">
        <v>151</v>
      </c>
      <c r="G337" s="489" t="e">
        <v>#N/A</v>
      </c>
      <c r="H337" s="489" t="e">
        <v>#N/A</v>
      </c>
      <c r="I337" s="489" t="e">
        <v>#N/A</v>
      </c>
      <c r="J337" s="489" t="e">
        <v>#N/A</v>
      </c>
      <c r="K337" s="489" t="e">
        <v>#N/A</v>
      </c>
      <c r="L337" s="489" t="e">
        <v>#N/A</v>
      </c>
      <c r="M337" s="743"/>
      <c r="N337" s="613" t="e">
        <f t="shared" si="45"/>
        <v>#N/A</v>
      </c>
      <c r="O337" s="613">
        <f t="shared" si="46"/>
        <v>0</v>
      </c>
      <c r="P337" s="613" t="e">
        <f t="shared" si="47"/>
        <v>#N/A</v>
      </c>
      <c r="Q337" s="896" t="e">
        <f t="shared" si="53"/>
        <v>#N/A</v>
      </c>
      <c r="R337" s="613" t="e">
        <f t="shared" si="48"/>
        <v>#N/A</v>
      </c>
      <c r="S337" s="613" t="e">
        <f t="shared" si="49"/>
        <v>#N/A</v>
      </c>
      <c r="T337" s="747" t="e">
        <f t="shared" si="50"/>
        <v>#N/A</v>
      </c>
      <c r="U337" s="613" t="e">
        <f t="shared" si="51"/>
        <v>#N/A</v>
      </c>
    </row>
    <row r="338" spans="1:21">
      <c r="A338" s="285" t="s">
        <v>3720</v>
      </c>
      <c r="B338" s="285" t="s">
        <v>3292</v>
      </c>
      <c r="C338" s="447" t="s">
        <v>5299</v>
      </c>
      <c r="D338" s="497">
        <f t="shared" si="52"/>
        <v>174</v>
      </c>
      <c r="E338" s="496" t="e">
        <v>#N/A</v>
      </c>
      <c r="F338" s="489">
        <v>174</v>
      </c>
      <c r="G338" s="489" t="e">
        <v>#N/A</v>
      </c>
      <c r="H338" s="489" t="e">
        <v>#N/A</v>
      </c>
      <c r="I338" s="489" t="e">
        <v>#N/A</v>
      </c>
      <c r="J338" s="489" t="e">
        <v>#N/A</v>
      </c>
      <c r="K338" s="489" t="e">
        <v>#N/A</v>
      </c>
      <c r="L338" s="489" t="e">
        <v>#N/A</v>
      </c>
      <c r="M338" s="743"/>
      <c r="N338" s="613" t="e">
        <f t="shared" si="45"/>
        <v>#N/A</v>
      </c>
      <c r="O338" s="613">
        <f t="shared" si="46"/>
        <v>0</v>
      </c>
      <c r="P338" s="613" t="e">
        <f t="shared" si="47"/>
        <v>#N/A</v>
      </c>
      <c r="Q338" s="896" t="e">
        <f t="shared" si="53"/>
        <v>#N/A</v>
      </c>
      <c r="R338" s="613" t="e">
        <f t="shared" si="48"/>
        <v>#N/A</v>
      </c>
      <c r="S338" s="613" t="e">
        <f t="shared" si="49"/>
        <v>#N/A</v>
      </c>
      <c r="T338" s="747" t="e">
        <f t="shared" si="50"/>
        <v>#N/A</v>
      </c>
      <c r="U338" s="613" t="e">
        <f t="shared" si="51"/>
        <v>#N/A</v>
      </c>
    </row>
    <row r="339" spans="1:21">
      <c r="A339" s="285" t="s">
        <v>3720</v>
      </c>
      <c r="B339" s="285" t="s">
        <v>3298</v>
      </c>
      <c r="C339" s="447" t="s">
        <v>5300</v>
      </c>
      <c r="D339" s="497">
        <f t="shared" si="52"/>
        <v>162</v>
      </c>
      <c r="E339" s="496" t="e">
        <v>#N/A</v>
      </c>
      <c r="F339" s="489">
        <v>162</v>
      </c>
      <c r="G339" s="489" t="e">
        <v>#N/A</v>
      </c>
      <c r="H339" s="489" t="e">
        <v>#N/A</v>
      </c>
      <c r="I339" s="489" t="e">
        <v>#N/A</v>
      </c>
      <c r="J339" s="489" t="e">
        <v>#N/A</v>
      </c>
      <c r="K339" s="489" t="e">
        <v>#N/A</v>
      </c>
      <c r="L339" s="489" t="e">
        <v>#N/A</v>
      </c>
      <c r="M339" s="743"/>
      <c r="N339" s="613" t="e">
        <f t="shared" si="45"/>
        <v>#N/A</v>
      </c>
      <c r="O339" s="613">
        <f t="shared" si="46"/>
        <v>0</v>
      </c>
      <c r="P339" s="613" t="e">
        <f t="shared" si="47"/>
        <v>#N/A</v>
      </c>
      <c r="Q339" s="896" t="e">
        <f t="shared" si="53"/>
        <v>#N/A</v>
      </c>
      <c r="R339" s="613" t="e">
        <f t="shared" si="48"/>
        <v>#N/A</v>
      </c>
      <c r="S339" s="613" t="e">
        <f t="shared" si="49"/>
        <v>#N/A</v>
      </c>
      <c r="T339" s="747" t="e">
        <f t="shared" si="50"/>
        <v>#N/A</v>
      </c>
      <c r="U339" s="613" t="e">
        <f t="shared" si="51"/>
        <v>#N/A</v>
      </c>
    </row>
    <row r="340" spans="1:21">
      <c r="A340" s="285" t="s">
        <v>3720</v>
      </c>
      <c r="B340" s="285" t="s">
        <v>3299</v>
      </c>
      <c r="C340" s="447" t="s">
        <v>5301</v>
      </c>
      <c r="D340" s="497">
        <f t="shared" si="52"/>
        <v>174</v>
      </c>
      <c r="E340" s="496" t="e">
        <v>#N/A</v>
      </c>
      <c r="F340" s="489">
        <v>174</v>
      </c>
      <c r="G340" s="489" t="e">
        <v>#N/A</v>
      </c>
      <c r="H340" s="489" t="e">
        <v>#N/A</v>
      </c>
      <c r="I340" s="489" t="e">
        <v>#N/A</v>
      </c>
      <c r="J340" s="489" t="e">
        <v>#N/A</v>
      </c>
      <c r="K340" s="489" t="e">
        <v>#N/A</v>
      </c>
      <c r="L340" s="489" t="e">
        <v>#N/A</v>
      </c>
      <c r="M340" s="743"/>
      <c r="N340" s="613" t="e">
        <f t="shared" si="45"/>
        <v>#N/A</v>
      </c>
      <c r="O340" s="613">
        <f t="shared" si="46"/>
        <v>0</v>
      </c>
      <c r="P340" s="613" t="e">
        <f t="shared" si="47"/>
        <v>#N/A</v>
      </c>
      <c r="Q340" s="896" t="e">
        <f t="shared" si="53"/>
        <v>#N/A</v>
      </c>
      <c r="R340" s="613" t="e">
        <f t="shared" si="48"/>
        <v>#N/A</v>
      </c>
      <c r="S340" s="613" t="e">
        <f t="shared" si="49"/>
        <v>#N/A</v>
      </c>
      <c r="T340" s="747" t="e">
        <f t="shared" si="50"/>
        <v>#N/A</v>
      </c>
      <c r="U340" s="613" t="e">
        <f t="shared" si="51"/>
        <v>#N/A</v>
      </c>
    </row>
    <row r="341" spans="1:21">
      <c r="A341" s="285" t="s">
        <v>3720</v>
      </c>
      <c r="B341" s="285" t="s">
        <v>3300</v>
      </c>
      <c r="C341" s="447" t="s">
        <v>5302</v>
      </c>
      <c r="D341" s="497">
        <f t="shared" si="52"/>
        <v>207</v>
      </c>
      <c r="E341" s="496" t="e">
        <v>#N/A</v>
      </c>
      <c r="F341" s="489">
        <v>207</v>
      </c>
      <c r="G341" s="489" t="e">
        <v>#N/A</v>
      </c>
      <c r="H341" s="489" t="e">
        <v>#N/A</v>
      </c>
      <c r="I341" s="489" t="e">
        <v>#N/A</v>
      </c>
      <c r="J341" s="489" t="e">
        <v>#N/A</v>
      </c>
      <c r="K341" s="489" t="e">
        <v>#N/A</v>
      </c>
      <c r="L341" s="489" t="e">
        <v>#N/A</v>
      </c>
      <c r="M341" s="743"/>
      <c r="N341" s="613" t="e">
        <f t="shared" si="45"/>
        <v>#N/A</v>
      </c>
      <c r="O341" s="613">
        <f t="shared" si="46"/>
        <v>0</v>
      </c>
      <c r="P341" s="613" t="e">
        <f t="shared" si="47"/>
        <v>#N/A</v>
      </c>
      <c r="Q341" s="896" t="e">
        <f t="shared" si="53"/>
        <v>#N/A</v>
      </c>
      <c r="R341" s="613" t="e">
        <f t="shared" si="48"/>
        <v>#N/A</v>
      </c>
      <c r="S341" s="613" t="e">
        <f t="shared" si="49"/>
        <v>#N/A</v>
      </c>
      <c r="T341" s="747" t="e">
        <f t="shared" si="50"/>
        <v>#N/A</v>
      </c>
      <c r="U341" s="613" t="e">
        <f t="shared" si="51"/>
        <v>#N/A</v>
      </c>
    </row>
    <row r="342" spans="1:21">
      <c r="A342" s="285" t="s">
        <v>3720</v>
      </c>
      <c r="B342" s="285" t="s">
        <v>3301</v>
      </c>
      <c r="C342" s="447" t="s">
        <v>5303</v>
      </c>
      <c r="D342" s="497">
        <f t="shared" si="52"/>
        <v>224</v>
      </c>
      <c r="E342" s="496" t="e">
        <v>#N/A</v>
      </c>
      <c r="F342" s="489">
        <v>224</v>
      </c>
      <c r="G342" s="489" t="e">
        <v>#N/A</v>
      </c>
      <c r="H342" s="489" t="e">
        <v>#N/A</v>
      </c>
      <c r="I342" s="489" t="e">
        <v>#N/A</v>
      </c>
      <c r="J342" s="489" t="e">
        <v>#N/A</v>
      </c>
      <c r="K342" s="489" t="e">
        <v>#N/A</v>
      </c>
      <c r="L342" s="489" t="e">
        <v>#N/A</v>
      </c>
      <c r="M342" s="743"/>
      <c r="N342" s="613" t="e">
        <f t="shared" si="45"/>
        <v>#N/A</v>
      </c>
      <c r="O342" s="613">
        <f t="shared" si="46"/>
        <v>0</v>
      </c>
      <c r="P342" s="613" t="e">
        <f t="shared" si="47"/>
        <v>#N/A</v>
      </c>
      <c r="Q342" s="896" t="e">
        <f t="shared" si="53"/>
        <v>#N/A</v>
      </c>
      <c r="R342" s="613" t="e">
        <f t="shared" si="48"/>
        <v>#N/A</v>
      </c>
      <c r="S342" s="613" t="e">
        <f t="shared" si="49"/>
        <v>#N/A</v>
      </c>
      <c r="T342" s="747" t="e">
        <f t="shared" si="50"/>
        <v>#N/A</v>
      </c>
      <c r="U342" s="613" t="e">
        <f t="shared" si="51"/>
        <v>#N/A</v>
      </c>
    </row>
    <row r="343" spans="1:21">
      <c r="A343" s="285" t="s">
        <v>3720</v>
      </c>
      <c r="B343" s="285" t="s">
        <v>3302</v>
      </c>
      <c r="C343" s="447" t="s">
        <v>5304</v>
      </c>
      <c r="D343" s="497">
        <f t="shared" si="52"/>
        <v>240</v>
      </c>
      <c r="E343" s="496" t="e">
        <v>#N/A</v>
      </c>
      <c r="F343" s="489">
        <v>240</v>
      </c>
      <c r="G343" s="489" t="e">
        <v>#N/A</v>
      </c>
      <c r="H343" s="489" t="e">
        <v>#N/A</v>
      </c>
      <c r="I343" s="489" t="e">
        <v>#N/A</v>
      </c>
      <c r="J343" s="489" t="e">
        <v>#N/A</v>
      </c>
      <c r="K343" s="489" t="e">
        <v>#N/A</v>
      </c>
      <c r="L343" s="489" t="e">
        <v>#N/A</v>
      </c>
      <c r="M343" s="743"/>
      <c r="N343" s="613" t="e">
        <f t="shared" si="45"/>
        <v>#N/A</v>
      </c>
      <c r="O343" s="613">
        <f t="shared" si="46"/>
        <v>0</v>
      </c>
      <c r="P343" s="613" t="e">
        <f t="shared" si="47"/>
        <v>#N/A</v>
      </c>
      <c r="Q343" s="896" t="e">
        <f t="shared" si="53"/>
        <v>#N/A</v>
      </c>
      <c r="R343" s="613" t="e">
        <f t="shared" si="48"/>
        <v>#N/A</v>
      </c>
      <c r="S343" s="613" t="e">
        <f t="shared" si="49"/>
        <v>#N/A</v>
      </c>
      <c r="T343" s="747" t="e">
        <f t="shared" si="50"/>
        <v>#N/A</v>
      </c>
      <c r="U343" s="613" t="e">
        <f t="shared" si="51"/>
        <v>#N/A</v>
      </c>
    </row>
    <row r="344" spans="1:21">
      <c r="A344" s="285" t="s">
        <v>3720</v>
      </c>
      <c r="B344" s="285" t="s">
        <v>3308</v>
      </c>
      <c r="C344" s="447" t="s">
        <v>5305</v>
      </c>
      <c r="D344" s="497">
        <f t="shared" si="52"/>
        <v>174</v>
      </c>
      <c r="E344" s="496" t="e">
        <v>#N/A</v>
      </c>
      <c r="F344" s="489">
        <v>174</v>
      </c>
      <c r="G344" s="489" t="e">
        <v>#N/A</v>
      </c>
      <c r="H344" s="489" t="e">
        <v>#N/A</v>
      </c>
      <c r="I344" s="489" t="e">
        <v>#N/A</v>
      </c>
      <c r="J344" s="489" t="e">
        <v>#N/A</v>
      </c>
      <c r="K344" s="489" t="e">
        <v>#N/A</v>
      </c>
      <c r="L344" s="489" t="e">
        <v>#N/A</v>
      </c>
      <c r="M344" s="743"/>
      <c r="N344" s="613" t="e">
        <f t="shared" si="45"/>
        <v>#N/A</v>
      </c>
      <c r="O344" s="613">
        <f t="shared" si="46"/>
        <v>0</v>
      </c>
      <c r="P344" s="613" t="e">
        <f t="shared" si="47"/>
        <v>#N/A</v>
      </c>
      <c r="Q344" s="896" t="e">
        <f t="shared" si="53"/>
        <v>#N/A</v>
      </c>
      <c r="R344" s="613" t="e">
        <f t="shared" si="48"/>
        <v>#N/A</v>
      </c>
      <c r="S344" s="613" t="e">
        <f t="shared" si="49"/>
        <v>#N/A</v>
      </c>
      <c r="T344" s="747" t="e">
        <f t="shared" si="50"/>
        <v>#N/A</v>
      </c>
      <c r="U344" s="613" t="e">
        <f t="shared" si="51"/>
        <v>#N/A</v>
      </c>
    </row>
    <row r="345" spans="1:21">
      <c r="A345" s="285" t="s">
        <v>3720</v>
      </c>
      <c r="B345" s="285" t="s">
        <v>3309</v>
      </c>
      <c r="C345" s="447" t="s">
        <v>5306</v>
      </c>
      <c r="D345" s="497">
        <f t="shared" si="52"/>
        <v>207</v>
      </c>
      <c r="E345" s="496" t="e">
        <v>#N/A</v>
      </c>
      <c r="F345" s="489">
        <v>207</v>
      </c>
      <c r="G345" s="489" t="e">
        <v>#N/A</v>
      </c>
      <c r="H345" s="489" t="e">
        <v>#N/A</v>
      </c>
      <c r="I345" s="489" t="e">
        <v>#N/A</v>
      </c>
      <c r="J345" s="489" t="e">
        <v>#N/A</v>
      </c>
      <c r="K345" s="489" t="e">
        <v>#N/A</v>
      </c>
      <c r="L345" s="489" t="e">
        <v>#N/A</v>
      </c>
      <c r="M345" s="743"/>
      <c r="N345" s="613" t="e">
        <f t="shared" si="45"/>
        <v>#N/A</v>
      </c>
      <c r="O345" s="613">
        <f t="shared" si="46"/>
        <v>0</v>
      </c>
      <c r="P345" s="613" t="e">
        <f t="shared" si="47"/>
        <v>#N/A</v>
      </c>
      <c r="Q345" s="896" t="e">
        <f t="shared" si="53"/>
        <v>#N/A</v>
      </c>
      <c r="R345" s="613" t="e">
        <f t="shared" si="48"/>
        <v>#N/A</v>
      </c>
      <c r="S345" s="613" t="e">
        <f t="shared" si="49"/>
        <v>#N/A</v>
      </c>
      <c r="T345" s="747" t="e">
        <f t="shared" si="50"/>
        <v>#N/A</v>
      </c>
      <c r="U345" s="613" t="e">
        <f t="shared" si="51"/>
        <v>#N/A</v>
      </c>
    </row>
    <row r="346" spans="1:21">
      <c r="A346" s="285" t="s">
        <v>3720</v>
      </c>
      <c r="B346" s="285" t="s">
        <v>3310</v>
      </c>
      <c r="C346" s="447" t="s">
        <v>5307</v>
      </c>
      <c r="D346" s="497">
        <f t="shared" si="52"/>
        <v>229</v>
      </c>
      <c r="E346" s="496" t="e">
        <v>#N/A</v>
      </c>
      <c r="F346" s="489">
        <v>229</v>
      </c>
      <c r="G346" s="489" t="e">
        <v>#N/A</v>
      </c>
      <c r="H346" s="489" t="e">
        <v>#N/A</v>
      </c>
      <c r="I346" s="489" t="e">
        <v>#N/A</v>
      </c>
      <c r="J346" s="489" t="e">
        <v>#N/A</v>
      </c>
      <c r="K346" s="489" t="e">
        <v>#N/A</v>
      </c>
      <c r="L346" s="489" t="e">
        <v>#N/A</v>
      </c>
      <c r="M346" s="743"/>
      <c r="N346" s="613" t="e">
        <f t="shared" si="45"/>
        <v>#N/A</v>
      </c>
      <c r="O346" s="613">
        <f t="shared" si="46"/>
        <v>0</v>
      </c>
      <c r="P346" s="613" t="e">
        <f t="shared" si="47"/>
        <v>#N/A</v>
      </c>
      <c r="Q346" s="896" t="e">
        <f t="shared" si="53"/>
        <v>#N/A</v>
      </c>
      <c r="R346" s="613" t="e">
        <f t="shared" si="48"/>
        <v>#N/A</v>
      </c>
      <c r="S346" s="613" t="e">
        <f t="shared" si="49"/>
        <v>#N/A</v>
      </c>
      <c r="T346" s="747" t="e">
        <f t="shared" si="50"/>
        <v>#N/A</v>
      </c>
      <c r="U346" s="613" t="e">
        <f t="shared" si="51"/>
        <v>#N/A</v>
      </c>
    </row>
    <row r="347" spans="1:21">
      <c r="A347" s="285" t="s">
        <v>3720</v>
      </c>
      <c r="B347" s="285" t="s">
        <v>3311</v>
      </c>
      <c r="C347" s="447" t="s">
        <v>5308</v>
      </c>
      <c r="D347" s="497">
        <f t="shared" si="52"/>
        <v>252</v>
      </c>
      <c r="E347" s="496" t="e">
        <v>#N/A</v>
      </c>
      <c r="F347" s="489">
        <v>252</v>
      </c>
      <c r="G347" s="489" t="e">
        <v>#N/A</v>
      </c>
      <c r="H347" s="489" t="e">
        <v>#N/A</v>
      </c>
      <c r="I347" s="489" t="e">
        <v>#N/A</v>
      </c>
      <c r="J347" s="489" t="e">
        <v>#N/A</v>
      </c>
      <c r="K347" s="489" t="e">
        <v>#N/A</v>
      </c>
      <c r="L347" s="489" t="e">
        <v>#N/A</v>
      </c>
      <c r="M347" s="743"/>
      <c r="N347" s="613" t="e">
        <f t="shared" si="45"/>
        <v>#N/A</v>
      </c>
      <c r="O347" s="613">
        <f t="shared" si="46"/>
        <v>0</v>
      </c>
      <c r="P347" s="613" t="e">
        <f t="shared" si="47"/>
        <v>#N/A</v>
      </c>
      <c r="Q347" s="896" t="e">
        <f t="shared" si="53"/>
        <v>#N/A</v>
      </c>
      <c r="R347" s="613" t="e">
        <f t="shared" si="48"/>
        <v>#N/A</v>
      </c>
      <c r="S347" s="613" t="e">
        <f t="shared" si="49"/>
        <v>#N/A</v>
      </c>
      <c r="T347" s="747" t="e">
        <f t="shared" si="50"/>
        <v>#N/A</v>
      </c>
      <c r="U347" s="613" t="e">
        <f t="shared" si="51"/>
        <v>#N/A</v>
      </c>
    </row>
    <row r="348" spans="1:21">
      <c r="A348" s="285" t="s">
        <v>3720</v>
      </c>
      <c r="B348" s="285" t="s">
        <v>3312</v>
      </c>
      <c r="C348" s="447" t="s">
        <v>5309</v>
      </c>
      <c r="D348" s="497">
        <f t="shared" si="52"/>
        <v>280</v>
      </c>
      <c r="E348" s="496" t="e">
        <v>#N/A</v>
      </c>
      <c r="F348" s="489">
        <v>280</v>
      </c>
      <c r="G348" s="489" t="e">
        <v>#N/A</v>
      </c>
      <c r="H348" s="489" t="e">
        <v>#N/A</v>
      </c>
      <c r="I348" s="489" t="e">
        <v>#N/A</v>
      </c>
      <c r="J348" s="489" t="e">
        <v>#N/A</v>
      </c>
      <c r="K348" s="489" t="e">
        <v>#N/A</v>
      </c>
      <c r="L348" s="489" t="e">
        <v>#N/A</v>
      </c>
      <c r="M348" s="743"/>
      <c r="N348" s="613" t="e">
        <f t="shared" si="45"/>
        <v>#N/A</v>
      </c>
      <c r="O348" s="613">
        <f t="shared" si="46"/>
        <v>0</v>
      </c>
      <c r="P348" s="613" t="e">
        <f t="shared" si="47"/>
        <v>#N/A</v>
      </c>
      <c r="Q348" s="896" t="e">
        <f t="shared" si="53"/>
        <v>#N/A</v>
      </c>
      <c r="R348" s="613" t="e">
        <f t="shared" si="48"/>
        <v>#N/A</v>
      </c>
      <c r="S348" s="613" t="e">
        <f t="shared" si="49"/>
        <v>#N/A</v>
      </c>
      <c r="T348" s="747" t="e">
        <f t="shared" si="50"/>
        <v>#N/A</v>
      </c>
      <c r="U348" s="613" t="e">
        <f t="shared" si="51"/>
        <v>#N/A</v>
      </c>
    </row>
    <row r="349" spans="1:21">
      <c r="A349" s="285" t="s">
        <v>3720</v>
      </c>
      <c r="B349" s="285" t="s">
        <v>3265</v>
      </c>
      <c r="C349" s="447" t="s">
        <v>5310</v>
      </c>
      <c r="D349" s="497">
        <f t="shared" si="52"/>
        <v>56</v>
      </c>
      <c r="E349" s="496" t="e">
        <v>#N/A</v>
      </c>
      <c r="F349" s="489">
        <v>56</v>
      </c>
      <c r="G349" s="489" t="e">
        <v>#N/A</v>
      </c>
      <c r="H349" s="489" t="e">
        <v>#N/A</v>
      </c>
      <c r="I349" s="489" t="e">
        <v>#N/A</v>
      </c>
      <c r="J349" s="489" t="e">
        <v>#N/A</v>
      </c>
      <c r="K349" s="489" t="e">
        <v>#N/A</v>
      </c>
      <c r="L349" s="489" t="e">
        <v>#N/A</v>
      </c>
      <c r="M349" s="743"/>
      <c r="N349" s="613" t="e">
        <f t="shared" si="45"/>
        <v>#N/A</v>
      </c>
      <c r="O349" s="613">
        <f t="shared" si="46"/>
        <v>0</v>
      </c>
      <c r="P349" s="613" t="e">
        <f t="shared" si="47"/>
        <v>#N/A</v>
      </c>
      <c r="Q349" s="896" t="e">
        <f t="shared" si="53"/>
        <v>#N/A</v>
      </c>
      <c r="R349" s="613" t="e">
        <f t="shared" si="48"/>
        <v>#N/A</v>
      </c>
      <c r="S349" s="613" t="e">
        <f t="shared" si="49"/>
        <v>#N/A</v>
      </c>
      <c r="T349" s="747" t="e">
        <f t="shared" si="50"/>
        <v>#N/A</v>
      </c>
      <c r="U349" s="613" t="e">
        <f t="shared" si="51"/>
        <v>#N/A</v>
      </c>
    </row>
    <row r="350" spans="1:21">
      <c r="A350" s="285" t="s">
        <v>3720</v>
      </c>
      <c r="B350" s="285" t="s">
        <v>3266</v>
      </c>
      <c r="C350" s="447" t="s">
        <v>5311</v>
      </c>
      <c r="D350" s="497">
        <f t="shared" si="52"/>
        <v>79</v>
      </c>
      <c r="E350" s="496" t="e">
        <v>#N/A</v>
      </c>
      <c r="F350" s="489">
        <v>79</v>
      </c>
      <c r="G350" s="489" t="e">
        <v>#N/A</v>
      </c>
      <c r="H350" s="489" t="e">
        <v>#N/A</v>
      </c>
      <c r="I350" s="489" t="e">
        <v>#N/A</v>
      </c>
      <c r="J350" s="489" t="e">
        <v>#N/A</v>
      </c>
      <c r="K350" s="489" t="e">
        <v>#N/A</v>
      </c>
      <c r="L350" s="489" t="e">
        <v>#N/A</v>
      </c>
      <c r="M350" s="743"/>
      <c r="N350" s="613" t="e">
        <f t="shared" si="45"/>
        <v>#N/A</v>
      </c>
      <c r="O350" s="613">
        <f t="shared" si="46"/>
        <v>0</v>
      </c>
      <c r="P350" s="613" t="e">
        <f t="shared" si="47"/>
        <v>#N/A</v>
      </c>
      <c r="Q350" s="896" t="e">
        <f t="shared" si="53"/>
        <v>#N/A</v>
      </c>
      <c r="R350" s="613" t="e">
        <f t="shared" si="48"/>
        <v>#N/A</v>
      </c>
      <c r="S350" s="613" t="e">
        <f t="shared" si="49"/>
        <v>#N/A</v>
      </c>
      <c r="T350" s="747" t="e">
        <f t="shared" si="50"/>
        <v>#N/A</v>
      </c>
      <c r="U350" s="613" t="e">
        <f t="shared" si="51"/>
        <v>#N/A</v>
      </c>
    </row>
    <row r="351" spans="1:21">
      <c r="A351" s="285" t="s">
        <v>3720</v>
      </c>
      <c r="B351" s="285" t="s">
        <v>3267</v>
      </c>
      <c r="C351" s="447" t="s">
        <v>5312</v>
      </c>
      <c r="D351" s="497">
        <f t="shared" si="52"/>
        <v>101</v>
      </c>
      <c r="E351" s="496" t="e">
        <v>#N/A</v>
      </c>
      <c r="F351" s="489">
        <v>101</v>
      </c>
      <c r="G351" s="489" t="e">
        <v>#N/A</v>
      </c>
      <c r="H351" s="489" t="e">
        <v>#N/A</v>
      </c>
      <c r="I351" s="489" t="e">
        <v>#N/A</v>
      </c>
      <c r="J351" s="489" t="e">
        <v>#N/A</v>
      </c>
      <c r="K351" s="489" t="e">
        <v>#N/A</v>
      </c>
      <c r="L351" s="489" t="e">
        <v>#N/A</v>
      </c>
      <c r="M351" s="743"/>
      <c r="N351" s="613" t="e">
        <f t="shared" si="45"/>
        <v>#N/A</v>
      </c>
      <c r="O351" s="613">
        <f t="shared" si="46"/>
        <v>0</v>
      </c>
      <c r="P351" s="613" t="e">
        <f t="shared" si="47"/>
        <v>#N/A</v>
      </c>
      <c r="Q351" s="896" t="e">
        <f t="shared" si="53"/>
        <v>#N/A</v>
      </c>
      <c r="R351" s="613" t="e">
        <f t="shared" si="48"/>
        <v>#N/A</v>
      </c>
      <c r="S351" s="613" t="e">
        <f t="shared" si="49"/>
        <v>#N/A</v>
      </c>
      <c r="T351" s="747" t="e">
        <f t="shared" si="50"/>
        <v>#N/A</v>
      </c>
      <c r="U351" s="613" t="e">
        <f t="shared" si="51"/>
        <v>#N/A</v>
      </c>
    </row>
    <row r="352" spans="1:21">
      <c r="A352" s="285" t="s">
        <v>3720</v>
      </c>
      <c r="B352" s="285" t="s">
        <v>3268</v>
      </c>
      <c r="C352" s="447" t="s">
        <v>5313</v>
      </c>
      <c r="D352" s="497">
        <f t="shared" si="52"/>
        <v>123</v>
      </c>
      <c r="E352" s="496" t="e">
        <v>#N/A</v>
      </c>
      <c r="F352" s="489">
        <v>123</v>
      </c>
      <c r="G352" s="489" t="e">
        <v>#N/A</v>
      </c>
      <c r="H352" s="489" t="e">
        <v>#N/A</v>
      </c>
      <c r="I352" s="489" t="e">
        <v>#N/A</v>
      </c>
      <c r="J352" s="489" t="e">
        <v>#N/A</v>
      </c>
      <c r="K352" s="489" t="e">
        <v>#N/A</v>
      </c>
      <c r="L352" s="489" t="e">
        <v>#N/A</v>
      </c>
      <c r="M352" s="743"/>
      <c r="N352" s="613" t="e">
        <f t="shared" si="45"/>
        <v>#N/A</v>
      </c>
      <c r="O352" s="613">
        <f t="shared" si="46"/>
        <v>0</v>
      </c>
      <c r="P352" s="613" t="e">
        <f t="shared" si="47"/>
        <v>#N/A</v>
      </c>
      <c r="Q352" s="896" t="e">
        <f t="shared" si="53"/>
        <v>#N/A</v>
      </c>
      <c r="R352" s="613" t="e">
        <f t="shared" si="48"/>
        <v>#N/A</v>
      </c>
      <c r="S352" s="613" t="e">
        <f t="shared" si="49"/>
        <v>#N/A</v>
      </c>
      <c r="T352" s="747" t="e">
        <f t="shared" si="50"/>
        <v>#N/A</v>
      </c>
      <c r="U352" s="613" t="e">
        <f t="shared" si="51"/>
        <v>#N/A</v>
      </c>
    </row>
    <row r="353" spans="1:21">
      <c r="A353" s="285" t="s">
        <v>3720</v>
      </c>
      <c r="B353" s="285" t="s">
        <v>3269</v>
      </c>
      <c r="C353" s="447" t="s">
        <v>5314</v>
      </c>
      <c r="D353" s="497">
        <f t="shared" si="52"/>
        <v>146</v>
      </c>
      <c r="E353" s="496" t="e">
        <v>#N/A</v>
      </c>
      <c r="F353" s="489">
        <v>146</v>
      </c>
      <c r="G353" s="489" t="e">
        <v>#N/A</v>
      </c>
      <c r="H353" s="489" t="e">
        <v>#N/A</v>
      </c>
      <c r="I353" s="489" t="e">
        <v>#N/A</v>
      </c>
      <c r="J353" s="489" t="e">
        <v>#N/A</v>
      </c>
      <c r="K353" s="489" t="e">
        <v>#N/A</v>
      </c>
      <c r="L353" s="489" t="e">
        <v>#N/A</v>
      </c>
      <c r="M353" s="743"/>
      <c r="N353" s="613" t="e">
        <f t="shared" si="45"/>
        <v>#N/A</v>
      </c>
      <c r="O353" s="613">
        <f t="shared" si="46"/>
        <v>0</v>
      </c>
      <c r="P353" s="613" t="e">
        <f t="shared" si="47"/>
        <v>#N/A</v>
      </c>
      <c r="Q353" s="896" t="e">
        <f t="shared" si="53"/>
        <v>#N/A</v>
      </c>
      <c r="R353" s="613" t="e">
        <f t="shared" si="48"/>
        <v>#N/A</v>
      </c>
      <c r="S353" s="613" t="e">
        <f t="shared" si="49"/>
        <v>#N/A</v>
      </c>
      <c r="T353" s="747" t="e">
        <f t="shared" si="50"/>
        <v>#N/A</v>
      </c>
      <c r="U353" s="613" t="e">
        <f t="shared" si="51"/>
        <v>#N/A</v>
      </c>
    </row>
    <row r="354" spans="1:21">
      <c r="A354" s="285" t="s">
        <v>3720</v>
      </c>
      <c r="B354" s="285" t="s">
        <v>3270</v>
      </c>
      <c r="C354" s="447" t="s">
        <v>5315</v>
      </c>
      <c r="D354" s="497">
        <f t="shared" si="52"/>
        <v>168</v>
      </c>
      <c r="E354" s="496" t="e">
        <v>#N/A</v>
      </c>
      <c r="F354" s="489">
        <v>168</v>
      </c>
      <c r="G354" s="489" t="e">
        <v>#N/A</v>
      </c>
      <c r="H354" s="489" t="e">
        <v>#N/A</v>
      </c>
      <c r="I354" s="489" t="e">
        <v>#N/A</v>
      </c>
      <c r="J354" s="489" t="e">
        <v>#N/A</v>
      </c>
      <c r="K354" s="489" t="e">
        <v>#N/A</v>
      </c>
      <c r="L354" s="489" t="e">
        <v>#N/A</v>
      </c>
      <c r="M354" s="743"/>
      <c r="N354" s="613" t="e">
        <f t="shared" si="45"/>
        <v>#N/A</v>
      </c>
      <c r="O354" s="613">
        <f t="shared" si="46"/>
        <v>0</v>
      </c>
      <c r="P354" s="613" t="e">
        <f t="shared" si="47"/>
        <v>#N/A</v>
      </c>
      <c r="Q354" s="896" t="e">
        <f t="shared" si="53"/>
        <v>#N/A</v>
      </c>
      <c r="R354" s="613" t="e">
        <f t="shared" si="48"/>
        <v>#N/A</v>
      </c>
      <c r="S354" s="613" t="e">
        <f t="shared" si="49"/>
        <v>#N/A</v>
      </c>
      <c r="T354" s="747" t="e">
        <f t="shared" si="50"/>
        <v>#N/A</v>
      </c>
      <c r="U354" s="613" t="e">
        <f t="shared" si="51"/>
        <v>#N/A</v>
      </c>
    </row>
    <row r="355" spans="1:21">
      <c r="A355" s="285" t="s">
        <v>3720</v>
      </c>
      <c r="B355" s="285" t="s">
        <v>3271</v>
      </c>
      <c r="C355" s="447" t="s">
        <v>5316</v>
      </c>
      <c r="D355" s="497">
        <f t="shared" si="52"/>
        <v>179</v>
      </c>
      <c r="E355" s="496" t="e">
        <v>#N/A</v>
      </c>
      <c r="F355" s="489">
        <v>179</v>
      </c>
      <c r="G355" s="489" t="e">
        <v>#N/A</v>
      </c>
      <c r="H355" s="489" t="e">
        <v>#N/A</v>
      </c>
      <c r="I355" s="489" t="e">
        <v>#N/A</v>
      </c>
      <c r="J355" s="489" t="e">
        <v>#N/A</v>
      </c>
      <c r="K355" s="489" t="e">
        <v>#N/A</v>
      </c>
      <c r="L355" s="489" t="e">
        <v>#N/A</v>
      </c>
      <c r="M355" s="743"/>
      <c r="N355" s="613" t="e">
        <f t="shared" si="45"/>
        <v>#N/A</v>
      </c>
      <c r="O355" s="613">
        <f t="shared" si="46"/>
        <v>0</v>
      </c>
      <c r="P355" s="613" t="e">
        <f t="shared" si="47"/>
        <v>#N/A</v>
      </c>
      <c r="Q355" s="896" t="e">
        <f t="shared" si="53"/>
        <v>#N/A</v>
      </c>
      <c r="R355" s="613" t="e">
        <f t="shared" si="48"/>
        <v>#N/A</v>
      </c>
      <c r="S355" s="613" t="e">
        <f t="shared" si="49"/>
        <v>#N/A</v>
      </c>
      <c r="T355" s="747" t="e">
        <f t="shared" si="50"/>
        <v>#N/A</v>
      </c>
      <c r="U355" s="613" t="e">
        <f t="shared" si="51"/>
        <v>#N/A</v>
      </c>
    </row>
    <row r="356" spans="1:21">
      <c r="A356" s="285" t="s">
        <v>3720</v>
      </c>
      <c r="B356" s="285" t="s">
        <v>3272</v>
      </c>
      <c r="C356" s="447" t="s">
        <v>5317</v>
      </c>
      <c r="D356" s="497">
        <f t="shared" si="52"/>
        <v>224</v>
      </c>
      <c r="E356" s="496" t="e">
        <v>#N/A</v>
      </c>
      <c r="F356" s="489">
        <v>224</v>
      </c>
      <c r="G356" s="489" t="e">
        <v>#N/A</v>
      </c>
      <c r="H356" s="489" t="e">
        <v>#N/A</v>
      </c>
      <c r="I356" s="489" t="e">
        <v>#N/A</v>
      </c>
      <c r="J356" s="489" t="e">
        <v>#N/A</v>
      </c>
      <c r="K356" s="489" t="e">
        <v>#N/A</v>
      </c>
      <c r="L356" s="489" t="e">
        <v>#N/A</v>
      </c>
      <c r="M356" s="743"/>
      <c r="N356" s="613" t="e">
        <f t="shared" si="45"/>
        <v>#N/A</v>
      </c>
      <c r="O356" s="613">
        <f t="shared" si="46"/>
        <v>0</v>
      </c>
      <c r="P356" s="613" t="e">
        <f t="shared" si="47"/>
        <v>#N/A</v>
      </c>
      <c r="Q356" s="896" t="e">
        <f t="shared" si="53"/>
        <v>#N/A</v>
      </c>
      <c r="R356" s="613" t="e">
        <f t="shared" si="48"/>
        <v>#N/A</v>
      </c>
      <c r="S356" s="613" t="e">
        <f t="shared" si="49"/>
        <v>#N/A</v>
      </c>
      <c r="T356" s="747" t="e">
        <f t="shared" si="50"/>
        <v>#N/A</v>
      </c>
      <c r="U356" s="613" t="e">
        <f t="shared" si="51"/>
        <v>#N/A</v>
      </c>
    </row>
    <row r="357" spans="1:21">
      <c r="A357" s="285" t="s">
        <v>3720</v>
      </c>
      <c r="B357" s="285" t="s">
        <v>3273</v>
      </c>
      <c r="C357" s="447" t="s">
        <v>5318</v>
      </c>
      <c r="D357" s="497">
        <f t="shared" si="52"/>
        <v>235</v>
      </c>
      <c r="E357" s="496" t="e">
        <v>#N/A</v>
      </c>
      <c r="F357" s="489">
        <v>235</v>
      </c>
      <c r="G357" s="489" t="e">
        <v>#N/A</v>
      </c>
      <c r="H357" s="489" t="e">
        <v>#N/A</v>
      </c>
      <c r="I357" s="489" t="e">
        <v>#N/A</v>
      </c>
      <c r="J357" s="489" t="e">
        <v>#N/A</v>
      </c>
      <c r="K357" s="489" t="e">
        <v>#N/A</v>
      </c>
      <c r="L357" s="489" t="e">
        <v>#N/A</v>
      </c>
      <c r="M357" s="743"/>
      <c r="N357" s="613" t="e">
        <f t="shared" si="45"/>
        <v>#N/A</v>
      </c>
      <c r="O357" s="613">
        <f t="shared" si="46"/>
        <v>0</v>
      </c>
      <c r="P357" s="613" t="e">
        <f t="shared" si="47"/>
        <v>#N/A</v>
      </c>
      <c r="Q357" s="896" t="e">
        <f t="shared" si="53"/>
        <v>#N/A</v>
      </c>
      <c r="R357" s="613" t="e">
        <f t="shared" si="48"/>
        <v>#N/A</v>
      </c>
      <c r="S357" s="613" t="e">
        <f t="shared" si="49"/>
        <v>#N/A</v>
      </c>
      <c r="T357" s="747" t="e">
        <f t="shared" si="50"/>
        <v>#N/A</v>
      </c>
      <c r="U357" s="613" t="e">
        <f t="shared" si="51"/>
        <v>#N/A</v>
      </c>
    </row>
    <row r="358" spans="1:21">
      <c r="A358" s="285" t="s">
        <v>3720</v>
      </c>
      <c r="B358" s="285" t="s">
        <v>3274</v>
      </c>
      <c r="C358" s="447" t="s">
        <v>5319</v>
      </c>
      <c r="D358" s="497">
        <f t="shared" si="52"/>
        <v>268</v>
      </c>
      <c r="E358" s="496" t="e">
        <v>#N/A</v>
      </c>
      <c r="F358" s="489">
        <v>268</v>
      </c>
      <c r="G358" s="489" t="e">
        <v>#N/A</v>
      </c>
      <c r="H358" s="489" t="e">
        <v>#N/A</v>
      </c>
      <c r="I358" s="489" t="e">
        <v>#N/A</v>
      </c>
      <c r="J358" s="489" t="e">
        <v>#N/A</v>
      </c>
      <c r="K358" s="489" t="e">
        <v>#N/A</v>
      </c>
      <c r="L358" s="489" t="e">
        <v>#N/A</v>
      </c>
      <c r="M358" s="743"/>
      <c r="N358" s="613" t="e">
        <f t="shared" si="45"/>
        <v>#N/A</v>
      </c>
      <c r="O358" s="613">
        <f t="shared" si="46"/>
        <v>0</v>
      </c>
      <c r="P358" s="613" t="e">
        <f t="shared" si="47"/>
        <v>#N/A</v>
      </c>
      <c r="Q358" s="896" t="e">
        <f t="shared" si="53"/>
        <v>#N/A</v>
      </c>
      <c r="R358" s="613" t="e">
        <f t="shared" si="48"/>
        <v>#N/A</v>
      </c>
      <c r="S358" s="613" t="e">
        <f t="shared" si="49"/>
        <v>#N/A</v>
      </c>
      <c r="T358" s="747" t="e">
        <f t="shared" si="50"/>
        <v>#N/A</v>
      </c>
      <c r="U358" s="613" t="e">
        <f t="shared" si="51"/>
        <v>#N/A</v>
      </c>
    </row>
    <row r="359" spans="1:21">
      <c r="A359" s="285" t="s">
        <v>3720</v>
      </c>
      <c r="B359" s="285" t="s">
        <v>3323</v>
      </c>
      <c r="C359" s="447" t="s">
        <v>5320</v>
      </c>
      <c r="D359" s="497">
        <f t="shared" si="52"/>
        <v>447</v>
      </c>
      <c r="E359" s="496" t="e">
        <v>#N/A</v>
      </c>
      <c r="F359" s="489">
        <v>447</v>
      </c>
      <c r="G359" s="489" t="e">
        <v>#N/A</v>
      </c>
      <c r="H359" s="489" t="e">
        <v>#N/A</v>
      </c>
      <c r="I359" s="489" t="e">
        <v>#N/A</v>
      </c>
      <c r="J359" s="489" t="e">
        <v>#N/A</v>
      </c>
      <c r="K359" s="489" t="e">
        <v>#N/A</v>
      </c>
      <c r="L359" s="489" t="e">
        <v>#N/A</v>
      </c>
      <c r="M359" s="743"/>
      <c r="N359" s="613" t="e">
        <f t="shared" si="45"/>
        <v>#N/A</v>
      </c>
      <c r="O359" s="613">
        <f t="shared" si="46"/>
        <v>0</v>
      </c>
      <c r="P359" s="613" t="e">
        <f t="shared" si="47"/>
        <v>#N/A</v>
      </c>
      <c r="Q359" s="896" t="e">
        <f t="shared" si="53"/>
        <v>#N/A</v>
      </c>
      <c r="R359" s="613" t="e">
        <f t="shared" si="48"/>
        <v>#N/A</v>
      </c>
      <c r="S359" s="613" t="e">
        <f t="shared" si="49"/>
        <v>#N/A</v>
      </c>
      <c r="T359" s="747" t="e">
        <f t="shared" si="50"/>
        <v>#N/A</v>
      </c>
      <c r="U359" s="613" t="e">
        <f t="shared" si="51"/>
        <v>#N/A</v>
      </c>
    </row>
    <row r="360" spans="1:21">
      <c r="A360" s="285" t="s">
        <v>3720</v>
      </c>
      <c r="B360" s="285" t="s">
        <v>3324</v>
      </c>
      <c r="C360" s="447" t="s">
        <v>5321</v>
      </c>
      <c r="D360" s="497">
        <f t="shared" si="52"/>
        <v>492</v>
      </c>
      <c r="E360" s="496" t="e">
        <v>#N/A</v>
      </c>
      <c r="F360" s="489">
        <v>492</v>
      </c>
      <c r="G360" s="489" t="e">
        <v>#N/A</v>
      </c>
      <c r="H360" s="489" t="e">
        <v>#N/A</v>
      </c>
      <c r="I360" s="489" t="e">
        <v>#N/A</v>
      </c>
      <c r="J360" s="489" t="e">
        <v>#N/A</v>
      </c>
      <c r="K360" s="489" t="e">
        <v>#N/A</v>
      </c>
      <c r="L360" s="489" t="e">
        <v>#N/A</v>
      </c>
      <c r="M360" s="743"/>
      <c r="N360" s="613" t="e">
        <f t="shared" si="45"/>
        <v>#N/A</v>
      </c>
      <c r="O360" s="613">
        <f t="shared" si="46"/>
        <v>0</v>
      </c>
      <c r="P360" s="613" t="e">
        <f t="shared" si="47"/>
        <v>#N/A</v>
      </c>
      <c r="Q360" s="896" t="e">
        <f t="shared" si="53"/>
        <v>#N/A</v>
      </c>
      <c r="R360" s="613" t="e">
        <f t="shared" si="48"/>
        <v>#N/A</v>
      </c>
      <c r="S360" s="613" t="e">
        <f t="shared" si="49"/>
        <v>#N/A</v>
      </c>
      <c r="T360" s="747" t="e">
        <f t="shared" si="50"/>
        <v>#N/A</v>
      </c>
      <c r="U360" s="613" t="e">
        <f t="shared" si="51"/>
        <v>#N/A</v>
      </c>
    </row>
    <row r="361" spans="1:21">
      <c r="A361" s="285" t="s">
        <v>3720</v>
      </c>
      <c r="B361" s="285" t="s">
        <v>3325</v>
      </c>
      <c r="C361" s="447" t="s">
        <v>5322</v>
      </c>
      <c r="D361" s="497">
        <f t="shared" si="52"/>
        <v>581</v>
      </c>
      <c r="E361" s="496" t="e">
        <v>#N/A</v>
      </c>
      <c r="F361" s="489">
        <v>581</v>
      </c>
      <c r="G361" s="489" t="e">
        <v>#N/A</v>
      </c>
      <c r="H361" s="489" t="e">
        <v>#N/A</v>
      </c>
      <c r="I361" s="489" t="e">
        <v>#N/A</v>
      </c>
      <c r="J361" s="489" t="e">
        <v>#N/A</v>
      </c>
      <c r="K361" s="489" t="e">
        <v>#N/A</v>
      </c>
      <c r="L361" s="489" t="e">
        <v>#N/A</v>
      </c>
      <c r="M361" s="743"/>
      <c r="N361" s="613" t="e">
        <f t="shared" si="45"/>
        <v>#N/A</v>
      </c>
      <c r="O361" s="613">
        <f t="shared" si="46"/>
        <v>0</v>
      </c>
      <c r="P361" s="613" t="e">
        <f t="shared" si="47"/>
        <v>#N/A</v>
      </c>
      <c r="Q361" s="896" t="e">
        <f t="shared" si="53"/>
        <v>#N/A</v>
      </c>
      <c r="R361" s="613" t="e">
        <f t="shared" si="48"/>
        <v>#N/A</v>
      </c>
      <c r="S361" s="613" t="e">
        <f t="shared" si="49"/>
        <v>#N/A</v>
      </c>
      <c r="T361" s="747" t="e">
        <f t="shared" si="50"/>
        <v>#N/A</v>
      </c>
      <c r="U361" s="613" t="e">
        <f t="shared" si="51"/>
        <v>#N/A</v>
      </c>
    </row>
    <row r="362" spans="1:21">
      <c r="A362" s="285" t="s">
        <v>3720</v>
      </c>
      <c r="B362" s="285" t="s">
        <v>3326</v>
      </c>
      <c r="C362" s="447" t="s">
        <v>5323</v>
      </c>
      <c r="D362" s="497">
        <f t="shared" si="52"/>
        <v>648</v>
      </c>
      <c r="E362" s="496" t="e">
        <v>#N/A</v>
      </c>
      <c r="F362" s="489">
        <v>648</v>
      </c>
      <c r="G362" s="489" t="e">
        <v>#N/A</v>
      </c>
      <c r="H362" s="489" t="e">
        <v>#N/A</v>
      </c>
      <c r="I362" s="489" t="e">
        <v>#N/A</v>
      </c>
      <c r="J362" s="489" t="e">
        <v>#N/A</v>
      </c>
      <c r="K362" s="489" t="e">
        <v>#N/A</v>
      </c>
      <c r="L362" s="489" t="e">
        <v>#N/A</v>
      </c>
      <c r="M362" s="743"/>
      <c r="N362" s="613" t="e">
        <f t="shared" si="45"/>
        <v>#N/A</v>
      </c>
      <c r="O362" s="613">
        <f t="shared" si="46"/>
        <v>0</v>
      </c>
      <c r="P362" s="613" t="e">
        <f t="shared" si="47"/>
        <v>#N/A</v>
      </c>
      <c r="Q362" s="896" t="e">
        <f t="shared" si="53"/>
        <v>#N/A</v>
      </c>
      <c r="R362" s="613" t="e">
        <f t="shared" si="48"/>
        <v>#N/A</v>
      </c>
      <c r="S362" s="613" t="e">
        <f t="shared" si="49"/>
        <v>#N/A</v>
      </c>
      <c r="T362" s="747" t="e">
        <f t="shared" si="50"/>
        <v>#N/A</v>
      </c>
      <c r="U362" s="613" t="e">
        <f t="shared" si="51"/>
        <v>#N/A</v>
      </c>
    </row>
    <row r="363" spans="1:21">
      <c r="A363" s="285" t="s">
        <v>3720</v>
      </c>
      <c r="B363" s="285" t="s">
        <v>3327</v>
      </c>
      <c r="C363" s="447" t="s">
        <v>5324</v>
      </c>
      <c r="D363" s="497">
        <f t="shared" si="52"/>
        <v>748</v>
      </c>
      <c r="E363" s="496" t="e">
        <v>#N/A</v>
      </c>
      <c r="F363" s="489">
        <v>748</v>
      </c>
      <c r="G363" s="489" t="e">
        <v>#N/A</v>
      </c>
      <c r="H363" s="489" t="e">
        <v>#N/A</v>
      </c>
      <c r="I363" s="489" t="e">
        <v>#N/A</v>
      </c>
      <c r="J363" s="489" t="e">
        <v>#N/A</v>
      </c>
      <c r="K363" s="489" t="e">
        <v>#N/A</v>
      </c>
      <c r="L363" s="489" t="e">
        <v>#N/A</v>
      </c>
      <c r="M363" s="743"/>
      <c r="N363" s="613" t="e">
        <f t="shared" si="45"/>
        <v>#N/A</v>
      </c>
      <c r="O363" s="613">
        <f t="shared" si="46"/>
        <v>0</v>
      </c>
      <c r="P363" s="613" t="e">
        <f t="shared" si="47"/>
        <v>#N/A</v>
      </c>
      <c r="Q363" s="896" t="e">
        <f t="shared" si="53"/>
        <v>#N/A</v>
      </c>
      <c r="R363" s="613" t="e">
        <f t="shared" si="48"/>
        <v>#N/A</v>
      </c>
      <c r="S363" s="613" t="e">
        <f t="shared" si="49"/>
        <v>#N/A</v>
      </c>
      <c r="T363" s="747" t="e">
        <f t="shared" si="50"/>
        <v>#N/A</v>
      </c>
      <c r="U363" s="613" t="e">
        <f t="shared" si="51"/>
        <v>#N/A</v>
      </c>
    </row>
    <row r="364" spans="1:21">
      <c r="A364" s="285" t="s">
        <v>3720</v>
      </c>
      <c r="B364" s="285" t="s">
        <v>3293</v>
      </c>
      <c r="C364" s="447" t="s">
        <v>5325</v>
      </c>
      <c r="D364" s="497">
        <f t="shared" si="52"/>
        <v>90</v>
      </c>
      <c r="E364" s="496" t="e">
        <v>#N/A</v>
      </c>
      <c r="F364" s="489">
        <v>90</v>
      </c>
      <c r="G364" s="489" t="e">
        <v>#N/A</v>
      </c>
      <c r="H364" s="489" t="e">
        <v>#N/A</v>
      </c>
      <c r="I364" s="489" t="e">
        <v>#N/A</v>
      </c>
      <c r="J364" s="489" t="e">
        <v>#N/A</v>
      </c>
      <c r="K364" s="489" t="e">
        <v>#N/A</v>
      </c>
      <c r="L364" s="489" t="e">
        <v>#N/A</v>
      </c>
      <c r="M364" s="743"/>
      <c r="N364" s="613" t="e">
        <f t="shared" si="45"/>
        <v>#N/A</v>
      </c>
      <c r="O364" s="613">
        <f t="shared" si="46"/>
        <v>0</v>
      </c>
      <c r="P364" s="613" t="e">
        <f t="shared" si="47"/>
        <v>#N/A</v>
      </c>
      <c r="Q364" s="896" t="e">
        <f t="shared" si="53"/>
        <v>#N/A</v>
      </c>
      <c r="R364" s="613" t="e">
        <f t="shared" si="48"/>
        <v>#N/A</v>
      </c>
      <c r="S364" s="613" t="e">
        <f t="shared" si="49"/>
        <v>#N/A</v>
      </c>
      <c r="T364" s="747" t="e">
        <f t="shared" si="50"/>
        <v>#N/A</v>
      </c>
      <c r="U364" s="613" t="e">
        <f t="shared" si="51"/>
        <v>#N/A</v>
      </c>
    </row>
    <row r="365" spans="1:21">
      <c r="A365" s="285" t="s">
        <v>3720</v>
      </c>
      <c r="B365" s="285" t="s">
        <v>3294</v>
      </c>
      <c r="C365" s="447" t="s">
        <v>5326</v>
      </c>
      <c r="D365" s="497">
        <f t="shared" si="52"/>
        <v>112</v>
      </c>
      <c r="E365" s="496" t="e">
        <v>#N/A</v>
      </c>
      <c r="F365" s="489">
        <v>112</v>
      </c>
      <c r="G365" s="489" t="e">
        <v>#N/A</v>
      </c>
      <c r="H365" s="489" t="e">
        <v>#N/A</v>
      </c>
      <c r="I365" s="489" t="e">
        <v>#N/A</v>
      </c>
      <c r="J365" s="489" t="e">
        <v>#N/A</v>
      </c>
      <c r="K365" s="489" t="e">
        <v>#N/A</v>
      </c>
      <c r="L365" s="489" t="e">
        <v>#N/A</v>
      </c>
      <c r="M365" s="743"/>
      <c r="N365" s="613" t="e">
        <f t="shared" si="45"/>
        <v>#N/A</v>
      </c>
      <c r="O365" s="613">
        <f t="shared" si="46"/>
        <v>0</v>
      </c>
      <c r="P365" s="613" t="e">
        <f t="shared" si="47"/>
        <v>#N/A</v>
      </c>
      <c r="Q365" s="896" t="e">
        <f t="shared" si="53"/>
        <v>#N/A</v>
      </c>
      <c r="R365" s="613" t="e">
        <f t="shared" si="48"/>
        <v>#N/A</v>
      </c>
      <c r="S365" s="613" t="e">
        <f t="shared" si="49"/>
        <v>#N/A</v>
      </c>
      <c r="T365" s="747" t="e">
        <f t="shared" si="50"/>
        <v>#N/A</v>
      </c>
      <c r="U365" s="613" t="e">
        <f t="shared" si="51"/>
        <v>#N/A</v>
      </c>
    </row>
    <row r="366" spans="1:21">
      <c r="A366" s="285" t="s">
        <v>3720</v>
      </c>
      <c r="B366" s="285" t="s">
        <v>3295</v>
      </c>
      <c r="C366" s="447" t="s">
        <v>5327</v>
      </c>
      <c r="D366" s="497">
        <f t="shared" si="52"/>
        <v>129</v>
      </c>
      <c r="E366" s="496" t="e">
        <v>#N/A</v>
      </c>
      <c r="F366" s="489">
        <v>129</v>
      </c>
      <c r="G366" s="489" t="e">
        <v>#N/A</v>
      </c>
      <c r="H366" s="489" t="e">
        <v>#N/A</v>
      </c>
      <c r="I366" s="489" t="e">
        <v>#N/A</v>
      </c>
      <c r="J366" s="489" t="e">
        <v>#N/A</v>
      </c>
      <c r="K366" s="489" t="e">
        <v>#N/A</v>
      </c>
      <c r="L366" s="489" t="e">
        <v>#N/A</v>
      </c>
      <c r="M366" s="743"/>
      <c r="N366" s="613" t="e">
        <f t="shared" si="45"/>
        <v>#N/A</v>
      </c>
      <c r="O366" s="613">
        <f t="shared" si="46"/>
        <v>0</v>
      </c>
      <c r="P366" s="613" t="e">
        <f t="shared" si="47"/>
        <v>#N/A</v>
      </c>
      <c r="Q366" s="896" t="e">
        <f t="shared" si="53"/>
        <v>#N/A</v>
      </c>
      <c r="R366" s="613" t="e">
        <f t="shared" si="48"/>
        <v>#N/A</v>
      </c>
      <c r="S366" s="613" t="e">
        <f t="shared" si="49"/>
        <v>#N/A</v>
      </c>
      <c r="T366" s="747" t="e">
        <f t="shared" si="50"/>
        <v>#N/A</v>
      </c>
      <c r="U366" s="613" t="e">
        <f t="shared" si="51"/>
        <v>#N/A</v>
      </c>
    </row>
    <row r="367" spans="1:21">
      <c r="A367" s="285" t="s">
        <v>3720</v>
      </c>
      <c r="B367" s="285" t="s">
        <v>3296</v>
      </c>
      <c r="C367" s="447" t="s">
        <v>5328</v>
      </c>
      <c r="D367" s="497">
        <f t="shared" si="52"/>
        <v>151</v>
      </c>
      <c r="E367" s="496" t="e">
        <v>#N/A</v>
      </c>
      <c r="F367" s="489">
        <v>151</v>
      </c>
      <c r="G367" s="489" t="e">
        <v>#N/A</v>
      </c>
      <c r="H367" s="489" t="e">
        <v>#N/A</v>
      </c>
      <c r="I367" s="489" t="e">
        <v>#N/A</v>
      </c>
      <c r="J367" s="489" t="e">
        <v>#N/A</v>
      </c>
      <c r="K367" s="489" t="e">
        <v>#N/A</v>
      </c>
      <c r="L367" s="489" t="e">
        <v>#N/A</v>
      </c>
      <c r="M367" s="743"/>
      <c r="N367" s="613" t="e">
        <f t="shared" si="45"/>
        <v>#N/A</v>
      </c>
      <c r="O367" s="613">
        <f t="shared" si="46"/>
        <v>0</v>
      </c>
      <c r="P367" s="613" t="e">
        <f t="shared" si="47"/>
        <v>#N/A</v>
      </c>
      <c r="Q367" s="896" t="e">
        <f t="shared" si="53"/>
        <v>#N/A</v>
      </c>
      <c r="R367" s="613" t="e">
        <f t="shared" si="48"/>
        <v>#N/A</v>
      </c>
      <c r="S367" s="613" t="e">
        <f t="shared" si="49"/>
        <v>#N/A</v>
      </c>
      <c r="T367" s="747" t="e">
        <f t="shared" si="50"/>
        <v>#N/A</v>
      </c>
      <c r="U367" s="613" t="e">
        <f t="shared" si="51"/>
        <v>#N/A</v>
      </c>
    </row>
    <row r="368" spans="1:21">
      <c r="A368" s="285" t="s">
        <v>3720</v>
      </c>
      <c r="B368" s="285" t="s">
        <v>3297</v>
      </c>
      <c r="C368" s="447" t="s">
        <v>5329</v>
      </c>
      <c r="D368" s="497">
        <f t="shared" si="52"/>
        <v>174</v>
      </c>
      <c r="E368" s="496" t="e">
        <v>#N/A</v>
      </c>
      <c r="F368" s="489">
        <v>174</v>
      </c>
      <c r="G368" s="489" t="e">
        <v>#N/A</v>
      </c>
      <c r="H368" s="489" t="e">
        <v>#N/A</v>
      </c>
      <c r="I368" s="489" t="e">
        <v>#N/A</v>
      </c>
      <c r="J368" s="489" t="e">
        <v>#N/A</v>
      </c>
      <c r="K368" s="489" t="e">
        <v>#N/A</v>
      </c>
      <c r="L368" s="489" t="e">
        <v>#N/A</v>
      </c>
      <c r="M368" s="743"/>
      <c r="N368" s="613" t="e">
        <f t="shared" si="45"/>
        <v>#N/A</v>
      </c>
      <c r="O368" s="613">
        <f t="shared" si="46"/>
        <v>0</v>
      </c>
      <c r="P368" s="613" t="e">
        <f t="shared" si="47"/>
        <v>#N/A</v>
      </c>
      <c r="Q368" s="896" t="e">
        <f t="shared" si="53"/>
        <v>#N/A</v>
      </c>
      <c r="R368" s="613" t="e">
        <f t="shared" si="48"/>
        <v>#N/A</v>
      </c>
      <c r="S368" s="613" t="e">
        <f t="shared" si="49"/>
        <v>#N/A</v>
      </c>
      <c r="T368" s="747" t="e">
        <f t="shared" si="50"/>
        <v>#N/A</v>
      </c>
      <c r="U368" s="613" t="e">
        <f t="shared" si="51"/>
        <v>#N/A</v>
      </c>
    </row>
    <row r="369" spans="1:21">
      <c r="A369" s="285" t="s">
        <v>3720</v>
      </c>
      <c r="B369" s="285" t="s">
        <v>3303</v>
      </c>
      <c r="C369" s="447" t="s">
        <v>5330</v>
      </c>
      <c r="D369" s="497">
        <f t="shared" si="52"/>
        <v>162</v>
      </c>
      <c r="E369" s="496" t="e">
        <v>#N/A</v>
      </c>
      <c r="F369" s="489">
        <v>162</v>
      </c>
      <c r="G369" s="489" t="e">
        <v>#N/A</v>
      </c>
      <c r="H369" s="489" t="e">
        <v>#N/A</v>
      </c>
      <c r="I369" s="489" t="e">
        <v>#N/A</v>
      </c>
      <c r="J369" s="489" t="e">
        <v>#N/A</v>
      </c>
      <c r="K369" s="489" t="e">
        <v>#N/A</v>
      </c>
      <c r="L369" s="489" t="e">
        <v>#N/A</v>
      </c>
      <c r="M369" s="743"/>
      <c r="N369" s="613" t="e">
        <f t="shared" si="45"/>
        <v>#N/A</v>
      </c>
      <c r="O369" s="613">
        <f t="shared" si="46"/>
        <v>0</v>
      </c>
      <c r="P369" s="613" t="e">
        <f t="shared" si="47"/>
        <v>#N/A</v>
      </c>
      <c r="Q369" s="896" t="e">
        <f t="shared" si="53"/>
        <v>#N/A</v>
      </c>
      <c r="R369" s="613" t="e">
        <f t="shared" si="48"/>
        <v>#N/A</v>
      </c>
      <c r="S369" s="613" t="e">
        <f t="shared" si="49"/>
        <v>#N/A</v>
      </c>
      <c r="T369" s="747" t="e">
        <f t="shared" si="50"/>
        <v>#N/A</v>
      </c>
      <c r="U369" s="613" t="e">
        <f t="shared" si="51"/>
        <v>#N/A</v>
      </c>
    </row>
    <row r="370" spans="1:21">
      <c r="A370" s="285" t="s">
        <v>3720</v>
      </c>
      <c r="B370" s="285" t="s">
        <v>3304</v>
      </c>
      <c r="C370" s="447" t="s">
        <v>5331</v>
      </c>
      <c r="D370" s="497">
        <f t="shared" si="52"/>
        <v>174</v>
      </c>
      <c r="E370" s="496" t="e">
        <v>#N/A</v>
      </c>
      <c r="F370" s="489">
        <v>174</v>
      </c>
      <c r="G370" s="489" t="e">
        <v>#N/A</v>
      </c>
      <c r="H370" s="489" t="e">
        <v>#N/A</v>
      </c>
      <c r="I370" s="489" t="e">
        <v>#N/A</v>
      </c>
      <c r="J370" s="489" t="e">
        <v>#N/A</v>
      </c>
      <c r="K370" s="489" t="e">
        <v>#N/A</v>
      </c>
      <c r="L370" s="489" t="e">
        <v>#N/A</v>
      </c>
      <c r="M370" s="743"/>
      <c r="N370" s="613" t="e">
        <f t="shared" si="45"/>
        <v>#N/A</v>
      </c>
      <c r="O370" s="613">
        <f t="shared" si="46"/>
        <v>0</v>
      </c>
      <c r="P370" s="613" t="e">
        <f t="shared" si="47"/>
        <v>#N/A</v>
      </c>
      <c r="Q370" s="896" t="e">
        <f t="shared" si="53"/>
        <v>#N/A</v>
      </c>
      <c r="R370" s="613" t="e">
        <f t="shared" si="48"/>
        <v>#N/A</v>
      </c>
      <c r="S370" s="613" t="e">
        <f t="shared" si="49"/>
        <v>#N/A</v>
      </c>
      <c r="T370" s="747" t="e">
        <f t="shared" si="50"/>
        <v>#N/A</v>
      </c>
      <c r="U370" s="613" t="e">
        <f t="shared" si="51"/>
        <v>#N/A</v>
      </c>
    </row>
    <row r="371" spans="1:21">
      <c r="A371" s="285" t="s">
        <v>3720</v>
      </c>
      <c r="B371" s="285" t="s">
        <v>3305</v>
      </c>
      <c r="C371" s="447" t="s">
        <v>5332</v>
      </c>
      <c r="D371" s="497">
        <f t="shared" si="52"/>
        <v>207</v>
      </c>
      <c r="E371" s="496" t="e">
        <v>#N/A</v>
      </c>
      <c r="F371" s="489">
        <v>207</v>
      </c>
      <c r="G371" s="489" t="e">
        <v>#N/A</v>
      </c>
      <c r="H371" s="489" t="e">
        <v>#N/A</v>
      </c>
      <c r="I371" s="489" t="e">
        <v>#N/A</v>
      </c>
      <c r="J371" s="489" t="e">
        <v>#N/A</v>
      </c>
      <c r="K371" s="489" t="e">
        <v>#N/A</v>
      </c>
      <c r="L371" s="489" t="e">
        <v>#N/A</v>
      </c>
      <c r="M371" s="743"/>
      <c r="N371" s="613" t="e">
        <f t="shared" si="45"/>
        <v>#N/A</v>
      </c>
      <c r="O371" s="613">
        <f t="shared" si="46"/>
        <v>0</v>
      </c>
      <c r="P371" s="613" t="e">
        <f t="shared" si="47"/>
        <v>#N/A</v>
      </c>
      <c r="Q371" s="896" t="e">
        <f t="shared" si="53"/>
        <v>#N/A</v>
      </c>
      <c r="R371" s="613" t="e">
        <f t="shared" si="48"/>
        <v>#N/A</v>
      </c>
      <c r="S371" s="613" t="e">
        <f t="shared" si="49"/>
        <v>#N/A</v>
      </c>
      <c r="T371" s="747" t="e">
        <f t="shared" si="50"/>
        <v>#N/A</v>
      </c>
      <c r="U371" s="613" t="e">
        <f t="shared" si="51"/>
        <v>#N/A</v>
      </c>
    </row>
    <row r="372" spans="1:21">
      <c r="A372" s="285" t="s">
        <v>3720</v>
      </c>
      <c r="B372" s="285" t="s">
        <v>3306</v>
      </c>
      <c r="C372" s="447" t="s">
        <v>5333</v>
      </c>
      <c r="D372" s="497">
        <f t="shared" si="52"/>
        <v>224</v>
      </c>
      <c r="E372" s="496" t="e">
        <v>#N/A</v>
      </c>
      <c r="F372" s="489">
        <v>224</v>
      </c>
      <c r="G372" s="489" t="e">
        <v>#N/A</v>
      </c>
      <c r="H372" s="489" t="e">
        <v>#N/A</v>
      </c>
      <c r="I372" s="489" t="e">
        <v>#N/A</v>
      </c>
      <c r="J372" s="489" t="e">
        <v>#N/A</v>
      </c>
      <c r="K372" s="489" t="e">
        <v>#N/A</v>
      </c>
      <c r="L372" s="489" t="e">
        <v>#N/A</v>
      </c>
      <c r="M372" s="743"/>
      <c r="N372" s="613" t="e">
        <f t="shared" si="45"/>
        <v>#N/A</v>
      </c>
      <c r="O372" s="613">
        <f t="shared" si="46"/>
        <v>0</v>
      </c>
      <c r="P372" s="613" t="e">
        <f t="shared" si="47"/>
        <v>#N/A</v>
      </c>
      <c r="Q372" s="896" t="e">
        <f t="shared" si="53"/>
        <v>#N/A</v>
      </c>
      <c r="R372" s="613" t="e">
        <f t="shared" si="48"/>
        <v>#N/A</v>
      </c>
      <c r="S372" s="613" t="e">
        <f t="shared" si="49"/>
        <v>#N/A</v>
      </c>
      <c r="T372" s="747" t="e">
        <f t="shared" si="50"/>
        <v>#N/A</v>
      </c>
      <c r="U372" s="613" t="e">
        <f t="shared" si="51"/>
        <v>#N/A</v>
      </c>
    </row>
    <row r="373" spans="1:21">
      <c r="A373" s="285" t="s">
        <v>3720</v>
      </c>
      <c r="B373" s="285" t="s">
        <v>3307</v>
      </c>
      <c r="C373" s="447" t="s">
        <v>5334</v>
      </c>
      <c r="D373" s="497">
        <f t="shared" si="52"/>
        <v>240</v>
      </c>
      <c r="E373" s="496" t="e">
        <v>#N/A</v>
      </c>
      <c r="F373" s="489">
        <v>240</v>
      </c>
      <c r="G373" s="489" t="e">
        <v>#N/A</v>
      </c>
      <c r="H373" s="489" t="e">
        <v>#N/A</v>
      </c>
      <c r="I373" s="489" t="e">
        <v>#N/A</v>
      </c>
      <c r="J373" s="489" t="e">
        <v>#N/A</v>
      </c>
      <c r="K373" s="489" t="e">
        <v>#N/A</v>
      </c>
      <c r="L373" s="489" t="e">
        <v>#N/A</v>
      </c>
      <c r="M373" s="743"/>
      <c r="N373" s="613" t="e">
        <f t="shared" si="45"/>
        <v>#N/A</v>
      </c>
      <c r="O373" s="613">
        <f t="shared" si="46"/>
        <v>0</v>
      </c>
      <c r="P373" s="613" t="e">
        <f t="shared" si="47"/>
        <v>#N/A</v>
      </c>
      <c r="Q373" s="896" t="e">
        <f t="shared" si="53"/>
        <v>#N/A</v>
      </c>
      <c r="R373" s="613" t="e">
        <f t="shared" si="48"/>
        <v>#N/A</v>
      </c>
      <c r="S373" s="613" t="e">
        <f t="shared" si="49"/>
        <v>#N/A</v>
      </c>
      <c r="T373" s="747" t="e">
        <f t="shared" si="50"/>
        <v>#N/A</v>
      </c>
      <c r="U373" s="613" t="e">
        <f t="shared" si="51"/>
        <v>#N/A</v>
      </c>
    </row>
    <row r="374" spans="1:21">
      <c r="A374" s="285" t="s">
        <v>3720</v>
      </c>
      <c r="B374" s="285" t="s">
        <v>3313</v>
      </c>
      <c r="C374" s="447" t="s">
        <v>5335</v>
      </c>
      <c r="D374" s="497">
        <f t="shared" si="52"/>
        <v>174</v>
      </c>
      <c r="E374" s="496" t="e">
        <v>#N/A</v>
      </c>
      <c r="F374" s="489">
        <v>174</v>
      </c>
      <c r="G374" s="489" t="e">
        <v>#N/A</v>
      </c>
      <c r="H374" s="489" t="e">
        <v>#N/A</v>
      </c>
      <c r="I374" s="489" t="e">
        <v>#N/A</v>
      </c>
      <c r="J374" s="489" t="e">
        <v>#N/A</v>
      </c>
      <c r="K374" s="489" t="e">
        <v>#N/A</v>
      </c>
      <c r="L374" s="489" t="e">
        <v>#N/A</v>
      </c>
      <c r="M374" s="743"/>
      <c r="N374" s="613" t="e">
        <f t="shared" si="45"/>
        <v>#N/A</v>
      </c>
      <c r="O374" s="613">
        <f t="shared" si="46"/>
        <v>0</v>
      </c>
      <c r="P374" s="613" t="e">
        <f t="shared" si="47"/>
        <v>#N/A</v>
      </c>
      <c r="Q374" s="896" t="e">
        <f t="shared" si="53"/>
        <v>#N/A</v>
      </c>
      <c r="R374" s="613" t="e">
        <f t="shared" si="48"/>
        <v>#N/A</v>
      </c>
      <c r="S374" s="613" t="e">
        <f t="shared" si="49"/>
        <v>#N/A</v>
      </c>
      <c r="T374" s="747" t="e">
        <f t="shared" si="50"/>
        <v>#N/A</v>
      </c>
      <c r="U374" s="613" t="e">
        <f t="shared" si="51"/>
        <v>#N/A</v>
      </c>
    </row>
    <row r="375" spans="1:21">
      <c r="A375" s="285" t="s">
        <v>3720</v>
      </c>
      <c r="B375" s="285" t="s">
        <v>3314</v>
      </c>
      <c r="C375" s="447" t="s">
        <v>5336</v>
      </c>
      <c r="D375" s="497">
        <f t="shared" si="52"/>
        <v>207</v>
      </c>
      <c r="E375" s="496" t="e">
        <v>#N/A</v>
      </c>
      <c r="F375" s="489">
        <v>207</v>
      </c>
      <c r="G375" s="489" t="e">
        <v>#N/A</v>
      </c>
      <c r="H375" s="489" t="e">
        <v>#N/A</v>
      </c>
      <c r="I375" s="489" t="e">
        <v>#N/A</v>
      </c>
      <c r="J375" s="489" t="e">
        <v>#N/A</v>
      </c>
      <c r="K375" s="489" t="e">
        <v>#N/A</v>
      </c>
      <c r="L375" s="489" t="e">
        <v>#N/A</v>
      </c>
      <c r="M375" s="743"/>
      <c r="N375" s="613" t="e">
        <f t="shared" si="45"/>
        <v>#N/A</v>
      </c>
      <c r="O375" s="613">
        <f t="shared" si="46"/>
        <v>0</v>
      </c>
      <c r="P375" s="613" t="e">
        <f t="shared" si="47"/>
        <v>#N/A</v>
      </c>
      <c r="Q375" s="896" t="e">
        <f t="shared" si="53"/>
        <v>#N/A</v>
      </c>
      <c r="R375" s="613" t="e">
        <f t="shared" si="48"/>
        <v>#N/A</v>
      </c>
      <c r="S375" s="613" t="e">
        <f t="shared" si="49"/>
        <v>#N/A</v>
      </c>
      <c r="T375" s="747" t="e">
        <f t="shared" si="50"/>
        <v>#N/A</v>
      </c>
      <c r="U375" s="613" t="e">
        <f t="shared" si="51"/>
        <v>#N/A</v>
      </c>
    </row>
    <row r="376" spans="1:21">
      <c r="A376" s="285" t="s">
        <v>3720</v>
      </c>
      <c r="B376" s="285" t="s">
        <v>3315</v>
      </c>
      <c r="C376" s="447" t="s">
        <v>5337</v>
      </c>
      <c r="D376" s="497">
        <f t="shared" si="52"/>
        <v>229</v>
      </c>
      <c r="E376" s="496" t="e">
        <v>#N/A</v>
      </c>
      <c r="F376" s="489">
        <v>229</v>
      </c>
      <c r="G376" s="489" t="e">
        <v>#N/A</v>
      </c>
      <c r="H376" s="489" t="e">
        <v>#N/A</v>
      </c>
      <c r="I376" s="489" t="e">
        <v>#N/A</v>
      </c>
      <c r="J376" s="489" t="e">
        <v>#N/A</v>
      </c>
      <c r="K376" s="489" t="e">
        <v>#N/A</v>
      </c>
      <c r="L376" s="489" t="e">
        <v>#N/A</v>
      </c>
      <c r="M376" s="743"/>
      <c r="N376" s="613" t="e">
        <f t="shared" si="45"/>
        <v>#N/A</v>
      </c>
      <c r="O376" s="613">
        <f t="shared" si="46"/>
        <v>0</v>
      </c>
      <c r="P376" s="613" t="e">
        <f t="shared" si="47"/>
        <v>#N/A</v>
      </c>
      <c r="Q376" s="896" t="e">
        <f t="shared" si="53"/>
        <v>#N/A</v>
      </c>
      <c r="R376" s="613" t="e">
        <f t="shared" si="48"/>
        <v>#N/A</v>
      </c>
      <c r="S376" s="613" t="e">
        <f t="shared" si="49"/>
        <v>#N/A</v>
      </c>
      <c r="T376" s="747" t="e">
        <f t="shared" si="50"/>
        <v>#N/A</v>
      </c>
      <c r="U376" s="613" t="e">
        <f t="shared" si="51"/>
        <v>#N/A</v>
      </c>
    </row>
    <row r="377" spans="1:21">
      <c r="A377" s="285" t="s">
        <v>3720</v>
      </c>
      <c r="B377" s="285" t="s">
        <v>3316</v>
      </c>
      <c r="C377" s="447" t="s">
        <v>5338</v>
      </c>
      <c r="D377" s="497">
        <f t="shared" si="52"/>
        <v>252</v>
      </c>
      <c r="E377" s="496" t="e">
        <v>#N/A</v>
      </c>
      <c r="F377" s="489">
        <v>252</v>
      </c>
      <c r="G377" s="489" t="e">
        <v>#N/A</v>
      </c>
      <c r="H377" s="489" t="e">
        <v>#N/A</v>
      </c>
      <c r="I377" s="489" t="e">
        <v>#N/A</v>
      </c>
      <c r="J377" s="489" t="e">
        <v>#N/A</v>
      </c>
      <c r="K377" s="489" t="e">
        <v>#N/A</v>
      </c>
      <c r="L377" s="489" t="e">
        <v>#N/A</v>
      </c>
      <c r="M377" s="743"/>
      <c r="N377" s="613" t="e">
        <f t="shared" si="45"/>
        <v>#N/A</v>
      </c>
      <c r="O377" s="613">
        <f t="shared" si="46"/>
        <v>0</v>
      </c>
      <c r="P377" s="613" t="e">
        <f t="shared" si="47"/>
        <v>#N/A</v>
      </c>
      <c r="Q377" s="896" t="e">
        <f t="shared" si="53"/>
        <v>#N/A</v>
      </c>
      <c r="R377" s="613" t="e">
        <f t="shared" si="48"/>
        <v>#N/A</v>
      </c>
      <c r="S377" s="613" t="e">
        <f t="shared" si="49"/>
        <v>#N/A</v>
      </c>
      <c r="T377" s="747" t="e">
        <f t="shared" si="50"/>
        <v>#N/A</v>
      </c>
      <c r="U377" s="613" t="e">
        <f t="shared" si="51"/>
        <v>#N/A</v>
      </c>
    </row>
    <row r="378" spans="1:21">
      <c r="A378" s="285" t="s">
        <v>3720</v>
      </c>
      <c r="B378" s="285" t="s">
        <v>3317</v>
      </c>
      <c r="C378" s="447" t="s">
        <v>5339</v>
      </c>
      <c r="D378" s="497">
        <f t="shared" si="52"/>
        <v>280</v>
      </c>
      <c r="E378" s="496" t="e">
        <v>#N/A</v>
      </c>
      <c r="F378" s="489">
        <v>280</v>
      </c>
      <c r="G378" s="489" t="e">
        <v>#N/A</v>
      </c>
      <c r="H378" s="489" t="e">
        <v>#N/A</v>
      </c>
      <c r="I378" s="489" t="e">
        <v>#N/A</v>
      </c>
      <c r="J378" s="489" t="e">
        <v>#N/A</v>
      </c>
      <c r="K378" s="489" t="e">
        <v>#N/A</v>
      </c>
      <c r="L378" s="489" t="e">
        <v>#N/A</v>
      </c>
      <c r="M378" s="743"/>
      <c r="N378" s="613" t="e">
        <f t="shared" si="45"/>
        <v>#N/A</v>
      </c>
      <c r="O378" s="613">
        <f t="shared" si="46"/>
        <v>0</v>
      </c>
      <c r="P378" s="613" t="e">
        <f t="shared" si="47"/>
        <v>#N/A</v>
      </c>
      <c r="Q378" s="896" t="e">
        <f t="shared" si="53"/>
        <v>#N/A</v>
      </c>
      <c r="R378" s="613" t="e">
        <f t="shared" si="48"/>
        <v>#N/A</v>
      </c>
      <c r="S378" s="613" t="e">
        <f t="shared" si="49"/>
        <v>#N/A</v>
      </c>
      <c r="T378" s="747" t="e">
        <f t="shared" si="50"/>
        <v>#N/A</v>
      </c>
      <c r="U378" s="613" t="e">
        <f t="shared" si="51"/>
        <v>#N/A</v>
      </c>
    </row>
    <row r="379" spans="1:21">
      <c r="A379" s="285" t="s">
        <v>3720</v>
      </c>
      <c r="B379" s="285" t="s">
        <v>3333</v>
      </c>
      <c r="C379" s="447" t="s">
        <v>5340</v>
      </c>
      <c r="D379" s="497">
        <f t="shared" si="52"/>
        <v>56</v>
      </c>
      <c r="E379" s="496" t="e">
        <v>#N/A</v>
      </c>
      <c r="F379" s="489">
        <v>56</v>
      </c>
      <c r="G379" s="489" t="e">
        <v>#N/A</v>
      </c>
      <c r="H379" s="489" t="e">
        <v>#N/A</v>
      </c>
      <c r="I379" s="489" t="e">
        <v>#N/A</v>
      </c>
      <c r="J379" s="489" t="e">
        <v>#N/A</v>
      </c>
      <c r="K379" s="489" t="e">
        <v>#N/A</v>
      </c>
      <c r="L379" s="489" t="e">
        <v>#N/A</v>
      </c>
      <c r="M379" s="743"/>
      <c r="N379" s="613" t="e">
        <f t="shared" si="45"/>
        <v>#N/A</v>
      </c>
      <c r="O379" s="613">
        <f t="shared" si="46"/>
        <v>0</v>
      </c>
      <c r="P379" s="613" t="e">
        <f t="shared" si="47"/>
        <v>#N/A</v>
      </c>
      <c r="Q379" s="896" t="e">
        <f t="shared" si="53"/>
        <v>#N/A</v>
      </c>
      <c r="R379" s="613" t="e">
        <f t="shared" si="48"/>
        <v>#N/A</v>
      </c>
      <c r="S379" s="613" t="e">
        <f t="shared" si="49"/>
        <v>#N/A</v>
      </c>
      <c r="T379" s="747" t="e">
        <f t="shared" si="50"/>
        <v>#N/A</v>
      </c>
      <c r="U379" s="613" t="e">
        <f t="shared" si="51"/>
        <v>#N/A</v>
      </c>
    </row>
    <row r="380" spans="1:21">
      <c r="A380" s="285" t="s">
        <v>3720</v>
      </c>
      <c r="B380" s="285" t="s">
        <v>3334</v>
      </c>
      <c r="C380" s="447" t="s">
        <v>5341</v>
      </c>
      <c r="D380" s="497">
        <f t="shared" si="52"/>
        <v>79</v>
      </c>
      <c r="E380" s="496" t="e">
        <v>#N/A</v>
      </c>
      <c r="F380" s="489">
        <v>79</v>
      </c>
      <c r="G380" s="489" t="e">
        <v>#N/A</v>
      </c>
      <c r="H380" s="489" t="e">
        <v>#N/A</v>
      </c>
      <c r="I380" s="489" t="e">
        <v>#N/A</v>
      </c>
      <c r="J380" s="489" t="e">
        <v>#N/A</v>
      </c>
      <c r="K380" s="489" t="e">
        <v>#N/A</v>
      </c>
      <c r="L380" s="489" t="e">
        <v>#N/A</v>
      </c>
      <c r="M380" s="743"/>
      <c r="N380" s="613" t="e">
        <f t="shared" si="45"/>
        <v>#N/A</v>
      </c>
      <c r="O380" s="613">
        <f t="shared" si="46"/>
        <v>0</v>
      </c>
      <c r="P380" s="613" t="e">
        <f t="shared" si="47"/>
        <v>#N/A</v>
      </c>
      <c r="Q380" s="896" t="e">
        <f t="shared" si="53"/>
        <v>#N/A</v>
      </c>
      <c r="R380" s="613" t="e">
        <f t="shared" si="48"/>
        <v>#N/A</v>
      </c>
      <c r="S380" s="613" t="e">
        <f t="shared" si="49"/>
        <v>#N/A</v>
      </c>
      <c r="T380" s="747" t="e">
        <f t="shared" si="50"/>
        <v>#N/A</v>
      </c>
      <c r="U380" s="613" t="e">
        <f t="shared" si="51"/>
        <v>#N/A</v>
      </c>
    </row>
    <row r="381" spans="1:21">
      <c r="A381" s="285" t="s">
        <v>3720</v>
      </c>
      <c r="B381" s="285" t="s">
        <v>3335</v>
      </c>
      <c r="C381" s="447" t="s">
        <v>5342</v>
      </c>
      <c r="D381" s="497">
        <f t="shared" si="52"/>
        <v>101</v>
      </c>
      <c r="E381" s="496" t="e">
        <v>#N/A</v>
      </c>
      <c r="F381" s="489">
        <v>101</v>
      </c>
      <c r="G381" s="489" t="e">
        <v>#N/A</v>
      </c>
      <c r="H381" s="489" t="e">
        <v>#N/A</v>
      </c>
      <c r="I381" s="489" t="e">
        <v>#N/A</v>
      </c>
      <c r="J381" s="489" t="e">
        <v>#N/A</v>
      </c>
      <c r="K381" s="489" t="e">
        <v>#N/A</v>
      </c>
      <c r="L381" s="489" t="e">
        <v>#N/A</v>
      </c>
      <c r="M381" s="743"/>
      <c r="N381" s="613" t="e">
        <f t="shared" si="45"/>
        <v>#N/A</v>
      </c>
      <c r="O381" s="613">
        <f t="shared" si="46"/>
        <v>0</v>
      </c>
      <c r="P381" s="613" t="e">
        <f t="shared" si="47"/>
        <v>#N/A</v>
      </c>
      <c r="Q381" s="896" t="e">
        <f t="shared" si="53"/>
        <v>#N/A</v>
      </c>
      <c r="R381" s="613" t="e">
        <f t="shared" si="48"/>
        <v>#N/A</v>
      </c>
      <c r="S381" s="613" t="e">
        <f t="shared" si="49"/>
        <v>#N/A</v>
      </c>
      <c r="T381" s="747" t="e">
        <f t="shared" si="50"/>
        <v>#N/A</v>
      </c>
      <c r="U381" s="613" t="e">
        <f t="shared" si="51"/>
        <v>#N/A</v>
      </c>
    </row>
    <row r="382" spans="1:21">
      <c r="A382" s="285" t="s">
        <v>3720</v>
      </c>
      <c r="B382" s="285" t="s">
        <v>3336</v>
      </c>
      <c r="C382" s="447" t="s">
        <v>5343</v>
      </c>
      <c r="D382" s="497">
        <f t="shared" si="52"/>
        <v>123</v>
      </c>
      <c r="E382" s="496" t="e">
        <v>#N/A</v>
      </c>
      <c r="F382" s="489">
        <v>123</v>
      </c>
      <c r="G382" s="489" t="e">
        <v>#N/A</v>
      </c>
      <c r="H382" s="489" t="e">
        <v>#N/A</v>
      </c>
      <c r="I382" s="489" t="e">
        <v>#N/A</v>
      </c>
      <c r="J382" s="489" t="e">
        <v>#N/A</v>
      </c>
      <c r="K382" s="489" t="e">
        <v>#N/A</v>
      </c>
      <c r="L382" s="489" t="e">
        <v>#N/A</v>
      </c>
      <c r="M382" s="743"/>
      <c r="N382" s="613" t="e">
        <f t="shared" si="45"/>
        <v>#N/A</v>
      </c>
      <c r="O382" s="613">
        <f t="shared" si="46"/>
        <v>0</v>
      </c>
      <c r="P382" s="613" t="e">
        <f t="shared" si="47"/>
        <v>#N/A</v>
      </c>
      <c r="Q382" s="896" t="e">
        <f t="shared" si="53"/>
        <v>#N/A</v>
      </c>
      <c r="R382" s="613" t="e">
        <f t="shared" si="48"/>
        <v>#N/A</v>
      </c>
      <c r="S382" s="613" t="e">
        <f t="shared" si="49"/>
        <v>#N/A</v>
      </c>
      <c r="T382" s="747" t="e">
        <f t="shared" si="50"/>
        <v>#N/A</v>
      </c>
      <c r="U382" s="613" t="e">
        <f t="shared" si="51"/>
        <v>#N/A</v>
      </c>
    </row>
    <row r="383" spans="1:21">
      <c r="A383" s="285" t="s">
        <v>3720</v>
      </c>
      <c r="B383" s="285" t="s">
        <v>3337</v>
      </c>
      <c r="C383" s="447" t="s">
        <v>5344</v>
      </c>
      <c r="D383" s="497">
        <f t="shared" si="52"/>
        <v>146</v>
      </c>
      <c r="E383" s="496" t="e">
        <v>#N/A</v>
      </c>
      <c r="F383" s="489">
        <v>146</v>
      </c>
      <c r="G383" s="489" t="e">
        <v>#N/A</v>
      </c>
      <c r="H383" s="489" t="e">
        <v>#N/A</v>
      </c>
      <c r="I383" s="489" t="e">
        <v>#N/A</v>
      </c>
      <c r="J383" s="489" t="e">
        <v>#N/A</v>
      </c>
      <c r="K383" s="489" t="e">
        <v>#N/A</v>
      </c>
      <c r="L383" s="489" t="e">
        <v>#N/A</v>
      </c>
      <c r="M383" s="743"/>
      <c r="N383" s="613" t="e">
        <f t="shared" si="45"/>
        <v>#N/A</v>
      </c>
      <c r="O383" s="613">
        <f t="shared" si="46"/>
        <v>0</v>
      </c>
      <c r="P383" s="613" t="e">
        <f t="shared" si="47"/>
        <v>#N/A</v>
      </c>
      <c r="Q383" s="896" t="e">
        <f t="shared" si="53"/>
        <v>#N/A</v>
      </c>
      <c r="R383" s="613" t="e">
        <f t="shared" si="48"/>
        <v>#N/A</v>
      </c>
      <c r="S383" s="613" t="e">
        <f t="shared" si="49"/>
        <v>#N/A</v>
      </c>
      <c r="T383" s="747" t="e">
        <f t="shared" si="50"/>
        <v>#N/A</v>
      </c>
      <c r="U383" s="613" t="e">
        <f t="shared" si="51"/>
        <v>#N/A</v>
      </c>
    </row>
    <row r="384" spans="1:21">
      <c r="A384" s="285" t="s">
        <v>3720</v>
      </c>
      <c r="B384" s="285" t="s">
        <v>3343</v>
      </c>
      <c r="C384" s="447" t="s">
        <v>5345</v>
      </c>
      <c r="D384" s="497">
        <f t="shared" si="52"/>
        <v>90</v>
      </c>
      <c r="E384" s="496" t="e">
        <v>#N/A</v>
      </c>
      <c r="F384" s="489">
        <v>90</v>
      </c>
      <c r="G384" s="489" t="e">
        <v>#N/A</v>
      </c>
      <c r="H384" s="489" t="e">
        <v>#N/A</v>
      </c>
      <c r="I384" s="489" t="e">
        <v>#N/A</v>
      </c>
      <c r="J384" s="489" t="e">
        <v>#N/A</v>
      </c>
      <c r="K384" s="489" t="e">
        <v>#N/A</v>
      </c>
      <c r="L384" s="489" t="e">
        <v>#N/A</v>
      </c>
      <c r="M384" s="743"/>
      <c r="N384" s="613" t="e">
        <f t="shared" si="45"/>
        <v>#N/A</v>
      </c>
      <c r="O384" s="613">
        <f t="shared" si="46"/>
        <v>0</v>
      </c>
      <c r="P384" s="613" t="e">
        <f t="shared" si="47"/>
        <v>#N/A</v>
      </c>
      <c r="Q384" s="896" t="e">
        <f t="shared" si="53"/>
        <v>#N/A</v>
      </c>
      <c r="R384" s="613" t="e">
        <f t="shared" si="48"/>
        <v>#N/A</v>
      </c>
      <c r="S384" s="613" t="e">
        <f t="shared" si="49"/>
        <v>#N/A</v>
      </c>
      <c r="T384" s="747" t="e">
        <f t="shared" si="50"/>
        <v>#N/A</v>
      </c>
      <c r="U384" s="613" t="e">
        <f t="shared" si="51"/>
        <v>#N/A</v>
      </c>
    </row>
    <row r="385" spans="1:21">
      <c r="A385" s="285" t="s">
        <v>3720</v>
      </c>
      <c r="B385" s="285" t="s">
        <v>3344</v>
      </c>
      <c r="C385" s="447" t="s">
        <v>5346</v>
      </c>
      <c r="D385" s="497">
        <f t="shared" si="52"/>
        <v>112</v>
      </c>
      <c r="E385" s="496" t="e">
        <v>#N/A</v>
      </c>
      <c r="F385" s="489">
        <v>112</v>
      </c>
      <c r="G385" s="489" t="e">
        <v>#N/A</v>
      </c>
      <c r="H385" s="489" t="e">
        <v>#N/A</v>
      </c>
      <c r="I385" s="489" t="e">
        <v>#N/A</v>
      </c>
      <c r="J385" s="489" t="e">
        <v>#N/A</v>
      </c>
      <c r="K385" s="489" t="e">
        <v>#N/A</v>
      </c>
      <c r="L385" s="489" t="e">
        <v>#N/A</v>
      </c>
      <c r="M385" s="743"/>
      <c r="N385" s="613" t="e">
        <f t="shared" si="45"/>
        <v>#N/A</v>
      </c>
      <c r="O385" s="613">
        <f t="shared" si="46"/>
        <v>0</v>
      </c>
      <c r="P385" s="613" t="e">
        <f t="shared" si="47"/>
        <v>#N/A</v>
      </c>
      <c r="Q385" s="896" t="e">
        <f t="shared" si="53"/>
        <v>#N/A</v>
      </c>
      <c r="R385" s="613" t="e">
        <f t="shared" si="48"/>
        <v>#N/A</v>
      </c>
      <c r="S385" s="613" t="e">
        <f t="shared" si="49"/>
        <v>#N/A</v>
      </c>
      <c r="T385" s="747" t="e">
        <f t="shared" si="50"/>
        <v>#N/A</v>
      </c>
      <c r="U385" s="613" t="e">
        <f t="shared" si="51"/>
        <v>#N/A</v>
      </c>
    </row>
    <row r="386" spans="1:21">
      <c r="A386" s="285" t="s">
        <v>3720</v>
      </c>
      <c r="B386" s="285" t="s">
        <v>3345</v>
      </c>
      <c r="C386" s="447" t="s">
        <v>5347</v>
      </c>
      <c r="D386" s="497">
        <f t="shared" si="52"/>
        <v>134</v>
      </c>
      <c r="E386" s="496" t="e">
        <v>#N/A</v>
      </c>
      <c r="F386" s="489">
        <v>134</v>
      </c>
      <c r="G386" s="489" t="e">
        <v>#N/A</v>
      </c>
      <c r="H386" s="489" t="e">
        <v>#N/A</v>
      </c>
      <c r="I386" s="489" t="e">
        <v>#N/A</v>
      </c>
      <c r="J386" s="489" t="e">
        <v>#N/A</v>
      </c>
      <c r="K386" s="489" t="e">
        <v>#N/A</v>
      </c>
      <c r="L386" s="489" t="e">
        <v>#N/A</v>
      </c>
      <c r="M386" s="743"/>
      <c r="N386" s="613" t="e">
        <f t="shared" ref="N386:N449" si="54">D386-E386</f>
        <v>#N/A</v>
      </c>
      <c r="O386" s="613">
        <f t="shared" ref="O386:O449" si="55">D386-F386</f>
        <v>0</v>
      </c>
      <c r="P386" s="613" t="e">
        <f t="shared" ref="P386:P449" si="56">D386-H386</f>
        <v>#N/A</v>
      </c>
      <c r="Q386" s="896" t="e">
        <f t="shared" si="53"/>
        <v>#N/A</v>
      </c>
      <c r="R386" s="613" t="e">
        <f t="shared" ref="R386:R449" si="57">D386-I386</f>
        <v>#N/A</v>
      </c>
      <c r="S386" s="613" t="e">
        <f t="shared" ref="S386:S449" si="58">D386-J386</f>
        <v>#N/A</v>
      </c>
      <c r="T386" s="747" t="e">
        <f t="shared" ref="T386:T449" si="59">D386-K386</f>
        <v>#N/A</v>
      </c>
      <c r="U386" s="613" t="e">
        <f t="shared" ref="U386:U449" si="60">D386-L386</f>
        <v>#N/A</v>
      </c>
    </row>
    <row r="387" spans="1:21">
      <c r="A387" s="285" t="s">
        <v>3720</v>
      </c>
      <c r="B387" s="285" t="s">
        <v>3346</v>
      </c>
      <c r="C387" s="447" t="s">
        <v>5348</v>
      </c>
      <c r="D387" s="497">
        <f t="shared" ref="D387:D450" si="61">IFERROR(E387,IFERROR(F387,IFERROR(G387,IFERROR(H387,IFERROR(I387,IFERROR(J387,IFERROR(K387,L387)))))))</f>
        <v>157</v>
      </c>
      <c r="E387" s="496" t="e">
        <v>#N/A</v>
      </c>
      <c r="F387" s="489">
        <v>157</v>
      </c>
      <c r="G387" s="489" t="e">
        <v>#N/A</v>
      </c>
      <c r="H387" s="489" t="e">
        <v>#N/A</v>
      </c>
      <c r="I387" s="489" t="e">
        <v>#N/A</v>
      </c>
      <c r="J387" s="489" t="e">
        <v>#N/A</v>
      </c>
      <c r="K387" s="489" t="e">
        <v>#N/A</v>
      </c>
      <c r="L387" s="489" t="e">
        <v>#N/A</v>
      </c>
      <c r="M387" s="743"/>
      <c r="N387" s="613" t="e">
        <f t="shared" si="54"/>
        <v>#N/A</v>
      </c>
      <c r="O387" s="613">
        <f t="shared" si="55"/>
        <v>0</v>
      </c>
      <c r="P387" s="613" t="e">
        <f t="shared" si="56"/>
        <v>#N/A</v>
      </c>
      <c r="Q387" s="896" t="e">
        <f t="shared" ref="Q387:Q450" si="62">F387/H387</f>
        <v>#N/A</v>
      </c>
      <c r="R387" s="613" t="e">
        <f t="shared" si="57"/>
        <v>#N/A</v>
      </c>
      <c r="S387" s="613" t="e">
        <f t="shared" si="58"/>
        <v>#N/A</v>
      </c>
      <c r="T387" s="747" t="e">
        <f t="shared" si="59"/>
        <v>#N/A</v>
      </c>
      <c r="U387" s="613" t="e">
        <f t="shared" si="60"/>
        <v>#N/A</v>
      </c>
    </row>
    <row r="388" spans="1:21">
      <c r="A388" s="285" t="s">
        <v>3720</v>
      </c>
      <c r="B388" s="285" t="s">
        <v>3347</v>
      </c>
      <c r="C388" s="447" t="s">
        <v>5349</v>
      </c>
      <c r="D388" s="497">
        <f t="shared" si="61"/>
        <v>179</v>
      </c>
      <c r="E388" s="496" t="e">
        <v>#N/A</v>
      </c>
      <c r="F388" s="489">
        <v>179</v>
      </c>
      <c r="G388" s="489" t="e">
        <v>#N/A</v>
      </c>
      <c r="H388" s="489" t="e">
        <v>#N/A</v>
      </c>
      <c r="I388" s="489" t="e">
        <v>#N/A</v>
      </c>
      <c r="J388" s="489" t="e">
        <v>#N/A</v>
      </c>
      <c r="K388" s="489" t="e">
        <v>#N/A</v>
      </c>
      <c r="L388" s="489" t="e">
        <v>#N/A</v>
      </c>
      <c r="M388" s="743"/>
      <c r="N388" s="613" t="e">
        <f t="shared" si="54"/>
        <v>#N/A</v>
      </c>
      <c r="O388" s="613">
        <f t="shared" si="55"/>
        <v>0</v>
      </c>
      <c r="P388" s="613" t="e">
        <f t="shared" si="56"/>
        <v>#N/A</v>
      </c>
      <c r="Q388" s="896" t="e">
        <f t="shared" si="62"/>
        <v>#N/A</v>
      </c>
      <c r="R388" s="613" t="e">
        <f t="shared" si="57"/>
        <v>#N/A</v>
      </c>
      <c r="S388" s="613" t="e">
        <f t="shared" si="58"/>
        <v>#N/A</v>
      </c>
      <c r="T388" s="747" t="e">
        <f t="shared" si="59"/>
        <v>#N/A</v>
      </c>
      <c r="U388" s="613" t="e">
        <f t="shared" si="60"/>
        <v>#N/A</v>
      </c>
    </row>
    <row r="389" spans="1:21">
      <c r="A389" s="285" t="s">
        <v>3720</v>
      </c>
      <c r="B389" s="285" t="s">
        <v>3353</v>
      </c>
      <c r="C389" s="447" t="s">
        <v>5350</v>
      </c>
      <c r="D389" s="497">
        <f t="shared" si="61"/>
        <v>168</v>
      </c>
      <c r="E389" s="496" t="e">
        <v>#N/A</v>
      </c>
      <c r="F389" s="489">
        <v>168</v>
      </c>
      <c r="G389" s="489" t="e">
        <v>#N/A</v>
      </c>
      <c r="H389" s="489" t="e">
        <v>#N/A</v>
      </c>
      <c r="I389" s="489" t="e">
        <v>#N/A</v>
      </c>
      <c r="J389" s="489" t="e">
        <v>#N/A</v>
      </c>
      <c r="K389" s="489" t="e">
        <v>#N/A</v>
      </c>
      <c r="L389" s="489" t="e">
        <v>#N/A</v>
      </c>
      <c r="M389" s="743"/>
      <c r="N389" s="613" t="e">
        <f t="shared" si="54"/>
        <v>#N/A</v>
      </c>
      <c r="O389" s="613">
        <f t="shared" si="55"/>
        <v>0</v>
      </c>
      <c r="P389" s="613" t="e">
        <f t="shared" si="56"/>
        <v>#N/A</v>
      </c>
      <c r="Q389" s="896" t="e">
        <f t="shared" si="62"/>
        <v>#N/A</v>
      </c>
      <c r="R389" s="613" t="e">
        <f t="shared" si="57"/>
        <v>#N/A</v>
      </c>
      <c r="S389" s="613" t="e">
        <f t="shared" si="58"/>
        <v>#N/A</v>
      </c>
      <c r="T389" s="747" t="e">
        <f t="shared" si="59"/>
        <v>#N/A</v>
      </c>
      <c r="U389" s="613" t="e">
        <f t="shared" si="60"/>
        <v>#N/A</v>
      </c>
    </row>
    <row r="390" spans="1:21">
      <c r="A390" s="285" t="s">
        <v>3720</v>
      </c>
      <c r="B390" s="285" t="s">
        <v>3354</v>
      </c>
      <c r="C390" s="447" t="s">
        <v>5351</v>
      </c>
      <c r="D390" s="497">
        <f t="shared" si="61"/>
        <v>179</v>
      </c>
      <c r="E390" s="496" t="e">
        <v>#N/A</v>
      </c>
      <c r="F390" s="489">
        <v>179</v>
      </c>
      <c r="G390" s="489" t="e">
        <v>#N/A</v>
      </c>
      <c r="H390" s="489" t="e">
        <v>#N/A</v>
      </c>
      <c r="I390" s="489" t="e">
        <v>#N/A</v>
      </c>
      <c r="J390" s="489" t="e">
        <v>#N/A</v>
      </c>
      <c r="K390" s="489" t="e">
        <v>#N/A</v>
      </c>
      <c r="L390" s="489" t="e">
        <v>#N/A</v>
      </c>
      <c r="M390" s="743"/>
      <c r="N390" s="613" t="e">
        <f t="shared" si="54"/>
        <v>#N/A</v>
      </c>
      <c r="O390" s="613">
        <f t="shared" si="55"/>
        <v>0</v>
      </c>
      <c r="P390" s="613" t="e">
        <f t="shared" si="56"/>
        <v>#N/A</v>
      </c>
      <c r="Q390" s="896" t="e">
        <f t="shared" si="62"/>
        <v>#N/A</v>
      </c>
      <c r="R390" s="613" t="e">
        <f t="shared" si="57"/>
        <v>#N/A</v>
      </c>
      <c r="S390" s="613" t="e">
        <f t="shared" si="58"/>
        <v>#N/A</v>
      </c>
      <c r="T390" s="747" t="e">
        <f t="shared" si="59"/>
        <v>#N/A</v>
      </c>
      <c r="U390" s="613" t="e">
        <f t="shared" si="60"/>
        <v>#N/A</v>
      </c>
    </row>
    <row r="391" spans="1:21">
      <c r="A391" s="285" t="s">
        <v>3720</v>
      </c>
      <c r="B391" s="285" t="s">
        <v>3355</v>
      </c>
      <c r="C391" s="447" t="s">
        <v>5352</v>
      </c>
      <c r="D391" s="497">
        <f t="shared" si="61"/>
        <v>213</v>
      </c>
      <c r="E391" s="496" t="e">
        <v>#N/A</v>
      </c>
      <c r="F391" s="489">
        <v>213</v>
      </c>
      <c r="G391" s="489" t="e">
        <v>#N/A</v>
      </c>
      <c r="H391" s="489" t="e">
        <v>#N/A</v>
      </c>
      <c r="I391" s="489" t="e">
        <v>#N/A</v>
      </c>
      <c r="J391" s="489" t="e">
        <v>#N/A</v>
      </c>
      <c r="K391" s="489" t="e">
        <v>#N/A</v>
      </c>
      <c r="L391" s="489" t="e">
        <v>#N/A</v>
      </c>
      <c r="M391" s="743"/>
      <c r="N391" s="613" t="e">
        <f t="shared" si="54"/>
        <v>#N/A</v>
      </c>
      <c r="O391" s="613">
        <f t="shared" si="55"/>
        <v>0</v>
      </c>
      <c r="P391" s="613" t="e">
        <f t="shared" si="56"/>
        <v>#N/A</v>
      </c>
      <c r="Q391" s="896" t="e">
        <f t="shared" si="62"/>
        <v>#N/A</v>
      </c>
      <c r="R391" s="613" t="e">
        <f t="shared" si="57"/>
        <v>#N/A</v>
      </c>
      <c r="S391" s="613" t="e">
        <f t="shared" si="58"/>
        <v>#N/A</v>
      </c>
      <c r="T391" s="747" t="e">
        <f t="shared" si="59"/>
        <v>#N/A</v>
      </c>
      <c r="U391" s="613" t="e">
        <f t="shared" si="60"/>
        <v>#N/A</v>
      </c>
    </row>
    <row r="392" spans="1:21">
      <c r="A392" s="285" t="s">
        <v>3720</v>
      </c>
      <c r="B392" s="285" t="s">
        <v>3356</v>
      </c>
      <c r="C392" s="447" t="s">
        <v>5353</v>
      </c>
      <c r="D392" s="497">
        <f t="shared" si="61"/>
        <v>235</v>
      </c>
      <c r="E392" s="496" t="e">
        <v>#N/A</v>
      </c>
      <c r="F392" s="489">
        <v>235</v>
      </c>
      <c r="G392" s="489" t="e">
        <v>#N/A</v>
      </c>
      <c r="H392" s="489" t="e">
        <v>#N/A</v>
      </c>
      <c r="I392" s="489" t="e">
        <v>#N/A</v>
      </c>
      <c r="J392" s="489" t="e">
        <v>#N/A</v>
      </c>
      <c r="K392" s="489" t="e">
        <v>#N/A</v>
      </c>
      <c r="L392" s="489" t="e">
        <v>#N/A</v>
      </c>
      <c r="M392" s="743"/>
      <c r="N392" s="613" t="e">
        <f t="shared" si="54"/>
        <v>#N/A</v>
      </c>
      <c r="O392" s="613">
        <f t="shared" si="55"/>
        <v>0</v>
      </c>
      <c r="P392" s="613" t="e">
        <f t="shared" si="56"/>
        <v>#N/A</v>
      </c>
      <c r="Q392" s="896" t="e">
        <f t="shared" si="62"/>
        <v>#N/A</v>
      </c>
      <c r="R392" s="613" t="e">
        <f t="shared" si="57"/>
        <v>#N/A</v>
      </c>
      <c r="S392" s="613" t="e">
        <f t="shared" si="58"/>
        <v>#N/A</v>
      </c>
      <c r="T392" s="747" t="e">
        <f t="shared" si="59"/>
        <v>#N/A</v>
      </c>
      <c r="U392" s="613" t="e">
        <f t="shared" si="60"/>
        <v>#N/A</v>
      </c>
    </row>
    <row r="393" spans="1:21">
      <c r="A393" s="285" t="s">
        <v>3720</v>
      </c>
      <c r="B393" s="285" t="s">
        <v>3357</v>
      </c>
      <c r="C393" s="447" t="s">
        <v>5354</v>
      </c>
      <c r="D393" s="497">
        <f t="shared" si="61"/>
        <v>246</v>
      </c>
      <c r="E393" s="496" t="e">
        <v>#N/A</v>
      </c>
      <c r="F393" s="489">
        <v>246</v>
      </c>
      <c r="G393" s="489" t="e">
        <v>#N/A</v>
      </c>
      <c r="H393" s="489" t="e">
        <v>#N/A</v>
      </c>
      <c r="I393" s="489" t="e">
        <v>#N/A</v>
      </c>
      <c r="J393" s="489" t="e">
        <v>#N/A</v>
      </c>
      <c r="K393" s="489" t="e">
        <v>#N/A</v>
      </c>
      <c r="L393" s="489" t="e">
        <v>#N/A</v>
      </c>
      <c r="M393" s="743"/>
      <c r="N393" s="613" t="e">
        <f t="shared" si="54"/>
        <v>#N/A</v>
      </c>
      <c r="O393" s="613">
        <f t="shared" si="55"/>
        <v>0</v>
      </c>
      <c r="P393" s="613" t="e">
        <f t="shared" si="56"/>
        <v>#N/A</v>
      </c>
      <c r="Q393" s="896" t="e">
        <f t="shared" si="62"/>
        <v>#N/A</v>
      </c>
      <c r="R393" s="613" t="e">
        <f t="shared" si="57"/>
        <v>#N/A</v>
      </c>
      <c r="S393" s="613" t="e">
        <f t="shared" si="58"/>
        <v>#N/A</v>
      </c>
      <c r="T393" s="747" t="e">
        <f t="shared" si="59"/>
        <v>#N/A</v>
      </c>
      <c r="U393" s="613" t="e">
        <f t="shared" si="60"/>
        <v>#N/A</v>
      </c>
    </row>
    <row r="394" spans="1:21">
      <c r="A394" s="285" t="s">
        <v>3720</v>
      </c>
      <c r="B394" s="285" t="s">
        <v>3363</v>
      </c>
      <c r="C394" s="447" t="s">
        <v>5355</v>
      </c>
      <c r="D394" s="497">
        <f t="shared" si="61"/>
        <v>179</v>
      </c>
      <c r="E394" s="496" t="e">
        <v>#N/A</v>
      </c>
      <c r="F394" s="489">
        <v>179</v>
      </c>
      <c r="G394" s="489" t="e">
        <v>#N/A</v>
      </c>
      <c r="H394" s="489" t="e">
        <v>#N/A</v>
      </c>
      <c r="I394" s="489" t="e">
        <v>#N/A</v>
      </c>
      <c r="J394" s="489" t="e">
        <v>#N/A</v>
      </c>
      <c r="K394" s="489" t="e">
        <v>#N/A</v>
      </c>
      <c r="L394" s="489" t="e">
        <v>#N/A</v>
      </c>
      <c r="M394" s="743"/>
      <c r="N394" s="613" t="e">
        <f t="shared" si="54"/>
        <v>#N/A</v>
      </c>
      <c r="O394" s="613">
        <f t="shared" si="55"/>
        <v>0</v>
      </c>
      <c r="P394" s="613" t="e">
        <f t="shared" si="56"/>
        <v>#N/A</v>
      </c>
      <c r="Q394" s="896" t="e">
        <f t="shared" si="62"/>
        <v>#N/A</v>
      </c>
      <c r="R394" s="613" t="e">
        <f t="shared" si="57"/>
        <v>#N/A</v>
      </c>
      <c r="S394" s="613" t="e">
        <f t="shared" si="58"/>
        <v>#N/A</v>
      </c>
      <c r="T394" s="747" t="e">
        <f t="shared" si="59"/>
        <v>#N/A</v>
      </c>
      <c r="U394" s="613" t="e">
        <f t="shared" si="60"/>
        <v>#N/A</v>
      </c>
    </row>
    <row r="395" spans="1:21">
      <c r="A395" s="285" t="s">
        <v>3720</v>
      </c>
      <c r="B395" s="285" t="s">
        <v>3364</v>
      </c>
      <c r="C395" s="447" t="s">
        <v>5356</v>
      </c>
      <c r="D395" s="497">
        <f t="shared" si="61"/>
        <v>213</v>
      </c>
      <c r="E395" s="496" t="e">
        <v>#N/A</v>
      </c>
      <c r="F395" s="489">
        <v>213</v>
      </c>
      <c r="G395" s="489" t="e">
        <v>#N/A</v>
      </c>
      <c r="H395" s="489" t="e">
        <v>#N/A</v>
      </c>
      <c r="I395" s="489" t="e">
        <v>#N/A</v>
      </c>
      <c r="J395" s="489" t="e">
        <v>#N/A</v>
      </c>
      <c r="K395" s="489" t="e">
        <v>#N/A</v>
      </c>
      <c r="L395" s="489" t="e">
        <v>#N/A</v>
      </c>
      <c r="M395" s="743"/>
      <c r="N395" s="613" t="e">
        <f t="shared" si="54"/>
        <v>#N/A</v>
      </c>
      <c r="O395" s="613">
        <f t="shared" si="55"/>
        <v>0</v>
      </c>
      <c r="P395" s="613" t="e">
        <f t="shared" si="56"/>
        <v>#N/A</v>
      </c>
      <c r="Q395" s="896" t="e">
        <f t="shared" si="62"/>
        <v>#N/A</v>
      </c>
      <c r="R395" s="613" t="e">
        <f t="shared" si="57"/>
        <v>#N/A</v>
      </c>
      <c r="S395" s="613" t="e">
        <f t="shared" si="58"/>
        <v>#N/A</v>
      </c>
      <c r="T395" s="747" t="e">
        <f t="shared" si="59"/>
        <v>#N/A</v>
      </c>
      <c r="U395" s="613" t="e">
        <f t="shared" si="60"/>
        <v>#N/A</v>
      </c>
    </row>
    <row r="396" spans="1:21">
      <c r="A396" s="285" t="s">
        <v>3720</v>
      </c>
      <c r="B396" s="285" t="s">
        <v>3365</v>
      </c>
      <c r="C396" s="447" t="s">
        <v>5357</v>
      </c>
      <c r="D396" s="497">
        <f t="shared" si="61"/>
        <v>235</v>
      </c>
      <c r="E396" s="496" t="e">
        <v>#N/A</v>
      </c>
      <c r="F396" s="489">
        <v>235</v>
      </c>
      <c r="G396" s="489" t="e">
        <v>#N/A</v>
      </c>
      <c r="H396" s="489" t="e">
        <v>#N/A</v>
      </c>
      <c r="I396" s="489" t="e">
        <v>#N/A</v>
      </c>
      <c r="J396" s="489" t="e">
        <v>#N/A</v>
      </c>
      <c r="K396" s="489" t="e">
        <v>#N/A</v>
      </c>
      <c r="L396" s="489" t="e">
        <v>#N/A</v>
      </c>
      <c r="M396" s="743"/>
      <c r="N396" s="613" t="e">
        <f t="shared" si="54"/>
        <v>#N/A</v>
      </c>
      <c r="O396" s="613">
        <f t="shared" si="55"/>
        <v>0</v>
      </c>
      <c r="P396" s="613" t="e">
        <f t="shared" si="56"/>
        <v>#N/A</v>
      </c>
      <c r="Q396" s="896" t="e">
        <f t="shared" si="62"/>
        <v>#N/A</v>
      </c>
      <c r="R396" s="613" t="e">
        <f t="shared" si="57"/>
        <v>#N/A</v>
      </c>
      <c r="S396" s="613" t="e">
        <f t="shared" si="58"/>
        <v>#N/A</v>
      </c>
      <c r="T396" s="747" t="e">
        <f t="shared" si="59"/>
        <v>#N/A</v>
      </c>
      <c r="U396" s="613" t="e">
        <f t="shared" si="60"/>
        <v>#N/A</v>
      </c>
    </row>
    <row r="397" spans="1:21">
      <c r="A397" s="285" t="s">
        <v>3720</v>
      </c>
      <c r="B397" s="285" t="s">
        <v>3366</v>
      </c>
      <c r="C397" s="447" t="s">
        <v>5358</v>
      </c>
      <c r="D397" s="497">
        <f t="shared" si="61"/>
        <v>257</v>
      </c>
      <c r="E397" s="496" t="e">
        <v>#N/A</v>
      </c>
      <c r="F397" s="489">
        <v>257</v>
      </c>
      <c r="G397" s="489" t="e">
        <v>#N/A</v>
      </c>
      <c r="H397" s="489" t="e">
        <v>#N/A</v>
      </c>
      <c r="I397" s="489" t="e">
        <v>#N/A</v>
      </c>
      <c r="J397" s="489" t="e">
        <v>#N/A</v>
      </c>
      <c r="K397" s="489" t="e">
        <v>#N/A</v>
      </c>
      <c r="L397" s="489" t="e">
        <v>#N/A</v>
      </c>
      <c r="M397" s="743"/>
      <c r="N397" s="613" t="e">
        <f t="shared" si="54"/>
        <v>#N/A</v>
      </c>
      <c r="O397" s="613">
        <f t="shared" si="55"/>
        <v>0</v>
      </c>
      <c r="P397" s="613" t="e">
        <f t="shared" si="56"/>
        <v>#N/A</v>
      </c>
      <c r="Q397" s="896" t="e">
        <f t="shared" si="62"/>
        <v>#N/A</v>
      </c>
      <c r="R397" s="613" t="e">
        <f t="shared" si="57"/>
        <v>#N/A</v>
      </c>
      <c r="S397" s="613" t="e">
        <f t="shared" si="58"/>
        <v>#N/A</v>
      </c>
      <c r="T397" s="747" t="e">
        <f t="shared" si="59"/>
        <v>#N/A</v>
      </c>
      <c r="U397" s="613" t="e">
        <f t="shared" si="60"/>
        <v>#N/A</v>
      </c>
    </row>
    <row r="398" spans="1:21">
      <c r="A398" s="285" t="s">
        <v>3720</v>
      </c>
      <c r="B398" s="285" t="s">
        <v>3367</v>
      </c>
      <c r="C398" s="447" t="s">
        <v>5359</v>
      </c>
      <c r="D398" s="497">
        <f t="shared" si="61"/>
        <v>291</v>
      </c>
      <c r="E398" s="496" t="e">
        <v>#N/A</v>
      </c>
      <c r="F398" s="489">
        <v>291</v>
      </c>
      <c r="G398" s="489" t="e">
        <v>#N/A</v>
      </c>
      <c r="H398" s="489" t="e">
        <v>#N/A</v>
      </c>
      <c r="I398" s="489" t="e">
        <v>#N/A</v>
      </c>
      <c r="J398" s="489" t="e">
        <v>#N/A</v>
      </c>
      <c r="K398" s="489" t="e">
        <v>#N/A</v>
      </c>
      <c r="L398" s="489" t="e">
        <v>#N/A</v>
      </c>
      <c r="M398" s="743"/>
      <c r="N398" s="613" t="e">
        <f t="shared" si="54"/>
        <v>#N/A</v>
      </c>
      <c r="O398" s="613">
        <f t="shared" si="55"/>
        <v>0</v>
      </c>
      <c r="P398" s="613" t="e">
        <f t="shared" si="56"/>
        <v>#N/A</v>
      </c>
      <c r="Q398" s="896" t="e">
        <f t="shared" si="62"/>
        <v>#N/A</v>
      </c>
      <c r="R398" s="613" t="e">
        <f t="shared" si="57"/>
        <v>#N/A</v>
      </c>
      <c r="S398" s="613" t="e">
        <f t="shared" si="58"/>
        <v>#N/A</v>
      </c>
      <c r="T398" s="747" t="e">
        <f t="shared" si="59"/>
        <v>#N/A</v>
      </c>
      <c r="U398" s="613" t="e">
        <f t="shared" si="60"/>
        <v>#N/A</v>
      </c>
    </row>
    <row r="399" spans="1:21">
      <c r="A399" s="285" t="s">
        <v>3720</v>
      </c>
      <c r="B399" s="285" t="s">
        <v>3318</v>
      </c>
      <c r="C399" s="447" t="s">
        <v>5360</v>
      </c>
      <c r="D399" s="497">
        <f t="shared" si="61"/>
        <v>469</v>
      </c>
      <c r="E399" s="496" t="e">
        <v>#N/A</v>
      </c>
      <c r="F399" s="489">
        <v>469</v>
      </c>
      <c r="G399" s="489" t="e">
        <v>#N/A</v>
      </c>
      <c r="H399" s="489" t="e">
        <v>#N/A</v>
      </c>
      <c r="I399" s="489" t="e">
        <v>#N/A</v>
      </c>
      <c r="J399" s="489" t="e">
        <v>#N/A</v>
      </c>
      <c r="K399" s="489" t="e">
        <v>#N/A</v>
      </c>
      <c r="L399" s="489" t="e">
        <v>#N/A</v>
      </c>
      <c r="M399" s="743"/>
      <c r="N399" s="613" t="e">
        <f t="shared" si="54"/>
        <v>#N/A</v>
      </c>
      <c r="O399" s="613">
        <f t="shared" si="55"/>
        <v>0</v>
      </c>
      <c r="P399" s="613" t="e">
        <f t="shared" si="56"/>
        <v>#N/A</v>
      </c>
      <c r="Q399" s="896" t="e">
        <f t="shared" si="62"/>
        <v>#N/A</v>
      </c>
      <c r="R399" s="613" t="e">
        <f t="shared" si="57"/>
        <v>#N/A</v>
      </c>
      <c r="S399" s="613" t="e">
        <f t="shared" si="58"/>
        <v>#N/A</v>
      </c>
      <c r="T399" s="747" t="e">
        <f t="shared" si="59"/>
        <v>#N/A</v>
      </c>
      <c r="U399" s="613" t="e">
        <f t="shared" si="60"/>
        <v>#N/A</v>
      </c>
    </row>
    <row r="400" spans="1:21">
      <c r="A400" s="285" t="s">
        <v>3720</v>
      </c>
      <c r="B400" s="285" t="s">
        <v>3319</v>
      </c>
      <c r="C400" s="447" t="s">
        <v>5361</v>
      </c>
      <c r="D400" s="497">
        <f t="shared" si="61"/>
        <v>525</v>
      </c>
      <c r="E400" s="496" t="e">
        <v>#N/A</v>
      </c>
      <c r="F400" s="489">
        <v>525</v>
      </c>
      <c r="G400" s="489" t="e">
        <v>#N/A</v>
      </c>
      <c r="H400" s="489" t="e">
        <v>#N/A</v>
      </c>
      <c r="I400" s="489" t="e">
        <v>#N/A</v>
      </c>
      <c r="J400" s="489" t="e">
        <v>#N/A</v>
      </c>
      <c r="K400" s="489" t="e">
        <v>#N/A</v>
      </c>
      <c r="L400" s="489" t="e">
        <v>#N/A</v>
      </c>
      <c r="M400" s="743"/>
      <c r="N400" s="613" t="e">
        <f t="shared" si="54"/>
        <v>#N/A</v>
      </c>
      <c r="O400" s="613">
        <f t="shared" si="55"/>
        <v>0</v>
      </c>
      <c r="P400" s="613" t="e">
        <f t="shared" si="56"/>
        <v>#N/A</v>
      </c>
      <c r="Q400" s="896" t="e">
        <f t="shared" si="62"/>
        <v>#N/A</v>
      </c>
      <c r="R400" s="613" t="e">
        <f t="shared" si="57"/>
        <v>#N/A</v>
      </c>
      <c r="S400" s="613" t="e">
        <f t="shared" si="58"/>
        <v>#N/A</v>
      </c>
      <c r="T400" s="747" t="e">
        <f t="shared" si="59"/>
        <v>#N/A</v>
      </c>
      <c r="U400" s="613" t="e">
        <f t="shared" si="60"/>
        <v>#N/A</v>
      </c>
    </row>
    <row r="401" spans="1:21">
      <c r="A401" s="285" t="s">
        <v>3720</v>
      </c>
      <c r="B401" s="285" t="s">
        <v>3320</v>
      </c>
      <c r="C401" s="447" t="s">
        <v>5362</v>
      </c>
      <c r="D401" s="497">
        <f t="shared" si="61"/>
        <v>603</v>
      </c>
      <c r="E401" s="496" t="e">
        <v>#N/A</v>
      </c>
      <c r="F401" s="489">
        <v>603</v>
      </c>
      <c r="G401" s="489" t="e">
        <v>#N/A</v>
      </c>
      <c r="H401" s="489" t="e">
        <v>#N/A</v>
      </c>
      <c r="I401" s="489" t="e">
        <v>#N/A</v>
      </c>
      <c r="J401" s="489" t="e">
        <v>#N/A</v>
      </c>
      <c r="K401" s="489" t="e">
        <v>#N/A</v>
      </c>
      <c r="L401" s="489" t="e">
        <v>#N/A</v>
      </c>
      <c r="M401" s="743"/>
      <c r="N401" s="613" t="e">
        <f t="shared" si="54"/>
        <v>#N/A</v>
      </c>
      <c r="O401" s="613">
        <f t="shared" si="55"/>
        <v>0</v>
      </c>
      <c r="P401" s="613" t="e">
        <f t="shared" si="56"/>
        <v>#N/A</v>
      </c>
      <c r="Q401" s="896" t="e">
        <f t="shared" si="62"/>
        <v>#N/A</v>
      </c>
      <c r="R401" s="613" t="e">
        <f t="shared" si="57"/>
        <v>#N/A</v>
      </c>
      <c r="S401" s="613" t="e">
        <f t="shared" si="58"/>
        <v>#N/A</v>
      </c>
      <c r="T401" s="747" t="e">
        <f t="shared" si="59"/>
        <v>#N/A</v>
      </c>
      <c r="U401" s="613" t="e">
        <f t="shared" si="60"/>
        <v>#N/A</v>
      </c>
    </row>
    <row r="402" spans="1:21">
      <c r="A402" s="285" t="s">
        <v>3720</v>
      </c>
      <c r="B402" s="285" t="s">
        <v>3321</v>
      </c>
      <c r="C402" s="447" t="s">
        <v>5363</v>
      </c>
      <c r="D402" s="497">
        <f t="shared" si="61"/>
        <v>681</v>
      </c>
      <c r="E402" s="496" t="e">
        <v>#N/A</v>
      </c>
      <c r="F402" s="489">
        <v>681</v>
      </c>
      <c r="G402" s="489" t="e">
        <v>#N/A</v>
      </c>
      <c r="H402" s="489" t="e">
        <v>#N/A</v>
      </c>
      <c r="I402" s="489" t="e">
        <v>#N/A</v>
      </c>
      <c r="J402" s="489" t="e">
        <v>#N/A</v>
      </c>
      <c r="K402" s="489" t="e">
        <v>#N/A</v>
      </c>
      <c r="L402" s="489" t="e">
        <v>#N/A</v>
      </c>
      <c r="M402" s="743"/>
      <c r="N402" s="613" t="e">
        <f t="shared" si="54"/>
        <v>#N/A</v>
      </c>
      <c r="O402" s="613">
        <f t="shared" si="55"/>
        <v>0</v>
      </c>
      <c r="P402" s="613" t="e">
        <f t="shared" si="56"/>
        <v>#N/A</v>
      </c>
      <c r="Q402" s="896" t="e">
        <f t="shared" si="62"/>
        <v>#N/A</v>
      </c>
      <c r="R402" s="613" t="e">
        <f t="shared" si="57"/>
        <v>#N/A</v>
      </c>
      <c r="S402" s="613" t="e">
        <f t="shared" si="58"/>
        <v>#N/A</v>
      </c>
      <c r="T402" s="747" t="e">
        <f t="shared" si="59"/>
        <v>#N/A</v>
      </c>
      <c r="U402" s="613" t="e">
        <f t="shared" si="60"/>
        <v>#N/A</v>
      </c>
    </row>
    <row r="403" spans="1:21">
      <c r="A403" s="285" t="s">
        <v>3720</v>
      </c>
      <c r="B403" s="285" t="s">
        <v>3322</v>
      </c>
      <c r="C403" s="447" t="s">
        <v>5364</v>
      </c>
      <c r="D403" s="497">
        <f t="shared" si="61"/>
        <v>782</v>
      </c>
      <c r="E403" s="496" t="e">
        <v>#N/A</v>
      </c>
      <c r="F403" s="489">
        <v>782</v>
      </c>
      <c r="G403" s="489" t="e">
        <v>#N/A</v>
      </c>
      <c r="H403" s="489" t="e">
        <v>#N/A</v>
      </c>
      <c r="I403" s="489" t="e">
        <v>#N/A</v>
      </c>
      <c r="J403" s="489" t="e">
        <v>#N/A</v>
      </c>
      <c r="K403" s="489" t="e">
        <v>#N/A</v>
      </c>
      <c r="L403" s="489" t="e">
        <v>#N/A</v>
      </c>
      <c r="M403" s="743"/>
      <c r="N403" s="613" t="e">
        <f t="shared" si="54"/>
        <v>#N/A</v>
      </c>
      <c r="O403" s="613">
        <f t="shared" si="55"/>
        <v>0</v>
      </c>
      <c r="P403" s="613" t="e">
        <f t="shared" si="56"/>
        <v>#N/A</v>
      </c>
      <c r="Q403" s="896" t="e">
        <f t="shared" si="62"/>
        <v>#N/A</v>
      </c>
      <c r="R403" s="613" t="e">
        <f t="shared" si="57"/>
        <v>#N/A</v>
      </c>
      <c r="S403" s="613" t="e">
        <f t="shared" si="58"/>
        <v>#N/A</v>
      </c>
      <c r="T403" s="747" t="e">
        <f t="shared" si="59"/>
        <v>#N/A</v>
      </c>
      <c r="U403" s="613" t="e">
        <f t="shared" si="60"/>
        <v>#N/A</v>
      </c>
    </row>
    <row r="404" spans="1:21">
      <c r="A404" s="285" t="s">
        <v>3720</v>
      </c>
      <c r="B404" s="285" t="s">
        <v>3328</v>
      </c>
      <c r="C404" s="447" t="s">
        <v>5365</v>
      </c>
      <c r="D404" s="497">
        <f t="shared" si="61"/>
        <v>56</v>
      </c>
      <c r="E404" s="496" t="e">
        <v>#N/A</v>
      </c>
      <c r="F404" s="489">
        <v>56</v>
      </c>
      <c r="G404" s="489" t="e">
        <v>#N/A</v>
      </c>
      <c r="H404" s="489" t="e">
        <v>#N/A</v>
      </c>
      <c r="I404" s="489" t="e">
        <v>#N/A</v>
      </c>
      <c r="J404" s="489" t="e">
        <v>#N/A</v>
      </c>
      <c r="K404" s="489" t="e">
        <v>#N/A</v>
      </c>
      <c r="L404" s="489" t="e">
        <v>#N/A</v>
      </c>
      <c r="M404" s="743"/>
      <c r="N404" s="613" t="e">
        <f t="shared" si="54"/>
        <v>#N/A</v>
      </c>
      <c r="O404" s="613">
        <f t="shared" si="55"/>
        <v>0</v>
      </c>
      <c r="P404" s="613" t="e">
        <f t="shared" si="56"/>
        <v>#N/A</v>
      </c>
      <c r="Q404" s="896" t="e">
        <f t="shared" si="62"/>
        <v>#N/A</v>
      </c>
      <c r="R404" s="613" t="e">
        <f t="shared" si="57"/>
        <v>#N/A</v>
      </c>
      <c r="S404" s="613" t="e">
        <f t="shared" si="58"/>
        <v>#N/A</v>
      </c>
      <c r="T404" s="747" t="e">
        <f t="shared" si="59"/>
        <v>#N/A</v>
      </c>
      <c r="U404" s="613" t="e">
        <f t="shared" si="60"/>
        <v>#N/A</v>
      </c>
    </row>
    <row r="405" spans="1:21">
      <c r="A405" s="285" t="s">
        <v>3720</v>
      </c>
      <c r="B405" s="285" t="s">
        <v>3329</v>
      </c>
      <c r="C405" s="447" t="s">
        <v>5366</v>
      </c>
      <c r="D405" s="497">
        <f t="shared" si="61"/>
        <v>79</v>
      </c>
      <c r="E405" s="496" t="e">
        <v>#N/A</v>
      </c>
      <c r="F405" s="489">
        <v>79</v>
      </c>
      <c r="G405" s="489" t="e">
        <v>#N/A</v>
      </c>
      <c r="H405" s="489" t="e">
        <v>#N/A</v>
      </c>
      <c r="I405" s="489" t="e">
        <v>#N/A</v>
      </c>
      <c r="J405" s="489" t="e">
        <v>#N/A</v>
      </c>
      <c r="K405" s="489" t="e">
        <v>#N/A</v>
      </c>
      <c r="L405" s="489" t="e">
        <v>#N/A</v>
      </c>
      <c r="M405" s="743"/>
      <c r="N405" s="613" t="e">
        <f t="shared" si="54"/>
        <v>#N/A</v>
      </c>
      <c r="O405" s="613">
        <f t="shared" si="55"/>
        <v>0</v>
      </c>
      <c r="P405" s="613" t="e">
        <f t="shared" si="56"/>
        <v>#N/A</v>
      </c>
      <c r="Q405" s="896" t="e">
        <f t="shared" si="62"/>
        <v>#N/A</v>
      </c>
      <c r="R405" s="613" t="e">
        <f t="shared" si="57"/>
        <v>#N/A</v>
      </c>
      <c r="S405" s="613" t="e">
        <f t="shared" si="58"/>
        <v>#N/A</v>
      </c>
      <c r="T405" s="747" t="e">
        <f t="shared" si="59"/>
        <v>#N/A</v>
      </c>
      <c r="U405" s="613" t="e">
        <f t="shared" si="60"/>
        <v>#N/A</v>
      </c>
    </row>
    <row r="406" spans="1:21">
      <c r="A406" s="285" t="s">
        <v>3720</v>
      </c>
      <c r="B406" s="285" t="s">
        <v>3330</v>
      </c>
      <c r="C406" s="447" t="s">
        <v>5367</v>
      </c>
      <c r="D406" s="497">
        <f t="shared" si="61"/>
        <v>101</v>
      </c>
      <c r="E406" s="496" t="e">
        <v>#N/A</v>
      </c>
      <c r="F406" s="489">
        <v>101</v>
      </c>
      <c r="G406" s="489" t="e">
        <v>#N/A</v>
      </c>
      <c r="H406" s="489" t="e">
        <v>#N/A</v>
      </c>
      <c r="I406" s="489" t="e">
        <v>#N/A</v>
      </c>
      <c r="J406" s="489" t="e">
        <v>#N/A</v>
      </c>
      <c r="K406" s="489" t="e">
        <v>#N/A</v>
      </c>
      <c r="L406" s="489" t="e">
        <v>#N/A</v>
      </c>
      <c r="M406" s="743"/>
      <c r="N406" s="613" t="e">
        <f t="shared" si="54"/>
        <v>#N/A</v>
      </c>
      <c r="O406" s="613">
        <f t="shared" si="55"/>
        <v>0</v>
      </c>
      <c r="P406" s="613" t="e">
        <f t="shared" si="56"/>
        <v>#N/A</v>
      </c>
      <c r="Q406" s="896" t="e">
        <f t="shared" si="62"/>
        <v>#N/A</v>
      </c>
      <c r="R406" s="613" t="e">
        <f t="shared" si="57"/>
        <v>#N/A</v>
      </c>
      <c r="S406" s="613" t="e">
        <f t="shared" si="58"/>
        <v>#N/A</v>
      </c>
      <c r="T406" s="747" t="e">
        <f t="shared" si="59"/>
        <v>#N/A</v>
      </c>
      <c r="U406" s="613" t="e">
        <f t="shared" si="60"/>
        <v>#N/A</v>
      </c>
    </row>
    <row r="407" spans="1:21">
      <c r="A407" s="285" t="s">
        <v>3720</v>
      </c>
      <c r="B407" s="285" t="s">
        <v>3331</v>
      </c>
      <c r="C407" s="447" t="s">
        <v>5368</v>
      </c>
      <c r="D407" s="497">
        <f t="shared" si="61"/>
        <v>123</v>
      </c>
      <c r="E407" s="496" t="e">
        <v>#N/A</v>
      </c>
      <c r="F407" s="489">
        <v>123</v>
      </c>
      <c r="G407" s="489" t="e">
        <v>#N/A</v>
      </c>
      <c r="H407" s="489" t="e">
        <v>#N/A</v>
      </c>
      <c r="I407" s="489" t="e">
        <v>#N/A</v>
      </c>
      <c r="J407" s="489" t="e">
        <v>#N/A</v>
      </c>
      <c r="K407" s="489" t="e">
        <v>#N/A</v>
      </c>
      <c r="L407" s="489" t="e">
        <v>#N/A</v>
      </c>
      <c r="M407" s="743"/>
      <c r="N407" s="613" t="e">
        <f t="shared" si="54"/>
        <v>#N/A</v>
      </c>
      <c r="O407" s="613">
        <f t="shared" si="55"/>
        <v>0</v>
      </c>
      <c r="P407" s="613" t="e">
        <f t="shared" si="56"/>
        <v>#N/A</v>
      </c>
      <c r="Q407" s="896" t="e">
        <f t="shared" si="62"/>
        <v>#N/A</v>
      </c>
      <c r="R407" s="613" t="e">
        <f t="shared" si="57"/>
        <v>#N/A</v>
      </c>
      <c r="S407" s="613" t="e">
        <f t="shared" si="58"/>
        <v>#N/A</v>
      </c>
      <c r="T407" s="747" t="e">
        <f t="shared" si="59"/>
        <v>#N/A</v>
      </c>
      <c r="U407" s="613" t="e">
        <f t="shared" si="60"/>
        <v>#N/A</v>
      </c>
    </row>
    <row r="408" spans="1:21">
      <c r="A408" s="285" t="s">
        <v>3720</v>
      </c>
      <c r="B408" s="285" t="s">
        <v>3332</v>
      </c>
      <c r="C408" s="447" t="s">
        <v>5369</v>
      </c>
      <c r="D408" s="497">
        <f t="shared" si="61"/>
        <v>146</v>
      </c>
      <c r="E408" s="496" t="e">
        <v>#N/A</v>
      </c>
      <c r="F408" s="489">
        <v>146</v>
      </c>
      <c r="G408" s="489" t="e">
        <v>#N/A</v>
      </c>
      <c r="H408" s="489" t="e">
        <v>#N/A</v>
      </c>
      <c r="I408" s="489" t="e">
        <v>#N/A</v>
      </c>
      <c r="J408" s="489" t="e">
        <v>#N/A</v>
      </c>
      <c r="K408" s="489" t="e">
        <v>#N/A</v>
      </c>
      <c r="L408" s="489" t="e">
        <v>#N/A</v>
      </c>
      <c r="M408" s="743"/>
      <c r="N408" s="613" t="e">
        <f t="shared" si="54"/>
        <v>#N/A</v>
      </c>
      <c r="O408" s="613">
        <f t="shared" si="55"/>
        <v>0</v>
      </c>
      <c r="P408" s="613" t="e">
        <f t="shared" si="56"/>
        <v>#N/A</v>
      </c>
      <c r="Q408" s="896" t="e">
        <f t="shared" si="62"/>
        <v>#N/A</v>
      </c>
      <c r="R408" s="613" t="e">
        <f t="shared" si="57"/>
        <v>#N/A</v>
      </c>
      <c r="S408" s="613" t="e">
        <f t="shared" si="58"/>
        <v>#N/A</v>
      </c>
      <c r="T408" s="747" t="e">
        <f t="shared" si="59"/>
        <v>#N/A</v>
      </c>
      <c r="U408" s="613" t="e">
        <f t="shared" si="60"/>
        <v>#N/A</v>
      </c>
    </row>
    <row r="409" spans="1:21">
      <c r="A409" s="285" t="s">
        <v>3720</v>
      </c>
      <c r="B409" s="285" t="s">
        <v>3338</v>
      </c>
      <c r="C409" s="447" t="s">
        <v>5370</v>
      </c>
      <c r="D409" s="497">
        <f t="shared" si="61"/>
        <v>101</v>
      </c>
      <c r="E409" s="496" t="e">
        <v>#N/A</v>
      </c>
      <c r="F409" s="489">
        <v>101</v>
      </c>
      <c r="G409" s="489" t="e">
        <v>#N/A</v>
      </c>
      <c r="H409" s="489" t="e">
        <v>#N/A</v>
      </c>
      <c r="I409" s="489" t="e">
        <v>#N/A</v>
      </c>
      <c r="J409" s="489" t="e">
        <v>#N/A</v>
      </c>
      <c r="K409" s="489" t="e">
        <v>#N/A</v>
      </c>
      <c r="L409" s="489" t="e">
        <v>#N/A</v>
      </c>
      <c r="M409" s="743"/>
      <c r="N409" s="613" t="e">
        <f t="shared" si="54"/>
        <v>#N/A</v>
      </c>
      <c r="O409" s="613">
        <f t="shared" si="55"/>
        <v>0</v>
      </c>
      <c r="P409" s="613" t="e">
        <f t="shared" si="56"/>
        <v>#N/A</v>
      </c>
      <c r="Q409" s="896" t="e">
        <f t="shared" si="62"/>
        <v>#N/A</v>
      </c>
      <c r="R409" s="613" t="e">
        <f t="shared" si="57"/>
        <v>#N/A</v>
      </c>
      <c r="S409" s="613" t="e">
        <f t="shared" si="58"/>
        <v>#N/A</v>
      </c>
      <c r="T409" s="747" t="e">
        <f t="shared" si="59"/>
        <v>#N/A</v>
      </c>
      <c r="U409" s="613" t="e">
        <f t="shared" si="60"/>
        <v>#N/A</v>
      </c>
    </row>
    <row r="410" spans="1:21">
      <c r="A410" s="285" t="s">
        <v>3720</v>
      </c>
      <c r="B410" s="285" t="s">
        <v>3339</v>
      </c>
      <c r="C410" s="447" t="s">
        <v>5371</v>
      </c>
      <c r="D410" s="497">
        <f t="shared" si="61"/>
        <v>123</v>
      </c>
      <c r="E410" s="496" t="e">
        <v>#N/A</v>
      </c>
      <c r="F410" s="489">
        <v>123</v>
      </c>
      <c r="G410" s="489" t="e">
        <v>#N/A</v>
      </c>
      <c r="H410" s="489" t="e">
        <v>#N/A</v>
      </c>
      <c r="I410" s="489" t="e">
        <v>#N/A</v>
      </c>
      <c r="J410" s="489" t="e">
        <v>#N/A</v>
      </c>
      <c r="K410" s="489" t="e">
        <v>#N/A</v>
      </c>
      <c r="L410" s="489" t="e">
        <v>#N/A</v>
      </c>
      <c r="M410" s="743"/>
      <c r="N410" s="613" t="e">
        <f t="shared" si="54"/>
        <v>#N/A</v>
      </c>
      <c r="O410" s="613">
        <f t="shared" si="55"/>
        <v>0</v>
      </c>
      <c r="P410" s="613" t="e">
        <f t="shared" si="56"/>
        <v>#N/A</v>
      </c>
      <c r="Q410" s="896" t="e">
        <f t="shared" si="62"/>
        <v>#N/A</v>
      </c>
      <c r="R410" s="613" t="e">
        <f t="shared" si="57"/>
        <v>#N/A</v>
      </c>
      <c r="S410" s="613" t="e">
        <f t="shared" si="58"/>
        <v>#N/A</v>
      </c>
      <c r="T410" s="747" t="e">
        <f t="shared" si="59"/>
        <v>#N/A</v>
      </c>
      <c r="U410" s="613" t="e">
        <f t="shared" si="60"/>
        <v>#N/A</v>
      </c>
    </row>
    <row r="411" spans="1:21">
      <c r="A411" s="285" t="s">
        <v>3720</v>
      </c>
      <c r="B411" s="285" t="s">
        <v>3340</v>
      </c>
      <c r="C411" s="447" t="s">
        <v>5372</v>
      </c>
      <c r="D411" s="497">
        <f t="shared" si="61"/>
        <v>134</v>
      </c>
      <c r="E411" s="496" t="e">
        <v>#N/A</v>
      </c>
      <c r="F411" s="489">
        <v>134</v>
      </c>
      <c r="G411" s="489" t="e">
        <v>#N/A</v>
      </c>
      <c r="H411" s="489" t="e">
        <v>#N/A</v>
      </c>
      <c r="I411" s="489" t="e">
        <v>#N/A</v>
      </c>
      <c r="J411" s="489" t="e">
        <v>#N/A</v>
      </c>
      <c r="K411" s="489" t="e">
        <v>#N/A</v>
      </c>
      <c r="L411" s="489" t="e">
        <v>#N/A</v>
      </c>
      <c r="M411" s="743"/>
      <c r="N411" s="613" t="e">
        <f t="shared" si="54"/>
        <v>#N/A</v>
      </c>
      <c r="O411" s="613">
        <f t="shared" si="55"/>
        <v>0</v>
      </c>
      <c r="P411" s="613" t="e">
        <f t="shared" si="56"/>
        <v>#N/A</v>
      </c>
      <c r="Q411" s="896" t="e">
        <f t="shared" si="62"/>
        <v>#N/A</v>
      </c>
      <c r="R411" s="613" t="e">
        <f t="shared" si="57"/>
        <v>#N/A</v>
      </c>
      <c r="S411" s="613" t="e">
        <f t="shared" si="58"/>
        <v>#N/A</v>
      </c>
      <c r="T411" s="747" t="e">
        <f t="shared" si="59"/>
        <v>#N/A</v>
      </c>
      <c r="U411" s="613" t="e">
        <f t="shared" si="60"/>
        <v>#N/A</v>
      </c>
    </row>
    <row r="412" spans="1:21">
      <c r="A412" s="285" t="s">
        <v>3720</v>
      </c>
      <c r="B412" s="285" t="s">
        <v>3341</v>
      </c>
      <c r="C412" s="447" t="s">
        <v>5373</v>
      </c>
      <c r="D412" s="497">
        <f t="shared" si="61"/>
        <v>157</v>
      </c>
      <c r="E412" s="496" t="e">
        <v>#N/A</v>
      </c>
      <c r="F412" s="489">
        <v>157</v>
      </c>
      <c r="G412" s="489" t="e">
        <v>#N/A</v>
      </c>
      <c r="H412" s="489" t="e">
        <v>#N/A</v>
      </c>
      <c r="I412" s="489" t="e">
        <v>#N/A</v>
      </c>
      <c r="J412" s="489" t="e">
        <v>#N/A</v>
      </c>
      <c r="K412" s="489" t="e">
        <v>#N/A</v>
      </c>
      <c r="L412" s="489" t="e">
        <v>#N/A</v>
      </c>
      <c r="M412" s="743"/>
      <c r="N412" s="613" t="e">
        <f t="shared" si="54"/>
        <v>#N/A</v>
      </c>
      <c r="O412" s="613">
        <f t="shared" si="55"/>
        <v>0</v>
      </c>
      <c r="P412" s="613" t="e">
        <f t="shared" si="56"/>
        <v>#N/A</v>
      </c>
      <c r="Q412" s="896" t="e">
        <f t="shared" si="62"/>
        <v>#N/A</v>
      </c>
      <c r="R412" s="613" t="e">
        <f t="shared" si="57"/>
        <v>#N/A</v>
      </c>
      <c r="S412" s="613" t="e">
        <f t="shared" si="58"/>
        <v>#N/A</v>
      </c>
      <c r="T412" s="747" t="e">
        <f t="shared" si="59"/>
        <v>#N/A</v>
      </c>
      <c r="U412" s="613" t="e">
        <f t="shared" si="60"/>
        <v>#N/A</v>
      </c>
    </row>
    <row r="413" spans="1:21">
      <c r="A413" s="285" t="s">
        <v>3720</v>
      </c>
      <c r="B413" s="285" t="s">
        <v>3342</v>
      </c>
      <c r="C413" s="447" t="s">
        <v>5374</v>
      </c>
      <c r="D413" s="497">
        <f t="shared" si="61"/>
        <v>190</v>
      </c>
      <c r="E413" s="496" t="e">
        <v>#N/A</v>
      </c>
      <c r="F413" s="489">
        <v>190</v>
      </c>
      <c r="G413" s="489" t="e">
        <v>#N/A</v>
      </c>
      <c r="H413" s="489" t="e">
        <v>#N/A</v>
      </c>
      <c r="I413" s="489" t="e">
        <v>#N/A</v>
      </c>
      <c r="J413" s="489" t="e">
        <v>#N/A</v>
      </c>
      <c r="K413" s="489" t="e">
        <v>#N/A</v>
      </c>
      <c r="L413" s="489" t="e">
        <v>#N/A</v>
      </c>
      <c r="M413" s="743"/>
      <c r="N413" s="613" t="e">
        <f t="shared" si="54"/>
        <v>#N/A</v>
      </c>
      <c r="O413" s="613">
        <f t="shared" si="55"/>
        <v>0</v>
      </c>
      <c r="P413" s="613" t="e">
        <f t="shared" si="56"/>
        <v>#N/A</v>
      </c>
      <c r="Q413" s="896" t="e">
        <f t="shared" si="62"/>
        <v>#N/A</v>
      </c>
      <c r="R413" s="613" t="e">
        <f t="shared" si="57"/>
        <v>#N/A</v>
      </c>
      <c r="S413" s="613" t="e">
        <f t="shared" si="58"/>
        <v>#N/A</v>
      </c>
      <c r="T413" s="747" t="e">
        <f t="shared" si="59"/>
        <v>#N/A</v>
      </c>
      <c r="U413" s="613" t="e">
        <f t="shared" si="60"/>
        <v>#N/A</v>
      </c>
    </row>
    <row r="414" spans="1:21">
      <c r="A414" s="285" t="s">
        <v>3720</v>
      </c>
      <c r="B414" s="285" t="s">
        <v>3348</v>
      </c>
      <c r="C414" s="447" t="s">
        <v>5375</v>
      </c>
      <c r="D414" s="497">
        <f t="shared" si="61"/>
        <v>179</v>
      </c>
      <c r="E414" s="496" t="e">
        <v>#N/A</v>
      </c>
      <c r="F414" s="489">
        <v>179</v>
      </c>
      <c r="G414" s="489" t="e">
        <v>#N/A</v>
      </c>
      <c r="H414" s="489" t="e">
        <v>#N/A</v>
      </c>
      <c r="I414" s="489" t="e">
        <v>#N/A</v>
      </c>
      <c r="J414" s="489" t="e">
        <v>#N/A</v>
      </c>
      <c r="K414" s="489" t="e">
        <v>#N/A</v>
      </c>
      <c r="L414" s="489" t="e">
        <v>#N/A</v>
      </c>
      <c r="M414" s="743"/>
      <c r="N414" s="613" t="e">
        <f t="shared" si="54"/>
        <v>#N/A</v>
      </c>
      <c r="O414" s="613">
        <f t="shared" si="55"/>
        <v>0</v>
      </c>
      <c r="P414" s="613" t="e">
        <f t="shared" si="56"/>
        <v>#N/A</v>
      </c>
      <c r="Q414" s="896" t="e">
        <f t="shared" si="62"/>
        <v>#N/A</v>
      </c>
      <c r="R414" s="613" t="e">
        <f t="shared" si="57"/>
        <v>#N/A</v>
      </c>
      <c r="S414" s="613" t="e">
        <f t="shared" si="58"/>
        <v>#N/A</v>
      </c>
      <c r="T414" s="747" t="e">
        <f t="shared" si="59"/>
        <v>#N/A</v>
      </c>
      <c r="U414" s="613" t="e">
        <f t="shared" si="60"/>
        <v>#N/A</v>
      </c>
    </row>
    <row r="415" spans="1:21">
      <c r="A415" s="285" t="s">
        <v>3720</v>
      </c>
      <c r="B415" s="285" t="s">
        <v>3349</v>
      </c>
      <c r="C415" s="447" t="s">
        <v>5376</v>
      </c>
      <c r="D415" s="497">
        <f t="shared" si="61"/>
        <v>190</v>
      </c>
      <c r="E415" s="496" t="e">
        <v>#N/A</v>
      </c>
      <c r="F415" s="489">
        <v>190</v>
      </c>
      <c r="G415" s="489" t="e">
        <v>#N/A</v>
      </c>
      <c r="H415" s="489" t="e">
        <v>#N/A</v>
      </c>
      <c r="I415" s="489" t="e">
        <v>#N/A</v>
      </c>
      <c r="J415" s="489" t="e">
        <v>#N/A</v>
      </c>
      <c r="K415" s="489" t="e">
        <v>#N/A</v>
      </c>
      <c r="L415" s="489" t="e">
        <v>#N/A</v>
      </c>
      <c r="M415" s="743"/>
      <c r="N415" s="613" t="e">
        <f t="shared" si="54"/>
        <v>#N/A</v>
      </c>
      <c r="O415" s="613">
        <f t="shared" si="55"/>
        <v>0</v>
      </c>
      <c r="P415" s="613" t="e">
        <f t="shared" si="56"/>
        <v>#N/A</v>
      </c>
      <c r="Q415" s="896" t="e">
        <f t="shared" si="62"/>
        <v>#N/A</v>
      </c>
      <c r="R415" s="613" t="e">
        <f t="shared" si="57"/>
        <v>#N/A</v>
      </c>
      <c r="S415" s="613" t="e">
        <f t="shared" si="58"/>
        <v>#N/A</v>
      </c>
      <c r="T415" s="747" t="e">
        <f t="shared" si="59"/>
        <v>#N/A</v>
      </c>
      <c r="U415" s="613" t="e">
        <f t="shared" si="60"/>
        <v>#N/A</v>
      </c>
    </row>
    <row r="416" spans="1:21">
      <c r="A416" s="285" t="s">
        <v>3720</v>
      </c>
      <c r="B416" s="285" t="s">
        <v>3350</v>
      </c>
      <c r="C416" s="447" t="s">
        <v>5377</v>
      </c>
      <c r="D416" s="497">
        <f t="shared" si="61"/>
        <v>224</v>
      </c>
      <c r="E416" s="496" t="e">
        <v>#N/A</v>
      </c>
      <c r="F416" s="489">
        <v>224</v>
      </c>
      <c r="G416" s="489" t="e">
        <v>#N/A</v>
      </c>
      <c r="H416" s="489" t="e">
        <v>#N/A</v>
      </c>
      <c r="I416" s="489" t="e">
        <v>#N/A</v>
      </c>
      <c r="J416" s="489" t="e">
        <v>#N/A</v>
      </c>
      <c r="K416" s="489" t="e">
        <v>#N/A</v>
      </c>
      <c r="L416" s="489" t="e">
        <v>#N/A</v>
      </c>
      <c r="M416" s="743"/>
      <c r="N416" s="613" t="e">
        <f t="shared" si="54"/>
        <v>#N/A</v>
      </c>
      <c r="O416" s="613">
        <f t="shared" si="55"/>
        <v>0</v>
      </c>
      <c r="P416" s="613" t="e">
        <f t="shared" si="56"/>
        <v>#N/A</v>
      </c>
      <c r="Q416" s="896" t="e">
        <f t="shared" si="62"/>
        <v>#N/A</v>
      </c>
      <c r="R416" s="613" t="e">
        <f t="shared" si="57"/>
        <v>#N/A</v>
      </c>
      <c r="S416" s="613" t="e">
        <f t="shared" si="58"/>
        <v>#N/A</v>
      </c>
      <c r="T416" s="747" t="e">
        <f t="shared" si="59"/>
        <v>#N/A</v>
      </c>
      <c r="U416" s="613" t="e">
        <f t="shared" si="60"/>
        <v>#N/A</v>
      </c>
    </row>
    <row r="417" spans="1:21">
      <c r="A417" s="285" t="s">
        <v>3720</v>
      </c>
      <c r="B417" s="285" t="s">
        <v>3351</v>
      </c>
      <c r="C417" s="447" t="s">
        <v>5378</v>
      </c>
      <c r="D417" s="497">
        <f t="shared" si="61"/>
        <v>246</v>
      </c>
      <c r="E417" s="496" t="e">
        <v>#N/A</v>
      </c>
      <c r="F417" s="489">
        <v>246</v>
      </c>
      <c r="G417" s="489" t="e">
        <v>#N/A</v>
      </c>
      <c r="H417" s="489" t="e">
        <v>#N/A</v>
      </c>
      <c r="I417" s="489" t="e">
        <v>#N/A</v>
      </c>
      <c r="J417" s="489" t="e">
        <v>#N/A</v>
      </c>
      <c r="K417" s="489" t="e">
        <v>#N/A</v>
      </c>
      <c r="L417" s="489" t="e">
        <v>#N/A</v>
      </c>
      <c r="M417" s="743"/>
      <c r="N417" s="613" t="e">
        <f t="shared" si="54"/>
        <v>#N/A</v>
      </c>
      <c r="O417" s="613">
        <f t="shared" si="55"/>
        <v>0</v>
      </c>
      <c r="P417" s="613" t="e">
        <f t="shared" si="56"/>
        <v>#N/A</v>
      </c>
      <c r="Q417" s="896" t="e">
        <f t="shared" si="62"/>
        <v>#N/A</v>
      </c>
      <c r="R417" s="613" t="e">
        <f t="shared" si="57"/>
        <v>#N/A</v>
      </c>
      <c r="S417" s="613" t="e">
        <f t="shared" si="58"/>
        <v>#N/A</v>
      </c>
      <c r="T417" s="747" t="e">
        <f t="shared" si="59"/>
        <v>#N/A</v>
      </c>
      <c r="U417" s="613" t="e">
        <f t="shared" si="60"/>
        <v>#N/A</v>
      </c>
    </row>
    <row r="418" spans="1:21">
      <c r="A418" s="285" t="s">
        <v>3720</v>
      </c>
      <c r="B418" s="285" t="s">
        <v>3352</v>
      </c>
      <c r="C418" s="447" t="s">
        <v>5379</v>
      </c>
      <c r="D418" s="497">
        <f t="shared" si="61"/>
        <v>257</v>
      </c>
      <c r="E418" s="496" t="e">
        <v>#N/A</v>
      </c>
      <c r="F418" s="489">
        <v>257</v>
      </c>
      <c r="G418" s="489" t="e">
        <v>#N/A</v>
      </c>
      <c r="H418" s="489" t="e">
        <v>#N/A</v>
      </c>
      <c r="I418" s="489" t="e">
        <v>#N/A</v>
      </c>
      <c r="J418" s="489" t="e">
        <v>#N/A</v>
      </c>
      <c r="K418" s="489" t="e">
        <v>#N/A</v>
      </c>
      <c r="L418" s="489" t="e">
        <v>#N/A</v>
      </c>
      <c r="M418" s="743"/>
      <c r="N418" s="613" t="e">
        <f t="shared" si="54"/>
        <v>#N/A</v>
      </c>
      <c r="O418" s="613">
        <f t="shared" si="55"/>
        <v>0</v>
      </c>
      <c r="P418" s="613" t="e">
        <f t="shared" si="56"/>
        <v>#N/A</v>
      </c>
      <c r="Q418" s="896" t="e">
        <f t="shared" si="62"/>
        <v>#N/A</v>
      </c>
      <c r="R418" s="613" t="e">
        <f t="shared" si="57"/>
        <v>#N/A</v>
      </c>
      <c r="S418" s="613" t="e">
        <f t="shared" si="58"/>
        <v>#N/A</v>
      </c>
      <c r="T418" s="747" t="e">
        <f t="shared" si="59"/>
        <v>#N/A</v>
      </c>
      <c r="U418" s="613" t="e">
        <f t="shared" si="60"/>
        <v>#N/A</v>
      </c>
    </row>
    <row r="419" spans="1:21">
      <c r="A419" s="285" t="s">
        <v>3720</v>
      </c>
      <c r="B419" s="285" t="s">
        <v>3358</v>
      </c>
      <c r="C419" s="447" t="s">
        <v>5380</v>
      </c>
      <c r="D419" s="497">
        <f t="shared" si="61"/>
        <v>190</v>
      </c>
      <c r="E419" s="496" t="e">
        <v>#N/A</v>
      </c>
      <c r="F419" s="489">
        <v>190</v>
      </c>
      <c r="G419" s="489" t="e">
        <v>#N/A</v>
      </c>
      <c r="H419" s="489" t="e">
        <v>#N/A</v>
      </c>
      <c r="I419" s="489" t="e">
        <v>#N/A</v>
      </c>
      <c r="J419" s="489" t="e">
        <v>#N/A</v>
      </c>
      <c r="K419" s="489" t="e">
        <v>#N/A</v>
      </c>
      <c r="L419" s="489" t="e">
        <v>#N/A</v>
      </c>
      <c r="M419" s="743"/>
      <c r="N419" s="613" t="e">
        <f t="shared" si="54"/>
        <v>#N/A</v>
      </c>
      <c r="O419" s="613">
        <f t="shared" si="55"/>
        <v>0</v>
      </c>
      <c r="P419" s="613" t="e">
        <f t="shared" si="56"/>
        <v>#N/A</v>
      </c>
      <c r="Q419" s="896" t="e">
        <f t="shared" si="62"/>
        <v>#N/A</v>
      </c>
      <c r="R419" s="613" t="e">
        <f t="shared" si="57"/>
        <v>#N/A</v>
      </c>
      <c r="S419" s="613" t="e">
        <f t="shared" si="58"/>
        <v>#N/A</v>
      </c>
      <c r="T419" s="747" t="e">
        <f t="shared" si="59"/>
        <v>#N/A</v>
      </c>
      <c r="U419" s="613" t="e">
        <f t="shared" si="60"/>
        <v>#N/A</v>
      </c>
    </row>
    <row r="420" spans="1:21">
      <c r="A420" s="285" t="s">
        <v>3720</v>
      </c>
      <c r="B420" s="285" t="s">
        <v>3359</v>
      </c>
      <c r="C420" s="447" t="s">
        <v>5381</v>
      </c>
      <c r="D420" s="497">
        <f t="shared" si="61"/>
        <v>224</v>
      </c>
      <c r="E420" s="496" t="e">
        <v>#N/A</v>
      </c>
      <c r="F420" s="489">
        <v>224</v>
      </c>
      <c r="G420" s="489" t="e">
        <v>#N/A</v>
      </c>
      <c r="H420" s="489" t="e">
        <v>#N/A</v>
      </c>
      <c r="I420" s="489" t="e">
        <v>#N/A</v>
      </c>
      <c r="J420" s="489" t="e">
        <v>#N/A</v>
      </c>
      <c r="K420" s="489" t="e">
        <v>#N/A</v>
      </c>
      <c r="L420" s="489" t="e">
        <v>#N/A</v>
      </c>
      <c r="M420" s="743"/>
      <c r="N420" s="613" t="e">
        <f t="shared" si="54"/>
        <v>#N/A</v>
      </c>
      <c r="O420" s="613">
        <f t="shared" si="55"/>
        <v>0</v>
      </c>
      <c r="P420" s="613" t="e">
        <f t="shared" si="56"/>
        <v>#N/A</v>
      </c>
      <c r="Q420" s="896" t="e">
        <f t="shared" si="62"/>
        <v>#N/A</v>
      </c>
      <c r="R420" s="613" t="e">
        <f t="shared" si="57"/>
        <v>#N/A</v>
      </c>
      <c r="S420" s="613" t="e">
        <f t="shared" si="58"/>
        <v>#N/A</v>
      </c>
      <c r="T420" s="747" t="e">
        <f t="shared" si="59"/>
        <v>#N/A</v>
      </c>
      <c r="U420" s="613" t="e">
        <f t="shared" si="60"/>
        <v>#N/A</v>
      </c>
    </row>
    <row r="421" spans="1:21">
      <c r="A421" s="285" t="s">
        <v>3720</v>
      </c>
      <c r="B421" s="285" t="s">
        <v>3360</v>
      </c>
      <c r="C421" s="447" t="s">
        <v>5382</v>
      </c>
      <c r="D421" s="497">
        <f t="shared" si="61"/>
        <v>246</v>
      </c>
      <c r="E421" s="496" t="e">
        <v>#N/A</v>
      </c>
      <c r="F421" s="489">
        <v>246</v>
      </c>
      <c r="G421" s="489" t="e">
        <v>#N/A</v>
      </c>
      <c r="H421" s="489" t="e">
        <v>#N/A</v>
      </c>
      <c r="I421" s="489" t="e">
        <v>#N/A</v>
      </c>
      <c r="J421" s="489" t="e">
        <v>#N/A</v>
      </c>
      <c r="K421" s="489" t="e">
        <v>#N/A</v>
      </c>
      <c r="L421" s="489" t="e">
        <v>#N/A</v>
      </c>
      <c r="M421" s="743"/>
      <c r="N421" s="613" t="e">
        <f t="shared" si="54"/>
        <v>#N/A</v>
      </c>
      <c r="O421" s="613">
        <f t="shared" si="55"/>
        <v>0</v>
      </c>
      <c r="P421" s="613" t="e">
        <f t="shared" si="56"/>
        <v>#N/A</v>
      </c>
      <c r="Q421" s="896" t="e">
        <f t="shared" si="62"/>
        <v>#N/A</v>
      </c>
      <c r="R421" s="613" t="e">
        <f t="shared" si="57"/>
        <v>#N/A</v>
      </c>
      <c r="S421" s="613" t="e">
        <f t="shared" si="58"/>
        <v>#N/A</v>
      </c>
      <c r="T421" s="747" t="e">
        <f t="shared" si="59"/>
        <v>#N/A</v>
      </c>
      <c r="U421" s="613" t="e">
        <f t="shared" si="60"/>
        <v>#N/A</v>
      </c>
    </row>
    <row r="422" spans="1:21">
      <c r="A422" s="285" t="s">
        <v>3720</v>
      </c>
      <c r="B422" s="285" t="s">
        <v>3361</v>
      </c>
      <c r="C422" s="447" t="s">
        <v>5383</v>
      </c>
      <c r="D422" s="497">
        <f t="shared" si="61"/>
        <v>268</v>
      </c>
      <c r="E422" s="496" t="e">
        <v>#N/A</v>
      </c>
      <c r="F422" s="489">
        <v>268</v>
      </c>
      <c r="G422" s="489" t="e">
        <v>#N/A</v>
      </c>
      <c r="H422" s="489" t="e">
        <v>#N/A</v>
      </c>
      <c r="I422" s="489" t="e">
        <v>#N/A</v>
      </c>
      <c r="J422" s="489" t="e">
        <v>#N/A</v>
      </c>
      <c r="K422" s="489" t="e">
        <v>#N/A</v>
      </c>
      <c r="L422" s="489" t="e">
        <v>#N/A</v>
      </c>
      <c r="M422" s="743"/>
      <c r="N422" s="613" t="e">
        <f t="shared" si="54"/>
        <v>#N/A</v>
      </c>
      <c r="O422" s="613">
        <f t="shared" si="55"/>
        <v>0</v>
      </c>
      <c r="P422" s="613" t="e">
        <f t="shared" si="56"/>
        <v>#N/A</v>
      </c>
      <c r="Q422" s="896" t="e">
        <f t="shared" si="62"/>
        <v>#N/A</v>
      </c>
      <c r="R422" s="613" t="e">
        <f t="shared" si="57"/>
        <v>#N/A</v>
      </c>
      <c r="S422" s="613" t="e">
        <f t="shared" si="58"/>
        <v>#N/A</v>
      </c>
      <c r="T422" s="747" t="e">
        <f t="shared" si="59"/>
        <v>#N/A</v>
      </c>
      <c r="U422" s="613" t="e">
        <f t="shared" si="60"/>
        <v>#N/A</v>
      </c>
    </row>
    <row r="423" spans="1:21">
      <c r="A423" s="285" t="s">
        <v>3720</v>
      </c>
      <c r="B423" s="285" t="s">
        <v>3362</v>
      </c>
      <c r="C423" s="447" t="s">
        <v>5384</v>
      </c>
      <c r="D423" s="497">
        <f t="shared" si="61"/>
        <v>302</v>
      </c>
      <c r="E423" s="496" t="e">
        <v>#N/A</v>
      </c>
      <c r="F423" s="489">
        <v>302</v>
      </c>
      <c r="G423" s="489" t="e">
        <v>#N/A</v>
      </c>
      <c r="H423" s="489" t="e">
        <v>#N/A</v>
      </c>
      <c r="I423" s="489" t="e">
        <v>#N/A</v>
      </c>
      <c r="J423" s="489" t="e">
        <v>#N/A</v>
      </c>
      <c r="K423" s="489" t="e">
        <v>#N/A</v>
      </c>
      <c r="L423" s="489" t="e">
        <v>#N/A</v>
      </c>
      <c r="M423" s="743"/>
      <c r="N423" s="613" t="e">
        <f t="shared" si="54"/>
        <v>#N/A</v>
      </c>
      <c r="O423" s="613">
        <f t="shared" si="55"/>
        <v>0</v>
      </c>
      <c r="P423" s="613" t="e">
        <f t="shared" si="56"/>
        <v>#N/A</v>
      </c>
      <c r="Q423" s="896" t="e">
        <f t="shared" si="62"/>
        <v>#N/A</v>
      </c>
      <c r="R423" s="613" t="e">
        <f t="shared" si="57"/>
        <v>#N/A</v>
      </c>
      <c r="S423" s="613" t="e">
        <f t="shared" si="58"/>
        <v>#N/A</v>
      </c>
      <c r="T423" s="747" t="e">
        <f t="shared" si="59"/>
        <v>#N/A</v>
      </c>
      <c r="U423" s="613" t="e">
        <f t="shared" si="60"/>
        <v>#N/A</v>
      </c>
    </row>
    <row r="424" spans="1:21">
      <c r="A424" s="285" t="s">
        <v>3720</v>
      </c>
      <c r="B424" s="285" t="s">
        <v>3279</v>
      </c>
      <c r="C424" s="447" t="s">
        <v>5385</v>
      </c>
      <c r="D424" s="497">
        <f t="shared" si="61"/>
        <v>179</v>
      </c>
      <c r="E424" s="496" t="e">
        <v>#N/A</v>
      </c>
      <c r="F424" s="489">
        <v>179</v>
      </c>
      <c r="G424" s="489" t="e">
        <v>#N/A</v>
      </c>
      <c r="H424" s="489" t="e">
        <v>#N/A</v>
      </c>
      <c r="I424" s="489" t="e">
        <v>#N/A</v>
      </c>
      <c r="J424" s="489" t="e">
        <v>#N/A</v>
      </c>
      <c r="K424" s="489" t="e">
        <v>#N/A</v>
      </c>
      <c r="L424" s="489" t="e">
        <v>#N/A</v>
      </c>
      <c r="M424" s="743"/>
      <c r="N424" s="613" t="e">
        <f t="shared" si="54"/>
        <v>#N/A</v>
      </c>
      <c r="O424" s="613">
        <f t="shared" si="55"/>
        <v>0</v>
      </c>
      <c r="P424" s="613" t="e">
        <f t="shared" si="56"/>
        <v>#N/A</v>
      </c>
      <c r="Q424" s="896" t="e">
        <f t="shared" si="62"/>
        <v>#N/A</v>
      </c>
      <c r="R424" s="613" t="e">
        <f t="shared" si="57"/>
        <v>#N/A</v>
      </c>
      <c r="S424" s="613" t="e">
        <f t="shared" si="58"/>
        <v>#N/A</v>
      </c>
      <c r="T424" s="747" t="e">
        <f t="shared" si="59"/>
        <v>#N/A</v>
      </c>
      <c r="U424" s="613" t="e">
        <f t="shared" si="60"/>
        <v>#N/A</v>
      </c>
    </row>
    <row r="425" spans="1:21">
      <c r="A425" s="285" t="s">
        <v>3720</v>
      </c>
      <c r="B425" s="285" t="s">
        <v>3280</v>
      </c>
      <c r="C425" s="447" t="s">
        <v>5386</v>
      </c>
      <c r="D425" s="497">
        <f t="shared" si="61"/>
        <v>224</v>
      </c>
      <c r="E425" s="496" t="e">
        <v>#N/A</v>
      </c>
      <c r="F425" s="489">
        <v>224</v>
      </c>
      <c r="G425" s="489" t="e">
        <v>#N/A</v>
      </c>
      <c r="H425" s="489" t="e">
        <v>#N/A</v>
      </c>
      <c r="I425" s="489" t="e">
        <v>#N/A</v>
      </c>
      <c r="J425" s="489" t="e">
        <v>#N/A</v>
      </c>
      <c r="K425" s="489" t="e">
        <v>#N/A</v>
      </c>
      <c r="L425" s="489" t="e">
        <v>#N/A</v>
      </c>
      <c r="M425" s="743"/>
      <c r="N425" s="613" t="e">
        <f t="shared" si="54"/>
        <v>#N/A</v>
      </c>
      <c r="O425" s="613">
        <f t="shared" si="55"/>
        <v>0</v>
      </c>
      <c r="P425" s="613" t="e">
        <f t="shared" si="56"/>
        <v>#N/A</v>
      </c>
      <c r="Q425" s="896" t="e">
        <f t="shared" si="62"/>
        <v>#N/A</v>
      </c>
      <c r="R425" s="613" t="e">
        <f t="shared" si="57"/>
        <v>#N/A</v>
      </c>
      <c r="S425" s="613" t="e">
        <f t="shared" si="58"/>
        <v>#N/A</v>
      </c>
      <c r="T425" s="747" t="e">
        <f t="shared" si="59"/>
        <v>#N/A</v>
      </c>
      <c r="U425" s="613" t="e">
        <f t="shared" si="60"/>
        <v>#N/A</v>
      </c>
    </row>
    <row r="426" spans="1:21">
      <c r="A426" s="285" t="s">
        <v>3720</v>
      </c>
      <c r="B426" s="285" t="s">
        <v>3281</v>
      </c>
      <c r="C426" s="447" t="s">
        <v>5387</v>
      </c>
      <c r="D426" s="497">
        <f t="shared" si="61"/>
        <v>235</v>
      </c>
      <c r="E426" s="496" t="e">
        <v>#N/A</v>
      </c>
      <c r="F426" s="489">
        <v>235</v>
      </c>
      <c r="G426" s="489" t="e">
        <v>#N/A</v>
      </c>
      <c r="H426" s="489" t="e">
        <v>#N/A</v>
      </c>
      <c r="I426" s="489" t="e">
        <v>#N/A</v>
      </c>
      <c r="J426" s="489" t="e">
        <v>#N/A</v>
      </c>
      <c r="K426" s="489" t="e">
        <v>#N/A</v>
      </c>
      <c r="L426" s="489" t="e">
        <v>#N/A</v>
      </c>
      <c r="M426" s="743"/>
      <c r="N426" s="613" t="e">
        <f t="shared" si="54"/>
        <v>#N/A</v>
      </c>
      <c r="O426" s="613">
        <f t="shared" si="55"/>
        <v>0</v>
      </c>
      <c r="P426" s="613" t="e">
        <f t="shared" si="56"/>
        <v>#N/A</v>
      </c>
      <c r="Q426" s="896" t="e">
        <f t="shared" si="62"/>
        <v>#N/A</v>
      </c>
      <c r="R426" s="613" t="e">
        <f t="shared" si="57"/>
        <v>#N/A</v>
      </c>
      <c r="S426" s="613" t="e">
        <f t="shared" si="58"/>
        <v>#N/A</v>
      </c>
      <c r="T426" s="747" t="e">
        <f t="shared" si="59"/>
        <v>#N/A</v>
      </c>
      <c r="U426" s="613" t="e">
        <f t="shared" si="60"/>
        <v>#N/A</v>
      </c>
    </row>
    <row r="427" spans="1:21">
      <c r="A427" s="285" t="s">
        <v>3720</v>
      </c>
      <c r="B427" s="285" t="s">
        <v>3282</v>
      </c>
      <c r="C427" s="447" t="s">
        <v>5388</v>
      </c>
      <c r="D427" s="497">
        <f t="shared" si="61"/>
        <v>268</v>
      </c>
      <c r="E427" s="496" t="e">
        <v>#N/A</v>
      </c>
      <c r="F427" s="489">
        <v>268</v>
      </c>
      <c r="G427" s="489" t="e">
        <v>#N/A</v>
      </c>
      <c r="H427" s="489" t="e">
        <v>#N/A</v>
      </c>
      <c r="I427" s="489" t="e">
        <v>#N/A</v>
      </c>
      <c r="J427" s="489" t="e">
        <v>#N/A</v>
      </c>
      <c r="K427" s="489" t="e">
        <v>#N/A</v>
      </c>
      <c r="L427" s="489" t="e">
        <v>#N/A</v>
      </c>
      <c r="M427" s="743"/>
      <c r="N427" s="613" t="e">
        <f t="shared" si="54"/>
        <v>#N/A</v>
      </c>
      <c r="O427" s="613">
        <f t="shared" si="55"/>
        <v>0</v>
      </c>
      <c r="P427" s="613" t="e">
        <f t="shared" si="56"/>
        <v>#N/A</v>
      </c>
      <c r="Q427" s="896" t="e">
        <f t="shared" si="62"/>
        <v>#N/A</v>
      </c>
      <c r="R427" s="613" t="e">
        <f t="shared" si="57"/>
        <v>#N/A</v>
      </c>
      <c r="S427" s="613" t="e">
        <f t="shared" si="58"/>
        <v>#N/A</v>
      </c>
      <c r="T427" s="747" t="e">
        <f t="shared" si="59"/>
        <v>#N/A</v>
      </c>
      <c r="U427" s="613" t="e">
        <f t="shared" si="60"/>
        <v>#N/A</v>
      </c>
    </row>
    <row r="428" spans="1:21">
      <c r="A428" s="285" t="s">
        <v>3720</v>
      </c>
      <c r="B428" s="285" t="s">
        <v>3240</v>
      </c>
      <c r="C428" s="447" t="s">
        <v>5389</v>
      </c>
      <c r="D428" s="497">
        <f t="shared" si="61"/>
        <v>148</v>
      </c>
      <c r="E428" s="496" t="e">
        <v>#N/A</v>
      </c>
      <c r="F428" s="489">
        <v>148</v>
      </c>
      <c r="G428" s="489" t="e">
        <v>#N/A</v>
      </c>
      <c r="H428" s="489">
        <v>148</v>
      </c>
      <c r="I428" s="489">
        <v>148</v>
      </c>
      <c r="J428" s="489">
        <v>148</v>
      </c>
      <c r="K428" s="489">
        <v>148</v>
      </c>
      <c r="L428" s="489" t="e">
        <v>#N/A</v>
      </c>
      <c r="M428" s="743"/>
      <c r="N428" s="613" t="e">
        <f t="shared" si="54"/>
        <v>#N/A</v>
      </c>
      <c r="O428" s="613">
        <f t="shared" si="55"/>
        <v>0</v>
      </c>
      <c r="P428" s="613">
        <f t="shared" si="56"/>
        <v>0</v>
      </c>
      <c r="Q428" s="896">
        <f t="shared" si="62"/>
        <v>1</v>
      </c>
      <c r="R428" s="613">
        <f t="shared" si="57"/>
        <v>0</v>
      </c>
      <c r="S428" s="613">
        <f t="shared" si="58"/>
        <v>0</v>
      </c>
      <c r="T428" s="747">
        <f t="shared" si="59"/>
        <v>0</v>
      </c>
      <c r="U428" s="613" t="e">
        <f t="shared" si="60"/>
        <v>#N/A</v>
      </c>
    </row>
    <row r="429" spans="1:21">
      <c r="A429" s="285" t="s">
        <v>3720</v>
      </c>
      <c r="B429" s="285" t="s">
        <v>3377</v>
      </c>
      <c r="C429" s="447" t="s">
        <v>5390</v>
      </c>
      <c r="D429" s="497">
        <f t="shared" si="61"/>
        <v>41</v>
      </c>
      <c r="E429" s="496" t="e">
        <v>#N/A</v>
      </c>
      <c r="F429" s="489">
        <v>41</v>
      </c>
      <c r="G429" s="489" t="e">
        <v>#N/A</v>
      </c>
      <c r="H429" s="489" t="e">
        <v>#N/A</v>
      </c>
      <c r="I429" s="489" t="e">
        <v>#N/A</v>
      </c>
      <c r="J429" s="489" t="e">
        <v>#N/A</v>
      </c>
      <c r="K429" s="489" t="e">
        <v>#N/A</v>
      </c>
      <c r="L429" s="489" t="e">
        <v>#N/A</v>
      </c>
      <c r="M429" s="743"/>
      <c r="N429" s="613" t="e">
        <f t="shared" si="54"/>
        <v>#N/A</v>
      </c>
      <c r="O429" s="613">
        <f t="shared" si="55"/>
        <v>0</v>
      </c>
      <c r="P429" s="613" t="e">
        <f t="shared" si="56"/>
        <v>#N/A</v>
      </c>
      <c r="Q429" s="896" t="e">
        <f t="shared" si="62"/>
        <v>#N/A</v>
      </c>
      <c r="R429" s="613" t="e">
        <f t="shared" si="57"/>
        <v>#N/A</v>
      </c>
      <c r="S429" s="613" t="e">
        <f t="shared" si="58"/>
        <v>#N/A</v>
      </c>
      <c r="T429" s="747" t="e">
        <f t="shared" si="59"/>
        <v>#N/A</v>
      </c>
      <c r="U429" s="613" t="e">
        <f t="shared" si="60"/>
        <v>#N/A</v>
      </c>
    </row>
    <row r="430" spans="1:21">
      <c r="A430" s="285" t="s">
        <v>3720</v>
      </c>
      <c r="B430" s="285" t="s">
        <v>3237</v>
      </c>
      <c r="C430" s="447" t="s">
        <v>5391</v>
      </c>
      <c r="D430" s="497">
        <f t="shared" si="61"/>
        <v>275</v>
      </c>
      <c r="E430" s="496" t="e">
        <v>#N/A</v>
      </c>
      <c r="F430" s="489">
        <v>275</v>
      </c>
      <c r="G430" s="489" t="e">
        <v>#N/A</v>
      </c>
      <c r="H430" s="489">
        <v>275</v>
      </c>
      <c r="I430" s="489">
        <v>275</v>
      </c>
      <c r="J430" s="489">
        <v>275</v>
      </c>
      <c r="K430" s="489">
        <v>275</v>
      </c>
      <c r="L430" s="489" t="e">
        <v>#N/A</v>
      </c>
      <c r="M430" s="743"/>
      <c r="N430" s="613" t="e">
        <f t="shared" si="54"/>
        <v>#N/A</v>
      </c>
      <c r="O430" s="613">
        <f t="shared" si="55"/>
        <v>0</v>
      </c>
      <c r="P430" s="613">
        <f t="shared" si="56"/>
        <v>0</v>
      </c>
      <c r="Q430" s="896">
        <f t="shared" si="62"/>
        <v>1</v>
      </c>
      <c r="R430" s="613">
        <f t="shared" si="57"/>
        <v>0</v>
      </c>
      <c r="S430" s="613">
        <f t="shared" si="58"/>
        <v>0</v>
      </c>
      <c r="T430" s="747">
        <f t="shared" si="59"/>
        <v>0</v>
      </c>
      <c r="U430" s="613" t="e">
        <f t="shared" si="60"/>
        <v>#N/A</v>
      </c>
    </row>
    <row r="431" spans="1:21">
      <c r="A431" s="285" t="s">
        <v>3720</v>
      </c>
      <c r="B431" s="285" t="s">
        <v>3235</v>
      </c>
      <c r="C431" s="447" t="s">
        <v>5392</v>
      </c>
      <c r="D431" s="497">
        <f t="shared" si="61"/>
        <v>212</v>
      </c>
      <c r="E431" s="496" t="e">
        <v>#N/A</v>
      </c>
      <c r="F431" s="489">
        <v>212</v>
      </c>
      <c r="G431" s="489" t="e">
        <v>#N/A</v>
      </c>
      <c r="H431" s="489">
        <v>212</v>
      </c>
      <c r="I431" s="489">
        <v>212</v>
      </c>
      <c r="J431" s="489">
        <v>212</v>
      </c>
      <c r="K431" s="489">
        <v>212</v>
      </c>
      <c r="L431" s="489" t="e">
        <v>#N/A</v>
      </c>
      <c r="M431" s="743"/>
      <c r="N431" s="613" t="e">
        <f t="shared" si="54"/>
        <v>#N/A</v>
      </c>
      <c r="O431" s="613">
        <f t="shared" si="55"/>
        <v>0</v>
      </c>
      <c r="P431" s="613">
        <f t="shared" si="56"/>
        <v>0</v>
      </c>
      <c r="Q431" s="896">
        <f t="shared" si="62"/>
        <v>1</v>
      </c>
      <c r="R431" s="613">
        <f t="shared" si="57"/>
        <v>0</v>
      </c>
      <c r="S431" s="613">
        <f t="shared" si="58"/>
        <v>0</v>
      </c>
      <c r="T431" s="747">
        <f t="shared" si="59"/>
        <v>0</v>
      </c>
      <c r="U431" s="613" t="e">
        <f t="shared" si="60"/>
        <v>#N/A</v>
      </c>
    </row>
    <row r="432" spans="1:21">
      <c r="A432" s="285" t="s">
        <v>3720</v>
      </c>
      <c r="B432" s="285" t="s">
        <v>3236</v>
      </c>
      <c r="C432" s="447" t="s">
        <v>5393</v>
      </c>
      <c r="D432" s="497">
        <f t="shared" si="61"/>
        <v>256</v>
      </c>
      <c r="E432" s="496" t="e">
        <v>#N/A</v>
      </c>
      <c r="F432" s="489">
        <v>256</v>
      </c>
      <c r="G432" s="489" t="e">
        <v>#N/A</v>
      </c>
      <c r="H432" s="489">
        <v>256</v>
      </c>
      <c r="I432" s="489">
        <v>256</v>
      </c>
      <c r="J432" s="489">
        <v>256</v>
      </c>
      <c r="K432" s="489">
        <v>256</v>
      </c>
      <c r="L432" s="489" t="e">
        <v>#N/A</v>
      </c>
      <c r="M432" s="743"/>
      <c r="N432" s="613" t="e">
        <f t="shared" si="54"/>
        <v>#N/A</v>
      </c>
      <c r="O432" s="613">
        <f t="shared" si="55"/>
        <v>0</v>
      </c>
      <c r="P432" s="613">
        <f t="shared" si="56"/>
        <v>0</v>
      </c>
      <c r="Q432" s="896">
        <f t="shared" si="62"/>
        <v>1</v>
      </c>
      <c r="R432" s="613">
        <f t="shared" si="57"/>
        <v>0</v>
      </c>
      <c r="S432" s="613">
        <f t="shared" si="58"/>
        <v>0</v>
      </c>
      <c r="T432" s="747">
        <f t="shared" si="59"/>
        <v>0</v>
      </c>
      <c r="U432" s="613" t="e">
        <f t="shared" si="60"/>
        <v>#N/A</v>
      </c>
    </row>
    <row r="433" spans="1:21">
      <c r="A433" s="285" t="s">
        <v>3720</v>
      </c>
      <c r="B433" s="285" t="s">
        <v>3253</v>
      </c>
      <c r="C433" s="447" t="s">
        <v>5394</v>
      </c>
      <c r="D433" s="497">
        <f t="shared" si="61"/>
        <v>101</v>
      </c>
      <c r="E433" s="496" t="e">
        <v>#N/A</v>
      </c>
      <c r="F433" s="489">
        <v>101</v>
      </c>
      <c r="G433" s="489" t="e">
        <v>#N/A</v>
      </c>
      <c r="H433" s="489" t="e">
        <v>#N/A</v>
      </c>
      <c r="I433" s="489" t="e">
        <v>#N/A</v>
      </c>
      <c r="J433" s="489" t="e">
        <v>#N/A</v>
      </c>
      <c r="K433" s="489" t="e">
        <v>#N/A</v>
      </c>
      <c r="L433" s="489" t="e">
        <v>#N/A</v>
      </c>
      <c r="M433" s="743"/>
      <c r="N433" s="613" t="e">
        <f t="shared" si="54"/>
        <v>#N/A</v>
      </c>
      <c r="O433" s="613">
        <f t="shared" si="55"/>
        <v>0</v>
      </c>
      <c r="P433" s="613" t="e">
        <f t="shared" si="56"/>
        <v>#N/A</v>
      </c>
      <c r="Q433" s="896" t="e">
        <f t="shared" si="62"/>
        <v>#N/A</v>
      </c>
      <c r="R433" s="613" t="e">
        <f t="shared" si="57"/>
        <v>#N/A</v>
      </c>
      <c r="S433" s="613" t="e">
        <f t="shared" si="58"/>
        <v>#N/A</v>
      </c>
      <c r="T433" s="747" t="e">
        <f t="shared" si="59"/>
        <v>#N/A</v>
      </c>
      <c r="U433" s="613" t="e">
        <f t="shared" si="60"/>
        <v>#N/A</v>
      </c>
    </row>
    <row r="434" spans="1:21">
      <c r="A434" s="285" t="s">
        <v>3720</v>
      </c>
      <c r="B434" s="285" t="s">
        <v>3238</v>
      </c>
      <c r="C434" s="447" t="s">
        <v>5395</v>
      </c>
      <c r="D434" s="497">
        <f t="shared" si="61"/>
        <v>212</v>
      </c>
      <c r="E434" s="496" t="e">
        <v>#N/A</v>
      </c>
      <c r="F434" s="489">
        <v>212</v>
      </c>
      <c r="G434" s="489" t="e">
        <v>#N/A</v>
      </c>
      <c r="H434" s="489">
        <v>212</v>
      </c>
      <c r="I434" s="489">
        <v>212</v>
      </c>
      <c r="J434" s="489">
        <v>212</v>
      </c>
      <c r="K434" s="489">
        <v>212</v>
      </c>
      <c r="L434" s="489" t="e">
        <v>#N/A</v>
      </c>
      <c r="M434" s="743"/>
      <c r="N434" s="613" t="e">
        <f t="shared" si="54"/>
        <v>#N/A</v>
      </c>
      <c r="O434" s="613">
        <f t="shared" si="55"/>
        <v>0</v>
      </c>
      <c r="P434" s="613">
        <f t="shared" si="56"/>
        <v>0</v>
      </c>
      <c r="Q434" s="896">
        <f t="shared" si="62"/>
        <v>1</v>
      </c>
      <c r="R434" s="613">
        <f t="shared" si="57"/>
        <v>0</v>
      </c>
      <c r="S434" s="613">
        <f t="shared" si="58"/>
        <v>0</v>
      </c>
      <c r="T434" s="747">
        <f t="shared" si="59"/>
        <v>0</v>
      </c>
      <c r="U434" s="613" t="e">
        <f t="shared" si="60"/>
        <v>#N/A</v>
      </c>
    </row>
    <row r="435" spans="1:21">
      <c r="A435" s="285" t="s">
        <v>3720</v>
      </c>
      <c r="B435" s="285" t="s">
        <v>3234</v>
      </c>
      <c r="C435" s="447" t="s">
        <v>5396</v>
      </c>
      <c r="D435" s="497">
        <f t="shared" si="61"/>
        <v>1005</v>
      </c>
      <c r="E435" s="496" t="e">
        <v>#N/A</v>
      </c>
      <c r="F435" s="489">
        <v>1005</v>
      </c>
      <c r="G435" s="489" t="e">
        <v>#N/A</v>
      </c>
      <c r="H435" s="489" t="e">
        <v>#N/A</v>
      </c>
      <c r="I435" s="489" t="e">
        <v>#N/A</v>
      </c>
      <c r="J435" s="489" t="e">
        <v>#N/A</v>
      </c>
      <c r="K435" s="489" t="e">
        <v>#N/A</v>
      </c>
      <c r="L435" s="489" t="e">
        <v>#N/A</v>
      </c>
      <c r="M435" s="743"/>
      <c r="N435" s="613" t="e">
        <f t="shared" si="54"/>
        <v>#N/A</v>
      </c>
      <c r="O435" s="613">
        <f t="shared" si="55"/>
        <v>0</v>
      </c>
      <c r="P435" s="613" t="e">
        <f t="shared" si="56"/>
        <v>#N/A</v>
      </c>
      <c r="Q435" s="896" t="e">
        <f t="shared" si="62"/>
        <v>#N/A</v>
      </c>
      <c r="R435" s="613" t="e">
        <f t="shared" si="57"/>
        <v>#N/A</v>
      </c>
      <c r="S435" s="613" t="e">
        <f t="shared" si="58"/>
        <v>#N/A</v>
      </c>
      <c r="T435" s="747" t="e">
        <f t="shared" si="59"/>
        <v>#N/A</v>
      </c>
      <c r="U435" s="613" t="e">
        <f t="shared" si="60"/>
        <v>#N/A</v>
      </c>
    </row>
    <row r="436" spans="1:21">
      <c r="A436" s="285" t="s">
        <v>3720</v>
      </c>
      <c r="B436" s="285" t="s">
        <v>3239</v>
      </c>
      <c r="C436" s="447" t="s">
        <v>5397</v>
      </c>
      <c r="D436" s="497">
        <f t="shared" si="61"/>
        <v>306</v>
      </c>
      <c r="E436" s="496" t="e">
        <v>#N/A</v>
      </c>
      <c r="F436" s="489">
        <v>306</v>
      </c>
      <c r="G436" s="489" t="e">
        <v>#N/A</v>
      </c>
      <c r="H436" s="489">
        <v>306</v>
      </c>
      <c r="I436" s="489">
        <v>306</v>
      </c>
      <c r="J436" s="489">
        <v>306</v>
      </c>
      <c r="K436" s="489">
        <v>306</v>
      </c>
      <c r="L436" s="489" t="e">
        <v>#N/A</v>
      </c>
      <c r="M436" s="743"/>
      <c r="N436" s="613" t="e">
        <f t="shared" si="54"/>
        <v>#N/A</v>
      </c>
      <c r="O436" s="613">
        <f t="shared" si="55"/>
        <v>0</v>
      </c>
      <c r="P436" s="613">
        <f t="shared" si="56"/>
        <v>0</v>
      </c>
      <c r="Q436" s="896">
        <f t="shared" si="62"/>
        <v>1</v>
      </c>
      <c r="R436" s="613">
        <f t="shared" si="57"/>
        <v>0</v>
      </c>
      <c r="S436" s="613">
        <f t="shared" si="58"/>
        <v>0</v>
      </c>
      <c r="T436" s="747">
        <f t="shared" si="59"/>
        <v>0</v>
      </c>
      <c r="U436" s="613" t="e">
        <f t="shared" si="60"/>
        <v>#N/A</v>
      </c>
    </row>
    <row r="437" spans="1:21">
      <c r="A437" s="285" t="s">
        <v>3720</v>
      </c>
      <c r="B437" s="285" t="s">
        <v>3246</v>
      </c>
      <c r="C437" s="447" t="s">
        <v>5398</v>
      </c>
      <c r="D437" s="497">
        <f t="shared" si="61"/>
        <v>84</v>
      </c>
      <c r="E437" s="496" t="e">
        <v>#N/A</v>
      </c>
      <c r="F437" s="489">
        <v>84</v>
      </c>
      <c r="G437" s="489" t="e">
        <v>#N/A</v>
      </c>
      <c r="H437" s="489">
        <v>84</v>
      </c>
      <c r="I437" s="489">
        <v>84</v>
      </c>
      <c r="J437" s="489">
        <v>84</v>
      </c>
      <c r="K437" s="489">
        <v>84</v>
      </c>
      <c r="L437" s="489" t="e">
        <v>#N/A</v>
      </c>
      <c r="M437" s="743"/>
      <c r="N437" s="613" t="e">
        <f t="shared" si="54"/>
        <v>#N/A</v>
      </c>
      <c r="O437" s="613">
        <f t="shared" si="55"/>
        <v>0</v>
      </c>
      <c r="P437" s="613">
        <f t="shared" si="56"/>
        <v>0</v>
      </c>
      <c r="Q437" s="896">
        <f t="shared" si="62"/>
        <v>1</v>
      </c>
      <c r="R437" s="613">
        <f t="shared" si="57"/>
        <v>0</v>
      </c>
      <c r="S437" s="613">
        <f t="shared" si="58"/>
        <v>0</v>
      </c>
      <c r="T437" s="747">
        <f t="shared" si="59"/>
        <v>0</v>
      </c>
      <c r="U437" s="613" t="e">
        <f t="shared" si="60"/>
        <v>#N/A</v>
      </c>
    </row>
    <row r="438" spans="1:21">
      <c r="A438" s="285" t="s">
        <v>3720</v>
      </c>
      <c r="B438" s="285" t="s">
        <v>3247</v>
      </c>
      <c r="C438" s="447" t="s">
        <v>5399</v>
      </c>
      <c r="D438" s="497">
        <f t="shared" si="61"/>
        <v>98</v>
      </c>
      <c r="E438" s="496" t="e">
        <v>#N/A</v>
      </c>
      <c r="F438" s="489">
        <v>98</v>
      </c>
      <c r="G438" s="489" t="e">
        <v>#N/A</v>
      </c>
      <c r="H438" s="489">
        <v>98</v>
      </c>
      <c r="I438" s="489">
        <v>98</v>
      </c>
      <c r="J438" s="489">
        <v>98</v>
      </c>
      <c r="K438" s="489">
        <v>98</v>
      </c>
      <c r="L438" s="489" t="e">
        <v>#N/A</v>
      </c>
      <c r="M438" s="743"/>
      <c r="N438" s="613" t="e">
        <f t="shared" si="54"/>
        <v>#N/A</v>
      </c>
      <c r="O438" s="613">
        <f t="shared" si="55"/>
        <v>0</v>
      </c>
      <c r="P438" s="613">
        <f t="shared" si="56"/>
        <v>0</v>
      </c>
      <c r="Q438" s="896">
        <f t="shared" si="62"/>
        <v>1</v>
      </c>
      <c r="R438" s="613">
        <f t="shared" si="57"/>
        <v>0</v>
      </c>
      <c r="S438" s="613">
        <f t="shared" si="58"/>
        <v>0</v>
      </c>
      <c r="T438" s="747">
        <f t="shared" si="59"/>
        <v>0</v>
      </c>
      <c r="U438" s="613" t="e">
        <f t="shared" si="60"/>
        <v>#N/A</v>
      </c>
    </row>
    <row r="439" spans="1:21">
      <c r="A439" s="285" t="s">
        <v>3720</v>
      </c>
      <c r="B439" s="285" t="s">
        <v>3248</v>
      </c>
      <c r="C439" s="447" t="s">
        <v>5400</v>
      </c>
      <c r="D439" s="497">
        <f t="shared" si="61"/>
        <v>103</v>
      </c>
      <c r="E439" s="496" t="e">
        <v>#N/A</v>
      </c>
      <c r="F439" s="489">
        <v>103</v>
      </c>
      <c r="G439" s="489" t="e">
        <v>#N/A</v>
      </c>
      <c r="H439" s="489">
        <v>103</v>
      </c>
      <c r="I439" s="489">
        <v>103</v>
      </c>
      <c r="J439" s="489">
        <v>103</v>
      </c>
      <c r="K439" s="489">
        <v>103</v>
      </c>
      <c r="L439" s="489" t="e">
        <v>#N/A</v>
      </c>
      <c r="M439" s="743"/>
      <c r="N439" s="613" t="e">
        <f t="shared" si="54"/>
        <v>#N/A</v>
      </c>
      <c r="O439" s="613">
        <f t="shared" si="55"/>
        <v>0</v>
      </c>
      <c r="P439" s="613">
        <f t="shared" si="56"/>
        <v>0</v>
      </c>
      <c r="Q439" s="896">
        <f t="shared" si="62"/>
        <v>1</v>
      </c>
      <c r="R439" s="613">
        <f t="shared" si="57"/>
        <v>0</v>
      </c>
      <c r="S439" s="613">
        <f t="shared" si="58"/>
        <v>0</v>
      </c>
      <c r="T439" s="747">
        <f t="shared" si="59"/>
        <v>0</v>
      </c>
      <c r="U439" s="613" t="e">
        <f t="shared" si="60"/>
        <v>#N/A</v>
      </c>
    </row>
    <row r="440" spans="1:21">
      <c r="A440" s="285" t="s">
        <v>3720</v>
      </c>
      <c r="B440" s="285" t="s">
        <v>3249</v>
      </c>
      <c r="C440" s="447" t="s">
        <v>5401</v>
      </c>
      <c r="D440" s="497">
        <f t="shared" si="61"/>
        <v>128</v>
      </c>
      <c r="E440" s="496" t="e">
        <v>#N/A</v>
      </c>
      <c r="F440" s="489">
        <v>128</v>
      </c>
      <c r="G440" s="489" t="e">
        <v>#N/A</v>
      </c>
      <c r="H440" s="489">
        <v>128</v>
      </c>
      <c r="I440" s="489">
        <v>128</v>
      </c>
      <c r="J440" s="489">
        <v>128</v>
      </c>
      <c r="K440" s="489">
        <v>128</v>
      </c>
      <c r="L440" s="489" t="e">
        <v>#N/A</v>
      </c>
      <c r="M440" s="743"/>
      <c r="N440" s="613" t="e">
        <f t="shared" si="54"/>
        <v>#N/A</v>
      </c>
      <c r="O440" s="613">
        <f t="shared" si="55"/>
        <v>0</v>
      </c>
      <c r="P440" s="613">
        <f t="shared" si="56"/>
        <v>0</v>
      </c>
      <c r="Q440" s="896">
        <f t="shared" si="62"/>
        <v>1</v>
      </c>
      <c r="R440" s="613">
        <f t="shared" si="57"/>
        <v>0</v>
      </c>
      <c r="S440" s="613">
        <f t="shared" si="58"/>
        <v>0</v>
      </c>
      <c r="T440" s="747">
        <f t="shared" si="59"/>
        <v>0</v>
      </c>
      <c r="U440" s="613" t="e">
        <f t="shared" si="60"/>
        <v>#N/A</v>
      </c>
    </row>
    <row r="441" spans="1:21">
      <c r="A441" s="285" t="s">
        <v>3720</v>
      </c>
      <c r="B441" s="285" t="s">
        <v>3250</v>
      </c>
      <c r="C441" s="447" t="s">
        <v>5402</v>
      </c>
      <c r="D441" s="497">
        <f t="shared" si="61"/>
        <v>134</v>
      </c>
      <c r="E441" s="496" t="e">
        <v>#N/A</v>
      </c>
      <c r="F441" s="489">
        <v>134</v>
      </c>
      <c r="G441" s="489" t="e">
        <v>#N/A</v>
      </c>
      <c r="H441" s="489">
        <v>134</v>
      </c>
      <c r="I441" s="489">
        <v>134</v>
      </c>
      <c r="J441" s="489">
        <v>134</v>
      </c>
      <c r="K441" s="489">
        <v>134</v>
      </c>
      <c r="L441" s="489" t="e">
        <v>#N/A</v>
      </c>
      <c r="M441" s="743"/>
      <c r="N441" s="613" t="e">
        <f t="shared" si="54"/>
        <v>#N/A</v>
      </c>
      <c r="O441" s="613">
        <f t="shared" si="55"/>
        <v>0</v>
      </c>
      <c r="P441" s="613">
        <f t="shared" si="56"/>
        <v>0</v>
      </c>
      <c r="Q441" s="896">
        <f t="shared" si="62"/>
        <v>1</v>
      </c>
      <c r="R441" s="613">
        <f t="shared" si="57"/>
        <v>0</v>
      </c>
      <c r="S441" s="613">
        <f t="shared" si="58"/>
        <v>0</v>
      </c>
      <c r="T441" s="747">
        <f t="shared" si="59"/>
        <v>0</v>
      </c>
      <c r="U441" s="613" t="e">
        <f t="shared" si="60"/>
        <v>#N/A</v>
      </c>
    </row>
    <row r="442" spans="1:21">
      <c r="A442" s="285" t="s">
        <v>3720</v>
      </c>
      <c r="B442" s="285" t="s">
        <v>3251</v>
      </c>
      <c r="C442" s="447" t="s">
        <v>5403</v>
      </c>
      <c r="D442" s="497">
        <f t="shared" si="61"/>
        <v>78</v>
      </c>
      <c r="E442" s="496" t="e">
        <v>#N/A</v>
      </c>
      <c r="F442" s="489">
        <v>78</v>
      </c>
      <c r="G442" s="489" t="e">
        <v>#N/A</v>
      </c>
      <c r="H442" s="489">
        <v>78</v>
      </c>
      <c r="I442" s="489">
        <v>78</v>
      </c>
      <c r="J442" s="489">
        <v>78</v>
      </c>
      <c r="K442" s="489">
        <v>78</v>
      </c>
      <c r="L442" s="489" t="e">
        <v>#N/A</v>
      </c>
      <c r="M442" s="743"/>
      <c r="N442" s="613" t="e">
        <f t="shared" si="54"/>
        <v>#N/A</v>
      </c>
      <c r="O442" s="613">
        <f t="shared" si="55"/>
        <v>0</v>
      </c>
      <c r="P442" s="613">
        <f t="shared" si="56"/>
        <v>0</v>
      </c>
      <c r="Q442" s="896">
        <f t="shared" si="62"/>
        <v>1</v>
      </c>
      <c r="R442" s="613">
        <f t="shared" si="57"/>
        <v>0</v>
      </c>
      <c r="S442" s="613">
        <f t="shared" si="58"/>
        <v>0</v>
      </c>
      <c r="T442" s="747">
        <f t="shared" si="59"/>
        <v>0</v>
      </c>
      <c r="U442" s="613" t="e">
        <f t="shared" si="60"/>
        <v>#N/A</v>
      </c>
    </row>
    <row r="443" spans="1:21">
      <c r="A443" s="285" t="s">
        <v>3720</v>
      </c>
      <c r="B443" s="285" t="s">
        <v>3252</v>
      </c>
      <c r="C443" s="447" t="s">
        <v>5404</v>
      </c>
      <c r="D443" s="497">
        <f t="shared" si="61"/>
        <v>128</v>
      </c>
      <c r="E443" s="496" t="e">
        <v>#N/A</v>
      </c>
      <c r="F443" s="489">
        <v>128</v>
      </c>
      <c r="G443" s="489" t="e">
        <v>#N/A</v>
      </c>
      <c r="H443" s="489">
        <v>128</v>
      </c>
      <c r="I443" s="489">
        <v>128</v>
      </c>
      <c r="J443" s="489">
        <v>128</v>
      </c>
      <c r="K443" s="489">
        <v>128</v>
      </c>
      <c r="L443" s="489" t="e">
        <v>#N/A</v>
      </c>
      <c r="M443" s="743"/>
      <c r="N443" s="613" t="e">
        <f t="shared" si="54"/>
        <v>#N/A</v>
      </c>
      <c r="O443" s="613">
        <f t="shared" si="55"/>
        <v>0</v>
      </c>
      <c r="P443" s="613">
        <f t="shared" si="56"/>
        <v>0</v>
      </c>
      <c r="Q443" s="896">
        <f t="shared" si="62"/>
        <v>1</v>
      </c>
      <c r="R443" s="613">
        <f t="shared" si="57"/>
        <v>0</v>
      </c>
      <c r="S443" s="613">
        <f t="shared" si="58"/>
        <v>0</v>
      </c>
      <c r="T443" s="747">
        <f t="shared" si="59"/>
        <v>0</v>
      </c>
      <c r="U443" s="613" t="e">
        <f t="shared" si="60"/>
        <v>#N/A</v>
      </c>
    </row>
    <row r="444" spans="1:21">
      <c r="A444" s="285" t="s">
        <v>3720</v>
      </c>
      <c r="B444" s="285" t="s">
        <v>3242</v>
      </c>
      <c r="C444" s="447" t="s">
        <v>5405</v>
      </c>
      <c r="D444" s="497">
        <f t="shared" si="61"/>
        <v>203</v>
      </c>
      <c r="E444" s="496" t="e">
        <v>#N/A</v>
      </c>
      <c r="F444" s="489">
        <v>203</v>
      </c>
      <c r="G444" s="489" t="e">
        <v>#N/A</v>
      </c>
      <c r="H444" s="489">
        <v>203</v>
      </c>
      <c r="I444" s="489">
        <v>203</v>
      </c>
      <c r="J444" s="489">
        <v>203</v>
      </c>
      <c r="K444" s="489">
        <v>203</v>
      </c>
      <c r="L444" s="489" t="e">
        <v>#N/A</v>
      </c>
      <c r="M444" s="743"/>
      <c r="N444" s="613" t="e">
        <f t="shared" si="54"/>
        <v>#N/A</v>
      </c>
      <c r="O444" s="613">
        <f t="shared" si="55"/>
        <v>0</v>
      </c>
      <c r="P444" s="613">
        <f t="shared" si="56"/>
        <v>0</v>
      </c>
      <c r="Q444" s="896">
        <f t="shared" si="62"/>
        <v>1</v>
      </c>
      <c r="R444" s="613">
        <f t="shared" si="57"/>
        <v>0</v>
      </c>
      <c r="S444" s="613">
        <f t="shared" si="58"/>
        <v>0</v>
      </c>
      <c r="T444" s="747">
        <f t="shared" si="59"/>
        <v>0</v>
      </c>
      <c r="U444" s="613" t="e">
        <f t="shared" si="60"/>
        <v>#N/A</v>
      </c>
    </row>
    <row r="445" spans="1:21">
      <c r="A445" s="285" t="s">
        <v>3720</v>
      </c>
      <c r="B445" s="285" t="s">
        <v>3244</v>
      </c>
      <c r="C445" s="447" t="s">
        <v>5406</v>
      </c>
      <c r="D445" s="497">
        <f t="shared" si="61"/>
        <v>217</v>
      </c>
      <c r="E445" s="496" t="e">
        <v>#N/A</v>
      </c>
      <c r="F445" s="489">
        <v>217</v>
      </c>
      <c r="G445" s="489" t="e">
        <v>#N/A</v>
      </c>
      <c r="H445" s="489">
        <v>217</v>
      </c>
      <c r="I445" s="489">
        <v>217</v>
      </c>
      <c r="J445" s="489">
        <v>217</v>
      </c>
      <c r="K445" s="489">
        <v>217</v>
      </c>
      <c r="L445" s="489" t="e">
        <v>#N/A</v>
      </c>
      <c r="M445" s="743"/>
      <c r="N445" s="613" t="e">
        <f t="shared" si="54"/>
        <v>#N/A</v>
      </c>
      <c r="O445" s="613">
        <f t="shared" si="55"/>
        <v>0</v>
      </c>
      <c r="P445" s="613">
        <f t="shared" si="56"/>
        <v>0</v>
      </c>
      <c r="Q445" s="896">
        <f t="shared" si="62"/>
        <v>1</v>
      </c>
      <c r="R445" s="613">
        <f t="shared" si="57"/>
        <v>0</v>
      </c>
      <c r="S445" s="613">
        <f t="shared" si="58"/>
        <v>0</v>
      </c>
      <c r="T445" s="747">
        <f t="shared" si="59"/>
        <v>0</v>
      </c>
      <c r="U445" s="613" t="e">
        <f t="shared" si="60"/>
        <v>#N/A</v>
      </c>
    </row>
    <row r="446" spans="1:21">
      <c r="A446" s="285" t="s">
        <v>3720</v>
      </c>
      <c r="B446" s="285" t="s">
        <v>3254</v>
      </c>
      <c r="C446" s="447" t="s">
        <v>5407</v>
      </c>
      <c r="D446" s="497">
        <f t="shared" si="61"/>
        <v>248</v>
      </c>
      <c r="E446" s="496" t="e">
        <v>#N/A</v>
      </c>
      <c r="F446" s="489">
        <v>248</v>
      </c>
      <c r="G446" s="489" t="e">
        <v>#N/A</v>
      </c>
      <c r="H446" s="489">
        <v>248</v>
      </c>
      <c r="I446" s="489">
        <v>248</v>
      </c>
      <c r="J446" s="489">
        <v>248</v>
      </c>
      <c r="K446" s="489">
        <v>248</v>
      </c>
      <c r="L446" s="489" t="e">
        <v>#N/A</v>
      </c>
      <c r="M446" s="743"/>
      <c r="N446" s="613" t="e">
        <f t="shared" si="54"/>
        <v>#N/A</v>
      </c>
      <c r="O446" s="613">
        <f t="shared" si="55"/>
        <v>0</v>
      </c>
      <c r="P446" s="613">
        <f t="shared" si="56"/>
        <v>0</v>
      </c>
      <c r="Q446" s="896">
        <f t="shared" si="62"/>
        <v>1</v>
      </c>
      <c r="R446" s="613">
        <f t="shared" si="57"/>
        <v>0</v>
      </c>
      <c r="S446" s="613">
        <f t="shared" si="58"/>
        <v>0</v>
      </c>
      <c r="T446" s="747">
        <f t="shared" si="59"/>
        <v>0</v>
      </c>
      <c r="U446" s="613" t="e">
        <f t="shared" si="60"/>
        <v>#N/A</v>
      </c>
    </row>
    <row r="447" spans="1:21">
      <c r="A447" s="285" t="s">
        <v>3720</v>
      </c>
      <c r="B447" s="285" t="s">
        <v>3243</v>
      </c>
      <c r="C447" s="447" t="s">
        <v>5408</v>
      </c>
      <c r="D447" s="497">
        <f t="shared" si="61"/>
        <v>262</v>
      </c>
      <c r="E447" s="496" t="e">
        <v>#N/A</v>
      </c>
      <c r="F447" s="489">
        <v>262</v>
      </c>
      <c r="G447" s="489" t="e">
        <v>#N/A</v>
      </c>
      <c r="H447" s="489">
        <v>262</v>
      </c>
      <c r="I447" s="489">
        <v>262</v>
      </c>
      <c r="J447" s="489">
        <v>262</v>
      </c>
      <c r="K447" s="489">
        <v>262</v>
      </c>
      <c r="L447" s="489" t="e">
        <v>#N/A</v>
      </c>
      <c r="M447" s="743"/>
      <c r="N447" s="613" t="e">
        <f t="shared" si="54"/>
        <v>#N/A</v>
      </c>
      <c r="O447" s="613">
        <f t="shared" si="55"/>
        <v>0</v>
      </c>
      <c r="P447" s="613">
        <f t="shared" si="56"/>
        <v>0</v>
      </c>
      <c r="Q447" s="896">
        <f t="shared" si="62"/>
        <v>1</v>
      </c>
      <c r="R447" s="613">
        <f t="shared" si="57"/>
        <v>0</v>
      </c>
      <c r="S447" s="613">
        <f t="shared" si="58"/>
        <v>0</v>
      </c>
      <c r="T447" s="747">
        <f t="shared" si="59"/>
        <v>0</v>
      </c>
      <c r="U447" s="613" t="e">
        <f t="shared" si="60"/>
        <v>#N/A</v>
      </c>
    </row>
    <row r="448" spans="1:21">
      <c r="A448" s="285" t="s">
        <v>3720</v>
      </c>
      <c r="B448" s="285" t="s">
        <v>3245</v>
      </c>
      <c r="C448" s="447" t="s">
        <v>5409</v>
      </c>
      <c r="D448" s="497">
        <f t="shared" si="61"/>
        <v>231</v>
      </c>
      <c r="E448" s="496" t="e">
        <v>#N/A</v>
      </c>
      <c r="F448" s="489">
        <v>231</v>
      </c>
      <c r="G448" s="489" t="e">
        <v>#N/A</v>
      </c>
      <c r="H448" s="489">
        <v>231</v>
      </c>
      <c r="I448" s="489">
        <v>231</v>
      </c>
      <c r="J448" s="489">
        <v>231</v>
      </c>
      <c r="K448" s="489">
        <v>231</v>
      </c>
      <c r="L448" s="489" t="e">
        <v>#N/A</v>
      </c>
      <c r="M448" s="743"/>
      <c r="N448" s="613" t="e">
        <f t="shared" si="54"/>
        <v>#N/A</v>
      </c>
      <c r="O448" s="613">
        <f t="shared" si="55"/>
        <v>0</v>
      </c>
      <c r="P448" s="613">
        <f t="shared" si="56"/>
        <v>0</v>
      </c>
      <c r="Q448" s="896">
        <f t="shared" si="62"/>
        <v>1</v>
      </c>
      <c r="R448" s="613">
        <f t="shared" si="57"/>
        <v>0</v>
      </c>
      <c r="S448" s="613">
        <f t="shared" si="58"/>
        <v>0</v>
      </c>
      <c r="T448" s="747">
        <f t="shared" si="59"/>
        <v>0</v>
      </c>
      <c r="U448" s="613" t="e">
        <f t="shared" si="60"/>
        <v>#N/A</v>
      </c>
    </row>
    <row r="449" spans="1:21">
      <c r="A449" s="285" t="s">
        <v>3720</v>
      </c>
      <c r="B449" s="285" t="s">
        <v>3241</v>
      </c>
      <c r="C449" s="447" t="s">
        <v>5410</v>
      </c>
      <c r="D449" s="497">
        <f t="shared" si="61"/>
        <v>248</v>
      </c>
      <c r="E449" s="496" t="e">
        <v>#N/A</v>
      </c>
      <c r="F449" s="489">
        <v>248</v>
      </c>
      <c r="G449" s="489" t="e">
        <v>#N/A</v>
      </c>
      <c r="H449" s="489">
        <v>248</v>
      </c>
      <c r="I449" s="489">
        <v>248</v>
      </c>
      <c r="J449" s="489">
        <v>248</v>
      </c>
      <c r="K449" s="489">
        <v>248</v>
      </c>
      <c r="L449" s="489" t="e">
        <v>#N/A</v>
      </c>
      <c r="M449" s="743"/>
      <c r="N449" s="613" t="e">
        <f t="shared" si="54"/>
        <v>#N/A</v>
      </c>
      <c r="O449" s="613">
        <f t="shared" si="55"/>
        <v>0</v>
      </c>
      <c r="P449" s="613">
        <f t="shared" si="56"/>
        <v>0</v>
      </c>
      <c r="Q449" s="896">
        <f t="shared" si="62"/>
        <v>1</v>
      </c>
      <c r="R449" s="613">
        <f t="shared" si="57"/>
        <v>0</v>
      </c>
      <c r="S449" s="613">
        <f t="shared" si="58"/>
        <v>0</v>
      </c>
      <c r="T449" s="747">
        <f t="shared" si="59"/>
        <v>0</v>
      </c>
      <c r="U449" s="613" t="e">
        <f t="shared" si="60"/>
        <v>#N/A</v>
      </c>
    </row>
    <row r="450" spans="1:21">
      <c r="A450" s="285" t="s">
        <v>3720</v>
      </c>
      <c r="B450" s="285" t="s">
        <v>3116</v>
      </c>
      <c r="C450" s="447" t="s">
        <v>5411</v>
      </c>
      <c r="D450" s="497">
        <f t="shared" si="61"/>
        <v>725</v>
      </c>
      <c r="E450" s="496" t="e">
        <v>#N/A</v>
      </c>
      <c r="F450" s="489">
        <v>725</v>
      </c>
      <c r="G450" s="489" t="e">
        <v>#N/A</v>
      </c>
      <c r="H450" s="489">
        <v>725</v>
      </c>
      <c r="I450" s="489">
        <v>725</v>
      </c>
      <c r="J450" s="489">
        <v>725</v>
      </c>
      <c r="K450" s="489">
        <v>725</v>
      </c>
      <c r="L450" s="489" t="e">
        <v>#N/A</v>
      </c>
      <c r="M450" s="743"/>
      <c r="N450" s="613" t="e">
        <f t="shared" ref="N450:N513" si="63">D450-E450</f>
        <v>#N/A</v>
      </c>
      <c r="O450" s="613">
        <f t="shared" ref="O450:O513" si="64">D450-F450</f>
        <v>0</v>
      </c>
      <c r="P450" s="613">
        <f t="shared" ref="P450:P513" si="65">D450-H450</f>
        <v>0</v>
      </c>
      <c r="Q450" s="896">
        <f t="shared" si="62"/>
        <v>1</v>
      </c>
      <c r="R450" s="613">
        <f t="shared" ref="R450:R513" si="66">D450-I450</f>
        <v>0</v>
      </c>
      <c r="S450" s="613">
        <f t="shared" ref="S450:S513" si="67">D450-J450</f>
        <v>0</v>
      </c>
      <c r="T450" s="747">
        <f t="shared" ref="T450:T513" si="68">D450-K450</f>
        <v>0</v>
      </c>
      <c r="U450" s="613" t="e">
        <f t="shared" ref="U450:U513" si="69">D450-L450</f>
        <v>#N/A</v>
      </c>
    </row>
    <row r="451" spans="1:21">
      <c r="A451" s="285" t="s">
        <v>3720</v>
      </c>
      <c r="B451" s="285" t="s">
        <v>3115</v>
      </c>
      <c r="C451" s="447" t="s">
        <v>5412</v>
      </c>
      <c r="D451" s="497">
        <f t="shared" ref="D451:D514" si="70">IFERROR(E451,IFERROR(F451,IFERROR(G451,IFERROR(H451,IFERROR(I451,IFERROR(J451,IFERROR(K451,L451)))))))</f>
        <v>678</v>
      </c>
      <c r="E451" s="496" t="e">
        <v>#N/A</v>
      </c>
      <c r="F451" s="489">
        <v>678</v>
      </c>
      <c r="G451" s="489" t="e">
        <v>#N/A</v>
      </c>
      <c r="H451" s="489">
        <v>678</v>
      </c>
      <c r="I451" s="489">
        <v>678</v>
      </c>
      <c r="J451" s="489">
        <v>678</v>
      </c>
      <c r="K451" s="489">
        <v>678</v>
      </c>
      <c r="L451" s="489" t="e">
        <v>#N/A</v>
      </c>
      <c r="M451" s="743"/>
      <c r="N451" s="613" t="e">
        <f t="shared" si="63"/>
        <v>#N/A</v>
      </c>
      <c r="O451" s="613">
        <f t="shared" si="64"/>
        <v>0</v>
      </c>
      <c r="P451" s="613">
        <f t="shared" si="65"/>
        <v>0</v>
      </c>
      <c r="Q451" s="896">
        <f t="shared" ref="Q451:Q514" si="71">F451/H451</f>
        <v>1</v>
      </c>
      <c r="R451" s="613">
        <f t="shared" si="66"/>
        <v>0</v>
      </c>
      <c r="S451" s="613">
        <f t="shared" si="67"/>
        <v>0</v>
      </c>
      <c r="T451" s="747">
        <f t="shared" si="68"/>
        <v>0</v>
      </c>
      <c r="U451" s="613" t="e">
        <f t="shared" si="69"/>
        <v>#N/A</v>
      </c>
    </row>
    <row r="452" spans="1:21">
      <c r="A452" s="285" t="s">
        <v>3720</v>
      </c>
      <c r="B452" s="285" t="s">
        <v>3105</v>
      </c>
      <c r="C452" s="447" t="s">
        <v>5413</v>
      </c>
      <c r="D452" s="497">
        <f t="shared" si="70"/>
        <v>1198</v>
      </c>
      <c r="E452" s="496" t="e">
        <v>#N/A</v>
      </c>
      <c r="F452" s="489">
        <v>1198</v>
      </c>
      <c r="G452" s="489" t="e">
        <v>#N/A</v>
      </c>
      <c r="H452" s="489">
        <v>1198</v>
      </c>
      <c r="I452" s="489">
        <v>1198</v>
      </c>
      <c r="J452" s="489">
        <v>1198</v>
      </c>
      <c r="K452" s="489">
        <v>1198</v>
      </c>
      <c r="L452" s="489" t="e">
        <v>#N/A</v>
      </c>
      <c r="M452" s="743"/>
      <c r="N452" s="613" t="e">
        <f t="shared" si="63"/>
        <v>#N/A</v>
      </c>
      <c r="O452" s="613">
        <f t="shared" si="64"/>
        <v>0</v>
      </c>
      <c r="P452" s="613">
        <f t="shared" si="65"/>
        <v>0</v>
      </c>
      <c r="Q452" s="896">
        <f t="shared" si="71"/>
        <v>1</v>
      </c>
      <c r="R452" s="613">
        <f t="shared" si="66"/>
        <v>0</v>
      </c>
      <c r="S452" s="613">
        <f t="shared" si="67"/>
        <v>0</v>
      </c>
      <c r="T452" s="747">
        <f t="shared" si="68"/>
        <v>0</v>
      </c>
      <c r="U452" s="613" t="e">
        <f t="shared" si="69"/>
        <v>#N/A</v>
      </c>
    </row>
    <row r="453" spans="1:21">
      <c r="A453" s="285" t="s">
        <v>3720</v>
      </c>
      <c r="B453" s="285" t="s">
        <v>3106</v>
      </c>
      <c r="C453" s="447" t="s">
        <v>5414</v>
      </c>
      <c r="D453" s="497">
        <f t="shared" si="70"/>
        <v>1137</v>
      </c>
      <c r="E453" s="496" t="e">
        <v>#N/A</v>
      </c>
      <c r="F453" s="489">
        <v>1137</v>
      </c>
      <c r="G453" s="489" t="e">
        <v>#N/A</v>
      </c>
      <c r="H453" s="489">
        <v>1137</v>
      </c>
      <c r="I453" s="489">
        <v>1137</v>
      </c>
      <c r="J453" s="489">
        <v>1137</v>
      </c>
      <c r="K453" s="489">
        <v>1137</v>
      </c>
      <c r="L453" s="489" t="e">
        <v>#N/A</v>
      </c>
      <c r="M453" s="743"/>
      <c r="N453" s="613" t="e">
        <f t="shared" si="63"/>
        <v>#N/A</v>
      </c>
      <c r="O453" s="613">
        <f t="shared" si="64"/>
        <v>0</v>
      </c>
      <c r="P453" s="613">
        <f t="shared" si="65"/>
        <v>0</v>
      </c>
      <c r="Q453" s="896">
        <f t="shared" si="71"/>
        <v>1</v>
      </c>
      <c r="R453" s="613">
        <f t="shared" si="66"/>
        <v>0</v>
      </c>
      <c r="S453" s="613">
        <f t="shared" si="67"/>
        <v>0</v>
      </c>
      <c r="T453" s="747">
        <f t="shared" si="68"/>
        <v>0</v>
      </c>
      <c r="U453" s="613" t="e">
        <f t="shared" si="69"/>
        <v>#N/A</v>
      </c>
    </row>
    <row r="454" spans="1:21">
      <c r="A454" s="285" t="s">
        <v>3720</v>
      </c>
      <c r="B454" s="285" t="s">
        <v>3118</v>
      </c>
      <c r="C454" s="447" t="s">
        <v>5415</v>
      </c>
      <c r="D454" s="497">
        <f t="shared" si="70"/>
        <v>789</v>
      </c>
      <c r="E454" s="496" t="e">
        <v>#N/A</v>
      </c>
      <c r="F454" s="489">
        <v>789</v>
      </c>
      <c r="G454" s="489" t="e">
        <v>#N/A</v>
      </c>
      <c r="H454" s="489">
        <v>789</v>
      </c>
      <c r="I454" s="489">
        <v>789</v>
      </c>
      <c r="J454" s="489">
        <v>789</v>
      </c>
      <c r="K454" s="489">
        <v>789</v>
      </c>
      <c r="L454" s="489" t="e">
        <v>#N/A</v>
      </c>
      <c r="M454" s="743"/>
      <c r="N454" s="613" t="e">
        <f t="shared" si="63"/>
        <v>#N/A</v>
      </c>
      <c r="O454" s="613">
        <f t="shared" si="64"/>
        <v>0</v>
      </c>
      <c r="P454" s="613">
        <f t="shared" si="65"/>
        <v>0</v>
      </c>
      <c r="Q454" s="896">
        <f t="shared" si="71"/>
        <v>1</v>
      </c>
      <c r="R454" s="613">
        <f t="shared" si="66"/>
        <v>0</v>
      </c>
      <c r="S454" s="613">
        <f t="shared" si="67"/>
        <v>0</v>
      </c>
      <c r="T454" s="747">
        <f t="shared" si="68"/>
        <v>0</v>
      </c>
      <c r="U454" s="613" t="e">
        <f t="shared" si="69"/>
        <v>#N/A</v>
      </c>
    </row>
    <row r="455" spans="1:21">
      <c r="A455" s="285" t="s">
        <v>3720</v>
      </c>
      <c r="B455" s="285" t="s">
        <v>3117</v>
      </c>
      <c r="C455" s="447" t="s">
        <v>5416</v>
      </c>
      <c r="D455" s="497">
        <f t="shared" si="70"/>
        <v>742</v>
      </c>
      <c r="E455" s="496" t="e">
        <v>#N/A</v>
      </c>
      <c r="F455" s="489">
        <v>742</v>
      </c>
      <c r="G455" s="489" t="e">
        <v>#N/A</v>
      </c>
      <c r="H455" s="489">
        <v>742</v>
      </c>
      <c r="I455" s="489">
        <v>742</v>
      </c>
      <c r="J455" s="489">
        <v>742</v>
      </c>
      <c r="K455" s="489">
        <v>742</v>
      </c>
      <c r="L455" s="489" t="e">
        <v>#N/A</v>
      </c>
      <c r="M455" s="743"/>
      <c r="N455" s="613" t="e">
        <f t="shared" si="63"/>
        <v>#N/A</v>
      </c>
      <c r="O455" s="613">
        <f t="shared" si="64"/>
        <v>0</v>
      </c>
      <c r="P455" s="613">
        <f t="shared" si="65"/>
        <v>0</v>
      </c>
      <c r="Q455" s="896">
        <f t="shared" si="71"/>
        <v>1</v>
      </c>
      <c r="R455" s="613">
        <f t="shared" si="66"/>
        <v>0</v>
      </c>
      <c r="S455" s="613">
        <f t="shared" si="67"/>
        <v>0</v>
      </c>
      <c r="T455" s="747">
        <f t="shared" si="68"/>
        <v>0</v>
      </c>
      <c r="U455" s="613" t="e">
        <f t="shared" si="69"/>
        <v>#N/A</v>
      </c>
    </row>
    <row r="456" spans="1:21">
      <c r="A456" s="285" t="s">
        <v>3720</v>
      </c>
      <c r="B456" s="285" t="s">
        <v>3107</v>
      </c>
      <c r="C456" s="447" t="s">
        <v>5417</v>
      </c>
      <c r="D456" s="497">
        <f t="shared" si="70"/>
        <v>1262</v>
      </c>
      <c r="E456" s="496" t="e">
        <v>#N/A</v>
      </c>
      <c r="F456" s="489">
        <v>1262</v>
      </c>
      <c r="G456" s="489" t="e">
        <v>#N/A</v>
      </c>
      <c r="H456" s="489">
        <v>1262</v>
      </c>
      <c r="I456" s="489">
        <v>1262</v>
      </c>
      <c r="J456" s="489">
        <v>1262</v>
      </c>
      <c r="K456" s="489">
        <v>1262</v>
      </c>
      <c r="L456" s="489" t="e">
        <v>#N/A</v>
      </c>
      <c r="M456" s="743"/>
      <c r="N456" s="613" t="e">
        <f t="shared" si="63"/>
        <v>#N/A</v>
      </c>
      <c r="O456" s="613">
        <f t="shared" si="64"/>
        <v>0</v>
      </c>
      <c r="P456" s="613">
        <f t="shared" si="65"/>
        <v>0</v>
      </c>
      <c r="Q456" s="896">
        <f t="shared" si="71"/>
        <v>1</v>
      </c>
      <c r="R456" s="613">
        <f t="shared" si="66"/>
        <v>0</v>
      </c>
      <c r="S456" s="613">
        <f t="shared" si="67"/>
        <v>0</v>
      </c>
      <c r="T456" s="747">
        <f t="shared" si="68"/>
        <v>0</v>
      </c>
      <c r="U456" s="613" t="e">
        <f t="shared" si="69"/>
        <v>#N/A</v>
      </c>
    </row>
    <row r="457" spans="1:21">
      <c r="A457" s="285" t="s">
        <v>3720</v>
      </c>
      <c r="B457" s="285" t="s">
        <v>3108</v>
      </c>
      <c r="C457" s="447" t="s">
        <v>5418</v>
      </c>
      <c r="D457" s="497">
        <f t="shared" si="70"/>
        <v>1198</v>
      </c>
      <c r="E457" s="496" t="e">
        <v>#N/A</v>
      </c>
      <c r="F457" s="489">
        <v>1198</v>
      </c>
      <c r="G457" s="489" t="e">
        <v>#N/A</v>
      </c>
      <c r="H457" s="489">
        <v>1198</v>
      </c>
      <c r="I457" s="489">
        <v>1198</v>
      </c>
      <c r="J457" s="489">
        <v>1198</v>
      </c>
      <c r="K457" s="489">
        <v>1198</v>
      </c>
      <c r="L457" s="489" t="e">
        <v>#N/A</v>
      </c>
      <c r="M457" s="743"/>
      <c r="N457" s="613" t="e">
        <f t="shared" si="63"/>
        <v>#N/A</v>
      </c>
      <c r="O457" s="613">
        <f t="shared" si="64"/>
        <v>0</v>
      </c>
      <c r="P457" s="613">
        <f t="shared" si="65"/>
        <v>0</v>
      </c>
      <c r="Q457" s="896">
        <f t="shared" si="71"/>
        <v>1</v>
      </c>
      <c r="R457" s="613">
        <f t="shared" si="66"/>
        <v>0</v>
      </c>
      <c r="S457" s="613">
        <f t="shared" si="67"/>
        <v>0</v>
      </c>
      <c r="T457" s="747">
        <f t="shared" si="68"/>
        <v>0</v>
      </c>
      <c r="U457" s="613" t="e">
        <f t="shared" si="69"/>
        <v>#N/A</v>
      </c>
    </row>
    <row r="458" spans="1:21">
      <c r="A458" s="285" t="s">
        <v>3720</v>
      </c>
      <c r="B458" s="285" t="s">
        <v>3120</v>
      </c>
      <c r="C458" s="447" t="s">
        <v>5419</v>
      </c>
      <c r="D458" s="497">
        <f t="shared" si="70"/>
        <v>914</v>
      </c>
      <c r="E458" s="496" t="e">
        <v>#N/A</v>
      </c>
      <c r="F458" s="489">
        <v>914</v>
      </c>
      <c r="G458" s="489" t="e">
        <v>#N/A</v>
      </c>
      <c r="H458" s="489">
        <v>914</v>
      </c>
      <c r="I458" s="489">
        <v>914</v>
      </c>
      <c r="J458" s="489">
        <v>914</v>
      </c>
      <c r="K458" s="489">
        <v>914</v>
      </c>
      <c r="L458" s="489" t="e">
        <v>#N/A</v>
      </c>
      <c r="M458" s="743"/>
      <c r="N458" s="613" t="e">
        <f t="shared" si="63"/>
        <v>#N/A</v>
      </c>
      <c r="O458" s="613">
        <f t="shared" si="64"/>
        <v>0</v>
      </c>
      <c r="P458" s="613">
        <f t="shared" si="65"/>
        <v>0</v>
      </c>
      <c r="Q458" s="896">
        <f t="shared" si="71"/>
        <v>1</v>
      </c>
      <c r="R458" s="613">
        <f t="shared" si="66"/>
        <v>0</v>
      </c>
      <c r="S458" s="613">
        <f t="shared" si="67"/>
        <v>0</v>
      </c>
      <c r="T458" s="747">
        <f t="shared" si="68"/>
        <v>0</v>
      </c>
      <c r="U458" s="613" t="e">
        <f t="shared" si="69"/>
        <v>#N/A</v>
      </c>
    </row>
    <row r="459" spans="1:21">
      <c r="A459" s="285" t="s">
        <v>3720</v>
      </c>
      <c r="B459" s="285" t="s">
        <v>3119</v>
      </c>
      <c r="C459" s="447" t="s">
        <v>5420</v>
      </c>
      <c r="D459" s="497">
        <f t="shared" si="70"/>
        <v>870</v>
      </c>
      <c r="E459" s="496" t="e">
        <v>#N/A</v>
      </c>
      <c r="F459" s="489">
        <v>870</v>
      </c>
      <c r="G459" s="489" t="e">
        <v>#N/A</v>
      </c>
      <c r="H459" s="489">
        <v>870</v>
      </c>
      <c r="I459" s="489">
        <v>870</v>
      </c>
      <c r="J459" s="489">
        <v>870</v>
      </c>
      <c r="K459" s="489">
        <v>870</v>
      </c>
      <c r="L459" s="489" t="e">
        <v>#N/A</v>
      </c>
      <c r="M459" s="743"/>
      <c r="N459" s="613" t="e">
        <f t="shared" si="63"/>
        <v>#N/A</v>
      </c>
      <c r="O459" s="613">
        <f t="shared" si="64"/>
        <v>0</v>
      </c>
      <c r="P459" s="613">
        <f t="shared" si="65"/>
        <v>0</v>
      </c>
      <c r="Q459" s="896">
        <f t="shared" si="71"/>
        <v>1</v>
      </c>
      <c r="R459" s="613">
        <f t="shared" si="66"/>
        <v>0</v>
      </c>
      <c r="S459" s="613">
        <f t="shared" si="67"/>
        <v>0</v>
      </c>
      <c r="T459" s="747">
        <f t="shared" si="68"/>
        <v>0</v>
      </c>
      <c r="U459" s="613" t="e">
        <f t="shared" si="69"/>
        <v>#N/A</v>
      </c>
    </row>
    <row r="460" spans="1:21">
      <c r="A460" s="285" t="s">
        <v>3720</v>
      </c>
      <c r="B460" s="285" t="s">
        <v>3109</v>
      </c>
      <c r="C460" s="447" t="s">
        <v>5421</v>
      </c>
      <c r="D460" s="497">
        <f t="shared" si="70"/>
        <v>1389</v>
      </c>
      <c r="E460" s="496" t="e">
        <v>#N/A</v>
      </c>
      <c r="F460" s="489">
        <v>1389</v>
      </c>
      <c r="G460" s="489" t="e">
        <v>#N/A</v>
      </c>
      <c r="H460" s="489">
        <v>1389</v>
      </c>
      <c r="I460" s="489">
        <v>1389</v>
      </c>
      <c r="J460" s="489">
        <v>1389</v>
      </c>
      <c r="K460" s="489">
        <v>1389</v>
      </c>
      <c r="L460" s="489" t="e">
        <v>#N/A</v>
      </c>
      <c r="M460" s="743"/>
      <c r="N460" s="613" t="e">
        <f t="shared" si="63"/>
        <v>#N/A</v>
      </c>
      <c r="O460" s="613">
        <f t="shared" si="64"/>
        <v>0</v>
      </c>
      <c r="P460" s="613">
        <f t="shared" si="65"/>
        <v>0</v>
      </c>
      <c r="Q460" s="896">
        <f t="shared" si="71"/>
        <v>1</v>
      </c>
      <c r="R460" s="613">
        <f t="shared" si="66"/>
        <v>0</v>
      </c>
      <c r="S460" s="613">
        <f t="shared" si="67"/>
        <v>0</v>
      </c>
      <c r="T460" s="747">
        <f t="shared" si="68"/>
        <v>0</v>
      </c>
      <c r="U460" s="613" t="e">
        <f t="shared" si="69"/>
        <v>#N/A</v>
      </c>
    </row>
    <row r="461" spans="1:21">
      <c r="A461" s="285" t="s">
        <v>3720</v>
      </c>
      <c r="B461" s="285" t="s">
        <v>3110</v>
      </c>
      <c r="C461" s="447" t="s">
        <v>5422</v>
      </c>
      <c r="D461" s="497">
        <f t="shared" si="70"/>
        <v>1325</v>
      </c>
      <c r="E461" s="496" t="e">
        <v>#N/A</v>
      </c>
      <c r="F461" s="489">
        <v>1325</v>
      </c>
      <c r="G461" s="489" t="e">
        <v>#N/A</v>
      </c>
      <c r="H461" s="489">
        <v>1325</v>
      </c>
      <c r="I461" s="489">
        <v>1325</v>
      </c>
      <c r="J461" s="489">
        <v>1325</v>
      </c>
      <c r="K461" s="489">
        <v>1325</v>
      </c>
      <c r="L461" s="489" t="e">
        <v>#N/A</v>
      </c>
      <c r="M461" s="743"/>
      <c r="N461" s="613" t="e">
        <f t="shared" si="63"/>
        <v>#N/A</v>
      </c>
      <c r="O461" s="613">
        <f t="shared" si="64"/>
        <v>0</v>
      </c>
      <c r="P461" s="613">
        <f t="shared" si="65"/>
        <v>0</v>
      </c>
      <c r="Q461" s="896">
        <f t="shared" si="71"/>
        <v>1</v>
      </c>
      <c r="R461" s="613">
        <f t="shared" si="66"/>
        <v>0</v>
      </c>
      <c r="S461" s="613">
        <f t="shared" si="67"/>
        <v>0</v>
      </c>
      <c r="T461" s="747">
        <f t="shared" si="68"/>
        <v>0</v>
      </c>
      <c r="U461" s="613" t="e">
        <f t="shared" si="69"/>
        <v>#N/A</v>
      </c>
    </row>
    <row r="462" spans="1:21">
      <c r="A462" s="285" t="s">
        <v>3720</v>
      </c>
      <c r="B462" s="285" t="s">
        <v>3122</v>
      </c>
      <c r="C462" s="447" t="s">
        <v>5423</v>
      </c>
      <c r="D462" s="497">
        <f t="shared" si="70"/>
        <v>1078</v>
      </c>
      <c r="E462" s="496" t="e">
        <v>#N/A</v>
      </c>
      <c r="F462" s="489">
        <v>1078</v>
      </c>
      <c r="G462" s="489" t="e">
        <v>#N/A</v>
      </c>
      <c r="H462" s="489">
        <v>1078</v>
      </c>
      <c r="I462" s="489">
        <v>1078</v>
      </c>
      <c r="J462" s="489">
        <v>1078</v>
      </c>
      <c r="K462" s="489">
        <v>1078</v>
      </c>
      <c r="L462" s="489" t="e">
        <v>#N/A</v>
      </c>
      <c r="M462" s="743"/>
      <c r="N462" s="613" t="e">
        <f t="shared" si="63"/>
        <v>#N/A</v>
      </c>
      <c r="O462" s="613">
        <f t="shared" si="64"/>
        <v>0</v>
      </c>
      <c r="P462" s="613">
        <f t="shared" si="65"/>
        <v>0</v>
      </c>
      <c r="Q462" s="896">
        <f t="shared" si="71"/>
        <v>1</v>
      </c>
      <c r="R462" s="613">
        <f t="shared" si="66"/>
        <v>0</v>
      </c>
      <c r="S462" s="613">
        <f t="shared" si="67"/>
        <v>0</v>
      </c>
      <c r="T462" s="747">
        <f t="shared" si="68"/>
        <v>0</v>
      </c>
      <c r="U462" s="613" t="e">
        <f t="shared" si="69"/>
        <v>#N/A</v>
      </c>
    </row>
    <row r="463" spans="1:21">
      <c r="A463" s="285" t="s">
        <v>3720</v>
      </c>
      <c r="B463" s="285" t="s">
        <v>3121</v>
      </c>
      <c r="C463" s="447" t="s">
        <v>5424</v>
      </c>
      <c r="D463" s="497">
        <f t="shared" si="70"/>
        <v>1034</v>
      </c>
      <c r="E463" s="496" t="e">
        <v>#N/A</v>
      </c>
      <c r="F463" s="489">
        <v>1034</v>
      </c>
      <c r="G463" s="489" t="e">
        <v>#N/A</v>
      </c>
      <c r="H463" s="489">
        <v>1034</v>
      </c>
      <c r="I463" s="489">
        <v>1034</v>
      </c>
      <c r="J463" s="489">
        <v>1034</v>
      </c>
      <c r="K463" s="489">
        <v>1034</v>
      </c>
      <c r="L463" s="489" t="e">
        <v>#N/A</v>
      </c>
      <c r="M463" s="743"/>
      <c r="N463" s="613" t="e">
        <f t="shared" si="63"/>
        <v>#N/A</v>
      </c>
      <c r="O463" s="613">
        <f t="shared" si="64"/>
        <v>0</v>
      </c>
      <c r="P463" s="613">
        <f t="shared" si="65"/>
        <v>0</v>
      </c>
      <c r="Q463" s="896">
        <f t="shared" si="71"/>
        <v>1</v>
      </c>
      <c r="R463" s="613">
        <f t="shared" si="66"/>
        <v>0</v>
      </c>
      <c r="S463" s="613">
        <f t="shared" si="67"/>
        <v>0</v>
      </c>
      <c r="T463" s="747">
        <f t="shared" si="68"/>
        <v>0</v>
      </c>
      <c r="U463" s="613" t="e">
        <f t="shared" si="69"/>
        <v>#N/A</v>
      </c>
    </row>
    <row r="464" spans="1:21">
      <c r="A464" s="285" t="s">
        <v>3720</v>
      </c>
      <c r="B464" s="285" t="s">
        <v>3111</v>
      </c>
      <c r="C464" s="447" t="s">
        <v>5425</v>
      </c>
      <c r="D464" s="497">
        <f t="shared" si="70"/>
        <v>1553</v>
      </c>
      <c r="E464" s="496" t="e">
        <v>#N/A</v>
      </c>
      <c r="F464" s="489">
        <v>1553</v>
      </c>
      <c r="G464" s="489" t="e">
        <v>#N/A</v>
      </c>
      <c r="H464" s="489">
        <v>1553</v>
      </c>
      <c r="I464" s="489">
        <v>1553</v>
      </c>
      <c r="J464" s="489">
        <v>1553</v>
      </c>
      <c r="K464" s="489">
        <v>1553</v>
      </c>
      <c r="L464" s="489" t="e">
        <v>#N/A</v>
      </c>
      <c r="M464" s="743"/>
      <c r="N464" s="613" t="e">
        <f t="shared" si="63"/>
        <v>#N/A</v>
      </c>
      <c r="O464" s="613">
        <f t="shared" si="64"/>
        <v>0</v>
      </c>
      <c r="P464" s="613">
        <f t="shared" si="65"/>
        <v>0</v>
      </c>
      <c r="Q464" s="896">
        <f t="shared" si="71"/>
        <v>1</v>
      </c>
      <c r="R464" s="613">
        <f t="shared" si="66"/>
        <v>0</v>
      </c>
      <c r="S464" s="613">
        <f t="shared" si="67"/>
        <v>0</v>
      </c>
      <c r="T464" s="747">
        <f t="shared" si="68"/>
        <v>0</v>
      </c>
      <c r="U464" s="613" t="e">
        <f t="shared" si="69"/>
        <v>#N/A</v>
      </c>
    </row>
    <row r="465" spans="1:21">
      <c r="A465" s="285" t="s">
        <v>3720</v>
      </c>
      <c r="B465" s="285" t="s">
        <v>3112</v>
      </c>
      <c r="C465" s="447" t="s">
        <v>5426</v>
      </c>
      <c r="D465" s="497">
        <f t="shared" si="70"/>
        <v>1489</v>
      </c>
      <c r="E465" s="496" t="e">
        <v>#N/A</v>
      </c>
      <c r="F465" s="489">
        <v>1489</v>
      </c>
      <c r="G465" s="489" t="e">
        <v>#N/A</v>
      </c>
      <c r="H465" s="489">
        <v>1489</v>
      </c>
      <c r="I465" s="489">
        <v>1489</v>
      </c>
      <c r="J465" s="489">
        <v>1489</v>
      </c>
      <c r="K465" s="489">
        <v>1489</v>
      </c>
      <c r="L465" s="489" t="e">
        <v>#N/A</v>
      </c>
      <c r="M465" s="743"/>
      <c r="N465" s="613" t="e">
        <f t="shared" si="63"/>
        <v>#N/A</v>
      </c>
      <c r="O465" s="613">
        <f t="shared" si="64"/>
        <v>0</v>
      </c>
      <c r="P465" s="613">
        <f t="shared" si="65"/>
        <v>0</v>
      </c>
      <c r="Q465" s="896">
        <f t="shared" si="71"/>
        <v>1</v>
      </c>
      <c r="R465" s="613">
        <f t="shared" si="66"/>
        <v>0</v>
      </c>
      <c r="S465" s="613">
        <f t="shared" si="67"/>
        <v>0</v>
      </c>
      <c r="T465" s="747">
        <f t="shared" si="68"/>
        <v>0</v>
      </c>
      <c r="U465" s="613" t="e">
        <f t="shared" si="69"/>
        <v>#N/A</v>
      </c>
    </row>
    <row r="466" spans="1:21">
      <c r="A466" s="285" t="s">
        <v>3720</v>
      </c>
      <c r="B466" s="285" t="s">
        <v>3124</v>
      </c>
      <c r="C466" s="447" t="s">
        <v>5427</v>
      </c>
      <c r="D466" s="497">
        <f t="shared" si="70"/>
        <v>1206</v>
      </c>
      <c r="E466" s="496" t="e">
        <v>#N/A</v>
      </c>
      <c r="F466" s="489">
        <v>1206</v>
      </c>
      <c r="G466" s="489" t="e">
        <v>#N/A</v>
      </c>
      <c r="H466" s="489">
        <v>1206</v>
      </c>
      <c r="I466" s="489">
        <v>1206</v>
      </c>
      <c r="J466" s="489">
        <v>1206</v>
      </c>
      <c r="K466" s="489">
        <v>1206</v>
      </c>
      <c r="L466" s="489" t="e">
        <v>#N/A</v>
      </c>
      <c r="M466" s="743"/>
      <c r="N466" s="613" t="e">
        <f t="shared" si="63"/>
        <v>#N/A</v>
      </c>
      <c r="O466" s="613">
        <f t="shared" si="64"/>
        <v>0</v>
      </c>
      <c r="P466" s="613">
        <f t="shared" si="65"/>
        <v>0</v>
      </c>
      <c r="Q466" s="896">
        <f t="shared" si="71"/>
        <v>1</v>
      </c>
      <c r="R466" s="613">
        <f t="shared" si="66"/>
        <v>0</v>
      </c>
      <c r="S466" s="613">
        <f t="shared" si="67"/>
        <v>0</v>
      </c>
      <c r="T466" s="747">
        <f t="shared" si="68"/>
        <v>0</v>
      </c>
      <c r="U466" s="613" t="e">
        <f t="shared" si="69"/>
        <v>#N/A</v>
      </c>
    </row>
    <row r="467" spans="1:21">
      <c r="A467" s="285" t="s">
        <v>3720</v>
      </c>
      <c r="B467" s="285" t="s">
        <v>3123</v>
      </c>
      <c r="C467" s="447" t="s">
        <v>5428</v>
      </c>
      <c r="D467" s="497">
        <f t="shared" si="70"/>
        <v>1162</v>
      </c>
      <c r="E467" s="496" t="e">
        <v>#N/A</v>
      </c>
      <c r="F467" s="489">
        <v>1162</v>
      </c>
      <c r="G467" s="489" t="e">
        <v>#N/A</v>
      </c>
      <c r="H467" s="489">
        <v>1162</v>
      </c>
      <c r="I467" s="489">
        <v>1162</v>
      </c>
      <c r="J467" s="489">
        <v>1162</v>
      </c>
      <c r="K467" s="489">
        <v>1162</v>
      </c>
      <c r="L467" s="489" t="e">
        <v>#N/A</v>
      </c>
      <c r="M467" s="743"/>
      <c r="N467" s="613" t="e">
        <f t="shared" si="63"/>
        <v>#N/A</v>
      </c>
      <c r="O467" s="613">
        <f t="shared" si="64"/>
        <v>0</v>
      </c>
      <c r="P467" s="613">
        <f t="shared" si="65"/>
        <v>0</v>
      </c>
      <c r="Q467" s="896">
        <f t="shared" si="71"/>
        <v>1</v>
      </c>
      <c r="R467" s="613">
        <f t="shared" si="66"/>
        <v>0</v>
      </c>
      <c r="S467" s="613">
        <f t="shared" si="67"/>
        <v>0</v>
      </c>
      <c r="T467" s="747">
        <f t="shared" si="68"/>
        <v>0</v>
      </c>
      <c r="U467" s="613" t="e">
        <f t="shared" si="69"/>
        <v>#N/A</v>
      </c>
    </row>
    <row r="468" spans="1:21">
      <c r="A468" s="285" t="s">
        <v>3720</v>
      </c>
      <c r="B468" s="285" t="s">
        <v>3113</v>
      </c>
      <c r="C468" s="447" t="s">
        <v>5429</v>
      </c>
      <c r="D468" s="497">
        <f t="shared" si="70"/>
        <v>1681</v>
      </c>
      <c r="E468" s="496" t="e">
        <v>#N/A</v>
      </c>
      <c r="F468" s="489">
        <v>1681</v>
      </c>
      <c r="G468" s="489" t="e">
        <v>#N/A</v>
      </c>
      <c r="H468" s="489">
        <v>1681</v>
      </c>
      <c r="I468" s="489">
        <v>1681</v>
      </c>
      <c r="J468" s="489">
        <v>1681</v>
      </c>
      <c r="K468" s="489">
        <v>1681</v>
      </c>
      <c r="L468" s="489" t="e">
        <v>#N/A</v>
      </c>
      <c r="M468" s="743"/>
      <c r="N468" s="613" t="e">
        <f t="shared" si="63"/>
        <v>#N/A</v>
      </c>
      <c r="O468" s="613">
        <f t="shared" si="64"/>
        <v>0</v>
      </c>
      <c r="P468" s="613">
        <f t="shared" si="65"/>
        <v>0</v>
      </c>
      <c r="Q468" s="896">
        <f t="shared" si="71"/>
        <v>1</v>
      </c>
      <c r="R468" s="613">
        <f t="shared" si="66"/>
        <v>0</v>
      </c>
      <c r="S468" s="613">
        <f t="shared" si="67"/>
        <v>0</v>
      </c>
      <c r="T468" s="747">
        <f t="shared" si="68"/>
        <v>0</v>
      </c>
      <c r="U468" s="613" t="e">
        <f t="shared" si="69"/>
        <v>#N/A</v>
      </c>
    </row>
    <row r="469" spans="1:21">
      <c r="A469" s="285" t="s">
        <v>3720</v>
      </c>
      <c r="B469" s="285" t="s">
        <v>3114</v>
      </c>
      <c r="C469" s="447" t="s">
        <v>5430</v>
      </c>
      <c r="D469" s="497">
        <f t="shared" si="70"/>
        <v>1617</v>
      </c>
      <c r="E469" s="496" t="e">
        <v>#N/A</v>
      </c>
      <c r="F469" s="489">
        <v>1617</v>
      </c>
      <c r="G469" s="489" t="e">
        <v>#N/A</v>
      </c>
      <c r="H469" s="489">
        <v>1617</v>
      </c>
      <c r="I469" s="489">
        <v>1617</v>
      </c>
      <c r="J469" s="489">
        <v>1617</v>
      </c>
      <c r="K469" s="489">
        <v>1617</v>
      </c>
      <c r="L469" s="489" t="e">
        <v>#N/A</v>
      </c>
      <c r="M469" s="743"/>
      <c r="N469" s="613" t="e">
        <f t="shared" si="63"/>
        <v>#N/A</v>
      </c>
      <c r="O469" s="613">
        <f t="shared" si="64"/>
        <v>0</v>
      </c>
      <c r="P469" s="613">
        <f t="shared" si="65"/>
        <v>0</v>
      </c>
      <c r="Q469" s="896">
        <f t="shared" si="71"/>
        <v>1</v>
      </c>
      <c r="R469" s="613">
        <f t="shared" si="66"/>
        <v>0</v>
      </c>
      <c r="S469" s="613">
        <f t="shared" si="67"/>
        <v>0</v>
      </c>
      <c r="T469" s="747">
        <f t="shared" si="68"/>
        <v>0</v>
      </c>
      <c r="U469" s="613" t="e">
        <f t="shared" si="69"/>
        <v>#N/A</v>
      </c>
    </row>
    <row r="470" spans="1:21">
      <c r="A470" s="285" t="s">
        <v>3720</v>
      </c>
      <c r="B470" s="285" t="s">
        <v>3134</v>
      </c>
      <c r="C470" s="447" t="s">
        <v>5431</v>
      </c>
      <c r="D470" s="497">
        <f t="shared" si="70"/>
        <v>989</v>
      </c>
      <c r="E470" s="496" t="e">
        <v>#N/A</v>
      </c>
      <c r="F470" s="489">
        <v>989</v>
      </c>
      <c r="G470" s="489" t="e">
        <v>#N/A</v>
      </c>
      <c r="H470" s="489">
        <v>989</v>
      </c>
      <c r="I470" s="489">
        <v>989</v>
      </c>
      <c r="J470" s="489">
        <v>989</v>
      </c>
      <c r="K470" s="489" t="e">
        <v>#N/A</v>
      </c>
      <c r="L470" s="489" t="e">
        <v>#N/A</v>
      </c>
      <c r="M470" s="743"/>
      <c r="N470" s="613" t="e">
        <f t="shared" si="63"/>
        <v>#N/A</v>
      </c>
      <c r="O470" s="613">
        <f t="shared" si="64"/>
        <v>0</v>
      </c>
      <c r="P470" s="613">
        <f t="shared" si="65"/>
        <v>0</v>
      </c>
      <c r="Q470" s="896">
        <f t="shared" si="71"/>
        <v>1</v>
      </c>
      <c r="R470" s="613">
        <f t="shared" si="66"/>
        <v>0</v>
      </c>
      <c r="S470" s="613">
        <f t="shared" si="67"/>
        <v>0</v>
      </c>
      <c r="T470" s="747" t="e">
        <f t="shared" si="68"/>
        <v>#N/A</v>
      </c>
      <c r="U470" s="613" t="e">
        <f t="shared" si="69"/>
        <v>#N/A</v>
      </c>
    </row>
    <row r="471" spans="1:21">
      <c r="A471" s="285" t="s">
        <v>3720</v>
      </c>
      <c r="B471" s="285" t="s">
        <v>3128</v>
      </c>
      <c r="C471" s="447" t="s">
        <v>5432</v>
      </c>
      <c r="D471" s="497">
        <f t="shared" si="70"/>
        <v>1250</v>
      </c>
      <c r="E471" s="496" t="e">
        <v>#N/A</v>
      </c>
      <c r="F471" s="489">
        <v>1250</v>
      </c>
      <c r="G471" s="489" t="e">
        <v>#N/A</v>
      </c>
      <c r="H471" s="489">
        <v>1250</v>
      </c>
      <c r="I471" s="489">
        <v>1250</v>
      </c>
      <c r="J471" s="489">
        <v>1250</v>
      </c>
      <c r="K471" s="489">
        <v>1250</v>
      </c>
      <c r="L471" s="489" t="e">
        <v>#N/A</v>
      </c>
      <c r="M471" s="743"/>
      <c r="N471" s="613" t="e">
        <f t="shared" si="63"/>
        <v>#N/A</v>
      </c>
      <c r="O471" s="613">
        <f t="shared" si="64"/>
        <v>0</v>
      </c>
      <c r="P471" s="613">
        <f t="shared" si="65"/>
        <v>0</v>
      </c>
      <c r="Q471" s="896">
        <f t="shared" si="71"/>
        <v>1</v>
      </c>
      <c r="R471" s="613">
        <f t="shared" si="66"/>
        <v>0</v>
      </c>
      <c r="S471" s="613">
        <f t="shared" si="67"/>
        <v>0</v>
      </c>
      <c r="T471" s="747">
        <f t="shared" si="68"/>
        <v>0</v>
      </c>
      <c r="U471" s="613" t="e">
        <f t="shared" si="69"/>
        <v>#N/A</v>
      </c>
    </row>
    <row r="472" spans="1:21">
      <c r="A472" s="285" t="s">
        <v>3720</v>
      </c>
      <c r="B472" s="285" t="s">
        <v>3131</v>
      </c>
      <c r="C472" s="447" t="s">
        <v>5433</v>
      </c>
      <c r="D472" s="497">
        <f t="shared" si="70"/>
        <v>1014</v>
      </c>
      <c r="E472" s="496" t="e">
        <v>#N/A</v>
      </c>
      <c r="F472" s="489">
        <v>1014</v>
      </c>
      <c r="G472" s="489" t="e">
        <v>#N/A</v>
      </c>
      <c r="H472" s="489">
        <v>1014</v>
      </c>
      <c r="I472" s="489">
        <v>1014</v>
      </c>
      <c r="J472" s="489">
        <v>1014</v>
      </c>
      <c r="K472" s="489">
        <v>1014</v>
      </c>
      <c r="L472" s="489" t="e">
        <v>#N/A</v>
      </c>
      <c r="M472" s="743"/>
      <c r="N472" s="613" t="e">
        <f t="shared" si="63"/>
        <v>#N/A</v>
      </c>
      <c r="O472" s="613">
        <f t="shared" si="64"/>
        <v>0</v>
      </c>
      <c r="P472" s="613">
        <f t="shared" si="65"/>
        <v>0</v>
      </c>
      <c r="Q472" s="896">
        <f t="shared" si="71"/>
        <v>1</v>
      </c>
      <c r="R472" s="613">
        <f t="shared" si="66"/>
        <v>0</v>
      </c>
      <c r="S472" s="613">
        <f t="shared" si="67"/>
        <v>0</v>
      </c>
      <c r="T472" s="747">
        <f t="shared" si="68"/>
        <v>0</v>
      </c>
      <c r="U472" s="613" t="e">
        <f t="shared" si="69"/>
        <v>#N/A</v>
      </c>
    </row>
    <row r="473" spans="1:21">
      <c r="A473" s="285" t="s">
        <v>3720</v>
      </c>
      <c r="B473" s="285" t="s">
        <v>3125</v>
      </c>
      <c r="C473" s="447" t="s">
        <v>5434</v>
      </c>
      <c r="D473" s="497">
        <f t="shared" si="70"/>
        <v>1275</v>
      </c>
      <c r="E473" s="496" t="e">
        <v>#N/A</v>
      </c>
      <c r="F473" s="489">
        <v>1275</v>
      </c>
      <c r="G473" s="489" t="e">
        <v>#N/A</v>
      </c>
      <c r="H473" s="489">
        <v>1275</v>
      </c>
      <c r="I473" s="489">
        <v>1275</v>
      </c>
      <c r="J473" s="489">
        <v>1275</v>
      </c>
      <c r="K473" s="489">
        <v>1275</v>
      </c>
      <c r="L473" s="489" t="e">
        <v>#N/A</v>
      </c>
      <c r="M473" s="743"/>
      <c r="N473" s="613" t="e">
        <f t="shared" si="63"/>
        <v>#N/A</v>
      </c>
      <c r="O473" s="613">
        <f t="shared" si="64"/>
        <v>0</v>
      </c>
      <c r="P473" s="613">
        <f t="shared" si="65"/>
        <v>0</v>
      </c>
      <c r="Q473" s="896">
        <f t="shared" si="71"/>
        <v>1</v>
      </c>
      <c r="R473" s="613">
        <f t="shared" si="66"/>
        <v>0</v>
      </c>
      <c r="S473" s="613">
        <f t="shared" si="67"/>
        <v>0</v>
      </c>
      <c r="T473" s="747">
        <f t="shared" si="68"/>
        <v>0</v>
      </c>
      <c r="U473" s="613" t="e">
        <f t="shared" si="69"/>
        <v>#N/A</v>
      </c>
    </row>
    <row r="474" spans="1:21">
      <c r="A474" s="285" t="s">
        <v>3720</v>
      </c>
      <c r="B474" s="285" t="s">
        <v>3137</v>
      </c>
      <c r="C474" s="447" t="s">
        <v>5435</v>
      </c>
      <c r="D474" s="497">
        <f t="shared" si="70"/>
        <v>989</v>
      </c>
      <c r="E474" s="496" t="e">
        <v>#N/A</v>
      </c>
      <c r="F474" s="489">
        <v>989</v>
      </c>
      <c r="G474" s="489" t="e">
        <v>#N/A</v>
      </c>
      <c r="H474" s="489">
        <v>989</v>
      </c>
      <c r="I474" s="489">
        <v>989</v>
      </c>
      <c r="J474" s="489">
        <v>989</v>
      </c>
      <c r="K474" s="489">
        <v>989</v>
      </c>
      <c r="L474" s="489" t="e">
        <v>#N/A</v>
      </c>
      <c r="M474" s="743"/>
      <c r="N474" s="613" t="e">
        <f t="shared" si="63"/>
        <v>#N/A</v>
      </c>
      <c r="O474" s="613">
        <f t="shared" si="64"/>
        <v>0</v>
      </c>
      <c r="P474" s="613">
        <f t="shared" si="65"/>
        <v>0</v>
      </c>
      <c r="Q474" s="896">
        <f t="shared" si="71"/>
        <v>1</v>
      </c>
      <c r="R474" s="613">
        <f t="shared" si="66"/>
        <v>0</v>
      </c>
      <c r="S474" s="613">
        <f t="shared" si="67"/>
        <v>0</v>
      </c>
      <c r="T474" s="747">
        <f t="shared" si="68"/>
        <v>0</v>
      </c>
      <c r="U474" s="613" t="e">
        <f t="shared" si="69"/>
        <v>#N/A</v>
      </c>
    </row>
    <row r="475" spans="1:21">
      <c r="A475" s="285" t="s">
        <v>3720</v>
      </c>
      <c r="B475" s="285" t="s">
        <v>3140</v>
      </c>
      <c r="C475" s="447" t="s">
        <v>5436</v>
      </c>
      <c r="D475" s="497">
        <f t="shared" si="70"/>
        <v>1062</v>
      </c>
      <c r="E475" s="496" t="e">
        <v>#N/A</v>
      </c>
      <c r="F475" s="489">
        <v>1062</v>
      </c>
      <c r="G475" s="489" t="e">
        <v>#N/A</v>
      </c>
      <c r="H475" s="489">
        <v>1062</v>
      </c>
      <c r="I475" s="489">
        <v>1062</v>
      </c>
      <c r="J475" s="489">
        <v>1062</v>
      </c>
      <c r="K475" s="489" t="e">
        <v>#N/A</v>
      </c>
      <c r="L475" s="489" t="e">
        <v>#N/A</v>
      </c>
      <c r="M475" s="743"/>
      <c r="N475" s="613" t="e">
        <f t="shared" si="63"/>
        <v>#N/A</v>
      </c>
      <c r="O475" s="613">
        <f t="shared" si="64"/>
        <v>0</v>
      </c>
      <c r="P475" s="613">
        <f t="shared" si="65"/>
        <v>0</v>
      </c>
      <c r="Q475" s="896">
        <f t="shared" si="71"/>
        <v>1</v>
      </c>
      <c r="R475" s="613">
        <f t="shared" si="66"/>
        <v>0</v>
      </c>
      <c r="S475" s="613">
        <f t="shared" si="67"/>
        <v>0</v>
      </c>
      <c r="T475" s="747" t="e">
        <f t="shared" si="68"/>
        <v>#N/A</v>
      </c>
      <c r="U475" s="613" t="e">
        <f t="shared" si="69"/>
        <v>#N/A</v>
      </c>
    </row>
    <row r="476" spans="1:21">
      <c r="A476" s="285" t="s">
        <v>3720</v>
      </c>
      <c r="B476" s="285" t="s">
        <v>3143</v>
      </c>
      <c r="C476" s="447" t="s">
        <v>5437</v>
      </c>
      <c r="D476" s="497">
        <f t="shared" si="70"/>
        <v>1034</v>
      </c>
      <c r="E476" s="496" t="e">
        <v>#N/A</v>
      </c>
      <c r="F476" s="489">
        <v>1034</v>
      </c>
      <c r="G476" s="489" t="e">
        <v>#N/A</v>
      </c>
      <c r="H476" s="489">
        <v>1034</v>
      </c>
      <c r="I476" s="489">
        <v>1034</v>
      </c>
      <c r="J476" s="489">
        <v>1034</v>
      </c>
      <c r="K476" s="489">
        <v>1034</v>
      </c>
      <c r="L476" s="489" t="e">
        <v>#N/A</v>
      </c>
      <c r="M476" s="743"/>
      <c r="N476" s="613" t="e">
        <f t="shared" si="63"/>
        <v>#N/A</v>
      </c>
      <c r="O476" s="613">
        <f t="shared" si="64"/>
        <v>0</v>
      </c>
      <c r="P476" s="613">
        <f t="shared" si="65"/>
        <v>0</v>
      </c>
      <c r="Q476" s="896">
        <f t="shared" si="71"/>
        <v>1</v>
      </c>
      <c r="R476" s="613">
        <f t="shared" si="66"/>
        <v>0</v>
      </c>
      <c r="S476" s="613">
        <f t="shared" si="67"/>
        <v>0</v>
      </c>
      <c r="T476" s="747">
        <f t="shared" si="68"/>
        <v>0</v>
      </c>
      <c r="U476" s="613" t="e">
        <f t="shared" si="69"/>
        <v>#N/A</v>
      </c>
    </row>
    <row r="477" spans="1:21">
      <c r="A477" s="285" t="s">
        <v>3720</v>
      </c>
      <c r="B477" s="285" t="s">
        <v>3146</v>
      </c>
      <c r="C477" s="447" t="s">
        <v>5438</v>
      </c>
      <c r="D477" s="497">
        <f t="shared" si="70"/>
        <v>1034</v>
      </c>
      <c r="E477" s="496" t="e">
        <v>#N/A</v>
      </c>
      <c r="F477" s="489">
        <v>1034</v>
      </c>
      <c r="G477" s="489" t="e">
        <v>#N/A</v>
      </c>
      <c r="H477" s="489">
        <v>1034</v>
      </c>
      <c r="I477" s="489">
        <v>1034</v>
      </c>
      <c r="J477" s="489">
        <v>1034</v>
      </c>
      <c r="K477" s="489">
        <v>1034</v>
      </c>
      <c r="L477" s="489" t="e">
        <v>#N/A</v>
      </c>
      <c r="M477" s="743"/>
      <c r="N477" s="613" t="e">
        <f t="shared" si="63"/>
        <v>#N/A</v>
      </c>
      <c r="O477" s="613">
        <f t="shared" si="64"/>
        <v>0</v>
      </c>
      <c r="P477" s="613">
        <f t="shared" si="65"/>
        <v>0</v>
      </c>
      <c r="Q477" s="896">
        <f t="shared" si="71"/>
        <v>1</v>
      </c>
      <c r="R477" s="613">
        <f t="shared" si="66"/>
        <v>0</v>
      </c>
      <c r="S477" s="613">
        <f t="shared" si="67"/>
        <v>0</v>
      </c>
      <c r="T477" s="747">
        <f t="shared" si="68"/>
        <v>0</v>
      </c>
      <c r="U477" s="613" t="e">
        <f t="shared" si="69"/>
        <v>#N/A</v>
      </c>
    </row>
    <row r="478" spans="1:21">
      <c r="A478" s="285" t="s">
        <v>3720</v>
      </c>
      <c r="B478" s="285" t="s">
        <v>3135</v>
      </c>
      <c r="C478" s="447" t="s">
        <v>5439</v>
      </c>
      <c r="D478" s="497">
        <f t="shared" si="70"/>
        <v>1092</v>
      </c>
      <c r="E478" s="496" t="e">
        <v>#N/A</v>
      </c>
      <c r="F478" s="489">
        <v>1092</v>
      </c>
      <c r="G478" s="489" t="e">
        <v>#N/A</v>
      </c>
      <c r="H478" s="489">
        <v>1092</v>
      </c>
      <c r="I478" s="489">
        <v>1092</v>
      </c>
      <c r="J478" s="489">
        <v>1092</v>
      </c>
      <c r="K478" s="489" t="e">
        <v>#N/A</v>
      </c>
      <c r="L478" s="489" t="e">
        <v>#N/A</v>
      </c>
      <c r="M478" s="743"/>
      <c r="N478" s="613" t="e">
        <f t="shared" si="63"/>
        <v>#N/A</v>
      </c>
      <c r="O478" s="613">
        <f t="shared" si="64"/>
        <v>0</v>
      </c>
      <c r="P478" s="613">
        <f t="shared" si="65"/>
        <v>0</v>
      </c>
      <c r="Q478" s="896">
        <f t="shared" si="71"/>
        <v>1</v>
      </c>
      <c r="R478" s="613">
        <f t="shared" si="66"/>
        <v>0</v>
      </c>
      <c r="S478" s="613">
        <f t="shared" si="67"/>
        <v>0</v>
      </c>
      <c r="T478" s="747" t="e">
        <f t="shared" si="68"/>
        <v>#N/A</v>
      </c>
      <c r="U478" s="613" t="e">
        <f t="shared" si="69"/>
        <v>#N/A</v>
      </c>
    </row>
    <row r="479" spans="1:21">
      <c r="A479" s="285" t="s">
        <v>3720</v>
      </c>
      <c r="B479" s="285" t="s">
        <v>3129</v>
      </c>
      <c r="C479" s="447" t="s">
        <v>5440</v>
      </c>
      <c r="D479" s="497">
        <f t="shared" si="70"/>
        <v>1350</v>
      </c>
      <c r="E479" s="496" t="e">
        <v>#N/A</v>
      </c>
      <c r="F479" s="489">
        <v>1350</v>
      </c>
      <c r="G479" s="489" t="e">
        <v>#N/A</v>
      </c>
      <c r="H479" s="489">
        <v>1350</v>
      </c>
      <c r="I479" s="489">
        <v>1350</v>
      </c>
      <c r="J479" s="489">
        <v>1350</v>
      </c>
      <c r="K479" s="489">
        <v>1350</v>
      </c>
      <c r="L479" s="489" t="e">
        <v>#N/A</v>
      </c>
      <c r="M479" s="743"/>
      <c r="N479" s="613" t="e">
        <f t="shared" si="63"/>
        <v>#N/A</v>
      </c>
      <c r="O479" s="613">
        <f t="shared" si="64"/>
        <v>0</v>
      </c>
      <c r="P479" s="613">
        <f t="shared" si="65"/>
        <v>0</v>
      </c>
      <c r="Q479" s="896">
        <f t="shared" si="71"/>
        <v>1</v>
      </c>
      <c r="R479" s="613">
        <f t="shared" si="66"/>
        <v>0</v>
      </c>
      <c r="S479" s="613">
        <f t="shared" si="67"/>
        <v>0</v>
      </c>
      <c r="T479" s="747">
        <f t="shared" si="68"/>
        <v>0</v>
      </c>
      <c r="U479" s="613" t="e">
        <f t="shared" si="69"/>
        <v>#N/A</v>
      </c>
    </row>
    <row r="480" spans="1:21">
      <c r="A480" s="285" t="s">
        <v>3720</v>
      </c>
      <c r="B480" s="285" t="s">
        <v>3132</v>
      </c>
      <c r="C480" s="447" t="s">
        <v>5441</v>
      </c>
      <c r="D480" s="497">
        <f t="shared" si="70"/>
        <v>1117</v>
      </c>
      <c r="E480" s="496" t="e">
        <v>#N/A</v>
      </c>
      <c r="F480" s="489">
        <v>1117</v>
      </c>
      <c r="G480" s="489" t="e">
        <v>#N/A</v>
      </c>
      <c r="H480" s="489">
        <v>1117</v>
      </c>
      <c r="I480" s="489">
        <v>1117</v>
      </c>
      <c r="J480" s="489">
        <v>1117</v>
      </c>
      <c r="K480" s="489">
        <v>1117</v>
      </c>
      <c r="L480" s="489" t="e">
        <v>#N/A</v>
      </c>
      <c r="M480" s="743"/>
      <c r="N480" s="613" t="e">
        <f t="shared" si="63"/>
        <v>#N/A</v>
      </c>
      <c r="O480" s="613">
        <f t="shared" si="64"/>
        <v>0</v>
      </c>
      <c r="P480" s="613">
        <f t="shared" si="65"/>
        <v>0</v>
      </c>
      <c r="Q480" s="896">
        <f t="shared" si="71"/>
        <v>1</v>
      </c>
      <c r="R480" s="613">
        <f t="shared" si="66"/>
        <v>0</v>
      </c>
      <c r="S480" s="613">
        <f t="shared" si="67"/>
        <v>0</v>
      </c>
      <c r="T480" s="747">
        <f t="shared" si="68"/>
        <v>0</v>
      </c>
      <c r="U480" s="613" t="e">
        <f t="shared" si="69"/>
        <v>#N/A</v>
      </c>
    </row>
    <row r="481" spans="1:21">
      <c r="A481" s="285" t="s">
        <v>3720</v>
      </c>
      <c r="B481" s="285" t="s">
        <v>3126</v>
      </c>
      <c r="C481" s="447" t="s">
        <v>5442</v>
      </c>
      <c r="D481" s="497">
        <f t="shared" si="70"/>
        <v>1375</v>
      </c>
      <c r="E481" s="496" t="e">
        <v>#N/A</v>
      </c>
      <c r="F481" s="489">
        <v>1375</v>
      </c>
      <c r="G481" s="489" t="e">
        <v>#N/A</v>
      </c>
      <c r="H481" s="489">
        <v>1375</v>
      </c>
      <c r="I481" s="489">
        <v>1375</v>
      </c>
      <c r="J481" s="489">
        <v>1375</v>
      </c>
      <c r="K481" s="489">
        <v>1375</v>
      </c>
      <c r="L481" s="489" t="e">
        <v>#N/A</v>
      </c>
      <c r="M481" s="743"/>
      <c r="N481" s="613" t="e">
        <f t="shared" si="63"/>
        <v>#N/A</v>
      </c>
      <c r="O481" s="613">
        <f t="shared" si="64"/>
        <v>0</v>
      </c>
      <c r="P481" s="613">
        <f t="shared" si="65"/>
        <v>0</v>
      </c>
      <c r="Q481" s="896">
        <f t="shared" si="71"/>
        <v>1</v>
      </c>
      <c r="R481" s="613">
        <f t="shared" si="66"/>
        <v>0</v>
      </c>
      <c r="S481" s="613">
        <f t="shared" si="67"/>
        <v>0</v>
      </c>
      <c r="T481" s="747">
        <f t="shared" si="68"/>
        <v>0</v>
      </c>
      <c r="U481" s="613" t="e">
        <f t="shared" si="69"/>
        <v>#N/A</v>
      </c>
    </row>
    <row r="482" spans="1:21">
      <c r="A482" s="285" t="s">
        <v>3720</v>
      </c>
      <c r="B482" s="285" t="s">
        <v>3138</v>
      </c>
      <c r="C482" s="447" t="s">
        <v>5443</v>
      </c>
      <c r="D482" s="497">
        <f t="shared" si="70"/>
        <v>1092</v>
      </c>
      <c r="E482" s="496" t="e">
        <v>#N/A</v>
      </c>
      <c r="F482" s="489">
        <v>1092</v>
      </c>
      <c r="G482" s="489" t="e">
        <v>#N/A</v>
      </c>
      <c r="H482" s="489">
        <v>1092</v>
      </c>
      <c r="I482" s="489">
        <v>1092</v>
      </c>
      <c r="J482" s="489">
        <v>1092</v>
      </c>
      <c r="K482" s="489">
        <v>1092</v>
      </c>
      <c r="L482" s="489" t="e">
        <v>#N/A</v>
      </c>
      <c r="M482" s="743"/>
      <c r="N482" s="613" t="e">
        <f t="shared" si="63"/>
        <v>#N/A</v>
      </c>
      <c r="O482" s="613">
        <f t="shared" si="64"/>
        <v>0</v>
      </c>
      <c r="P482" s="613">
        <f t="shared" si="65"/>
        <v>0</v>
      </c>
      <c r="Q482" s="896">
        <f t="shared" si="71"/>
        <v>1</v>
      </c>
      <c r="R482" s="613">
        <f t="shared" si="66"/>
        <v>0</v>
      </c>
      <c r="S482" s="613">
        <f t="shared" si="67"/>
        <v>0</v>
      </c>
      <c r="T482" s="747">
        <f t="shared" si="68"/>
        <v>0</v>
      </c>
      <c r="U482" s="613" t="e">
        <f t="shared" si="69"/>
        <v>#N/A</v>
      </c>
    </row>
    <row r="483" spans="1:21">
      <c r="A483" s="285" t="s">
        <v>3720</v>
      </c>
      <c r="B483" s="285" t="s">
        <v>3141</v>
      </c>
      <c r="C483" s="447" t="s">
        <v>5444</v>
      </c>
      <c r="D483" s="497">
        <f t="shared" si="70"/>
        <v>1162</v>
      </c>
      <c r="E483" s="496" t="e">
        <v>#N/A</v>
      </c>
      <c r="F483" s="489">
        <v>1162</v>
      </c>
      <c r="G483" s="489" t="e">
        <v>#N/A</v>
      </c>
      <c r="H483" s="489">
        <v>1162</v>
      </c>
      <c r="I483" s="489">
        <v>1162</v>
      </c>
      <c r="J483" s="489">
        <v>1162</v>
      </c>
      <c r="K483" s="489" t="e">
        <v>#N/A</v>
      </c>
      <c r="L483" s="489" t="e">
        <v>#N/A</v>
      </c>
      <c r="M483" s="743"/>
      <c r="N483" s="613" t="e">
        <f t="shared" si="63"/>
        <v>#N/A</v>
      </c>
      <c r="O483" s="613">
        <f t="shared" si="64"/>
        <v>0</v>
      </c>
      <c r="P483" s="613">
        <f t="shared" si="65"/>
        <v>0</v>
      </c>
      <c r="Q483" s="896">
        <f t="shared" si="71"/>
        <v>1</v>
      </c>
      <c r="R483" s="613">
        <f t="shared" si="66"/>
        <v>0</v>
      </c>
      <c r="S483" s="613">
        <f t="shared" si="67"/>
        <v>0</v>
      </c>
      <c r="T483" s="747" t="e">
        <f t="shared" si="68"/>
        <v>#N/A</v>
      </c>
      <c r="U483" s="613" t="e">
        <f t="shared" si="69"/>
        <v>#N/A</v>
      </c>
    </row>
    <row r="484" spans="1:21">
      <c r="A484" s="285" t="s">
        <v>3720</v>
      </c>
      <c r="B484" s="285" t="s">
        <v>3144</v>
      </c>
      <c r="C484" s="447" t="s">
        <v>5445</v>
      </c>
      <c r="D484" s="497">
        <f t="shared" si="70"/>
        <v>1137</v>
      </c>
      <c r="E484" s="496" t="e">
        <v>#N/A</v>
      </c>
      <c r="F484" s="489">
        <v>1137</v>
      </c>
      <c r="G484" s="489" t="e">
        <v>#N/A</v>
      </c>
      <c r="H484" s="489">
        <v>1137</v>
      </c>
      <c r="I484" s="489">
        <v>1137</v>
      </c>
      <c r="J484" s="489">
        <v>1137</v>
      </c>
      <c r="K484" s="489">
        <v>1137</v>
      </c>
      <c r="L484" s="489" t="e">
        <v>#N/A</v>
      </c>
      <c r="M484" s="743"/>
      <c r="N484" s="613" t="e">
        <f t="shared" si="63"/>
        <v>#N/A</v>
      </c>
      <c r="O484" s="613">
        <f t="shared" si="64"/>
        <v>0</v>
      </c>
      <c r="P484" s="613">
        <f t="shared" si="65"/>
        <v>0</v>
      </c>
      <c r="Q484" s="896">
        <f t="shared" si="71"/>
        <v>1</v>
      </c>
      <c r="R484" s="613">
        <f t="shared" si="66"/>
        <v>0</v>
      </c>
      <c r="S484" s="613">
        <f t="shared" si="67"/>
        <v>0</v>
      </c>
      <c r="T484" s="747">
        <f t="shared" si="68"/>
        <v>0</v>
      </c>
      <c r="U484" s="613" t="e">
        <f t="shared" si="69"/>
        <v>#N/A</v>
      </c>
    </row>
    <row r="485" spans="1:21">
      <c r="A485" s="285" t="s">
        <v>3720</v>
      </c>
      <c r="B485" s="285" t="s">
        <v>3147</v>
      </c>
      <c r="C485" s="447" t="s">
        <v>5446</v>
      </c>
      <c r="D485" s="497">
        <f t="shared" si="70"/>
        <v>1137</v>
      </c>
      <c r="E485" s="496" t="e">
        <v>#N/A</v>
      </c>
      <c r="F485" s="489">
        <v>1137</v>
      </c>
      <c r="G485" s="489" t="e">
        <v>#N/A</v>
      </c>
      <c r="H485" s="489">
        <v>1137</v>
      </c>
      <c r="I485" s="489">
        <v>1137</v>
      </c>
      <c r="J485" s="489">
        <v>1137</v>
      </c>
      <c r="K485" s="489">
        <v>1137</v>
      </c>
      <c r="L485" s="489" t="e">
        <v>#N/A</v>
      </c>
      <c r="M485" s="743"/>
      <c r="N485" s="613" t="e">
        <f t="shared" si="63"/>
        <v>#N/A</v>
      </c>
      <c r="O485" s="613">
        <f t="shared" si="64"/>
        <v>0</v>
      </c>
      <c r="P485" s="613">
        <f t="shared" si="65"/>
        <v>0</v>
      </c>
      <c r="Q485" s="896">
        <f t="shared" si="71"/>
        <v>1</v>
      </c>
      <c r="R485" s="613">
        <f t="shared" si="66"/>
        <v>0</v>
      </c>
      <c r="S485" s="613">
        <f t="shared" si="67"/>
        <v>0</v>
      </c>
      <c r="T485" s="747">
        <f t="shared" si="68"/>
        <v>0</v>
      </c>
      <c r="U485" s="613" t="e">
        <f t="shared" si="69"/>
        <v>#N/A</v>
      </c>
    </row>
    <row r="486" spans="1:21">
      <c r="A486" s="285" t="s">
        <v>3720</v>
      </c>
      <c r="B486" s="285" t="s">
        <v>3136</v>
      </c>
      <c r="C486" s="447" t="s">
        <v>5447</v>
      </c>
      <c r="D486" s="497">
        <f t="shared" si="70"/>
        <v>1206</v>
      </c>
      <c r="E486" s="496" t="e">
        <v>#N/A</v>
      </c>
      <c r="F486" s="489">
        <v>1206</v>
      </c>
      <c r="G486" s="489" t="e">
        <v>#N/A</v>
      </c>
      <c r="H486" s="489">
        <v>1206</v>
      </c>
      <c r="I486" s="489">
        <v>1206</v>
      </c>
      <c r="J486" s="489">
        <v>1206</v>
      </c>
      <c r="K486" s="489" t="e">
        <v>#N/A</v>
      </c>
      <c r="L486" s="489" t="e">
        <v>#N/A</v>
      </c>
      <c r="M486" s="743"/>
      <c r="N486" s="613" t="e">
        <f t="shared" si="63"/>
        <v>#N/A</v>
      </c>
      <c r="O486" s="613">
        <f t="shared" si="64"/>
        <v>0</v>
      </c>
      <c r="P486" s="613">
        <f t="shared" si="65"/>
        <v>0</v>
      </c>
      <c r="Q486" s="896">
        <f t="shared" si="71"/>
        <v>1</v>
      </c>
      <c r="R486" s="613">
        <f t="shared" si="66"/>
        <v>0</v>
      </c>
      <c r="S486" s="613">
        <f t="shared" si="67"/>
        <v>0</v>
      </c>
      <c r="T486" s="747" t="e">
        <f t="shared" si="68"/>
        <v>#N/A</v>
      </c>
      <c r="U486" s="613" t="e">
        <f t="shared" si="69"/>
        <v>#N/A</v>
      </c>
    </row>
    <row r="487" spans="1:21">
      <c r="A487" s="285" t="s">
        <v>3720</v>
      </c>
      <c r="B487" s="285" t="s">
        <v>3130</v>
      </c>
      <c r="C487" s="447" t="s">
        <v>5448</v>
      </c>
      <c r="D487" s="497">
        <f t="shared" si="70"/>
        <v>1464</v>
      </c>
      <c r="E487" s="496" t="e">
        <v>#N/A</v>
      </c>
      <c r="F487" s="489">
        <v>1464</v>
      </c>
      <c r="G487" s="489" t="e">
        <v>#N/A</v>
      </c>
      <c r="H487" s="489">
        <v>1464</v>
      </c>
      <c r="I487" s="489">
        <v>1464</v>
      </c>
      <c r="J487" s="489">
        <v>1464</v>
      </c>
      <c r="K487" s="489">
        <v>1464</v>
      </c>
      <c r="L487" s="489" t="e">
        <v>#N/A</v>
      </c>
      <c r="M487" s="743"/>
      <c r="N487" s="613" t="e">
        <f t="shared" si="63"/>
        <v>#N/A</v>
      </c>
      <c r="O487" s="613">
        <f t="shared" si="64"/>
        <v>0</v>
      </c>
      <c r="P487" s="613">
        <f t="shared" si="65"/>
        <v>0</v>
      </c>
      <c r="Q487" s="896">
        <f t="shared" si="71"/>
        <v>1</v>
      </c>
      <c r="R487" s="613">
        <f t="shared" si="66"/>
        <v>0</v>
      </c>
      <c r="S487" s="613">
        <f t="shared" si="67"/>
        <v>0</v>
      </c>
      <c r="T487" s="747">
        <f t="shared" si="68"/>
        <v>0</v>
      </c>
      <c r="U487" s="613" t="e">
        <f t="shared" si="69"/>
        <v>#N/A</v>
      </c>
    </row>
    <row r="488" spans="1:21">
      <c r="A488" s="285" t="s">
        <v>3720</v>
      </c>
      <c r="B488" s="285" t="s">
        <v>3133</v>
      </c>
      <c r="C488" s="447" t="s">
        <v>5449</v>
      </c>
      <c r="D488" s="497">
        <f t="shared" si="70"/>
        <v>1231</v>
      </c>
      <c r="E488" s="496" t="e">
        <v>#N/A</v>
      </c>
      <c r="F488" s="489">
        <v>1231</v>
      </c>
      <c r="G488" s="489" t="e">
        <v>#N/A</v>
      </c>
      <c r="H488" s="489">
        <v>1231</v>
      </c>
      <c r="I488" s="489">
        <v>1231</v>
      </c>
      <c r="J488" s="489">
        <v>1231</v>
      </c>
      <c r="K488" s="489">
        <v>1231</v>
      </c>
      <c r="L488" s="489" t="e">
        <v>#N/A</v>
      </c>
      <c r="M488" s="743"/>
      <c r="N488" s="613" t="e">
        <f t="shared" si="63"/>
        <v>#N/A</v>
      </c>
      <c r="O488" s="613">
        <f t="shared" si="64"/>
        <v>0</v>
      </c>
      <c r="P488" s="613">
        <f t="shared" si="65"/>
        <v>0</v>
      </c>
      <c r="Q488" s="896">
        <f t="shared" si="71"/>
        <v>1</v>
      </c>
      <c r="R488" s="613">
        <f t="shared" si="66"/>
        <v>0</v>
      </c>
      <c r="S488" s="613">
        <f t="shared" si="67"/>
        <v>0</v>
      </c>
      <c r="T488" s="747">
        <f t="shared" si="68"/>
        <v>0</v>
      </c>
      <c r="U488" s="613" t="e">
        <f t="shared" si="69"/>
        <v>#N/A</v>
      </c>
    </row>
    <row r="489" spans="1:21">
      <c r="A489" s="285" t="s">
        <v>3720</v>
      </c>
      <c r="B489" s="285" t="s">
        <v>3127</v>
      </c>
      <c r="C489" s="447" t="s">
        <v>5450</v>
      </c>
      <c r="D489" s="497">
        <f t="shared" si="70"/>
        <v>1489</v>
      </c>
      <c r="E489" s="496" t="e">
        <v>#N/A</v>
      </c>
      <c r="F489" s="489">
        <v>1489</v>
      </c>
      <c r="G489" s="489" t="e">
        <v>#N/A</v>
      </c>
      <c r="H489" s="489">
        <v>1489</v>
      </c>
      <c r="I489" s="489">
        <v>1489</v>
      </c>
      <c r="J489" s="489">
        <v>1489</v>
      </c>
      <c r="K489" s="489">
        <v>1489</v>
      </c>
      <c r="L489" s="489" t="e">
        <v>#N/A</v>
      </c>
      <c r="M489" s="743"/>
      <c r="N489" s="613" t="e">
        <f t="shared" si="63"/>
        <v>#N/A</v>
      </c>
      <c r="O489" s="613">
        <f t="shared" si="64"/>
        <v>0</v>
      </c>
      <c r="P489" s="613">
        <f t="shared" si="65"/>
        <v>0</v>
      </c>
      <c r="Q489" s="896">
        <f t="shared" si="71"/>
        <v>1</v>
      </c>
      <c r="R489" s="613">
        <f t="shared" si="66"/>
        <v>0</v>
      </c>
      <c r="S489" s="613">
        <f t="shared" si="67"/>
        <v>0</v>
      </c>
      <c r="T489" s="747">
        <f t="shared" si="68"/>
        <v>0</v>
      </c>
      <c r="U489" s="613" t="e">
        <f t="shared" si="69"/>
        <v>#N/A</v>
      </c>
    </row>
    <row r="490" spans="1:21">
      <c r="A490" s="285" t="s">
        <v>3720</v>
      </c>
      <c r="B490" s="285" t="s">
        <v>3139</v>
      </c>
      <c r="C490" s="447" t="s">
        <v>5451</v>
      </c>
      <c r="D490" s="497">
        <f t="shared" si="70"/>
        <v>1206</v>
      </c>
      <c r="E490" s="496" t="e">
        <v>#N/A</v>
      </c>
      <c r="F490" s="489">
        <v>1206</v>
      </c>
      <c r="G490" s="489" t="e">
        <v>#N/A</v>
      </c>
      <c r="H490" s="489">
        <v>1206</v>
      </c>
      <c r="I490" s="489">
        <v>1206</v>
      </c>
      <c r="J490" s="489">
        <v>1206</v>
      </c>
      <c r="K490" s="489">
        <v>1206</v>
      </c>
      <c r="L490" s="489" t="e">
        <v>#N/A</v>
      </c>
      <c r="M490" s="743"/>
      <c r="N490" s="613" t="e">
        <f t="shared" si="63"/>
        <v>#N/A</v>
      </c>
      <c r="O490" s="613">
        <f t="shared" si="64"/>
        <v>0</v>
      </c>
      <c r="P490" s="613">
        <f t="shared" si="65"/>
        <v>0</v>
      </c>
      <c r="Q490" s="896">
        <f t="shared" si="71"/>
        <v>1</v>
      </c>
      <c r="R490" s="613">
        <f t="shared" si="66"/>
        <v>0</v>
      </c>
      <c r="S490" s="613">
        <f t="shared" si="67"/>
        <v>0</v>
      </c>
      <c r="T490" s="747">
        <f t="shared" si="68"/>
        <v>0</v>
      </c>
      <c r="U490" s="613" t="e">
        <f t="shared" si="69"/>
        <v>#N/A</v>
      </c>
    </row>
    <row r="491" spans="1:21">
      <c r="A491" s="285" t="s">
        <v>3720</v>
      </c>
      <c r="B491" s="285" t="s">
        <v>3142</v>
      </c>
      <c r="C491" s="447" t="s">
        <v>5452</v>
      </c>
      <c r="D491" s="497">
        <f t="shared" si="70"/>
        <v>1275</v>
      </c>
      <c r="E491" s="496" t="e">
        <v>#N/A</v>
      </c>
      <c r="F491" s="489">
        <v>1275</v>
      </c>
      <c r="G491" s="489" t="e">
        <v>#N/A</v>
      </c>
      <c r="H491" s="489">
        <v>1275</v>
      </c>
      <c r="I491" s="489">
        <v>1275</v>
      </c>
      <c r="J491" s="489">
        <v>1275</v>
      </c>
      <c r="K491" s="489" t="e">
        <v>#N/A</v>
      </c>
      <c r="L491" s="489" t="e">
        <v>#N/A</v>
      </c>
      <c r="M491" s="743"/>
      <c r="N491" s="613" t="e">
        <f t="shared" si="63"/>
        <v>#N/A</v>
      </c>
      <c r="O491" s="613">
        <f t="shared" si="64"/>
        <v>0</v>
      </c>
      <c r="P491" s="613">
        <f t="shared" si="65"/>
        <v>0</v>
      </c>
      <c r="Q491" s="896">
        <f t="shared" si="71"/>
        <v>1</v>
      </c>
      <c r="R491" s="613">
        <f t="shared" si="66"/>
        <v>0</v>
      </c>
      <c r="S491" s="613">
        <f t="shared" si="67"/>
        <v>0</v>
      </c>
      <c r="T491" s="747" t="e">
        <f t="shared" si="68"/>
        <v>#N/A</v>
      </c>
      <c r="U491" s="613" t="e">
        <f t="shared" si="69"/>
        <v>#N/A</v>
      </c>
    </row>
    <row r="492" spans="1:21">
      <c r="A492" s="285" t="s">
        <v>3720</v>
      </c>
      <c r="B492" s="285" t="s">
        <v>3145</v>
      </c>
      <c r="C492" s="447" t="s">
        <v>5453</v>
      </c>
      <c r="D492" s="497">
        <f t="shared" si="70"/>
        <v>1250</v>
      </c>
      <c r="E492" s="496" t="e">
        <v>#N/A</v>
      </c>
      <c r="F492" s="489">
        <v>1250</v>
      </c>
      <c r="G492" s="489" t="e">
        <v>#N/A</v>
      </c>
      <c r="H492" s="489">
        <v>1250</v>
      </c>
      <c r="I492" s="489">
        <v>1250</v>
      </c>
      <c r="J492" s="489">
        <v>1250</v>
      </c>
      <c r="K492" s="489">
        <v>1250</v>
      </c>
      <c r="L492" s="489" t="e">
        <v>#N/A</v>
      </c>
      <c r="M492" s="743"/>
      <c r="N492" s="613" t="e">
        <f t="shared" si="63"/>
        <v>#N/A</v>
      </c>
      <c r="O492" s="613">
        <f t="shared" si="64"/>
        <v>0</v>
      </c>
      <c r="P492" s="613">
        <f t="shared" si="65"/>
        <v>0</v>
      </c>
      <c r="Q492" s="896">
        <f t="shared" si="71"/>
        <v>1</v>
      </c>
      <c r="R492" s="613">
        <f t="shared" si="66"/>
        <v>0</v>
      </c>
      <c r="S492" s="613">
        <f t="shared" si="67"/>
        <v>0</v>
      </c>
      <c r="T492" s="747">
        <f t="shared" si="68"/>
        <v>0</v>
      </c>
      <c r="U492" s="613" t="e">
        <f t="shared" si="69"/>
        <v>#N/A</v>
      </c>
    </row>
    <row r="493" spans="1:21">
      <c r="A493" s="285" t="s">
        <v>3720</v>
      </c>
      <c r="B493" s="285" t="s">
        <v>3148</v>
      </c>
      <c r="C493" s="447" t="s">
        <v>5454</v>
      </c>
      <c r="D493" s="497">
        <f t="shared" si="70"/>
        <v>1250</v>
      </c>
      <c r="E493" s="496" t="e">
        <v>#N/A</v>
      </c>
      <c r="F493" s="489">
        <v>1250</v>
      </c>
      <c r="G493" s="489" t="e">
        <v>#N/A</v>
      </c>
      <c r="H493" s="489">
        <v>1250</v>
      </c>
      <c r="I493" s="489">
        <v>1250</v>
      </c>
      <c r="J493" s="489">
        <v>1250</v>
      </c>
      <c r="K493" s="489">
        <v>1250</v>
      </c>
      <c r="L493" s="489" t="e">
        <v>#N/A</v>
      </c>
      <c r="M493" s="743"/>
      <c r="N493" s="613" t="e">
        <f t="shared" si="63"/>
        <v>#N/A</v>
      </c>
      <c r="O493" s="613">
        <f t="shared" si="64"/>
        <v>0</v>
      </c>
      <c r="P493" s="613">
        <f t="shared" si="65"/>
        <v>0</v>
      </c>
      <c r="Q493" s="896">
        <f t="shared" si="71"/>
        <v>1</v>
      </c>
      <c r="R493" s="613">
        <f t="shared" si="66"/>
        <v>0</v>
      </c>
      <c r="S493" s="613">
        <f t="shared" si="67"/>
        <v>0</v>
      </c>
      <c r="T493" s="747">
        <f t="shared" si="68"/>
        <v>0</v>
      </c>
      <c r="U493" s="613" t="e">
        <f t="shared" si="69"/>
        <v>#N/A</v>
      </c>
    </row>
    <row r="494" spans="1:21">
      <c r="A494" s="285" t="s">
        <v>3720</v>
      </c>
      <c r="B494" s="285" t="s">
        <v>3152</v>
      </c>
      <c r="C494" s="447" t="s">
        <v>5455</v>
      </c>
      <c r="D494" s="497">
        <f t="shared" si="70"/>
        <v>1395</v>
      </c>
      <c r="E494" s="496" t="e">
        <v>#N/A</v>
      </c>
      <c r="F494" s="489">
        <v>1395</v>
      </c>
      <c r="G494" s="489" t="e">
        <v>#N/A</v>
      </c>
      <c r="H494" s="489">
        <v>1395</v>
      </c>
      <c r="I494" s="489">
        <v>1395</v>
      </c>
      <c r="J494" s="489">
        <v>1395</v>
      </c>
      <c r="K494" s="489" t="e">
        <v>#N/A</v>
      </c>
      <c r="L494" s="489" t="e">
        <v>#N/A</v>
      </c>
      <c r="M494" s="743"/>
      <c r="N494" s="613" t="e">
        <f t="shared" si="63"/>
        <v>#N/A</v>
      </c>
      <c r="O494" s="613">
        <f t="shared" si="64"/>
        <v>0</v>
      </c>
      <c r="P494" s="613">
        <f t="shared" si="65"/>
        <v>0</v>
      </c>
      <c r="Q494" s="896">
        <f t="shared" si="71"/>
        <v>1</v>
      </c>
      <c r="R494" s="613">
        <f t="shared" si="66"/>
        <v>0</v>
      </c>
      <c r="S494" s="613">
        <f t="shared" si="67"/>
        <v>0</v>
      </c>
      <c r="T494" s="747" t="e">
        <f t="shared" si="68"/>
        <v>#N/A</v>
      </c>
      <c r="U494" s="613" t="e">
        <f t="shared" si="69"/>
        <v>#N/A</v>
      </c>
    </row>
    <row r="495" spans="1:21">
      <c r="A495" s="285" t="s">
        <v>3720</v>
      </c>
      <c r="B495" s="285" t="s">
        <v>3150</v>
      </c>
      <c r="C495" s="447" t="s">
        <v>5456</v>
      </c>
      <c r="D495" s="497">
        <f t="shared" si="70"/>
        <v>1623</v>
      </c>
      <c r="E495" s="496" t="e">
        <v>#N/A</v>
      </c>
      <c r="F495" s="489">
        <v>1623</v>
      </c>
      <c r="G495" s="489" t="e">
        <v>#N/A</v>
      </c>
      <c r="H495" s="489">
        <v>1623</v>
      </c>
      <c r="I495" s="489">
        <v>1623</v>
      </c>
      <c r="J495" s="489">
        <v>1623</v>
      </c>
      <c r="K495" s="489">
        <v>1623</v>
      </c>
      <c r="L495" s="489" t="e">
        <v>#N/A</v>
      </c>
      <c r="M495" s="743"/>
      <c r="N495" s="613" t="e">
        <f t="shared" si="63"/>
        <v>#N/A</v>
      </c>
      <c r="O495" s="613">
        <f t="shared" si="64"/>
        <v>0</v>
      </c>
      <c r="P495" s="613">
        <f t="shared" si="65"/>
        <v>0</v>
      </c>
      <c r="Q495" s="896">
        <f t="shared" si="71"/>
        <v>1</v>
      </c>
      <c r="R495" s="613">
        <f t="shared" si="66"/>
        <v>0</v>
      </c>
      <c r="S495" s="613">
        <f t="shared" si="67"/>
        <v>0</v>
      </c>
      <c r="T495" s="747">
        <f t="shared" si="68"/>
        <v>0</v>
      </c>
      <c r="U495" s="613" t="e">
        <f t="shared" si="69"/>
        <v>#N/A</v>
      </c>
    </row>
    <row r="496" spans="1:21">
      <c r="A496" s="285" t="s">
        <v>3720</v>
      </c>
      <c r="B496" s="285" t="s">
        <v>3151</v>
      </c>
      <c r="C496" s="447" t="s">
        <v>5457</v>
      </c>
      <c r="D496" s="497">
        <f t="shared" si="70"/>
        <v>1523</v>
      </c>
      <c r="E496" s="496" t="e">
        <v>#N/A</v>
      </c>
      <c r="F496" s="489">
        <v>1523</v>
      </c>
      <c r="G496" s="489" t="e">
        <v>#N/A</v>
      </c>
      <c r="H496" s="489">
        <v>1523</v>
      </c>
      <c r="I496" s="489">
        <v>1523</v>
      </c>
      <c r="J496" s="489">
        <v>1523</v>
      </c>
      <c r="K496" s="489">
        <v>1523</v>
      </c>
      <c r="L496" s="489" t="e">
        <v>#N/A</v>
      </c>
      <c r="M496" s="743"/>
      <c r="N496" s="613" t="e">
        <f t="shared" si="63"/>
        <v>#N/A</v>
      </c>
      <c r="O496" s="613">
        <f t="shared" si="64"/>
        <v>0</v>
      </c>
      <c r="P496" s="613">
        <f t="shared" si="65"/>
        <v>0</v>
      </c>
      <c r="Q496" s="896">
        <f t="shared" si="71"/>
        <v>1</v>
      </c>
      <c r="R496" s="613">
        <f t="shared" si="66"/>
        <v>0</v>
      </c>
      <c r="S496" s="613">
        <f t="shared" si="67"/>
        <v>0</v>
      </c>
      <c r="T496" s="747">
        <f t="shared" si="68"/>
        <v>0</v>
      </c>
      <c r="U496" s="613" t="e">
        <f t="shared" si="69"/>
        <v>#N/A</v>
      </c>
    </row>
    <row r="497" spans="1:21">
      <c r="A497" s="285" t="s">
        <v>3720</v>
      </c>
      <c r="B497" s="285" t="s">
        <v>3149</v>
      </c>
      <c r="C497" s="447" t="s">
        <v>5458</v>
      </c>
      <c r="D497" s="497">
        <f t="shared" si="70"/>
        <v>1750</v>
      </c>
      <c r="E497" s="496" t="e">
        <v>#N/A</v>
      </c>
      <c r="F497" s="489">
        <v>1750</v>
      </c>
      <c r="G497" s="489" t="e">
        <v>#N/A</v>
      </c>
      <c r="H497" s="489">
        <v>1750</v>
      </c>
      <c r="I497" s="489">
        <v>1750</v>
      </c>
      <c r="J497" s="489">
        <v>1750</v>
      </c>
      <c r="K497" s="489">
        <v>1750</v>
      </c>
      <c r="L497" s="489" t="e">
        <v>#N/A</v>
      </c>
      <c r="M497" s="743"/>
      <c r="N497" s="613" t="e">
        <f t="shared" si="63"/>
        <v>#N/A</v>
      </c>
      <c r="O497" s="613">
        <f t="shared" si="64"/>
        <v>0</v>
      </c>
      <c r="P497" s="613">
        <f t="shared" si="65"/>
        <v>0</v>
      </c>
      <c r="Q497" s="896">
        <f t="shared" si="71"/>
        <v>1</v>
      </c>
      <c r="R497" s="613">
        <f t="shared" si="66"/>
        <v>0</v>
      </c>
      <c r="S497" s="613">
        <f t="shared" si="67"/>
        <v>0</v>
      </c>
      <c r="T497" s="747">
        <f t="shared" si="68"/>
        <v>0</v>
      </c>
      <c r="U497" s="613" t="e">
        <f t="shared" si="69"/>
        <v>#N/A</v>
      </c>
    </row>
    <row r="498" spans="1:21">
      <c r="A498" s="285" t="s">
        <v>3720</v>
      </c>
      <c r="B498" s="285" t="s">
        <v>3153</v>
      </c>
      <c r="C498" s="447" t="s">
        <v>5459</v>
      </c>
      <c r="D498" s="497">
        <f t="shared" si="70"/>
        <v>1395</v>
      </c>
      <c r="E498" s="496" t="e">
        <v>#N/A</v>
      </c>
      <c r="F498" s="489">
        <v>1395</v>
      </c>
      <c r="G498" s="489" t="e">
        <v>#N/A</v>
      </c>
      <c r="H498" s="489">
        <v>1395</v>
      </c>
      <c r="I498" s="489">
        <v>1395</v>
      </c>
      <c r="J498" s="489">
        <v>1395</v>
      </c>
      <c r="K498" s="489">
        <v>1395</v>
      </c>
      <c r="L498" s="489" t="e">
        <v>#N/A</v>
      </c>
      <c r="M498" s="743"/>
      <c r="N498" s="613" t="e">
        <f t="shared" si="63"/>
        <v>#N/A</v>
      </c>
      <c r="O498" s="613">
        <f t="shared" si="64"/>
        <v>0</v>
      </c>
      <c r="P498" s="613">
        <f t="shared" si="65"/>
        <v>0</v>
      </c>
      <c r="Q498" s="896">
        <f t="shared" si="71"/>
        <v>1</v>
      </c>
      <c r="R498" s="613">
        <f t="shared" si="66"/>
        <v>0</v>
      </c>
      <c r="S498" s="613">
        <f t="shared" si="67"/>
        <v>0</v>
      </c>
      <c r="T498" s="747">
        <f t="shared" si="68"/>
        <v>0</v>
      </c>
      <c r="U498" s="613" t="e">
        <f t="shared" si="69"/>
        <v>#N/A</v>
      </c>
    </row>
    <row r="499" spans="1:21">
      <c r="A499" s="285" t="s">
        <v>3720</v>
      </c>
      <c r="B499" s="285" t="s">
        <v>3167</v>
      </c>
      <c r="C499" s="447" t="s">
        <v>5460</v>
      </c>
      <c r="D499" s="497">
        <f t="shared" si="70"/>
        <v>2414</v>
      </c>
      <c r="E499" s="496" t="e">
        <v>#N/A</v>
      </c>
      <c r="F499" s="489">
        <v>2414</v>
      </c>
      <c r="G499" s="489" t="e">
        <v>#N/A</v>
      </c>
      <c r="H499" s="489">
        <v>2414</v>
      </c>
      <c r="I499" s="489">
        <v>2414</v>
      </c>
      <c r="J499" s="489">
        <v>2414</v>
      </c>
      <c r="K499" s="489" t="e">
        <v>#N/A</v>
      </c>
      <c r="L499" s="489" t="e">
        <v>#N/A</v>
      </c>
      <c r="M499" s="743"/>
      <c r="N499" s="613" t="e">
        <f t="shared" si="63"/>
        <v>#N/A</v>
      </c>
      <c r="O499" s="613">
        <f t="shared" si="64"/>
        <v>0</v>
      </c>
      <c r="P499" s="613">
        <f t="shared" si="65"/>
        <v>0</v>
      </c>
      <c r="Q499" s="896">
        <f t="shared" si="71"/>
        <v>1</v>
      </c>
      <c r="R499" s="613">
        <f t="shared" si="66"/>
        <v>0</v>
      </c>
      <c r="S499" s="613">
        <f t="shared" si="67"/>
        <v>0</v>
      </c>
      <c r="T499" s="747" t="e">
        <f t="shared" si="68"/>
        <v>#N/A</v>
      </c>
      <c r="U499" s="613" t="e">
        <f t="shared" si="69"/>
        <v>#N/A</v>
      </c>
    </row>
    <row r="500" spans="1:21">
      <c r="A500" s="285" t="s">
        <v>3720</v>
      </c>
      <c r="B500" s="285" t="s">
        <v>3166</v>
      </c>
      <c r="C500" s="447" t="s">
        <v>5461</v>
      </c>
      <c r="D500" s="497">
        <f t="shared" si="70"/>
        <v>2517</v>
      </c>
      <c r="E500" s="496" t="e">
        <v>#N/A</v>
      </c>
      <c r="F500" s="489">
        <v>2517</v>
      </c>
      <c r="G500" s="489" t="e">
        <v>#N/A</v>
      </c>
      <c r="H500" s="489">
        <v>2517</v>
      </c>
      <c r="I500" s="489">
        <v>2517</v>
      </c>
      <c r="J500" s="489">
        <v>2517</v>
      </c>
      <c r="K500" s="489" t="e">
        <v>#N/A</v>
      </c>
      <c r="L500" s="489" t="e">
        <v>#N/A</v>
      </c>
      <c r="M500" s="743"/>
      <c r="N500" s="613" t="e">
        <f t="shared" si="63"/>
        <v>#N/A</v>
      </c>
      <c r="O500" s="613">
        <f t="shared" si="64"/>
        <v>0</v>
      </c>
      <c r="P500" s="613">
        <f t="shared" si="65"/>
        <v>0</v>
      </c>
      <c r="Q500" s="896">
        <f t="shared" si="71"/>
        <v>1</v>
      </c>
      <c r="R500" s="613">
        <f t="shared" si="66"/>
        <v>0</v>
      </c>
      <c r="S500" s="613">
        <f t="shared" si="67"/>
        <v>0</v>
      </c>
      <c r="T500" s="747" t="e">
        <f t="shared" si="68"/>
        <v>#N/A</v>
      </c>
      <c r="U500" s="613" t="e">
        <f t="shared" si="69"/>
        <v>#N/A</v>
      </c>
    </row>
    <row r="501" spans="1:21">
      <c r="A501" s="285" t="s">
        <v>3720</v>
      </c>
      <c r="B501" s="285" t="s">
        <v>3155</v>
      </c>
      <c r="C501" s="447" t="s">
        <v>5462</v>
      </c>
      <c r="D501" s="497">
        <f t="shared" si="70"/>
        <v>2370</v>
      </c>
      <c r="E501" s="496" t="e">
        <v>#N/A</v>
      </c>
      <c r="F501" s="489">
        <v>2370</v>
      </c>
      <c r="G501" s="489" t="e">
        <v>#N/A</v>
      </c>
      <c r="H501" s="489">
        <v>2370</v>
      </c>
      <c r="I501" s="489">
        <v>2370</v>
      </c>
      <c r="J501" s="489">
        <v>2370</v>
      </c>
      <c r="K501" s="489" t="e">
        <v>#N/A</v>
      </c>
      <c r="L501" s="489" t="e">
        <v>#N/A</v>
      </c>
      <c r="M501" s="743"/>
      <c r="N501" s="613" t="e">
        <f t="shared" si="63"/>
        <v>#N/A</v>
      </c>
      <c r="O501" s="613">
        <f t="shared" si="64"/>
        <v>0</v>
      </c>
      <c r="P501" s="613">
        <f t="shared" si="65"/>
        <v>0</v>
      </c>
      <c r="Q501" s="896">
        <f t="shared" si="71"/>
        <v>1</v>
      </c>
      <c r="R501" s="613">
        <f t="shared" si="66"/>
        <v>0</v>
      </c>
      <c r="S501" s="613">
        <f t="shared" si="67"/>
        <v>0</v>
      </c>
      <c r="T501" s="747" t="e">
        <f t="shared" si="68"/>
        <v>#N/A</v>
      </c>
      <c r="U501" s="613" t="e">
        <f t="shared" si="69"/>
        <v>#N/A</v>
      </c>
    </row>
    <row r="502" spans="1:21">
      <c r="A502" s="285" t="s">
        <v>3720</v>
      </c>
      <c r="B502" s="285" t="s">
        <v>3154</v>
      </c>
      <c r="C502" s="447" t="s">
        <v>5463</v>
      </c>
      <c r="D502" s="497">
        <f t="shared" si="70"/>
        <v>2470</v>
      </c>
      <c r="E502" s="496" t="e">
        <v>#N/A</v>
      </c>
      <c r="F502" s="489">
        <v>2470</v>
      </c>
      <c r="G502" s="489" t="e">
        <v>#N/A</v>
      </c>
      <c r="H502" s="489">
        <v>2470</v>
      </c>
      <c r="I502" s="489">
        <v>2470</v>
      </c>
      <c r="J502" s="489">
        <v>2470</v>
      </c>
      <c r="K502" s="489" t="e">
        <v>#N/A</v>
      </c>
      <c r="L502" s="489" t="e">
        <v>#N/A</v>
      </c>
      <c r="M502" s="743"/>
      <c r="N502" s="613" t="e">
        <f t="shared" si="63"/>
        <v>#N/A</v>
      </c>
      <c r="O502" s="613">
        <f t="shared" si="64"/>
        <v>0</v>
      </c>
      <c r="P502" s="613">
        <f t="shared" si="65"/>
        <v>0</v>
      </c>
      <c r="Q502" s="896">
        <f t="shared" si="71"/>
        <v>1</v>
      </c>
      <c r="R502" s="613">
        <f t="shared" si="66"/>
        <v>0</v>
      </c>
      <c r="S502" s="613">
        <f t="shared" si="67"/>
        <v>0</v>
      </c>
      <c r="T502" s="747" t="e">
        <f t="shared" si="68"/>
        <v>#N/A</v>
      </c>
      <c r="U502" s="613" t="e">
        <f t="shared" si="69"/>
        <v>#N/A</v>
      </c>
    </row>
    <row r="503" spans="1:21">
      <c r="A503" s="285" t="s">
        <v>3720</v>
      </c>
      <c r="B503" s="285" t="s">
        <v>3198</v>
      </c>
      <c r="C503" s="447" t="s">
        <v>5464</v>
      </c>
      <c r="D503" s="497">
        <f t="shared" si="70"/>
        <v>1745</v>
      </c>
      <c r="E503" s="496" t="e">
        <v>#N/A</v>
      </c>
      <c r="F503" s="489">
        <v>1745</v>
      </c>
      <c r="G503" s="489" t="e">
        <v>#N/A</v>
      </c>
      <c r="H503" s="489">
        <v>1745</v>
      </c>
      <c r="I503" s="489">
        <v>1745</v>
      </c>
      <c r="J503" s="489">
        <v>1745</v>
      </c>
      <c r="K503" s="489">
        <v>1745</v>
      </c>
      <c r="L503" s="489" t="e">
        <v>#N/A</v>
      </c>
      <c r="M503" s="743"/>
      <c r="N503" s="613" t="e">
        <f t="shared" si="63"/>
        <v>#N/A</v>
      </c>
      <c r="O503" s="613">
        <f t="shared" si="64"/>
        <v>0</v>
      </c>
      <c r="P503" s="613">
        <f t="shared" si="65"/>
        <v>0</v>
      </c>
      <c r="Q503" s="896">
        <f t="shared" si="71"/>
        <v>1</v>
      </c>
      <c r="R503" s="613">
        <f t="shared" si="66"/>
        <v>0</v>
      </c>
      <c r="S503" s="613">
        <f t="shared" si="67"/>
        <v>0</v>
      </c>
      <c r="T503" s="747">
        <f t="shared" si="68"/>
        <v>0</v>
      </c>
      <c r="U503" s="613" t="e">
        <f t="shared" si="69"/>
        <v>#N/A</v>
      </c>
    </row>
    <row r="504" spans="1:21">
      <c r="A504" s="285" t="s">
        <v>3720</v>
      </c>
      <c r="B504" s="285" t="s">
        <v>3194</v>
      </c>
      <c r="C504" s="447" t="s">
        <v>5465</v>
      </c>
      <c r="D504" s="497">
        <f t="shared" si="70"/>
        <v>2037</v>
      </c>
      <c r="E504" s="496" t="e">
        <v>#N/A</v>
      </c>
      <c r="F504" s="489">
        <v>2037</v>
      </c>
      <c r="G504" s="489" t="e">
        <v>#N/A</v>
      </c>
      <c r="H504" s="489">
        <v>2037</v>
      </c>
      <c r="I504" s="489">
        <v>2037</v>
      </c>
      <c r="J504" s="489">
        <v>2037</v>
      </c>
      <c r="K504" s="489">
        <v>2037</v>
      </c>
      <c r="L504" s="489" t="e">
        <v>#N/A</v>
      </c>
      <c r="M504" s="743"/>
      <c r="N504" s="613" t="e">
        <f t="shared" si="63"/>
        <v>#N/A</v>
      </c>
      <c r="O504" s="613">
        <f t="shared" si="64"/>
        <v>0</v>
      </c>
      <c r="P504" s="613">
        <f t="shared" si="65"/>
        <v>0</v>
      </c>
      <c r="Q504" s="896">
        <f t="shared" si="71"/>
        <v>1</v>
      </c>
      <c r="R504" s="613">
        <f t="shared" si="66"/>
        <v>0</v>
      </c>
      <c r="S504" s="613">
        <f t="shared" si="67"/>
        <v>0</v>
      </c>
      <c r="T504" s="747">
        <f t="shared" si="68"/>
        <v>0</v>
      </c>
      <c r="U504" s="613" t="e">
        <f t="shared" si="69"/>
        <v>#N/A</v>
      </c>
    </row>
    <row r="505" spans="1:21">
      <c r="A505" s="285" t="s">
        <v>3720</v>
      </c>
      <c r="B505" s="285" t="s">
        <v>3182</v>
      </c>
      <c r="C505" s="447" t="s">
        <v>5466</v>
      </c>
      <c r="D505" s="497">
        <f t="shared" si="70"/>
        <v>1698</v>
      </c>
      <c r="E505" s="496" t="e">
        <v>#N/A</v>
      </c>
      <c r="F505" s="489">
        <v>1698</v>
      </c>
      <c r="G505" s="489" t="e">
        <v>#N/A</v>
      </c>
      <c r="H505" s="489">
        <v>1698</v>
      </c>
      <c r="I505" s="489">
        <v>1698</v>
      </c>
      <c r="J505" s="489">
        <v>1698</v>
      </c>
      <c r="K505" s="489">
        <v>1698</v>
      </c>
      <c r="L505" s="489" t="e">
        <v>#N/A</v>
      </c>
      <c r="M505" s="743"/>
      <c r="N505" s="613" t="e">
        <f t="shared" si="63"/>
        <v>#N/A</v>
      </c>
      <c r="O505" s="613">
        <f t="shared" si="64"/>
        <v>0</v>
      </c>
      <c r="P505" s="613">
        <f t="shared" si="65"/>
        <v>0</v>
      </c>
      <c r="Q505" s="896">
        <f t="shared" si="71"/>
        <v>1</v>
      </c>
      <c r="R505" s="613">
        <f t="shared" si="66"/>
        <v>0</v>
      </c>
      <c r="S505" s="613">
        <f t="shared" si="67"/>
        <v>0</v>
      </c>
      <c r="T505" s="747">
        <f t="shared" si="68"/>
        <v>0</v>
      </c>
      <c r="U505" s="613" t="e">
        <f t="shared" si="69"/>
        <v>#N/A</v>
      </c>
    </row>
    <row r="506" spans="1:21">
      <c r="A506" s="285" t="s">
        <v>3720</v>
      </c>
      <c r="B506" s="285" t="s">
        <v>3178</v>
      </c>
      <c r="C506" s="447" t="s">
        <v>5467</v>
      </c>
      <c r="D506" s="497">
        <f t="shared" si="70"/>
        <v>1989</v>
      </c>
      <c r="E506" s="496" t="e">
        <v>#N/A</v>
      </c>
      <c r="F506" s="489">
        <v>1989</v>
      </c>
      <c r="G506" s="489" t="e">
        <v>#N/A</v>
      </c>
      <c r="H506" s="489">
        <v>1989</v>
      </c>
      <c r="I506" s="489">
        <v>1989</v>
      </c>
      <c r="J506" s="489">
        <v>1989</v>
      </c>
      <c r="K506" s="489">
        <v>1989</v>
      </c>
      <c r="L506" s="489" t="e">
        <v>#N/A</v>
      </c>
      <c r="M506" s="743"/>
      <c r="N506" s="613" t="e">
        <f t="shared" si="63"/>
        <v>#N/A</v>
      </c>
      <c r="O506" s="613">
        <f t="shared" si="64"/>
        <v>0</v>
      </c>
      <c r="P506" s="613">
        <f t="shared" si="65"/>
        <v>0</v>
      </c>
      <c r="Q506" s="896">
        <f t="shared" si="71"/>
        <v>1</v>
      </c>
      <c r="R506" s="613">
        <f t="shared" si="66"/>
        <v>0</v>
      </c>
      <c r="S506" s="613">
        <f t="shared" si="67"/>
        <v>0</v>
      </c>
      <c r="T506" s="747">
        <f t="shared" si="68"/>
        <v>0</v>
      </c>
      <c r="U506" s="613" t="e">
        <f t="shared" si="69"/>
        <v>#N/A</v>
      </c>
    </row>
    <row r="507" spans="1:21">
      <c r="A507" s="285" t="s">
        <v>3720</v>
      </c>
      <c r="B507" s="285" t="s">
        <v>3199</v>
      </c>
      <c r="C507" s="447" t="s">
        <v>5468</v>
      </c>
      <c r="D507" s="497">
        <f t="shared" si="70"/>
        <v>2581</v>
      </c>
      <c r="E507" s="496" t="e">
        <v>#N/A</v>
      </c>
      <c r="F507" s="489">
        <v>2581</v>
      </c>
      <c r="G507" s="489" t="e">
        <v>#N/A</v>
      </c>
      <c r="H507" s="489">
        <v>2581</v>
      </c>
      <c r="I507" s="489">
        <v>2581</v>
      </c>
      <c r="J507" s="489">
        <v>2581</v>
      </c>
      <c r="K507" s="489">
        <v>2581</v>
      </c>
      <c r="L507" s="489" t="e">
        <v>#N/A</v>
      </c>
      <c r="M507" s="743"/>
      <c r="N507" s="613" t="e">
        <f t="shared" si="63"/>
        <v>#N/A</v>
      </c>
      <c r="O507" s="613">
        <f t="shared" si="64"/>
        <v>0</v>
      </c>
      <c r="P507" s="613">
        <f t="shared" si="65"/>
        <v>0</v>
      </c>
      <c r="Q507" s="896">
        <f t="shared" si="71"/>
        <v>1</v>
      </c>
      <c r="R507" s="613">
        <f t="shared" si="66"/>
        <v>0</v>
      </c>
      <c r="S507" s="613">
        <f t="shared" si="67"/>
        <v>0</v>
      </c>
      <c r="T507" s="747">
        <f t="shared" si="68"/>
        <v>0</v>
      </c>
      <c r="U507" s="613" t="e">
        <f t="shared" si="69"/>
        <v>#N/A</v>
      </c>
    </row>
    <row r="508" spans="1:21">
      <c r="A508" s="285" t="s">
        <v>3720</v>
      </c>
      <c r="B508" s="285" t="s">
        <v>3195</v>
      </c>
      <c r="C508" s="447" t="s">
        <v>5469</v>
      </c>
      <c r="D508" s="497">
        <f t="shared" si="70"/>
        <v>3037</v>
      </c>
      <c r="E508" s="496" t="e">
        <v>#N/A</v>
      </c>
      <c r="F508" s="489">
        <v>3037</v>
      </c>
      <c r="G508" s="489" t="e">
        <v>#N/A</v>
      </c>
      <c r="H508" s="489">
        <v>3037</v>
      </c>
      <c r="I508" s="489">
        <v>3037</v>
      </c>
      <c r="J508" s="489">
        <v>3037</v>
      </c>
      <c r="K508" s="489">
        <v>3037</v>
      </c>
      <c r="L508" s="489" t="e">
        <v>#N/A</v>
      </c>
      <c r="M508" s="743"/>
      <c r="N508" s="613" t="e">
        <f t="shared" si="63"/>
        <v>#N/A</v>
      </c>
      <c r="O508" s="613">
        <f t="shared" si="64"/>
        <v>0</v>
      </c>
      <c r="P508" s="613">
        <f t="shared" si="65"/>
        <v>0</v>
      </c>
      <c r="Q508" s="896">
        <f t="shared" si="71"/>
        <v>1</v>
      </c>
      <c r="R508" s="613">
        <f t="shared" si="66"/>
        <v>0</v>
      </c>
      <c r="S508" s="613">
        <f t="shared" si="67"/>
        <v>0</v>
      </c>
      <c r="T508" s="747">
        <f t="shared" si="68"/>
        <v>0</v>
      </c>
      <c r="U508" s="613" t="e">
        <f t="shared" si="69"/>
        <v>#N/A</v>
      </c>
    </row>
    <row r="509" spans="1:21">
      <c r="A509" s="285" t="s">
        <v>3720</v>
      </c>
      <c r="B509" s="285" t="s">
        <v>3183</v>
      </c>
      <c r="C509" s="447" t="s">
        <v>5470</v>
      </c>
      <c r="D509" s="497">
        <f t="shared" si="70"/>
        <v>2534</v>
      </c>
      <c r="E509" s="496" t="e">
        <v>#N/A</v>
      </c>
      <c r="F509" s="489">
        <v>2534</v>
      </c>
      <c r="G509" s="489" t="e">
        <v>#N/A</v>
      </c>
      <c r="H509" s="489">
        <v>2534</v>
      </c>
      <c r="I509" s="489">
        <v>2534</v>
      </c>
      <c r="J509" s="489">
        <v>2534</v>
      </c>
      <c r="K509" s="489">
        <v>2534</v>
      </c>
      <c r="L509" s="489" t="e">
        <v>#N/A</v>
      </c>
      <c r="M509" s="743"/>
      <c r="N509" s="613" t="e">
        <f t="shared" si="63"/>
        <v>#N/A</v>
      </c>
      <c r="O509" s="613">
        <f t="shared" si="64"/>
        <v>0</v>
      </c>
      <c r="P509" s="613">
        <f t="shared" si="65"/>
        <v>0</v>
      </c>
      <c r="Q509" s="896">
        <f t="shared" si="71"/>
        <v>1</v>
      </c>
      <c r="R509" s="613">
        <f t="shared" si="66"/>
        <v>0</v>
      </c>
      <c r="S509" s="613">
        <f t="shared" si="67"/>
        <v>0</v>
      </c>
      <c r="T509" s="747">
        <f t="shared" si="68"/>
        <v>0</v>
      </c>
      <c r="U509" s="613" t="e">
        <f t="shared" si="69"/>
        <v>#N/A</v>
      </c>
    </row>
    <row r="510" spans="1:21">
      <c r="A510" s="285" t="s">
        <v>3720</v>
      </c>
      <c r="B510" s="285" t="s">
        <v>3179</v>
      </c>
      <c r="C510" s="447" t="s">
        <v>5471</v>
      </c>
      <c r="D510" s="497">
        <f t="shared" si="70"/>
        <v>2989</v>
      </c>
      <c r="E510" s="496" t="e">
        <v>#N/A</v>
      </c>
      <c r="F510" s="489">
        <v>2989</v>
      </c>
      <c r="G510" s="489" t="e">
        <v>#N/A</v>
      </c>
      <c r="H510" s="489">
        <v>2989</v>
      </c>
      <c r="I510" s="489">
        <v>2989</v>
      </c>
      <c r="J510" s="489">
        <v>2989</v>
      </c>
      <c r="K510" s="489">
        <v>2989</v>
      </c>
      <c r="L510" s="489" t="e">
        <v>#N/A</v>
      </c>
      <c r="M510" s="743"/>
      <c r="N510" s="613" t="e">
        <f t="shared" si="63"/>
        <v>#N/A</v>
      </c>
      <c r="O510" s="613">
        <f t="shared" si="64"/>
        <v>0</v>
      </c>
      <c r="P510" s="613">
        <f t="shared" si="65"/>
        <v>0</v>
      </c>
      <c r="Q510" s="896">
        <f t="shared" si="71"/>
        <v>1</v>
      </c>
      <c r="R510" s="613">
        <f t="shared" si="66"/>
        <v>0</v>
      </c>
      <c r="S510" s="613">
        <f t="shared" si="67"/>
        <v>0</v>
      </c>
      <c r="T510" s="747">
        <f t="shared" si="68"/>
        <v>0</v>
      </c>
      <c r="U510" s="613" t="e">
        <f t="shared" si="69"/>
        <v>#N/A</v>
      </c>
    </row>
    <row r="511" spans="1:21">
      <c r="A511" s="285" t="s">
        <v>3720</v>
      </c>
      <c r="B511" s="285" t="s">
        <v>3200</v>
      </c>
      <c r="C511" s="447" t="s">
        <v>5472</v>
      </c>
      <c r="D511" s="497">
        <f t="shared" si="70"/>
        <v>2859</v>
      </c>
      <c r="E511" s="496" t="e">
        <v>#N/A</v>
      </c>
      <c r="F511" s="489">
        <v>2859</v>
      </c>
      <c r="G511" s="489" t="e">
        <v>#N/A</v>
      </c>
      <c r="H511" s="489">
        <v>2859</v>
      </c>
      <c r="I511" s="489">
        <v>2859</v>
      </c>
      <c r="J511" s="489">
        <v>2859</v>
      </c>
      <c r="K511" s="489">
        <v>2859</v>
      </c>
      <c r="L511" s="489" t="e">
        <v>#N/A</v>
      </c>
      <c r="M511" s="743"/>
      <c r="N511" s="613" t="e">
        <f t="shared" si="63"/>
        <v>#N/A</v>
      </c>
      <c r="O511" s="613">
        <f t="shared" si="64"/>
        <v>0</v>
      </c>
      <c r="P511" s="613">
        <f t="shared" si="65"/>
        <v>0</v>
      </c>
      <c r="Q511" s="896">
        <f t="shared" si="71"/>
        <v>1</v>
      </c>
      <c r="R511" s="613">
        <f t="shared" si="66"/>
        <v>0</v>
      </c>
      <c r="S511" s="613">
        <f t="shared" si="67"/>
        <v>0</v>
      </c>
      <c r="T511" s="747">
        <f t="shared" si="68"/>
        <v>0</v>
      </c>
      <c r="U511" s="613" t="e">
        <f t="shared" si="69"/>
        <v>#N/A</v>
      </c>
    </row>
    <row r="512" spans="1:21">
      <c r="A512" s="285" t="s">
        <v>3720</v>
      </c>
      <c r="B512" s="285" t="s">
        <v>3196</v>
      </c>
      <c r="C512" s="447" t="s">
        <v>5473</v>
      </c>
      <c r="D512" s="497">
        <f t="shared" si="70"/>
        <v>3403</v>
      </c>
      <c r="E512" s="496" t="e">
        <v>#N/A</v>
      </c>
      <c r="F512" s="489">
        <v>3403</v>
      </c>
      <c r="G512" s="489" t="e">
        <v>#N/A</v>
      </c>
      <c r="H512" s="489">
        <v>3403</v>
      </c>
      <c r="I512" s="489">
        <v>3403</v>
      </c>
      <c r="J512" s="489">
        <v>3403</v>
      </c>
      <c r="K512" s="489">
        <v>3403</v>
      </c>
      <c r="L512" s="489" t="e">
        <v>#N/A</v>
      </c>
      <c r="M512" s="743"/>
      <c r="N512" s="613" t="e">
        <f t="shared" si="63"/>
        <v>#N/A</v>
      </c>
      <c r="O512" s="613">
        <f t="shared" si="64"/>
        <v>0</v>
      </c>
      <c r="P512" s="613">
        <f t="shared" si="65"/>
        <v>0</v>
      </c>
      <c r="Q512" s="896">
        <f t="shared" si="71"/>
        <v>1</v>
      </c>
      <c r="R512" s="613">
        <f t="shared" si="66"/>
        <v>0</v>
      </c>
      <c r="S512" s="613">
        <f t="shared" si="67"/>
        <v>0</v>
      </c>
      <c r="T512" s="747">
        <f t="shared" si="68"/>
        <v>0</v>
      </c>
      <c r="U512" s="613" t="e">
        <f t="shared" si="69"/>
        <v>#N/A</v>
      </c>
    </row>
    <row r="513" spans="1:21">
      <c r="A513" s="285" t="s">
        <v>3720</v>
      </c>
      <c r="B513" s="285" t="s">
        <v>3184</v>
      </c>
      <c r="C513" s="447" t="s">
        <v>5474</v>
      </c>
      <c r="D513" s="497">
        <f t="shared" si="70"/>
        <v>2814</v>
      </c>
      <c r="E513" s="496" t="e">
        <v>#N/A</v>
      </c>
      <c r="F513" s="489">
        <v>2814</v>
      </c>
      <c r="G513" s="489" t="e">
        <v>#N/A</v>
      </c>
      <c r="H513" s="489">
        <v>2814</v>
      </c>
      <c r="I513" s="489">
        <v>2814</v>
      </c>
      <c r="J513" s="489">
        <v>2814</v>
      </c>
      <c r="K513" s="489">
        <v>2814</v>
      </c>
      <c r="L513" s="489" t="e">
        <v>#N/A</v>
      </c>
      <c r="M513" s="743"/>
      <c r="N513" s="613" t="e">
        <f t="shared" si="63"/>
        <v>#N/A</v>
      </c>
      <c r="O513" s="613">
        <f t="shared" si="64"/>
        <v>0</v>
      </c>
      <c r="P513" s="613">
        <f t="shared" si="65"/>
        <v>0</v>
      </c>
      <c r="Q513" s="896">
        <f t="shared" si="71"/>
        <v>1</v>
      </c>
      <c r="R513" s="613">
        <f t="shared" si="66"/>
        <v>0</v>
      </c>
      <c r="S513" s="613">
        <f t="shared" si="67"/>
        <v>0</v>
      </c>
      <c r="T513" s="747">
        <f t="shared" si="68"/>
        <v>0</v>
      </c>
      <c r="U513" s="613" t="e">
        <f t="shared" si="69"/>
        <v>#N/A</v>
      </c>
    </row>
    <row r="514" spans="1:21">
      <c r="A514" s="285" t="s">
        <v>3720</v>
      </c>
      <c r="B514" s="285" t="s">
        <v>3180</v>
      </c>
      <c r="C514" s="447" t="s">
        <v>5475</v>
      </c>
      <c r="D514" s="497">
        <f t="shared" si="70"/>
        <v>3359</v>
      </c>
      <c r="E514" s="496" t="e">
        <v>#N/A</v>
      </c>
      <c r="F514" s="489">
        <v>3359</v>
      </c>
      <c r="G514" s="489" t="e">
        <v>#N/A</v>
      </c>
      <c r="H514" s="489">
        <v>3359</v>
      </c>
      <c r="I514" s="489">
        <v>3359</v>
      </c>
      <c r="J514" s="489">
        <v>3359</v>
      </c>
      <c r="K514" s="489">
        <v>3359</v>
      </c>
      <c r="L514" s="489" t="e">
        <v>#N/A</v>
      </c>
      <c r="M514" s="743"/>
      <c r="N514" s="613" t="e">
        <f t="shared" ref="N514:N577" si="72">D514-E514</f>
        <v>#N/A</v>
      </c>
      <c r="O514" s="613">
        <f t="shared" ref="O514:O577" si="73">D514-F514</f>
        <v>0</v>
      </c>
      <c r="P514" s="613">
        <f t="shared" ref="P514:P577" si="74">D514-H514</f>
        <v>0</v>
      </c>
      <c r="Q514" s="896">
        <f t="shared" si="71"/>
        <v>1</v>
      </c>
      <c r="R514" s="613">
        <f t="shared" ref="R514:R577" si="75">D514-I514</f>
        <v>0</v>
      </c>
      <c r="S514" s="613">
        <f t="shared" ref="S514:S577" si="76">D514-J514</f>
        <v>0</v>
      </c>
      <c r="T514" s="747">
        <f t="shared" ref="T514:T577" si="77">D514-K514</f>
        <v>0</v>
      </c>
      <c r="U514" s="613" t="e">
        <f t="shared" ref="U514:U577" si="78">D514-L514</f>
        <v>#N/A</v>
      </c>
    </row>
    <row r="515" spans="1:21">
      <c r="A515" s="285" t="s">
        <v>3720</v>
      </c>
      <c r="B515" s="285" t="s">
        <v>3201</v>
      </c>
      <c r="C515" s="447" t="s">
        <v>5476</v>
      </c>
      <c r="D515" s="497">
        <f t="shared" ref="D515:D578" si="79">IFERROR(E515,IFERROR(F515,IFERROR(G515,IFERROR(H515,IFERROR(I515,IFERROR(J515,IFERROR(K515,L515)))))))</f>
        <v>4037</v>
      </c>
      <c r="E515" s="496" t="e">
        <v>#N/A</v>
      </c>
      <c r="F515" s="489">
        <v>4037</v>
      </c>
      <c r="G515" s="489" t="e">
        <v>#N/A</v>
      </c>
      <c r="H515" s="489">
        <v>4037</v>
      </c>
      <c r="I515" s="489">
        <v>4037</v>
      </c>
      <c r="J515" s="489">
        <v>4037</v>
      </c>
      <c r="K515" s="489">
        <v>4037</v>
      </c>
      <c r="L515" s="489" t="e">
        <v>#N/A</v>
      </c>
      <c r="M515" s="743"/>
      <c r="N515" s="613" t="e">
        <f t="shared" si="72"/>
        <v>#N/A</v>
      </c>
      <c r="O515" s="613">
        <f t="shared" si="73"/>
        <v>0</v>
      </c>
      <c r="P515" s="613">
        <f t="shared" si="74"/>
        <v>0</v>
      </c>
      <c r="Q515" s="896">
        <f t="shared" ref="Q515:Q578" si="80">F515/H515</f>
        <v>1</v>
      </c>
      <c r="R515" s="613">
        <f t="shared" si="75"/>
        <v>0</v>
      </c>
      <c r="S515" s="613">
        <f t="shared" si="76"/>
        <v>0</v>
      </c>
      <c r="T515" s="747">
        <f t="shared" si="77"/>
        <v>0</v>
      </c>
      <c r="U515" s="613" t="e">
        <f t="shared" si="78"/>
        <v>#N/A</v>
      </c>
    </row>
    <row r="516" spans="1:21">
      <c r="A516" s="285" t="s">
        <v>3720</v>
      </c>
      <c r="B516" s="285" t="s">
        <v>3197</v>
      </c>
      <c r="C516" s="447" t="s">
        <v>5477</v>
      </c>
      <c r="D516" s="497">
        <f t="shared" si="79"/>
        <v>4681</v>
      </c>
      <c r="E516" s="496" t="e">
        <v>#N/A</v>
      </c>
      <c r="F516" s="489">
        <v>4681</v>
      </c>
      <c r="G516" s="489" t="e">
        <v>#N/A</v>
      </c>
      <c r="H516" s="489">
        <v>4681</v>
      </c>
      <c r="I516" s="489">
        <v>4681</v>
      </c>
      <c r="J516" s="489">
        <v>4681</v>
      </c>
      <c r="K516" s="489">
        <v>4681</v>
      </c>
      <c r="L516" s="489" t="e">
        <v>#N/A</v>
      </c>
      <c r="M516" s="743"/>
      <c r="N516" s="613" t="e">
        <f t="shared" si="72"/>
        <v>#N/A</v>
      </c>
      <c r="O516" s="613">
        <f t="shared" si="73"/>
        <v>0</v>
      </c>
      <c r="P516" s="613">
        <f t="shared" si="74"/>
        <v>0</v>
      </c>
      <c r="Q516" s="896">
        <f t="shared" si="80"/>
        <v>1</v>
      </c>
      <c r="R516" s="613">
        <f t="shared" si="75"/>
        <v>0</v>
      </c>
      <c r="S516" s="613">
        <f t="shared" si="76"/>
        <v>0</v>
      </c>
      <c r="T516" s="747">
        <f t="shared" si="77"/>
        <v>0</v>
      </c>
      <c r="U516" s="613" t="e">
        <f t="shared" si="78"/>
        <v>#N/A</v>
      </c>
    </row>
    <row r="517" spans="1:21">
      <c r="A517" s="285" t="s">
        <v>3720</v>
      </c>
      <c r="B517" s="285" t="s">
        <v>3185</v>
      </c>
      <c r="C517" s="447" t="s">
        <v>5478</v>
      </c>
      <c r="D517" s="497">
        <f t="shared" si="79"/>
        <v>3989</v>
      </c>
      <c r="E517" s="496" t="e">
        <v>#N/A</v>
      </c>
      <c r="F517" s="489">
        <v>3989</v>
      </c>
      <c r="G517" s="489" t="e">
        <v>#N/A</v>
      </c>
      <c r="H517" s="489">
        <v>3989</v>
      </c>
      <c r="I517" s="489">
        <v>3989</v>
      </c>
      <c r="J517" s="489">
        <v>3989</v>
      </c>
      <c r="K517" s="489">
        <v>3989</v>
      </c>
      <c r="L517" s="489" t="e">
        <v>#N/A</v>
      </c>
      <c r="M517" s="743"/>
      <c r="N517" s="613" t="e">
        <f t="shared" si="72"/>
        <v>#N/A</v>
      </c>
      <c r="O517" s="613">
        <f t="shared" si="73"/>
        <v>0</v>
      </c>
      <c r="P517" s="613">
        <f t="shared" si="74"/>
        <v>0</v>
      </c>
      <c r="Q517" s="896">
        <f t="shared" si="80"/>
        <v>1</v>
      </c>
      <c r="R517" s="613">
        <f t="shared" si="75"/>
        <v>0</v>
      </c>
      <c r="S517" s="613">
        <f t="shared" si="76"/>
        <v>0</v>
      </c>
      <c r="T517" s="747">
        <f t="shared" si="77"/>
        <v>0</v>
      </c>
      <c r="U517" s="613" t="e">
        <f t="shared" si="78"/>
        <v>#N/A</v>
      </c>
    </row>
    <row r="518" spans="1:21">
      <c r="A518" s="285" t="s">
        <v>3720</v>
      </c>
      <c r="B518" s="285" t="s">
        <v>3181</v>
      </c>
      <c r="C518" s="447" t="s">
        <v>5479</v>
      </c>
      <c r="D518" s="497">
        <f t="shared" si="79"/>
        <v>4637</v>
      </c>
      <c r="E518" s="496" t="e">
        <v>#N/A</v>
      </c>
      <c r="F518" s="489">
        <v>4637</v>
      </c>
      <c r="G518" s="489" t="e">
        <v>#N/A</v>
      </c>
      <c r="H518" s="489">
        <v>4637</v>
      </c>
      <c r="I518" s="489">
        <v>4637</v>
      </c>
      <c r="J518" s="489">
        <v>4637</v>
      </c>
      <c r="K518" s="489">
        <v>4637</v>
      </c>
      <c r="L518" s="489" t="e">
        <v>#N/A</v>
      </c>
      <c r="M518" s="743"/>
      <c r="N518" s="613" t="e">
        <f t="shared" si="72"/>
        <v>#N/A</v>
      </c>
      <c r="O518" s="613">
        <f t="shared" si="73"/>
        <v>0</v>
      </c>
      <c r="P518" s="613">
        <f t="shared" si="74"/>
        <v>0</v>
      </c>
      <c r="Q518" s="896">
        <f t="shared" si="80"/>
        <v>1</v>
      </c>
      <c r="R518" s="613">
        <f t="shared" si="75"/>
        <v>0</v>
      </c>
      <c r="S518" s="613">
        <f t="shared" si="76"/>
        <v>0</v>
      </c>
      <c r="T518" s="747">
        <f t="shared" si="77"/>
        <v>0</v>
      </c>
      <c r="U518" s="613" t="e">
        <f t="shared" si="78"/>
        <v>#N/A</v>
      </c>
    </row>
    <row r="519" spans="1:21">
      <c r="A519" s="285" t="s">
        <v>3720</v>
      </c>
      <c r="B519" s="285" t="s">
        <v>3173</v>
      </c>
      <c r="C519" s="447" t="s">
        <v>5480</v>
      </c>
      <c r="D519" s="497">
        <f t="shared" si="79"/>
        <v>1150</v>
      </c>
      <c r="E519" s="496" t="e">
        <v>#N/A</v>
      </c>
      <c r="F519" s="489">
        <v>1150</v>
      </c>
      <c r="G519" s="489" t="e">
        <v>#N/A</v>
      </c>
      <c r="H519" s="489">
        <v>1150</v>
      </c>
      <c r="I519" s="489">
        <v>1150</v>
      </c>
      <c r="J519" s="489">
        <v>1150</v>
      </c>
      <c r="K519" s="489">
        <v>1150</v>
      </c>
      <c r="L519" s="489" t="e">
        <v>#N/A</v>
      </c>
      <c r="M519" s="743"/>
      <c r="N519" s="613" t="e">
        <f t="shared" si="72"/>
        <v>#N/A</v>
      </c>
      <c r="O519" s="613">
        <f t="shared" si="73"/>
        <v>0</v>
      </c>
      <c r="P519" s="613">
        <f t="shared" si="74"/>
        <v>0</v>
      </c>
      <c r="Q519" s="896">
        <f t="shared" si="80"/>
        <v>1</v>
      </c>
      <c r="R519" s="613">
        <f t="shared" si="75"/>
        <v>0</v>
      </c>
      <c r="S519" s="613">
        <f t="shared" si="76"/>
        <v>0</v>
      </c>
      <c r="T519" s="747">
        <f t="shared" si="77"/>
        <v>0</v>
      </c>
      <c r="U519" s="613" t="e">
        <f t="shared" si="78"/>
        <v>#N/A</v>
      </c>
    </row>
    <row r="520" spans="1:21">
      <c r="A520" s="285" t="s">
        <v>3720</v>
      </c>
      <c r="B520" s="285" t="s">
        <v>3168</v>
      </c>
      <c r="C520" s="447" t="s">
        <v>5481</v>
      </c>
      <c r="D520" s="497">
        <f t="shared" si="79"/>
        <v>1250</v>
      </c>
      <c r="E520" s="496" t="e">
        <v>#N/A</v>
      </c>
      <c r="F520" s="489">
        <v>1250</v>
      </c>
      <c r="G520" s="489" t="e">
        <v>#N/A</v>
      </c>
      <c r="H520" s="489">
        <v>1250</v>
      </c>
      <c r="I520" s="489">
        <v>1250</v>
      </c>
      <c r="J520" s="489">
        <v>1250</v>
      </c>
      <c r="K520" s="489">
        <v>1250</v>
      </c>
      <c r="L520" s="489" t="e">
        <v>#N/A</v>
      </c>
      <c r="M520" s="743"/>
      <c r="N520" s="613" t="e">
        <f t="shared" si="72"/>
        <v>#N/A</v>
      </c>
      <c r="O520" s="613">
        <f t="shared" si="73"/>
        <v>0</v>
      </c>
      <c r="P520" s="613">
        <f t="shared" si="74"/>
        <v>0</v>
      </c>
      <c r="Q520" s="896">
        <f t="shared" si="80"/>
        <v>1</v>
      </c>
      <c r="R520" s="613">
        <f t="shared" si="75"/>
        <v>0</v>
      </c>
      <c r="S520" s="613">
        <f t="shared" si="76"/>
        <v>0</v>
      </c>
      <c r="T520" s="747">
        <f t="shared" si="77"/>
        <v>0</v>
      </c>
      <c r="U520" s="613" t="e">
        <f t="shared" si="78"/>
        <v>#N/A</v>
      </c>
    </row>
    <row r="521" spans="1:21">
      <c r="A521" s="285" t="s">
        <v>3720</v>
      </c>
      <c r="B521" s="285" t="s">
        <v>3161</v>
      </c>
      <c r="C521" s="447" t="s">
        <v>5482</v>
      </c>
      <c r="D521" s="497">
        <f t="shared" si="79"/>
        <v>1103</v>
      </c>
      <c r="E521" s="496" t="e">
        <v>#N/A</v>
      </c>
      <c r="F521" s="489">
        <v>1103</v>
      </c>
      <c r="G521" s="489" t="e">
        <v>#N/A</v>
      </c>
      <c r="H521" s="489">
        <v>1103</v>
      </c>
      <c r="I521" s="489">
        <v>1103</v>
      </c>
      <c r="J521" s="489">
        <v>1103</v>
      </c>
      <c r="K521" s="489">
        <v>1103</v>
      </c>
      <c r="L521" s="489" t="e">
        <v>#N/A</v>
      </c>
      <c r="M521" s="743"/>
      <c r="N521" s="613" t="e">
        <f t="shared" si="72"/>
        <v>#N/A</v>
      </c>
      <c r="O521" s="613">
        <f t="shared" si="73"/>
        <v>0</v>
      </c>
      <c r="P521" s="613">
        <f t="shared" si="74"/>
        <v>0</v>
      </c>
      <c r="Q521" s="896">
        <f t="shared" si="80"/>
        <v>1</v>
      </c>
      <c r="R521" s="613">
        <f t="shared" si="75"/>
        <v>0</v>
      </c>
      <c r="S521" s="613">
        <f t="shared" si="76"/>
        <v>0</v>
      </c>
      <c r="T521" s="747">
        <f t="shared" si="77"/>
        <v>0</v>
      </c>
      <c r="U521" s="613" t="e">
        <f t="shared" si="78"/>
        <v>#N/A</v>
      </c>
    </row>
    <row r="522" spans="1:21">
      <c r="A522" s="285" t="s">
        <v>3720</v>
      </c>
      <c r="B522" s="285" t="s">
        <v>3156</v>
      </c>
      <c r="C522" s="447" t="s">
        <v>5483</v>
      </c>
      <c r="D522" s="497">
        <f t="shared" si="79"/>
        <v>1206</v>
      </c>
      <c r="E522" s="496" t="e">
        <v>#N/A</v>
      </c>
      <c r="F522" s="489">
        <v>1206</v>
      </c>
      <c r="G522" s="489" t="e">
        <v>#N/A</v>
      </c>
      <c r="H522" s="489">
        <v>1206</v>
      </c>
      <c r="I522" s="489">
        <v>1206</v>
      </c>
      <c r="J522" s="489">
        <v>1206</v>
      </c>
      <c r="K522" s="489">
        <v>1206</v>
      </c>
      <c r="L522" s="489" t="e">
        <v>#N/A</v>
      </c>
      <c r="M522" s="743"/>
      <c r="N522" s="613" t="e">
        <f t="shared" si="72"/>
        <v>#N/A</v>
      </c>
      <c r="O522" s="613">
        <f t="shared" si="73"/>
        <v>0</v>
      </c>
      <c r="P522" s="613">
        <f t="shared" si="74"/>
        <v>0</v>
      </c>
      <c r="Q522" s="896">
        <f t="shared" si="80"/>
        <v>1</v>
      </c>
      <c r="R522" s="613">
        <f t="shared" si="75"/>
        <v>0</v>
      </c>
      <c r="S522" s="613">
        <f t="shared" si="76"/>
        <v>0</v>
      </c>
      <c r="T522" s="747">
        <f t="shared" si="77"/>
        <v>0</v>
      </c>
      <c r="U522" s="613" t="e">
        <f t="shared" si="78"/>
        <v>#N/A</v>
      </c>
    </row>
    <row r="523" spans="1:21">
      <c r="A523" s="285" t="s">
        <v>3720</v>
      </c>
      <c r="B523" s="285" t="s">
        <v>3174</v>
      </c>
      <c r="C523" s="447" t="s">
        <v>5484</v>
      </c>
      <c r="D523" s="497">
        <f t="shared" si="79"/>
        <v>1289</v>
      </c>
      <c r="E523" s="496" t="e">
        <v>#N/A</v>
      </c>
      <c r="F523" s="489">
        <v>1289</v>
      </c>
      <c r="G523" s="489" t="e">
        <v>#N/A</v>
      </c>
      <c r="H523" s="489">
        <v>1289</v>
      </c>
      <c r="I523" s="489">
        <v>1289</v>
      </c>
      <c r="J523" s="489">
        <v>1289</v>
      </c>
      <c r="K523" s="489">
        <v>1289</v>
      </c>
      <c r="L523" s="489" t="e">
        <v>#N/A</v>
      </c>
      <c r="M523" s="743"/>
      <c r="N523" s="613" t="e">
        <f t="shared" si="72"/>
        <v>#N/A</v>
      </c>
      <c r="O523" s="613">
        <f t="shared" si="73"/>
        <v>0</v>
      </c>
      <c r="P523" s="613">
        <f t="shared" si="74"/>
        <v>0</v>
      </c>
      <c r="Q523" s="896">
        <f t="shared" si="80"/>
        <v>1</v>
      </c>
      <c r="R523" s="613">
        <f t="shared" si="75"/>
        <v>0</v>
      </c>
      <c r="S523" s="613">
        <f t="shared" si="76"/>
        <v>0</v>
      </c>
      <c r="T523" s="747">
        <f t="shared" si="77"/>
        <v>0</v>
      </c>
      <c r="U523" s="613" t="e">
        <f t="shared" si="78"/>
        <v>#N/A</v>
      </c>
    </row>
    <row r="524" spans="1:21">
      <c r="A524" s="285" t="s">
        <v>3720</v>
      </c>
      <c r="B524" s="285" t="s">
        <v>3169</v>
      </c>
      <c r="C524" s="447" t="s">
        <v>5485</v>
      </c>
      <c r="D524" s="497">
        <f t="shared" si="79"/>
        <v>1403</v>
      </c>
      <c r="E524" s="496" t="e">
        <v>#N/A</v>
      </c>
      <c r="F524" s="489">
        <v>1403</v>
      </c>
      <c r="G524" s="489" t="e">
        <v>#N/A</v>
      </c>
      <c r="H524" s="489">
        <v>1403</v>
      </c>
      <c r="I524" s="489">
        <v>1403</v>
      </c>
      <c r="J524" s="489">
        <v>1403</v>
      </c>
      <c r="K524" s="489">
        <v>1403</v>
      </c>
      <c r="L524" s="489" t="e">
        <v>#N/A</v>
      </c>
      <c r="M524" s="743"/>
      <c r="N524" s="613" t="e">
        <f t="shared" si="72"/>
        <v>#N/A</v>
      </c>
      <c r="O524" s="613">
        <f t="shared" si="73"/>
        <v>0</v>
      </c>
      <c r="P524" s="613">
        <f t="shared" si="74"/>
        <v>0</v>
      </c>
      <c r="Q524" s="896">
        <f t="shared" si="80"/>
        <v>1</v>
      </c>
      <c r="R524" s="613">
        <f t="shared" si="75"/>
        <v>0</v>
      </c>
      <c r="S524" s="613">
        <f t="shared" si="76"/>
        <v>0</v>
      </c>
      <c r="T524" s="747">
        <f t="shared" si="77"/>
        <v>0</v>
      </c>
      <c r="U524" s="613" t="e">
        <f t="shared" si="78"/>
        <v>#N/A</v>
      </c>
    </row>
    <row r="525" spans="1:21">
      <c r="A525" s="285" t="s">
        <v>3720</v>
      </c>
      <c r="B525" s="285" t="s">
        <v>3162</v>
      </c>
      <c r="C525" s="447" t="s">
        <v>5486</v>
      </c>
      <c r="D525" s="497">
        <f t="shared" si="79"/>
        <v>1242</v>
      </c>
      <c r="E525" s="496" t="e">
        <v>#N/A</v>
      </c>
      <c r="F525" s="489">
        <v>1242</v>
      </c>
      <c r="G525" s="489" t="e">
        <v>#N/A</v>
      </c>
      <c r="H525" s="489">
        <v>1242</v>
      </c>
      <c r="I525" s="489">
        <v>1242</v>
      </c>
      <c r="J525" s="489">
        <v>1242</v>
      </c>
      <c r="K525" s="489">
        <v>1242</v>
      </c>
      <c r="L525" s="489" t="e">
        <v>#N/A</v>
      </c>
      <c r="M525" s="743"/>
      <c r="N525" s="613" t="e">
        <f t="shared" si="72"/>
        <v>#N/A</v>
      </c>
      <c r="O525" s="613">
        <f t="shared" si="73"/>
        <v>0</v>
      </c>
      <c r="P525" s="613">
        <f t="shared" si="74"/>
        <v>0</v>
      </c>
      <c r="Q525" s="896">
        <f t="shared" si="80"/>
        <v>1</v>
      </c>
      <c r="R525" s="613">
        <f t="shared" si="75"/>
        <v>0</v>
      </c>
      <c r="S525" s="613">
        <f t="shared" si="76"/>
        <v>0</v>
      </c>
      <c r="T525" s="747">
        <f t="shared" si="77"/>
        <v>0</v>
      </c>
      <c r="U525" s="613" t="e">
        <f t="shared" si="78"/>
        <v>#N/A</v>
      </c>
    </row>
    <row r="526" spans="1:21">
      <c r="A526" s="285" t="s">
        <v>3720</v>
      </c>
      <c r="B526" s="285" t="s">
        <v>3157</v>
      </c>
      <c r="C526" s="447" t="s">
        <v>5487</v>
      </c>
      <c r="D526" s="497">
        <f t="shared" si="79"/>
        <v>1356</v>
      </c>
      <c r="E526" s="496" t="e">
        <v>#N/A</v>
      </c>
      <c r="F526" s="489">
        <v>1356</v>
      </c>
      <c r="G526" s="489" t="e">
        <v>#N/A</v>
      </c>
      <c r="H526" s="489">
        <v>1356</v>
      </c>
      <c r="I526" s="489">
        <v>1356</v>
      </c>
      <c r="J526" s="489">
        <v>1356</v>
      </c>
      <c r="K526" s="489">
        <v>1356</v>
      </c>
      <c r="L526" s="489" t="e">
        <v>#N/A</v>
      </c>
      <c r="M526" s="743"/>
      <c r="N526" s="613" t="e">
        <f t="shared" si="72"/>
        <v>#N/A</v>
      </c>
      <c r="O526" s="613">
        <f t="shared" si="73"/>
        <v>0</v>
      </c>
      <c r="P526" s="613">
        <f t="shared" si="74"/>
        <v>0</v>
      </c>
      <c r="Q526" s="896">
        <f t="shared" si="80"/>
        <v>1</v>
      </c>
      <c r="R526" s="613">
        <f t="shared" si="75"/>
        <v>0</v>
      </c>
      <c r="S526" s="613">
        <f t="shared" si="76"/>
        <v>0</v>
      </c>
      <c r="T526" s="747">
        <f t="shared" si="77"/>
        <v>0</v>
      </c>
      <c r="U526" s="613" t="e">
        <f t="shared" si="78"/>
        <v>#N/A</v>
      </c>
    </row>
    <row r="527" spans="1:21">
      <c r="A527" s="285" t="s">
        <v>3720</v>
      </c>
      <c r="B527" s="285" t="s">
        <v>3175</v>
      </c>
      <c r="C527" s="447" t="s">
        <v>5488</v>
      </c>
      <c r="D527" s="497">
        <f t="shared" si="79"/>
        <v>1720</v>
      </c>
      <c r="E527" s="496" t="e">
        <v>#N/A</v>
      </c>
      <c r="F527" s="489">
        <v>1720</v>
      </c>
      <c r="G527" s="489" t="e">
        <v>#N/A</v>
      </c>
      <c r="H527" s="489">
        <v>1720</v>
      </c>
      <c r="I527" s="489">
        <v>1720</v>
      </c>
      <c r="J527" s="489">
        <v>1720</v>
      </c>
      <c r="K527" s="489">
        <v>1720</v>
      </c>
      <c r="L527" s="489" t="e">
        <v>#N/A</v>
      </c>
      <c r="M527" s="743"/>
      <c r="N527" s="613" t="e">
        <f t="shared" si="72"/>
        <v>#N/A</v>
      </c>
      <c r="O527" s="613">
        <f t="shared" si="73"/>
        <v>0</v>
      </c>
      <c r="P527" s="613">
        <f t="shared" si="74"/>
        <v>0</v>
      </c>
      <c r="Q527" s="896">
        <f t="shared" si="80"/>
        <v>1</v>
      </c>
      <c r="R527" s="613">
        <f t="shared" si="75"/>
        <v>0</v>
      </c>
      <c r="S527" s="613">
        <f t="shared" si="76"/>
        <v>0</v>
      </c>
      <c r="T527" s="747">
        <f t="shared" si="77"/>
        <v>0</v>
      </c>
      <c r="U527" s="613" t="e">
        <f t="shared" si="78"/>
        <v>#N/A</v>
      </c>
    </row>
    <row r="528" spans="1:21">
      <c r="A528" s="285" t="s">
        <v>3720</v>
      </c>
      <c r="B528" s="285" t="s">
        <v>3170</v>
      </c>
      <c r="C528" s="447" t="s">
        <v>5489</v>
      </c>
      <c r="D528" s="497">
        <f t="shared" si="79"/>
        <v>1795</v>
      </c>
      <c r="E528" s="496" t="e">
        <v>#N/A</v>
      </c>
      <c r="F528" s="489">
        <v>1795</v>
      </c>
      <c r="G528" s="489" t="e">
        <v>#N/A</v>
      </c>
      <c r="H528" s="489">
        <v>1795</v>
      </c>
      <c r="I528" s="489">
        <v>1795</v>
      </c>
      <c r="J528" s="489">
        <v>1795</v>
      </c>
      <c r="K528" s="489">
        <v>1795</v>
      </c>
      <c r="L528" s="489" t="e">
        <v>#N/A</v>
      </c>
      <c r="M528" s="743"/>
      <c r="N528" s="613" t="e">
        <f t="shared" si="72"/>
        <v>#N/A</v>
      </c>
      <c r="O528" s="613">
        <f t="shared" si="73"/>
        <v>0</v>
      </c>
      <c r="P528" s="613">
        <f t="shared" si="74"/>
        <v>0</v>
      </c>
      <c r="Q528" s="896">
        <f t="shared" si="80"/>
        <v>1</v>
      </c>
      <c r="R528" s="613">
        <f t="shared" si="75"/>
        <v>0</v>
      </c>
      <c r="S528" s="613">
        <f t="shared" si="76"/>
        <v>0</v>
      </c>
      <c r="T528" s="747">
        <f t="shared" si="77"/>
        <v>0</v>
      </c>
      <c r="U528" s="613" t="e">
        <f t="shared" si="78"/>
        <v>#N/A</v>
      </c>
    </row>
    <row r="529" spans="1:21">
      <c r="A529" s="285" t="s">
        <v>3720</v>
      </c>
      <c r="B529" s="285" t="s">
        <v>3163</v>
      </c>
      <c r="C529" s="447" t="s">
        <v>5490</v>
      </c>
      <c r="D529" s="497">
        <f t="shared" si="79"/>
        <v>1673</v>
      </c>
      <c r="E529" s="496" t="e">
        <v>#N/A</v>
      </c>
      <c r="F529" s="489">
        <v>1673</v>
      </c>
      <c r="G529" s="489" t="e">
        <v>#N/A</v>
      </c>
      <c r="H529" s="489">
        <v>1673</v>
      </c>
      <c r="I529" s="489">
        <v>1673</v>
      </c>
      <c r="J529" s="489">
        <v>1673</v>
      </c>
      <c r="K529" s="489">
        <v>1673</v>
      </c>
      <c r="L529" s="489" t="e">
        <v>#N/A</v>
      </c>
      <c r="M529" s="743"/>
      <c r="N529" s="613" t="e">
        <f t="shared" si="72"/>
        <v>#N/A</v>
      </c>
      <c r="O529" s="613">
        <f t="shared" si="73"/>
        <v>0</v>
      </c>
      <c r="P529" s="613">
        <f t="shared" si="74"/>
        <v>0</v>
      </c>
      <c r="Q529" s="896">
        <f t="shared" si="80"/>
        <v>1</v>
      </c>
      <c r="R529" s="613">
        <f t="shared" si="75"/>
        <v>0</v>
      </c>
      <c r="S529" s="613">
        <f t="shared" si="76"/>
        <v>0</v>
      </c>
      <c r="T529" s="747">
        <f t="shared" si="77"/>
        <v>0</v>
      </c>
      <c r="U529" s="613" t="e">
        <f t="shared" si="78"/>
        <v>#N/A</v>
      </c>
    </row>
    <row r="530" spans="1:21">
      <c r="A530" s="285" t="s">
        <v>3720</v>
      </c>
      <c r="B530" s="285" t="s">
        <v>3158</v>
      </c>
      <c r="C530" s="447" t="s">
        <v>5491</v>
      </c>
      <c r="D530" s="497">
        <f t="shared" si="79"/>
        <v>1750</v>
      </c>
      <c r="E530" s="496" t="e">
        <v>#N/A</v>
      </c>
      <c r="F530" s="489">
        <v>1750</v>
      </c>
      <c r="G530" s="489" t="e">
        <v>#N/A</v>
      </c>
      <c r="H530" s="489">
        <v>1750</v>
      </c>
      <c r="I530" s="489">
        <v>1750</v>
      </c>
      <c r="J530" s="489">
        <v>1750</v>
      </c>
      <c r="K530" s="489">
        <v>1750</v>
      </c>
      <c r="L530" s="489" t="e">
        <v>#N/A</v>
      </c>
      <c r="M530" s="743"/>
      <c r="N530" s="613" t="e">
        <f t="shared" si="72"/>
        <v>#N/A</v>
      </c>
      <c r="O530" s="613">
        <f t="shared" si="73"/>
        <v>0</v>
      </c>
      <c r="P530" s="613">
        <f t="shared" si="74"/>
        <v>0</v>
      </c>
      <c r="Q530" s="896">
        <f t="shared" si="80"/>
        <v>1</v>
      </c>
      <c r="R530" s="613">
        <f t="shared" si="75"/>
        <v>0</v>
      </c>
      <c r="S530" s="613">
        <f t="shared" si="76"/>
        <v>0</v>
      </c>
      <c r="T530" s="747">
        <f t="shared" si="77"/>
        <v>0</v>
      </c>
      <c r="U530" s="613" t="e">
        <f t="shared" si="78"/>
        <v>#N/A</v>
      </c>
    </row>
    <row r="531" spans="1:21">
      <c r="A531" s="285" t="s">
        <v>3720</v>
      </c>
      <c r="B531" s="285" t="s">
        <v>3176</v>
      </c>
      <c r="C531" s="447" t="s">
        <v>5492</v>
      </c>
      <c r="D531" s="497">
        <f t="shared" si="79"/>
        <v>1870</v>
      </c>
      <c r="E531" s="496" t="e">
        <v>#N/A</v>
      </c>
      <c r="F531" s="489">
        <v>1870</v>
      </c>
      <c r="G531" s="489" t="e">
        <v>#N/A</v>
      </c>
      <c r="H531" s="489">
        <v>1870</v>
      </c>
      <c r="I531" s="489">
        <v>1870</v>
      </c>
      <c r="J531" s="489">
        <v>1870</v>
      </c>
      <c r="K531" s="489">
        <v>1870</v>
      </c>
      <c r="L531" s="489" t="e">
        <v>#N/A</v>
      </c>
      <c r="M531" s="743"/>
      <c r="N531" s="613" t="e">
        <f t="shared" si="72"/>
        <v>#N/A</v>
      </c>
      <c r="O531" s="613">
        <f t="shared" si="73"/>
        <v>0</v>
      </c>
      <c r="P531" s="613">
        <f t="shared" si="74"/>
        <v>0</v>
      </c>
      <c r="Q531" s="896">
        <f t="shared" si="80"/>
        <v>1</v>
      </c>
      <c r="R531" s="613">
        <f t="shared" si="75"/>
        <v>0</v>
      </c>
      <c r="S531" s="613">
        <f t="shared" si="76"/>
        <v>0</v>
      </c>
      <c r="T531" s="747">
        <f t="shared" si="77"/>
        <v>0</v>
      </c>
      <c r="U531" s="613" t="e">
        <f t="shared" si="78"/>
        <v>#N/A</v>
      </c>
    </row>
    <row r="532" spans="1:21">
      <c r="A532" s="285" t="s">
        <v>3720</v>
      </c>
      <c r="B532" s="285" t="s">
        <v>3171</v>
      </c>
      <c r="C532" s="447" t="s">
        <v>5493</v>
      </c>
      <c r="D532" s="497">
        <f t="shared" si="79"/>
        <v>1923</v>
      </c>
      <c r="E532" s="496" t="e">
        <v>#N/A</v>
      </c>
      <c r="F532" s="489">
        <v>1923</v>
      </c>
      <c r="G532" s="489" t="e">
        <v>#N/A</v>
      </c>
      <c r="H532" s="489">
        <v>1923</v>
      </c>
      <c r="I532" s="489">
        <v>1923</v>
      </c>
      <c r="J532" s="489">
        <v>1923</v>
      </c>
      <c r="K532" s="489">
        <v>1923</v>
      </c>
      <c r="L532" s="489" t="e">
        <v>#N/A</v>
      </c>
      <c r="M532" s="743"/>
      <c r="N532" s="613" t="e">
        <f t="shared" si="72"/>
        <v>#N/A</v>
      </c>
      <c r="O532" s="613">
        <f t="shared" si="73"/>
        <v>0</v>
      </c>
      <c r="P532" s="613">
        <f t="shared" si="74"/>
        <v>0</v>
      </c>
      <c r="Q532" s="896">
        <f t="shared" si="80"/>
        <v>1</v>
      </c>
      <c r="R532" s="613">
        <f t="shared" si="75"/>
        <v>0</v>
      </c>
      <c r="S532" s="613">
        <f t="shared" si="76"/>
        <v>0</v>
      </c>
      <c r="T532" s="747">
        <f t="shared" si="77"/>
        <v>0</v>
      </c>
      <c r="U532" s="613" t="e">
        <f t="shared" si="78"/>
        <v>#N/A</v>
      </c>
    </row>
    <row r="533" spans="1:21">
      <c r="A533" s="285" t="s">
        <v>3720</v>
      </c>
      <c r="B533" s="285" t="s">
        <v>3164</v>
      </c>
      <c r="C533" s="447" t="s">
        <v>5494</v>
      </c>
      <c r="D533" s="497">
        <f t="shared" si="79"/>
        <v>1825</v>
      </c>
      <c r="E533" s="496" t="e">
        <v>#N/A</v>
      </c>
      <c r="F533" s="489">
        <v>1825</v>
      </c>
      <c r="G533" s="489" t="e">
        <v>#N/A</v>
      </c>
      <c r="H533" s="489">
        <v>1825</v>
      </c>
      <c r="I533" s="489">
        <v>1825</v>
      </c>
      <c r="J533" s="489">
        <v>1825</v>
      </c>
      <c r="K533" s="489">
        <v>1825</v>
      </c>
      <c r="L533" s="489" t="e">
        <v>#N/A</v>
      </c>
      <c r="M533" s="743"/>
      <c r="N533" s="613" t="e">
        <f t="shared" si="72"/>
        <v>#N/A</v>
      </c>
      <c r="O533" s="613">
        <f t="shared" si="73"/>
        <v>0</v>
      </c>
      <c r="P533" s="613">
        <f t="shared" si="74"/>
        <v>0</v>
      </c>
      <c r="Q533" s="896">
        <f t="shared" si="80"/>
        <v>1</v>
      </c>
      <c r="R533" s="613">
        <f t="shared" si="75"/>
        <v>0</v>
      </c>
      <c r="S533" s="613">
        <f t="shared" si="76"/>
        <v>0</v>
      </c>
      <c r="T533" s="747">
        <f t="shared" si="77"/>
        <v>0</v>
      </c>
      <c r="U533" s="613" t="e">
        <f t="shared" si="78"/>
        <v>#N/A</v>
      </c>
    </row>
    <row r="534" spans="1:21">
      <c r="A534" s="285" t="s">
        <v>3720</v>
      </c>
      <c r="B534" s="285" t="s">
        <v>3159</v>
      </c>
      <c r="C534" s="447" t="s">
        <v>5495</v>
      </c>
      <c r="D534" s="497">
        <f t="shared" si="79"/>
        <v>1875</v>
      </c>
      <c r="E534" s="496" t="e">
        <v>#N/A</v>
      </c>
      <c r="F534" s="489">
        <v>1875</v>
      </c>
      <c r="G534" s="489" t="e">
        <v>#N/A</v>
      </c>
      <c r="H534" s="489">
        <v>1875</v>
      </c>
      <c r="I534" s="489">
        <v>1875</v>
      </c>
      <c r="J534" s="489">
        <v>1875</v>
      </c>
      <c r="K534" s="489">
        <v>1875</v>
      </c>
      <c r="L534" s="489" t="e">
        <v>#N/A</v>
      </c>
      <c r="M534" s="743"/>
      <c r="N534" s="613" t="e">
        <f t="shared" si="72"/>
        <v>#N/A</v>
      </c>
      <c r="O534" s="613">
        <f t="shared" si="73"/>
        <v>0</v>
      </c>
      <c r="P534" s="613">
        <f t="shared" si="74"/>
        <v>0</v>
      </c>
      <c r="Q534" s="896">
        <f t="shared" si="80"/>
        <v>1</v>
      </c>
      <c r="R534" s="613">
        <f t="shared" si="75"/>
        <v>0</v>
      </c>
      <c r="S534" s="613">
        <f t="shared" si="76"/>
        <v>0</v>
      </c>
      <c r="T534" s="747">
        <f t="shared" si="77"/>
        <v>0</v>
      </c>
      <c r="U534" s="613" t="e">
        <f t="shared" si="78"/>
        <v>#N/A</v>
      </c>
    </row>
    <row r="535" spans="1:21">
      <c r="A535" s="285" t="s">
        <v>3720</v>
      </c>
      <c r="B535" s="285" t="s">
        <v>3177</v>
      </c>
      <c r="C535" s="447" t="s">
        <v>5496</v>
      </c>
      <c r="D535" s="497">
        <f t="shared" si="79"/>
        <v>2403</v>
      </c>
      <c r="E535" s="496" t="e">
        <v>#N/A</v>
      </c>
      <c r="F535" s="489">
        <v>2403</v>
      </c>
      <c r="G535" s="489" t="e">
        <v>#N/A</v>
      </c>
      <c r="H535" s="489">
        <v>2403</v>
      </c>
      <c r="I535" s="489">
        <v>2403</v>
      </c>
      <c r="J535" s="489">
        <v>2403</v>
      </c>
      <c r="K535" s="489">
        <v>2403</v>
      </c>
      <c r="L535" s="489" t="e">
        <v>#N/A</v>
      </c>
      <c r="M535" s="743"/>
      <c r="N535" s="613" t="e">
        <f t="shared" si="72"/>
        <v>#N/A</v>
      </c>
      <c r="O535" s="613">
        <f t="shared" si="73"/>
        <v>0</v>
      </c>
      <c r="P535" s="613">
        <f t="shared" si="74"/>
        <v>0</v>
      </c>
      <c r="Q535" s="896">
        <f t="shared" si="80"/>
        <v>1</v>
      </c>
      <c r="R535" s="613">
        <f t="shared" si="75"/>
        <v>0</v>
      </c>
      <c r="S535" s="613">
        <f t="shared" si="76"/>
        <v>0</v>
      </c>
      <c r="T535" s="747">
        <f t="shared" si="77"/>
        <v>0</v>
      </c>
      <c r="U535" s="613" t="e">
        <f t="shared" si="78"/>
        <v>#N/A</v>
      </c>
    </row>
    <row r="536" spans="1:21">
      <c r="A536" s="285" t="s">
        <v>3720</v>
      </c>
      <c r="B536" s="285" t="s">
        <v>3172</v>
      </c>
      <c r="C536" s="447" t="s">
        <v>5497</v>
      </c>
      <c r="D536" s="497">
        <f t="shared" si="79"/>
        <v>2453</v>
      </c>
      <c r="E536" s="496" t="e">
        <v>#N/A</v>
      </c>
      <c r="F536" s="489">
        <v>2453</v>
      </c>
      <c r="G536" s="489" t="e">
        <v>#N/A</v>
      </c>
      <c r="H536" s="489">
        <v>2453</v>
      </c>
      <c r="I536" s="489">
        <v>2453</v>
      </c>
      <c r="J536" s="489">
        <v>2453</v>
      </c>
      <c r="K536" s="489">
        <v>2453</v>
      </c>
      <c r="L536" s="489" t="e">
        <v>#N/A</v>
      </c>
      <c r="M536" s="743"/>
      <c r="N536" s="613" t="e">
        <f t="shared" si="72"/>
        <v>#N/A</v>
      </c>
      <c r="O536" s="613">
        <f t="shared" si="73"/>
        <v>0</v>
      </c>
      <c r="P536" s="613">
        <f t="shared" si="74"/>
        <v>0</v>
      </c>
      <c r="Q536" s="896">
        <f t="shared" si="80"/>
        <v>1</v>
      </c>
      <c r="R536" s="613">
        <f t="shared" si="75"/>
        <v>0</v>
      </c>
      <c r="S536" s="613">
        <f t="shared" si="76"/>
        <v>0</v>
      </c>
      <c r="T536" s="747">
        <f t="shared" si="77"/>
        <v>0</v>
      </c>
      <c r="U536" s="613" t="e">
        <f t="shared" si="78"/>
        <v>#N/A</v>
      </c>
    </row>
    <row r="537" spans="1:21">
      <c r="A537" s="285" t="s">
        <v>3720</v>
      </c>
      <c r="B537" s="285" t="s">
        <v>3165</v>
      </c>
      <c r="C537" s="447" t="s">
        <v>5498</v>
      </c>
      <c r="D537" s="497">
        <f t="shared" si="79"/>
        <v>2356</v>
      </c>
      <c r="E537" s="496" t="e">
        <v>#N/A</v>
      </c>
      <c r="F537" s="489">
        <v>2356</v>
      </c>
      <c r="G537" s="489" t="e">
        <v>#N/A</v>
      </c>
      <c r="H537" s="489">
        <v>2356</v>
      </c>
      <c r="I537" s="489">
        <v>2356</v>
      </c>
      <c r="J537" s="489">
        <v>2356</v>
      </c>
      <c r="K537" s="489">
        <v>2356</v>
      </c>
      <c r="L537" s="489" t="e">
        <v>#N/A</v>
      </c>
      <c r="M537" s="743"/>
      <c r="N537" s="613" t="e">
        <f t="shared" si="72"/>
        <v>#N/A</v>
      </c>
      <c r="O537" s="613">
        <f t="shared" si="73"/>
        <v>0</v>
      </c>
      <c r="P537" s="613">
        <f t="shared" si="74"/>
        <v>0</v>
      </c>
      <c r="Q537" s="896">
        <f t="shared" si="80"/>
        <v>1</v>
      </c>
      <c r="R537" s="613">
        <f t="shared" si="75"/>
        <v>0</v>
      </c>
      <c r="S537" s="613">
        <f t="shared" si="76"/>
        <v>0</v>
      </c>
      <c r="T537" s="747">
        <f t="shared" si="77"/>
        <v>0</v>
      </c>
      <c r="U537" s="613" t="e">
        <f t="shared" si="78"/>
        <v>#N/A</v>
      </c>
    </row>
    <row r="538" spans="1:21">
      <c r="A538" s="285" t="s">
        <v>3720</v>
      </c>
      <c r="B538" s="285" t="s">
        <v>3160</v>
      </c>
      <c r="C538" s="447" t="s">
        <v>5499</v>
      </c>
      <c r="D538" s="497">
        <f t="shared" si="79"/>
        <v>2409</v>
      </c>
      <c r="E538" s="496" t="e">
        <v>#N/A</v>
      </c>
      <c r="F538" s="489">
        <v>2409</v>
      </c>
      <c r="G538" s="489" t="e">
        <v>#N/A</v>
      </c>
      <c r="H538" s="489">
        <v>2409</v>
      </c>
      <c r="I538" s="489">
        <v>2409</v>
      </c>
      <c r="J538" s="489">
        <v>2409</v>
      </c>
      <c r="K538" s="489">
        <v>2409</v>
      </c>
      <c r="L538" s="489" t="e">
        <v>#N/A</v>
      </c>
      <c r="M538" s="743"/>
      <c r="N538" s="613" t="e">
        <f t="shared" si="72"/>
        <v>#N/A</v>
      </c>
      <c r="O538" s="613">
        <f t="shared" si="73"/>
        <v>0</v>
      </c>
      <c r="P538" s="613">
        <f t="shared" si="74"/>
        <v>0</v>
      </c>
      <c r="Q538" s="896">
        <f t="shared" si="80"/>
        <v>1</v>
      </c>
      <c r="R538" s="613">
        <f t="shared" si="75"/>
        <v>0</v>
      </c>
      <c r="S538" s="613">
        <f t="shared" si="76"/>
        <v>0</v>
      </c>
      <c r="T538" s="747">
        <f t="shared" si="77"/>
        <v>0</v>
      </c>
      <c r="U538" s="613" t="e">
        <f t="shared" si="78"/>
        <v>#N/A</v>
      </c>
    </row>
    <row r="539" spans="1:21">
      <c r="A539" s="285" t="s">
        <v>3720</v>
      </c>
      <c r="B539" s="285" t="s">
        <v>3206</v>
      </c>
      <c r="C539" s="447" t="s">
        <v>5500</v>
      </c>
      <c r="D539" s="497">
        <f t="shared" si="79"/>
        <v>1681</v>
      </c>
      <c r="E539" s="496" t="e">
        <v>#N/A</v>
      </c>
      <c r="F539" s="489">
        <v>1681</v>
      </c>
      <c r="G539" s="489" t="e">
        <v>#N/A</v>
      </c>
      <c r="H539" s="489">
        <v>1681</v>
      </c>
      <c r="I539" s="489">
        <v>1681</v>
      </c>
      <c r="J539" s="489">
        <v>1681</v>
      </c>
      <c r="K539" s="489">
        <v>1681</v>
      </c>
      <c r="L539" s="489" t="e">
        <v>#N/A</v>
      </c>
      <c r="M539" s="743"/>
      <c r="N539" s="613" t="e">
        <f t="shared" si="72"/>
        <v>#N/A</v>
      </c>
      <c r="O539" s="613">
        <f t="shared" si="73"/>
        <v>0</v>
      </c>
      <c r="P539" s="613">
        <f t="shared" si="74"/>
        <v>0</v>
      </c>
      <c r="Q539" s="896">
        <f t="shared" si="80"/>
        <v>1</v>
      </c>
      <c r="R539" s="613">
        <f t="shared" si="75"/>
        <v>0</v>
      </c>
      <c r="S539" s="613">
        <f t="shared" si="76"/>
        <v>0</v>
      </c>
      <c r="T539" s="747">
        <f t="shared" si="77"/>
        <v>0</v>
      </c>
      <c r="U539" s="613" t="e">
        <f t="shared" si="78"/>
        <v>#N/A</v>
      </c>
    </row>
    <row r="540" spans="1:21">
      <c r="A540" s="285" t="s">
        <v>3720</v>
      </c>
      <c r="B540" s="285" t="s">
        <v>3202</v>
      </c>
      <c r="C540" s="447" t="s">
        <v>5501</v>
      </c>
      <c r="D540" s="497">
        <f t="shared" si="79"/>
        <v>1973</v>
      </c>
      <c r="E540" s="496" t="e">
        <v>#N/A</v>
      </c>
      <c r="F540" s="489">
        <v>1973</v>
      </c>
      <c r="G540" s="489" t="e">
        <v>#N/A</v>
      </c>
      <c r="H540" s="489">
        <v>1973</v>
      </c>
      <c r="I540" s="489">
        <v>1973</v>
      </c>
      <c r="J540" s="489">
        <v>1973</v>
      </c>
      <c r="K540" s="489">
        <v>1973</v>
      </c>
      <c r="L540" s="489" t="e">
        <v>#N/A</v>
      </c>
      <c r="M540" s="743"/>
      <c r="N540" s="613" t="e">
        <f t="shared" si="72"/>
        <v>#N/A</v>
      </c>
      <c r="O540" s="613">
        <f t="shared" si="73"/>
        <v>0</v>
      </c>
      <c r="P540" s="613">
        <f t="shared" si="74"/>
        <v>0</v>
      </c>
      <c r="Q540" s="896">
        <f t="shared" si="80"/>
        <v>1</v>
      </c>
      <c r="R540" s="613">
        <f t="shared" si="75"/>
        <v>0</v>
      </c>
      <c r="S540" s="613">
        <f t="shared" si="76"/>
        <v>0</v>
      </c>
      <c r="T540" s="747">
        <f t="shared" si="77"/>
        <v>0</v>
      </c>
      <c r="U540" s="613" t="e">
        <f t="shared" si="78"/>
        <v>#N/A</v>
      </c>
    </row>
    <row r="541" spans="1:21">
      <c r="A541" s="285" t="s">
        <v>3720</v>
      </c>
      <c r="B541" s="285" t="s">
        <v>3190</v>
      </c>
      <c r="C541" s="447" t="s">
        <v>5502</v>
      </c>
      <c r="D541" s="497">
        <f t="shared" si="79"/>
        <v>1637</v>
      </c>
      <c r="E541" s="496" t="e">
        <v>#N/A</v>
      </c>
      <c r="F541" s="489">
        <v>1637</v>
      </c>
      <c r="G541" s="489" t="e">
        <v>#N/A</v>
      </c>
      <c r="H541" s="489">
        <v>1637</v>
      </c>
      <c r="I541" s="489">
        <v>1637</v>
      </c>
      <c r="J541" s="489">
        <v>1637</v>
      </c>
      <c r="K541" s="489">
        <v>1637</v>
      </c>
      <c r="L541" s="489" t="e">
        <v>#N/A</v>
      </c>
      <c r="M541" s="743"/>
      <c r="N541" s="613" t="e">
        <f t="shared" si="72"/>
        <v>#N/A</v>
      </c>
      <c r="O541" s="613">
        <f t="shared" si="73"/>
        <v>0</v>
      </c>
      <c r="P541" s="613">
        <f t="shared" si="74"/>
        <v>0</v>
      </c>
      <c r="Q541" s="896">
        <f t="shared" si="80"/>
        <v>1</v>
      </c>
      <c r="R541" s="613">
        <f t="shared" si="75"/>
        <v>0</v>
      </c>
      <c r="S541" s="613">
        <f t="shared" si="76"/>
        <v>0</v>
      </c>
      <c r="T541" s="747">
        <f t="shared" si="77"/>
        <v>0</v>
      </c>
      <c r="U541" s="613" t="e">
        <f t="shared" si="78"/>
        <v>#N/A</v>
      </c>
    </row>
    <row r="542" spans="1:21">
      <c r="A542" s="285" t="s">
        <v>3720</v>
      </c>
      <c r="B542" s="285" t="s">
        <v>3186</v>
      </c>
      <c r="C542" s="447" t="s">
        <v>5503</v>
      </c>
      <c r="D542" s="497">
        <f t="shared" si="79"/>
        <v>1925</v>
      </c>
      <c r="E542" s="496" t="e">
        <v>#N/A</v>
      </c>
      <c r="F542" s="489">
        <v>1925</v>
      </c>
      <c r="G542" s="489" t="e">
        <v>#N/A</v>
      </c>
      <c r="H542" s="489">
        <v>1925</v>
      </c>
      <c r="I542" s="489">
        <v>1925</v>
      </c>
      <c r="J542" s="489">
        <v>1925</v>
      </c>
      <c r="K542" s="489">
        <v>1925</v>
      </c>
      <c r="L542" s="489" t="e">
        <v>#N/A</v>
      </c>
      <c r="M542" s="743"/>
      <c r="N542" s="613" t="e">
        <f t="shared" si="72"/>
        <v>#N/A</v>
      </c>
      <c r="O542" s="613">
        <f t="shared" si="73"/>
        <v>0</v>
      </c>
      <c r="P542" s="613">
        <f t="shared" si="74"/>
        <v>0</v>
      </c>
      <c r="Q542" s="896">
        <f t="shared" si="80"/>
        <v>1</v>
      </c>
      <c r="R542" s="613">
        <f t="shared" si="75"/>
        <v>0</v>
      </c>
      <c r="S542" s="613">
        <f t="shared" si="76"/>
        <v>0</v>
      </c>
      <c r="T542" s="747">
        <f t="shared" si="77"/>
        <v>0</v>
      </c>
      <c r="U542" s="613" t="e">
        <f t="shared" si="78"/>
        <v>#N/A</v>
      </c>
    </row>
    <row r="543" spans="1:21">
      <c r="A543" s="285" t="s">
        <v>3720</v>
      </c>
      <c r="B543" s="285" t="s">
        <v>3207</v>
      </c>
      <c r="C543" s="447" t="s">
        <v>5504</v>
      </c>
      <c r="D543" s="497">
        <f t="shared" si="79"/>
        <v>2517</v>
      </c>
      <c r="E543" s="496" t="e">
        <v>#N/A</v>
      </c>
      <c r="F543" s="489">
        <v>2517</v>
      </c>
      <c r="G543" s="489" t="e">
        <v>#N/A</v>
      </c>
      <c r="H543" s="489">
        <v>2517</v>
      </c>
      <c r="I543" s="489">
        <v>2517</v>
      </c>
      <c r="J543" s="489">
        <v>2517</v>
      </c>
      <c r="K543" s="489">
        <v>2517</v>
      </c>
      <c r="L543" s="489" t="e">
        <v>#N/A</v>
      </c>
      <c r="M543" s="743"/>
      <c r="N543" s="613" t="e">
        <f t="shared" si="72"/>
        <v>#N/A</v>
      </c>
      <c r="O543" s="613">
        <f t="shared" si="73"/>
        <v>0</v>
      </c>
      <c r="P543" s="613">
        <f t="shared" si="74"/>
        <v>0</v>
      </c>
      <c r="Q543" s="896">
        <f t="shared" si="80"/>
        <v>1</v>
      </c>
      <c r="R543" s="613">
        <f t="shared" si="75"/>
        <v>0</v>
      </c>
      <c r="S543" s="613">
        <f t="shared" si="76"/>
        <v>0</v>
      </c>
      <c r="T543" s="747">
        <f t="shared" si="77"/>
        <v>0</v>
      </c>
      <c r="U543" s="613" t="e">
        <f t="shared" si="78"/>
        <v>#N/A</v>
      </c>
    </row>
    <row r="544" spans="1:21">
      <c r="A544" s="285" t="s">
        <v>3720</v>
      </c>
      <c r="B544" s="285" t="s">
        <v>3203</v>
      </c>
      <c r="C544" s="447" t="s">
        <v>5505</v>
      </c>
      <c r="D544" s="497">
        <f t="shared" si="79"/>
        <v>2973</v>
      </c>
      <c r="E544" s="496" t="e">
        <v>#N/A</v>
      </c>
      <c r="F544" s="489">
        <v>2973</v>
      </c>
      <c r="G544" s="489" t="e">
        <v>#N/A</v>
      </c>
      <c r="H544" s="489">
        <v>2973</v>
      </c>
      <c r="I544" s="489">
        <v>2973</v>
      </c>
      <c r="J544" s="489">
        <v>2973</v>
      </c>
      <c r="K544" s="489">
        <v>2973</v>
      </c>
      <c r="L544" s="489" t="e">
        <v>#N/A</v>
      </c>
      <c r="M544" s="743"/>
      <c r="N544" s="613" t="e">
        <f t="shared" si="72"/>
        <v>#N/A</v>
      </c>
      <c r="O544" s="613">
        <f t="shared" si="73"/>
        <v>0</v>
      </c>
      <c r="P544" s="613">
        <f t="shared" si="74"/>
        <v>0</v>
      </c>
      <c r="Q544" s="896">
        <f t="shared" si="80"/>
        <v>1</v>
      </c>
      <c r="R544" s="613">
        <f t="shared" si="75"/>
        <v>0</v>
      </c>
      <c r="S544" s="613">
        <f t="shared" si="76"/>
        <v>0</v>
      </c>
      <c r="T544" s="747">
        <f t="shared" si="77"/>
        <v>0</v>
      </c>
      <c r="U544" s="613" t="e">
        <f t="shared" si="78"/>
        <v>#N/A</v>
      </c>
    </row>
    <row r="545" spans="1:21">
      <c r="A545" s="285" t="s">
        <v>3720</v>
      </c>
      <c r="B545" s="285" t="s">
        <v>3191</v>
      </c>
      <c r="C545" s="447" t="s">
        <v>5506</v>
      </c>
      <c r="D545" s="497">
        <f t="shared" si="79"/>
        <v>2470</v>
      </c>
      <c r="E545" s="496" t="e">
        <v>#N/A</v>
      </c>
      <c r="F545" s="489">
        <v>2470</v>
      </c>
      <c r="G545" s="489" t="e">
        <v>#N/A</v>
      </c>
      <c r="H545" s="489">
        <v>2470</v>
      </c>
      <c r="I545" s="489">
        <v>2470</v>
      </c>
      <c r="J545" s="489">
        <v>2470</v>
      </c>
      <c r="K545" s="489">
        <v>2470</v>
      </c>
      <c r="L545" s="489" t="e">
        <v>#N/A</v>
      </c>
      <c r="M545" s="743"/>
      <c r="N545" s="613" t="e">
        <f t="shared" si="72"/>
        <v>#N/A</v>
      </c>
      <c r="O545" s="613">
        <f t="shared" si="73"/>
        <v>0</v>
      </c>
      <c r="P545" s="613">
        <f t="shared" si="74"/>
        <v>0</v>
      </c>
      <c r="Q545" s="896">
        <f t="shared" si="80"/>
        <v>1</v>
      </c>
      <c r="R545" s="613">
        <f t="shared" si="75"/>
        <v>0</v>
      </c>
      <c r="S545" s="613">
        <f t="shared" si="76"/>
        <v>0</v>
      </c>
      <c r="T545" s="747">
        <f t="shared" si="77"/>
        <v>0</v>
      </c>
      <c r="U545" s="613" t="e">
        <f t="shared" si="78"/>
        <v>#N/A</v>
      </c>
    </row>
    <row r="546" spans="1:21">
      <c r="A546" s="285" t="s">
        <v>3720</v>
      </c>
      <c r="B546" s="285" t="s">
        <v>3187</v>
      </c>
      <c r="C546" s="447" t="s">
        <v>5507</v>
      </c>
      <c r="D546" s="497">
        <f t="shared" si="79"/>
        <v>2928</v>
      </c>
      <c r="E546" s="496" t="e">
        <v>#N/A</v>
      </c>
      <c r="F546" s="489">
        <v>2928</v>
      </c>
      <c r="G546" s="489" t="e">
        <v>#N/A</v>
      </c>
      <c r="H546" s="489">
        <v>2928</v>
      </c>
      <c r="I546" s="489">
        <v>2928</v>
      </c>
      <c r="J546" s="489">
        <v>2928</v>
      </c>
      <c r="K546" s="489">
        <v>2928</v>
      </c>
      <c r="L546" s="489" t="e">
        <v>#N/A</v>
      </c>
      <c r="M546" s="743"/>
      <c r="N546" s="613" t="e">
        <f t="shared" si="72"/>
        <v>#N/A</v>
      </c>
      <c r="O546" s="613">
        <f t="shared" si="73"/>
        <v>0</v>
      </c>
      <c r="P546" s="613">
        <f t="shared" si="74"/>
        <v>0</v>
      </c>
      <c r="Q546" s="896">
        <f t="shared" si="80"/>
        <v>1</v>
      </c>
      <c r="R546" s="613">
        <f t="shared" si="75"/>
        <v>0</v>
      </c>
      <c r="S546" s="613">
        <f t="shared" si="76"/>
        <v>0</v>
      </c>
      <c r="T546" s="747">
        <f t="shared" si="77"/>
        <v>0</v>
      </c>
      <c r="U546" s="613" t="e">
        <f t="shared" si="78"/>
        <v>#N/A</v>
      </c>
    </row>
    <row r="547" spans="1:21">
      <c r="A547" s="285" t="s">
        <v>3720</v>
      </c>
      <c r="B547" s="285" t="s">
        <v>3208</v>
      </c>
      <c r="C547" s="447" t="s">
        <v>5508</v>
      </c>
      <c r="D547" s="497">
        <f t="shared" si="79"/>
        <v>2795</v>
      </c>
      <c r="E547" s="496" t="e">
        <v>#N/A</v>
      </c>
      <c r="F547" s="489">
        <v>2795</v>
      </c>
      <c r="G547" s="489" t="e">
        <v>#N/A</v>
      </c>
      <c r="H547" s="489">
        <v>2795</v>
      </c>
      <c r="I547" s="489">
        <v>2795</v>
      </c>
      <c r="J547" s="489">
        <v>2795</v>
      </c>
      <c r="K547" s="489">
        <v>2795</v>
      </c>
      <c r="L547" s="489" t="e">
        <v>#N/A</v>
      </c>
      <c r="M547" s="743"/>
      <c r="N547" s="613" t="e">
        <f t="shared" si="72"/>
        <v>#N/A</v>
      </c>
      <c r="O547" s="613">
        <f t="shared" si="73"/>
        <v>0</v>
      </c>
      <c r="P547" s="613">
        <f t="shared" si="74"/>
        <v>0</v>
      </c>
      <c r="Q547" s="896">
        <f t="shared" si="80"/>
        <v>1</v>
      </c>
      <c r="R547" s="613">
        <f t="shared" si="75"/>
        <v>0</v>
      </c>
      <c r="S547" s="613">
        <f t="shared" si="76"/>
        <v>0</v>
      </c>
      <c r="T547" s="747">
        <f t="shared" si="77"/>
        <v>0</v>
      </c>
      <c r="U547" s="613" t="e">
        <f t="shared" si="78"/>
        <v>#N/A</v>
      </c>
    </row>
    <row r="548" spans="1:21">
      <c r="A548" s="285" t="s">
        <v>3720</v>
      </c>
      <c r="B548" s="285" t="s">
        <v>3204</v>
      </c>
      <c r="C548" s="447" t="s">
        <v>5509</v>
      </c>
      <c r="D548" s="497">
        <f t="shared" si="79"/>
        <v>3339</v>
      </c>
      <c r="E548" s="496" t="e">
        <v>#N/A</v>
      </c>
      <c r="F548" s="489">
        <v>3339</v>
      </c>
      <c r="G548" s="489" t="e">
        <v>#N/A</v>
      </c>
      <c r="H548" s="489">
        <v>3339</v>
      </c>
      <c r="I548" s="489">
        <v>3339</v>
      </c>
      <c r="J548" s="489">
        <v>3339</v>
      </c>
      <c r="K548" s="489">
        <v>3339</v>
      </c>
      <c r="L548" s="489" t="e">
        <v>#N/A</v>
      </c>
      <c r="M548" s="743"/>
      <c r="N548" s="613" t="e">
        <f t="shared" si="72"/>
        <v>#N/A</v>
      </c>
      <c r="O548" s="613">
        <f t="shared" si="73"/>
        <v>0</v>
      </c>
      <c r="P548" s="613">
        <f t="shared" si="74"/>
        <v>0</v>
      </c>
      <c r="Q548" s="896">
        <f t="shared" si="80"/>
        <v>1</v>
      </c>
      <c r="R548" s="613">
        <f t="shared" si="75"/>
        <v>0</v>
      </c>
      <c r="S548" s="613">
        <f t="shared" si="76"/>
        <v>0</v>
      </c>
      <c r="T548" s="747">
        <f t="shared" si="77"/>
        <v>0</v>
      </c>
      <c r="U548" s="613" t="e">
        <f t="shared" si="78"/>
        <v>#N/A</v>
      </c>
    </row>
    <row r="549" spans="1:21">
      <c r="A549" s="285" t="s">
        <v>3720</v>
      </c>
      <c r="B549" s="285" t="s">
        <v>3192</v>
      </c>
      <c r="C549" s="447" t="s">
        <v>5510</v>
      </c>
      <c r="D549" s="497">
        <f t="shared" si="79"/>
        <v>2750</v>
      </c>
      <c r="E549" s="496" t="e">
        <v>#N/A</v>
      </c>
      <c r="F549" s="489">
        <v>2750</v>
      </c>
      <c r="G549" s="489" t="e">
        <v>#N/A</v>
      </c>
      <c r="H549" s="489">
        <v>2750</v>
      </c>
      <c r="I549" s="489">
        <v>2750</v>
      </c>
      <c r="J549" s="489">
        <v>2750</v>
      </c>
      <c r="K549" s="489">
        <v>2750</v>
      </c>
      <c r="L549" s="489" t="e">
        <v>#N/A</v>
      </c>
      <c r="M549" s="743"/>
      <c r="N549" s="613" t="e">
        <f t="shared" si="72"/>
        <v>#N/A</v>
      </c>
      <c r="O549" s="613">
        <f t="shared" si="73"/>
        <v>0</v>
      </c>
      <c r="P549" s="613">
        <f t="shared" si="74"/>
        <v>0</v>
      </c>
      <c r="Q549" s="896">
        <f t="shared" si="80"/>
        <v>1</v>
      </c>
      <c r="R549" s="613">
        <f t="shared" si="75"/>
        <v>0</v>
      </c>
      <c r="S549" s="613">
        <f t="shared" si="76"/>
        <v>0</v>
      </c>
      <c r="T549" s="747">
        <f t="shared" si="77"/>
        <v>0</v>
      </c>
      <c r="U549" s="613" t="e">
        <f t="shared" si="78"/>
        <v>#N/A</v>
      </c>
    </row>
    <row r="550" spans="1:21">
      <c r="A550" s="285" t="s">
        <v>3720</v>
      </c>
      <c r="B550" s="285" t="s">
        <v>3188</v>
      </c>
      <c r="C550" s="447" t="s">
        <v>5511</v>
      </c>
      <c r="D550" s="497">
        <f t="shared" si="79"/>
        <v>3295</v>
      </c>
      <c r="E550" s="496" t="e">
        <v>#N/A</v>
      </c>
      <c r="F550" s="489">
        <v>3295</v>
      </c>
      <c r="G550" s="489" t="e">
        <v>#N/A</v>
      </c>
      <c r="H550" s="489">
        <v>3295</v>
      </c>
      <c r="I550" s="489">
        <v>3295</v>
      </c>
      <c r="J550" s="489">
        <v>3295</v>
      </c>
      <c r="K550" s="489">
        <v>3295</v>
      </c>
      <c r="L550" s="489" t="e">
        <v>#N/A</v>
      </c>
      <c r="M550" s="743"/>
      <c r="N550" s="613" t="e">
        <f t="shared" si="72"/>
        <v>#N/A</v>
      </c>
      <c r="O550" s="613">
        <f t="shared" si="73"/>
        <v>0</v>
      </c>
      <c r="P550" s="613">
        <f t="shared" si="74"/>
        <v>0</v>
      </c>
      <c r="Q550" s="896">
        <f t="shared" si="80"/>
        <v>1</v>
      </c>
      <c r="R550" s="613">
        <f t="shared" si="75"/>
        <v>0</v>
      </c>
      <c r="S550" s="613">
        <f t="shared" si="76"/>
        <v>0</v>
      </c>
      <c r="T550" s="747">
        <f t="shared" si="77"/>
        <v>0</v>
      </c>
      <c r="U550" s="613" t="e">
        <f t="shared" si="78"/>
        <v>#N/A</v>
      </c>
    </row>
    <row r="551" spans="1:21">
      <c r="A551" s="285" t="s">
        <v>3720</v>
      </c>
      <c r="B551" s="285" t="s">
        <v>3209</v>
      </c>
      <c r="C551" s="447" t="s">
        <v>5512</v>
      </c>
      <c r="D551" s="497">
        <f t="shared" si="79"/>
        <v>3973</v>
      </c>
      <c r="E551" s="496" t="e">
        <v>#N/A</v>
      </c>
      <c r="F551" s="489">
        <v>3973</v>
      </c>
      <c r="G551" s="489" t="e">
        <v>#N/A</v>
      </c>
      <c r="H551" s="489">
        <v>3973</v>
      </c>
      <c r="I551" s="489">
        <v>3973</v>
      </c>
      <c r="J551" s="489">
        <v>3973</v>
      </c>
      <c r="K551" s="489">
        <v>3973</v>
      </c>
      <c r="L551" s="489" t="e">
        <v>#N/A</v>
      </c>
      <c r="M551" s="743"/>
      <c r="N551" s="613" t="e">
        <f t="shared" si="72"/>
        <v>#N/A</v>
      </c>
      <c r="O551" s="613">
        <f t="shared" si="73"/>
        <v>0</v>
      </c>
      <c r="P551" s="613">
        <f t="shared" si="74"/>
        <v>0</v>
      </c>
      <c r="Q551" s="896">
        <f t="shared" si="80"/>
        <v>1</v>
      </c>
      <c r="R551" s="613">
        <f t="shared" si="75"/>
        <v>0</v>
      </c>
      <c r="S551" s="613">
        <f t="shared" si="76"/>
        <v>0</v>
      </c>
      <c r="T551" s="747">
        <f t="shared" si="77"/>
        <v>0</v>
      </c>
      <c r="U551" s="613" t="e">
        <f t="shared" si="78"/>
        <v>#N/A</v>
      </c>
    </row>
    <row r="552" spans="1:21">
      <c r="A552" s="285" t="s">
        <v>3720</v>
      </c>
      <c r="B552" s="285" t="s">
        <v>3205</v>
      </c>
      <c r="C552" s="447" t="s">
        <v>5513</v>
      </c>
      <c r="D552" s="497">
        <f t="shared" si="79"/>
        <v>4606</v>
      </c>
      <c r="E552" s="496" t="e">
        <v>#N/A</v>
      </c>
      <c r="F552" s="489">
        <v>4606</v>
      </c>
      <c r="G552" s="489" t="e">
        <v>#N/A</v>
      </c>
      <c r="H552" s="489">
        <v>4606</v>
      </c>
      <c r="I552" s="489">
        <v>4606</v>
      </c>
      <c r="J552" s="489">
        <v>4606</v>
      </c>
      <c r="K552" s="489">
        <v>4606</v>
      </c>
      <c r="L552" s="489" t="e">
        <v>#N/A</v>
      </c>
      <c r="M552" s="743"/>
      <c r="N552" s="613" t="e">
        <f t="shared" si="72"/>
        <v>#N/A</v>
      </c>
      <c r="O552" s="613">
        <f t="shared" si="73"/>
        <v>0</v>
      </c>
      <c r="P552" s="613">
        <f t="shared" si="74"/>
        <v>0</v>
      </c>
      <c r="Q552" s="896">
        <f t="shared" si="80"/>
        <v>1</v>
      </c>
      <c r="R552" s="613">
        <f t="shared" si="75"/>
        <v>0</v>
      </c>
      <c r="S552" s="613">
        <f t="shared" si="76"/>
        <v>0</v>
      </c>
      <c r="T552" s="747">
        <f t="shared" si="77"/>
        <v>0</v>
      </c>
      <c r="U552" s="613" t="e">
        <f t="shared" si="78"/>
        <v>#N/A</v>
      </c>
    </row>
    <row r="553" spans="1:21">
      <c r="A553" s="285" t="s">
        <v>3720</v>
      </c>
      <c r="B553" s="285" t="s">
        <v>3193</v>
      </c>
      <c r="C553" s="447" t="s">
        <v>5514</v>
      </c>
      <c r="D553" s="497">
        <f t="shared" si="79"/>
        <v>3928</v>
      </c>
      <c r="E553" s="496" t="e">
        <v>#N/A</v>
      </c>
      <c r="F553" s="489">
        <v>3928</v>
      </c>
      <c r="G553" s="489" t="e">
        <v>#N/A</v>
      </c>
      <c r="H553" s="489">
        <v>3928</v>
      </c>
      <c r="I553" s="489">
        <v>3928</v>
      </c>
      <c r="J553" s="489">
        <v>3928</v>
      </c>
      <c r="K553" s="489">
        <v>3928</v>
      </c>
      <c r="L553" s="489" t="e">
        <v>#N/A</v>
      </c>
      <c r="M553" s="743"/>
      <c r="N553" s="613" t="e">
        <f t="shared" si="72"/>
        <v>#N/A</v>
      </c>
      <c r="O553" s="613">
        <f t="shared" si="73"/>
        <v>0</v>
      </c>
      <c r="P553" s="613">
        <f t="shared" si="74"/>
        <v>0</v>
      </c>
      <c r="Q553" s="896">
        <f t="shared" si="80"/>
        <v>1</v>
      </c>
      <c r="R553" s="613">
        <f t="shared" si="75"/>
        <v>0</v>
      </c>
      <c r="S553" s="613">
        <f t="shared" si="76"/>
        <v>0</v>
      </c>
      <c r="T553" s="747">
        <f t="shared" si="77"/>
        <v>0</v>
      </c>
      <c r="U553" s="613" t="e">
        <f t="shared" si="78"/>
        <v>#N/A</v>
      </c>
    </row>
    <row r="554" spans="1:21">
      <c r="A554" s="285" t="s">
        <v>3720</v>
      </c>
      <c r="B554" s="285" t="s">
        <v>3189</v>
      </c>
      <c r="C554" s="447" t="s">
        <v>5515</v>
      </c>
      <c r="D554" s="497">
        <f t="shared" si="79"/>
        <v>4562</v>
      </c>
      <c r="E554" s="496" t="e">
        <v>#N/A</v>
      </c>
      <c r="F554" s="489">
        <v>4562</v>
      </c>
      <c r="G554" s="489" t="e">
        <v>#N/A</v>
      </c>
      <c r="H554" s="489">
        <v>4562</v>
      </c>
      <c r="I554" s="489">
        <v>4562</v>
      </c>
      <c r="J554" s="489">
        <v>4562</v>
      </c>
      <c r="K554" s="489">
        <v>4562</v>
      </c>
      <c r="L554" s="489" t="e">
        <v>#N/A</v>
      </c>
      <c r="M554" s="743"/>
      <c r="N554" s="613" t="e">
        <f t="shared" si="72"/>
        <v>#N/A</v>
      </c>
      <c r="O554" s="613">
        <f t="shared" si="73"/>
        <v>0</v>
      </c>
      <c r="P554" s="613">
        <f t="shared" si="74"/>
        <v>0</v>
      </c>
      <c r="Q554" s="896">
        <f t="shared" si="80"/>
        <v>1</v>
      </c>
      <c r="R554" s="613">
        <f t="shared" si="75"/>
        <v>0</v>
      </c>
      <c r="S554" s="613">
        <f t="shared" si="76"/>
        <v>0</v>
      </c>
      <c r="T554" s="747">
        <f t="shared" si="77"/>
        <v>0</v>
      </c>
      <c r="U554" s="613" t="e">
        <f t="shared" si="78"/>
        <v>#N/A</v>
      </c>
    </row>
    <row r="555" spans="1:21">
      <c r="A555" s="285" t="s">
        <v>3720</v>
      </c>
      <c r="B555" s="285" t="s">
        <v>36</v>
      </c>
      <c r="C555" s="447" t="s">
        <v>5516</v>
      </c>
      <c r="D555" s="497">
        <f t="shared" si="79"/>
        <v>1404</v>
      </c>
      <c r="E555" s="496" t="e">
        <v>#N/A</v>
      </c>
      <c r="F555" s="489">
        <v>1404</v>
      </c>
      <c r="G555" s="489" t="e">
        <v>#N/A</v>
      </c>
      <c r="H555" s="489">
        <v>1404</v>
      </c>
      <c r="I555" s="489">
        <v>1404</v>
      </c>
      <c r="J555" s="489">
        <v>1404</v>
      </c>
      <c r="K555" s="489">
        <v>1404</v>
      </c>
      <c r="L555" s="489">
        <v>1404</v>
      </c>
      <c r="M555" s="743"/>
      <c r="N555" s="613" t="e">
        <f t="shared" si="72"/>
        <v>#N/A</v>
      </c>
      <c r="O555" s="613">
        <f t="shared" si="73"/>
        <v>0</v>
      </c>
      <c r="P555" s="613">
        <f t="shared" si="74"/>
        <v>0</v>
      </c>
      <c r="Q555" s="896">
        <f t="shared" si="80"/>
        <v>1</v>
      </c>
      <c r="R555" s="613">
        <f t="shared" si="75"/>
        <v>0</v>
      </c>
      <c r="S555" s="613">
        <f t="shared" si="76"/>
        <v>0</v>
      </c>
      <c r="T555" s="747">
        <f t="shared" si="77"/>
        <v>0</v>
      </c>
      <c r="U555" s="613">
        <f t="shared" si="78"/>
        <v>0</v>
      </c>
    </row>
    <row r="556" spans="1:21">
      <c r="A556" s="285" t="s">
        <v>3720</v>
      </c>
      <c r="B556" s="285" t="s">
        <v>46</v>
      </c>
      <c r="C556" s="447" t="s">
        <v>5517</v>
      </c>
      <c r="D556" s="497">
        <f t="shared" si="79"/>
        <v>4654.8</v>
      </c>
      <c r="E556" s="496" t="e">
        <v>#N/A</v>
      </c>
      <c r="F556" s="489">
        <v>4654.8</v>
      </c>
      <c r="G556" s="489" t="e">
        <v>#N/A</v>
      </c>
      <c r="H556" s="489">
        <v>5172</v>
      </c>
      <c r="I556" s="489">
        <v>5172</v>
      </c>
      <c r="J556" s="489">
        <v>5172</v>
      </c>
      <c r="K556" s="489">
        <v>5172</v>
      </c>
      <c r="L556" s="489">
        <v>5172</v>
      </c>
      <c r="M556" s="743"/>
      <c r="N556" s="613" t="e">
        <f t="shared" si="72"/>
        <v>#N/A</v>
      </c>
      <c r="O556" s="613">
        <f t="shared" si="73"/>
        <v>0</v>
      </c>
      <c r="P556" s="613">
        <f t="shared" si="74"/>
        <v>-517.19999999999982</v>
      </c>
      <c r="Q556" s="896">
        <f t="shared" si="80"/>
        <v>0.9</v>
      </c>
      <c r="R556" s="613">
        <f t="shared" si="75"/>
        <v>-517.19999999999982</v>
      </c>
      <c r="S556" s="613">
        <f t="shared" si="76"/>
        <v>-517.19999999999982</v>
      </c>
      <c r="T556" s="747">
        <f t="shared" si="77"/>
        <v>-517.19999999999982</v>
      </c>
      <c r="U556" s="613">
        <f t="shared" si="78"/>
        <v>-517.19999999999982</v>
      </c>
    </row>
    <row r="557" spans="1:21">
      <c r="A557" s="285" t="s">
        <v>3720</v>
      </c>
      <c r="B557" s="285" t="s">
        <v>48</v>
      </c>
      <c r="C557" s="447" t="s">
        <v>5518</v>
      </c>
      <c r="D557" s="497">
        <f t="shared" si="79"/>
        <v>5116.8</v>
      </c>
      <c r="E557" s="496" t="e">
        <v>#N/A</v>
      </c>
      <c r="F557" s="489">
        <v>5116.8</v>
      </c>
      <c r="G557" s="489" t="e">
        <v>#N/A</v>
      </c>
      <c r="H557" s="489">
        <v>5689</v>
      </c>
      <c r="I557" s="489">
        <v>5689</v>
      </c>
      <c r="J557" s="489">
        <v>5689</v>
      </c>
      <c r="K557" s="489">
        <v>5689</v>
      </c>
      <c r="L557" s="489">
        <v>5689</v>
      </c>
      <c r="M557" s="743"/>
      <c r="N557" s="613" t="e">
        <f t="shared" si="72"/>
        <v>#N/A</v>
      </c>
      <c r="O557" s="613">
        <f t="shared" si="73"/>
        <v>0</v>
      </c>
      <c r="P557" s="613">
        <f t="shared" si="74"/>
        <v>-572.19999999999982</v>
      </c>
      <c r="Q557" s="896">
        <f t="shared" si="80"/>
        <v>0.89941993320442959</v>
      </c>
      <c r="R557" s="613">
        <f t="shared" si="75"/>
        <v>-572.19999999999982</v>
      </c>
      <c r="S557" s="613">
        <f t="shared" si="76"/>
        <v>-572.19999999999982</v>
      </c>
      <c r="T557" s="747">
        <f t="shared" si="77"/>
        <v>-572.19999999999982</v>
      </c>
      <c r="U557" s="613">
        <f t="shared" si="78"/>
        <v>-572.19999999999982</v>
      </c>
    </row>
    <row r="558" spans="1:21">
      <c r="A558" s="285" t="s">
        <v>3720</v>
      </c>
      <c r="B558" s="285" t="s">
        <v>47</v>
      </c>
      <c r="C558" s="447" t="s">
        <v>5519</v>
      </c>
      <c r="D558" s="497">
        <f t="shared" si="79"/>
        <v>6052</v>
      </c>
      <c r="E558" s="496" t="e">
        <v>#N/A</v>
      </c>
      <c r="F558" s="489">
        <v>6052</v>
      </c>
      <c r="G558" s="489" t="e">
        <v>#N/A</v>
      </c>
      <c r="H558" s="489">
        <v>6313</v>
      </c>
      <c r="I558" s="489">
        <v>6313</v>
      </c>
      <c r="J558" s="489">
        <v>6313</v>
      </c>
      <c r="K558" s="489">
        <v>6313</v>
      </c>
      <c r="L558" s="489">
        <v>6313</v>
      </c>
      <c r="M558" s="743"/>
      <c r="N558" s="613" t="e">
        <f t="shared" si="72"/>
        <v>#N/A</v>
      </c>
      <c r="O558" s="613">
        <f t="shared" si="73"/>
        <v>0</v>
      </c>
      <c r="P558" s="613">
        <f t="shared" si="74"/>
        <v>-261</v>
      </c>
      <c r="Q558" s="896">
        <f t="shared" si="80"/>
        <v>0.9586567400601933</v>
      </c>
      <c r="R558" s="613">
        <f t="shared" si="75"/>
        <v>-261</v>
      </c>
      <c r="S558" s="613">
        <f t="shared" si="76"/>
        <v>-261</v>
      </c>
      <c r="T558" s="747">
        <f t="shared" si="77"/>
        <v>-261</v>
      </c>
      <c r="U558" s="613">
        <f t="shared" si="78"/>
        <v>-261</v>
      </c>
    </row>
    <row r="559" spans="1:21">
      <c r="A559" s="285" t="s">
        <v>3720</v>
      </c>
      <c r="B559" s="285" t="s">
        <v>3063</v>
      </c>
      <c r="C559" s="447" t="s">
        <v>5520</v>
      </c>
      <c r="D559" s="497">
        <f t="shared" si="79"/>
        <v>4654.8</v>
      </c>
      <c r="E559" s="496" t="e">
        <v>#N/A</v>
      </c>
      <c r="F559" s="489">
        <v>4654.8</v>
      </c>
      <c r="G559" s="489" t="e">
        <v>#N/A</v>
      </c>
      <c r="H559" s="489" t="e">
        <v>#N/A</v>
      </c>
      <c r="I559" s="489" t="e">
        <v>#N/A</v>
      </c>
      <c r="J559" s="489">
        <v>0</v>
      </c>
      <c r="K559" s="489" t="e">
        <v>#N/A</v>
      </c>
      <c r="L559" s="489">
        <v>0</v>
      </c>
      <c r="M559" s="743"/>
      <c r="N559" s="613" t="e">
        <f t="shared" si="72"/>
        <v>#N/A</v>
      </c>
      <c r="O559" s="613">
        <f t="shared" si="73"/>
        <v>0</v>
      </c>
      <c r="P559" s="613" t="e">
        <f t="shared" si="74"/>
        <v>#N/A</v>
      </c>
      <c r="Q559" s="896" t="e">
        <f t="shared" si="80"/>
        <v>#N/A</v>
      </c>
      <c r="R559" s="613" t="e">
        <f t="shared" si="75"/>
        <v>#N/A</v>
      </c>
      <c r="S559" s="613">
        <f t="shared" si="76"/>
        <v>4654.8</v>
      </c>
      <c r="T559" s="747" t="e">
        <f t="shared" si="77"/>
        <v>#N/A</v>
      </c>
      <c r="U559" s="613">
        <f t="shared" si="78"/>
        <v>4654.8</v>
      </c>
    </row>
    <row r="560" spans="1:21">
      <c r="A560" s="285" t="s">
        <v>3720</v>
      </c>
      <c r="B560" s="285" t="s">
        <v>3064</v>
      </c>
      <c r="C560" s="447" t="s">
        <v>5521</v>
      </c>
      <c r="D560" s="497">
        <f t="shared" si="79"/>
        <v>4702</v>
      </c>
      <c r="E560" s="496" t="e">
        <v>#N/A</v>
      </c>
      <c r="F560" s="489">
        <v>4702</v>
      </c>
      <c r="G560" s="489" t="e">
        <v>#N/A</v>
      </c>
      <c r="H560" s="489">
        <v>5224</v>
      </c>
      <c r="I560" s="489">
        <v>5224</v>
      </c>
      <c r="J560" s="489">
        <v>5224</v>
      </c>
      <c r="K560" s="489" t="e">
        <v>#N/A</v>
      </c>
      <c r="L560" s="489">
        <v>0</v>
      </c>
      <c r="M560" s="743"/>
      <c r="N560" s="613" t="e">
        <f t="shared" si="72"/>
        <v>#N/A</v>
      </c>
      <c r="O560" s="613">
        <f t="shared" si="73"/>
        <v>0</v>
      </c>
      <c r="P560" s="613">
        <f t="shared" si="74"/>
        <v>-522</v>
      </c>
      <c r="Q560" s="896">
        <f t="shared" si="80"/>
        <v>0.90007656967840732</v>
      </c>
      <c r="R560" s="613">
        <f t="shared" si="75"/>
        <v>-522</v>
      </c>
      <c r="S560" s="613">
        <f t="shared" si="76"/>
        <v>-522</v>
      </c>
      <c r="T560" s="747" t="e">
        <f t="shared" si="77"/>
        <v>#N/A</v>
      </c>
      <c r="U560" s="613">
        <f t="shared" si="78"/>
        <v>4702</v>
      </c>
    </row>
    <row r="561" spans="1:21">
      <c r="A561" s="285" t="s">
        <v>3720</v>
      </c>
      <c r="B561" s="285" t="s">
        <v>3065</v>
      </c>
      <c r="C561" s="447" t="s">
        <v>5522</v>
      </c>
      <c r="D561" s="497">
        <f t="shared" si="79"/>
        <v>5164</v>
      </c>
      <c r="E561" s="496" t="e">
        <v>#N/A</v>
      </c>
      <c r="F561" s="489">
        <v>5164</v>
      </c>
      <c r="G561" s="489" t="e">
        <v>#N/A</v>
      </c>
      <c r="H561" s="489">
        <v>5700</v>
      </c>
      <c r="I561" s="489">
        <v>5700</v>
      </c>
      <c r="J561" s="489">
        <v>5700</v>
      </c>
      <c r="K561" s="489" t="e">
        <v>#N/A</v>
      </c>
      <c r="L561" s="489">
        <v>0</v>
      </c>
      <c r="M561" s="743"/>
      <c r="N561" s="613" t="e">
        <f t="shared" si="72"/>
        <v>#N/A</v>
      </c>
      <c r="O561" s="613">
        <f t="shared" si="73"/>
        <v>0</v>
      </c>
      <c r="P561" s="613">
        <f t="shared" si="74"/>
        <v>-536</v>
      </c>
      <c r="Q561" s="896">
        <f t="shared" si="80"/>
        <v>0.90596491228070175</v>
      </c>
      <c r="R561" s="613">
        <f t="shared" si="75"/>
        <v>-536</v>
      </c>
      <c r="S561" s="613">
        <f t="shared" si="76"/>
        <v>-536</v>
      </c>
      <c r="T561" s="747" t="e">
        <f t="shared" si="77"/>
        <v>#N/A</v>
      </c>
      <c r="U561" s="613">
        <f t="shared" si="78"/>
        <v>5164</v>
      </c>
    </row>
    <row r="562" spans="1:21">
      <c r="A562" s="285" t="s">
        <v>3720</v>
      </c>
      <c r="B562" s="285" t="s">
        <v>1423</v>
      </c>
      <c r="C562" s="447" t="s">
        <v>4309</v>
      </c>
      <c r="D562" s="497">
        <f t="shared" si="79"/>
        <v>4372</v>
      </c>
      <c r="E562" s="496" t="e">
        <v>#N/A</v>
      </c>
      <c r="F562" s="489" t="e">
        <v>#N/A</v>
      </c>
      <c r="G562" s="489" t="e">
        <v>#N/A</v>
      </c>
      <c r="H562" s="489">
        <v>4372</v>
      </c>
      <c r="I562" s="489" t="e">
        <v>#N/A</v>
      </c>
      <c r="J562" s="489" t="e">
        <v>#N/A</v>
      </c>
      <c r="K562" s="489" t="e">
        <v>#N/A</v>
      </c>
      <c r="L562" s="489" t="e">
        <v>#N/A</v>
      </c>
      <c r="M562" s="743"/>
      <c r="N562" s="613" t="e">
        <f t="shared" si="72"/>
        <v>#N/A</v>
      </c>
      <c r="O562" s="613" t="e">
        <f t="shared" si="73"/>
        <v>#N/A</v>
      </c>
      <c r="P562" s="613">
        <f t="shared" si="74"/>
        <v>0</v>
      </c>
      <c r="Q562" s="896" t="e">
        <f t="shared" si="80"/>
        <v>#N/A</v>
      </c>
      <c r="R562" s="613" t="e">
        <f t="shared" si="75"/>
        <v>#N/A</v>
      </c>
      <c r="S562" s="613" t="e">
        <f t="shared" si="76"/>
        <v>#N/A</v>
      </c>
      <c r="T562" s="747" t="e">
        <f t="shared" si="77"/>
        <v>#N/A</v>
      </c>
      <c r="U562" s="613" t="e">
        <f t="shared" si="78"/>
        <v>#N/A</v>
      </c>
    </row>
    <row r="563" spans="1:21">
      <c r="A563" s="285" t="s">
        <v>3720</v>
      </c>
      <c r="B563" s="285" t="s">
        <v>1432</v>
      </c>
      <c r="C563" s="447" t="s">
        <v>4309</v>
      </c>
      <c r="D563" s="497">
        <f t="shared" si="79"/>
        <v>4503</v>
      </c>
      <c r="E563" s="496" t="e">
        <v>#N/A</v>
      </c>
      <c r="F563" s="489" t="e">
        <v>#N/A</v>
      </c>
      <c r="G563" s="489" t="e">
        <v>#N/A</v>
      </c>
      <c r="H563" s="489">
        <v>4503</v>
      </c>
      <c r="I563" s="489" t="e">
        <v>#N/A</v>
      </c>
      <c r="J563" s="489" t="e">
        <v>#N/A</v>
      </c>
      <c r="K563" s="489" t="e">
        <v>#N/A</v>
      </c>
      <c r="L563" s="489" t="e">
        <v>#N/A</v>
      </c>
      <c r="M563" s="743"/>
      <c r="N563" s="613" t="e">
        <f t="shared" si="72"/>
        <v>#N/A</v>
      </c>
      <c r="O563" s="613" t="e">
        <f t="shared" si="73"/>
        <v>#N/A</v>
      </c>
      <c r="P563" s="613">
        <f t="shared" si="74"/>
        <v>0</v>
      </c>
      <c r="Q563" s="896" t="e">
        <f t="shared" si="80"/>
        <v>#N/A</v>
      </c>
      <c r="R563" s="613" t="e">
        <f t="shared" si="75"/>
        <v>#N/A</v>
      </c>
      <c r="S563" s="613" t="e">
        <f t="shared" si="76"/>
        <v>#N/A</v>
      </c>
      <c r="T563" s="747" t="e">
        <f t="shared" si="77"/>
        <v>#N/A</v>
      </c>
      <c r="U563" s="613" t="e">
        <f t="shared" si="78"/>
        <v>#N/A</v>
      </c>
    </row>
    <row r="564" spans="1:21">
      <c r="A564" s="285" t="s">
        <v>3720</v>
      </c>
      <c r="B564" s="285" t="s">
        <v>1438</v>
      </c>
      <c r="C564" s="447" t="s">
        <v>4309</v>
      </c>
      <c r="D564" s="497">
        <f t="shared" si="79"/>
        <v>4638</v>
      </c>
      <c r="E564" s="496" t="e">
        <v>#N/A</v>
      </c>
      <c r="F564" s="489" t="e">
        <v>#N/A</v>
      </c>
      <c r="G564" s="489" t="e">
        <v>#N/A</v>
      </c>
      <c r="H564" s="489">
        <v>4638</v>
      </c>
      <c r="I564" s="489" t="e">
        <v>#N/A</v>
      </c>
      <c r="J564" s="489" t="e">
        <v>#N/A</v>
      </c>
      <c r="K564" s="489" t="e">
        <v>#N/A</v>
      </c>
      <c r="L564" s="489" t="e">
        <v>#N/A</v>
      </c>
      <c r="M564" s="743"/>
      <c r="N564" s="613" t="e">
        <f t="shared" si="72"/>
        <v>#N/A</v>
      </c>
      <c r="O564" s="613" t="e">
        <f t="shared" si="73"/>
        <v>#N/A</v>
      </c>
      <c r="P564" s="613">
        <f t="shared" si="74"/>
        <v>0</v>
      </c>
      <c r="Q564" s="896" t="e">
        <f t="shared" si="80"/>
        <v>#N/A</v>
      </c>
      <c r="R564" s="613" t="e">
        <f t="shared" si="75"/>
        <v>#N/A</v>
      </c>
      <c r="S564" s="613" t="e">
        <f t="shared" si="76"/>
        <v>#N/A</v>
      </c>
      <c r="T564" s="747" t="e">
        <f t="shared" si="77"/>
        <v>#N/A</v>
      </c>
      <c r="U564" s="613" t="e">
        <f t="shared" si="78"/>
        <v>#N/A</v>
      </c>
    </row>
    <row r="565" spans="1:21">
      <c r="A565" s="285" t="s">
        <v>3720</v>
      </c>
      <c r="B565" s="285" t="s">
        <v>1429</v>
      </c>
      <c r="C565" s="447" t="s">
        <v>4309</v>
      </c>
      <c r="D565" s="497">
        <f t="shared" si="79"/>
        <v>4848</v>
      </c>
      <c r="E565" s="496" t="e">
        <v>#N/A</v>
      </c>
      <c r="F565" s="489" t="e">
        <v>#N/A</v>
      </c>
      <c r="G565" s="489" t="e">
        <v>#N/A</v>
      </c>
      <c r="H565" s="489">
        <v>4848</v>
      </c>
      <c r="I565" s="489" t="e">
        <v>#N/A</v>
      </c>
      <c r="J565" s="489" t="e">
        <v>#N/A</v>
      </c>
      <c r="K565" s="489" t="e">
        <v>#N/A</v>
      </c>
      <c r="L565" s="489" t="e">
        <v>#N/A</v>
      </c>
      <c r="M565" s="743"/>
      <c r="N565" s="613" t="e">
        <f t="shared" si="72"/>
        <v>#N/A</v>
      </c>
      <c r="O565" s="613" t="e">
        <f t="shared" si="73"/>
        <v>#N/A</v>
      </c>
      <c r="P565" s="613">
        <f t="shared" si="74"/>
        <v>0</v>
      </c>
      <c r="Q565" s="896" t="e">
        <f t="shared" si="80"/>
        <v>#N/A</v>
      </c>
      <c r="R565" s="613" t="e">
        <f t="shared" si="75"/>
        <v>#N/A</v>
      </c>
      <c r="S565" s="613" t="e">
        <f t="shared" si="76"/>
        <v>#N/A</v>
      </c>
      <c r="T565" s="747" t="e">
        <f t="shared" si="77"/>
        <v>#N/A</v>
      </c>
      <c r="U565" s="613" t="e">
        <f t="shared" si="78"/>
        <v>#N/A</v>
      </c>
    </row>
    <row r="566" spans="1:21">
      <c r="A566" s="285" t="s">
        <v>3720</v>
      </c>
      <c r="B566" s="285" t="s">
        <v>1436</v>
      </c>
      <c r="C566" s="447" t="s">
        <v>4309</v>
      </c>
      <c r="D566" s="497">
        <f t="shared" si="79"/>
        <v>4979</v>
      </c>
      <c r="E566" s="496" t="e">
        <v>#N/A</v>
      </c>
      <c r="F566" s="489" t="e">
        <v>#N/A</v>
      </c>
      <c r="G566" s="489" t="e">
        <v>#N/A</v>
      </c>
      <c r="H566" s="489">
        <v>4979</v>
      </c>
      <c r="I566" s="489" t="e">
        <v>#N/A</v>
      </c>
      <c r="J566" s="489" t="e">
        <v>#N/A</v>
      </c>
      <c r="K566" s="489" t="e">
        <v>#N/A</v>
      </c>
      <c r="L566" s="489" t="e">
        <v>#N/A</v>
      </c>
      <c r="M566" s="743"/>
      <c r="N566" s="613" t="e">
        <f t="shared" si="72"/>
        <v>#N/A</v>
      </c>
      <c r="O566" s="613" t="e">
        <f t="shared" si="73"/>
        <v>#N/A</v>
      </c>
      <c r="P566" s="613">
        <f t="shared" si="74"/>
        <v>0</v>
      </c>
      <c r="Q566" s="896" t="e">
        <f t="shared" si="80"/>
        <v>#N/A</v>
      </c>
      <c r="R566" s="613" t="e">
        <f t="shared" si="75"/>
        <v>#N/A</v>
      </c>
      <c r="S566" s="613" t="e">
        <f t="shared" si="76"/>
        <v>#N/A</v>
      </c>
      <c r="T566" s="747" t="e">
        <f t="shared" si="77"/>
        <v>#N/A</v>
      </c>
      <c r="U566" s="613" t="e">
        <f t="shared" si="78"/>
        <v>#N/A</v>
      </c>
    </row>
    <row r="567" spans="1:21">
      <c r="A567" s="285" t="s">
        <v>3720</v>
      </c>
      <c r="B567" s="285" t="s">
        <v>1443</v>
      </c>
      <c r="C567" s="447" t="s">
        <v>4309</v>
      </c>
      <c r="D567" s="497">
        <f t="shared" si="79"/>
        <v>5114</v>
      </c>
      <c r="E567" s="496" t="e">
        <v>#N/A</v>
      </c>
      <c r="F567" s="489" t="e">
        <v>#N/A</v>
      </c>
      <c r="G567" s="489" t="e">
        <v>#N/A</v>
      </c>
      <c r="H567" s="489">
        <v>5114</v>
      </c>
      <c r="I567" s="489" t="e">
        <v>#N/A</v>
      </c>
      <c r="J567" s="489" t="e">
        <v>#N/A</v>
      </c>
      <c r="K567" s="489" t="e">
        <v>#N/A</v>
      </c>
      <c r="L567" s="489" t="e">
        <v>#N/A</v>
      </c>
      <c r="M567" s="743"/>
      <c r="N567" s="613" t="e">
        <f t="shared" si="72"/>
        <v>#N/A</v>
      </c>
      <c r="O567" s="613" t="e">
        <f t="shared" si="73"/>
        <v>#N/A</v>
      </c>
      <c r="P567" s="613">
        <f t="shared" si="74"/>
        <v>0</v>
      </c>
      <c r="Q567" s="896" t="e">
        <f t="shared" si="80"/>
        <v>#N/A</v>
      </c>
      <c r="R567" s="613" t="e">
        <f t="shared" si="75"/>
        <v>#N/A</v>
      </c>
      <c r="S567" s="613" t="e">
        <f t="shared" si="76"/>
        <v>#N/A</v>
      </c>
      <c r="T567" s="747" t="e">
        <f t="shared" si="77"/>
        <v>#N/A</v>
      </c>
      <c r="U567" s="613" t="e">
        <f t="shared" si="78"/>
        <v>#N/A</v>
      </c>
    </row>
    <row r="568" spans="1:21">
      <c r="A568" s="285" t="s">
        <v>3720</v>
      </c>
      <c r="B568" s="285" t="s">
        <v>1426</v>
      </c>
      <c r="C568" s="447" t="s">
        <v>4309</v>
      </c>
      <c r="D568" s="497">
        <f t="shared" si="79"/>
        <v>5552</v>
      </c>
      <c r="E568" s="496" t="e">
        <v>#N/A</v>
      </c>
      <c r="F568" s="489" t="e">
        <v>#N/A</v>
      </c>
      <c r="G568" s="489" t="e">
        <v>#N/A</v>
      </c>
      <c r="H568" s="489">
        <v>5552</v>
      </c>
      <c r="I568" s="489" t="e">
        <v>#N/A</v>
      </c>
      <c r="J568" s="489" t="e">
        <v>#N/A</v>
      </c>
      <c r="K568" s="489" t="e">
        <v>#N/A</v>
      </c>
      <c r="L568" s="489" t="e">
        <v>#N/A</v>
      </c>
      <c r="M568" s="743"/>
      <c r="N568" s="613" t="e">
        <f t="shared" si="72"/>
        <v>#N/A</v>
      </c>
      <c r="O568" s="613" t="e">
        <f t="shared" si="73"/>
        <v>#N/A</v>
      </c>
      <c r="P568" s="613">
        <f t="shared" si="74"/>
        <v>0</v>
      </c>
      <c r="Q568" s="896" t="e">
        <f t="shared" si="80"/>
        <v>#N/A</v>
      </c>
      <c r="R568" s="613" t="e">
        <f t="shared" si="75"/>
        <v>#N/A</v>
      </c>
      <c r="S568" s="613" t="e">
        <f t="shared" si="76"/>
        <v>#N/A</v>
      </c>
      <c r="T568" s="747" t="e">
        <f t="shared" si="77"/>
        <v>#N/A</v>
      </c>
      <c r="U568" s="613" t="e">
        <f t="shared" si="78"/>
        <v>#N/A</v>
      </c>
    </row>
    <row r="569" spans="1:21">
      <c r="A569" s="285" t="s">
        <v>3720</v>
      </c>
      <c r="B569" s="285" t="s">
        <v>20</v>
      </c>
      <c r="C569" s="447" t="s">
        <v>4309</v>
      </c>
      <c r="D569" s="497">
        <f t="shared" si="79"/>
        <v>5719</v>
      </c>
      <c r="E569" s="496" t="e">
        <v>#N/A</v>
      </c>
      <c r="F569" s="489" t="e">
        <v>#N/A</v>
      </c>
      <c r="G569" s="489" t="e">
        <v>#N/A</v>
      </c>
      <c r="H569" s="489">
        <v>5719</v>
      </c>
      <c r="I569" s="489" t="e">
        <v>#N/A</v>
      </c>
      <c r="J569" s="489" t="e">
        <v>#N/A</v>
      </c>
      <c r="K569" s="489" t="e">
        <v>#N/A</v>
      </c>
      <c r="L569" s="489" t="e">
        <v>#N/A</v>
      </c>
      <c r="M569" s="743"/>
      <c r="N569" s="613" t="e">
        <f t="shared" si="72"/>
        <v>#N/A</v>
      </c>
      <c r="O569" s="613" t="e">
        <f t="shared" si="73"/>
        <v>#N/A</v>
      </c>
      <c r="P569" s="613">
        <f t="shared" si="74"/>
        <v>0</v>
      </c>
      <c r="Q569" s="896" t="e">
        <f t="shared" si="80"/>
        <v>#N/A</v>
      </c>
      <c r="R569" s="613" t="e">
        <f t="shared" si="75"/>
        <v>#N/A</v>
      </c>
      <c r="S569" s="613" t="e">
        <f t="shared" si="76"/>
        <v>#N/A</v>
      </c>
      <c r="T569" s="747" t="e">
        <f t="shared" si="77"/>
        <v>#N/A</v>
      </c>
      <c r="U569" s="613" t="e">
        <f t="shared" si="78"/>
        <v>#N/A</v>
      </c>
    </row>
    <row r="570" spans="1:21">
      <c r="A570" s="285" t="s">
        <v>3720</v>
      </c>
      <c r="B570" s="285" t="s">
        <v>1440</v>
      </c>
      <c r="C570" s="447" t="s">
        <v>4309</v>
      </c>
      <c r="D570" s="497">
        <f t="shared" si="79"/>
        <v>5890</v>
      </c>
      <c r="E570" s="496" t="e">
        <v>#N/A</v>
      </c>
      <c r="F570" s="489" t="e">
        <v>#N/A</v>
      </c>
      <c r="G570" s="489" t="e">
        <v>#N/A</v>
      </c>
      <c r="H570" s="489">
        <v>5890</v>
      </c>
      <c r="I570" s="489" t="e">
        <v>#N/A</v>
      </c>
      <c r="J570" s="489" t="e">
        <v>#N/A</v>
      </c>
      <c r="K570" s="489" t="e">
        <v>#N/A</v>
      </c>
      <c r="L570" s="489" t="e">
        <v>#N/A</v>
      </c>
      <c r="M570" s="743"/>
      <c r="N570" s="613" t="e">
        <f t="shared" si="72"/>
        <v>#N/A</v>
      </c>
      <c r="O570" s="613" t="e">
        <f t="shared" si="73"/>
        <v>#N/A</v>
      </c>
      <c r="P570" s="613">
        <f t="shared" si="74"/>
        <v>0</v>
      </c>
      <c r="Q570" s="896" t="e">
        <f t="shared" si="80"/>
        <v>#N/A</v>
      </c>
      <c r="R570" s="613" t="e">
        <f t="shared" si="75"/>
        <v>#N/A</v>
      </c>
      <c r="S570" s="613" t="e">
        <f t="shared" si="76"/>
        <v>#N/A</v>
      </c>
      <c r="T570" s="747" t="e">
        <f t="shared" si="77"/>
        <v>#N/A</v>
      </c>
      <c r="U570" s="613" t="e">
        <f t="shared" si="78"/>
        <v>#N/A</v>
      </c>
    </row>
    <row r="571" spans="1:21">
      <c r="A571" s="285" t="s">
        <v>3720</v>
      </c>
      <c r="B571" s="285" t="s">
        <v>1425</v>
      </c>
      <c r="C571" s="447" t="s">
        <v>4992</v>
      </c>
      <c r="D571" s="497">
        <f t="shared" si="79"/>
        <v>4346</v>
      </c>
      <c r="E571" s="496" t="e">
        <v>#N/A</v>
      </c>
      <c r="F571" s="489">
        <v>4346</v>
      </c>
      <c r="G571" s="489" t="e">
        <v>#N/A</v>
      </c>
      <c r="H571" s="489">
        <v>3909</v>
      </c>
      <c r="I571" s="489">
        <v>3909</v>
      </c>
      <c r="J571" s="489" t="e">
        <v>#N/A</v>
      </c>
      <c r="K571" s="489" t="e">
        <v>#N/A</v>
      </c>
      <c r="L571" s="489" t="e">
        <v>#N/A</v>
      </c>
      <c r="M571" s="743"/>
      <c r="N571" s="613" t="e">
        <f t="shared" si="72"/>
        <v>#N/A</v>
      </c>
      <c r="O571" s="613">
        <f t="shared" si="73"/>
        <v>0</v>
      </c>
      <c r="P571" s="613">
        <f t="shared" si="74"/>
        <v>437</v>
      </c>
      <c r="Q571" s="896">
        <f t="shared" si="80"/>
        <v>1.1117932975185469</v>
      </c>
      <c r="R571" s="613">
        <f t="shared" si="75"/>
        <v>437</v>
      </c>
      <c r="S571" s="613" t="e">
        <f t="shared" si="76"/>
        <v>#N/A</v>
      </c>
      <c r="T571" s="747" t="e">
        <f t="shared" si="77"/>
        <v>#N/A</v>
      </c>
      <c r="U571" s="613" t="e">
        <f t="shared" si="78"/>
        <v>#N/A</v>
      </c>
    </row>
    <row r="572" spans="1:21">
      <c r="A572" s="285" t="s">
        <v>3720</v>
      </c>
      <c r="B572" s="285" t="s">
        <v>21</v>
      </c>
      <c r="C572" s="447" t="s">
        <v>5523</v>
      </c>
      <c r="D572" s="497">
        <f t="shared" si="79"/>
        <v>5119</v>
      </c>
      <c r="E572" s="496" t="e">
        <v>#N/A</v>
      </c>
      <c r="F572" s="489">
        <v>5119</v>
      </c>
      <c r="G572" s="489" t="e">
        <v>#N/A</v>
      </c>
      <c r="H572" s="489">
        <v>4026</v>
      </c>
      <c r="I572" s="489">
        <v>4026</v>
      </c>
      <c r="J572" s="489">
        <v>4026</v>
      </c>
      <c r="K572" s="489">
        <v>4026</v>
      </c>
      <c r="L572" s="489">
        <v>4026</v>
      </c>
      <c r="M572" s="743"/>
      <c r="N572" s="613" t="e">
        <f t="shared" si="72"/>
        <v>#N/A</v>
      </c>
      <c r="O572" s="613">
        <f t="shared" si="73"/>
        <v>0</v>
      </c>
      <c r="P572" s="613">
        <f t="shared" si="74"/>
        <v>1093</v>
      </c>
      <c r="Q572" s="896">
        <f t="shared" si="80"/>
        <v>1.271485345255837</v>
      </c>
      <c r="R572" s="613">
        <f t="shared" si="75"/>
        <v>1093</v>
      </c>
      <c r="S572" s="613">
        <f t="shared" si="76"/>
        <v>1093</v>
      </c>
      <c r="T572" s="747">
        <f t="shared" si="77"/>
        <v>1093</v>
      </c>
      <c r="U572" s="613">
        <f t="shared" si="78"/>
        <v>1093</v>
      </c>
    </row>
    <row r="573" spans="1:21">
      <c r="A573" s="285" t="s">
        <v>3720</v>
      </c>
      <c r="B573" s="285" t="s">
        <v>668</v>
      </c>
      <c r="C573" s="447" t="s">
        <v>5524</v>
      </c>
      <c r="D573" s="497">
        <f t="shared" si="79"/>
        <v>5723</v>
      </c>
      <c r="E573" s="496" t="e">
        <v>#N/A</v>
      </c>
      <c r="F573" s="489">
        <v>5723</v>
      </c>
      <c r="G573" s="489" t="e">
        <v>#N/A</v>
      </c>
      <c r="H573" s="489">
        <v>4615</v>
      </c>
      <c r="I573" s="489">
        <v>4615</v>
      </c>
      <c r="J573" s="489">
        <v>4615</v>
      </c>
      <c r="K573" s="489">
        <v>4615</v>
      </c>
      <c r="L573" s="489">
        <v>4226</v>
      </c>
      <c r="M573" s="743"/>
      <c r="N573" s="613" t="e">
        <f t="shared" si="72"/>
        <v>#N/A</v>
      </c>
      <c r="O573" s="613">
        <f t="shared" si="73"/>
        <v>0</v>
      </c>
      <c r="P573" s="613">
        <f t="shared" si="74"/>
        <v>1108</v>
      </c>
      <c r="Q573" s="896">
        <f t="shared" si="80"/>
        <v>1.2400866738894909</v>
      </c>
      <c r="R573" s="613">
        <f t="shared" si="75"/>
        <v>1108</v>
      </c>
      <c r="S573" s="613">
        <f t="shared" si="76"/>
        <v>1108</v>
      </c>
      <c r="T573" s="747">
        <f t="shared" si="77"/>
        <v>1108</v>
      </c>
      <c r="U573" s="613">
        <f t="shared" si="78"/>
        <v>1497</v>
      </c>
    </row>
    <row r="574" spans="1:21">
      <c r="A574" s="285" t="s">
        <v>3720</v>
      </c>
      <c r="B574" s="285" t="s">
        <v>1431</v>
      </c>
      <c r="C574" s="447" t="s">
        <v>4992</v>
      </c>
      <c r="D574" s="497">
        <f t="shared" si="79"/>
        <v>4385</v>
      </c>
      <c r="E574" s="496" t="e">
        <v>#N/A</v>
      </c>
      <c r="F574" s="489">
        <v>4385</v>
      </c>
      <c r="G574" s="489" t="e">
        <v>#N/A</v>
      </c>
      <c r="H574" s="489">
        <v>4385</v>
      </c>
      <c r="I574" s="489">
        <v>4385</v>
      </c>
      <c r="J574" s="489" t="e">
        <v>#N/A</v>
      </c>
      <c r="K574" s="489" t="e">
        <v>#N/A</v>
      </c>
      <c r="L574" s="489" t="e">
        <v>#N/A</v>
      </c>
      <c r="M574" s="743"/>
      <c r="N574" s="613" t="e">
        <f t="shared" si="72"/>
        <v>#N/A</v>
      </c>
      <c r="O574" s="613">
        <f t="shared" si="73"/>
        <v>0</v>
      </c>
      <c r="P574" s="613">
        <f t="shared" si="74"/>
        <v>0</v>
      </c>
      <c r="Q574" s="896">
        <f t="shared" si="80"/>
        <v>1</v>
      </c>
      <c r="R574" s="613">
        <f t="shared" si="75"/>
        <v>0</v>
      </c>
      <c r="S574" s="613" t="e">
        <f t="shared" si="76"/>
        <v>#N/A</v>
      </c>
      <c r="T574" s="747" t="e">
        <f t="shared" si="77"/>
        <v>#N/A</v>
      </c>
      <c r="U574" s="613" t="e">
        <f t="shared" si="78"/>
        <v>#N/A</v>
      </c>
    </row>
    <row r="575" spans="1:21">
      <c r="A575" s="285" t="s">
        <v>3720</v>
      </c>
      <c r="B575" s="285" t="s">
        <v>22</v>
      </c>
      <c r="C575" s="447" t="s">
        <v>5525</v>
      </c>
      <c r="D575" s="497">
        <f t="shared" si="79"/>
        <v>5641.0000000000009</v>
      </c>
      <c r="E575" s="496" t="e">
        <v>#N/A</v>
      </c>
      <c r="F575" s="489">
        <v>5641.0000000000009</v>
      </c>
      <c r="G575" s="489" t="e">
        <v>#N/A</v>
      </c>
      <c r="H575" s="489">
        <v>4516</v>
      </c>
      <c r="I575" s="489">
        <v>5423</v>
      </c>
      <c r="J575" s="489">
        <v>4516</v>
      </c>
      <c r="K575" s="489">
        <v>4516</v>
      </c>
      <c r="L575" s="489">
        <v>0</v>
      </c>
      <c r="M575" s="743"/>
      <c r="N575" s="613" t="e">
        <f t="shared" si="72"/>
        <v>#N/A</v>
      </c>
      <c r="O575" s="613">
        <f t="shared" si="73"/>
        <v>0</v>
      </c>
      <c r="P575" s="613">
        <f t="shared" si="74"/>
        <v>1125.0000000000009</v>
      </c>
      <c r="Q575" s="896">
        <f t="shared" si="80"/>
        <v>1.2491142604074403</v>
      </c>
      <c r="R575" s="613">
        <f t="shared" si="75"/>
        <v>218.00000000000091</v>
      </c>
      <c r="S575" s="613">
        <f t="shared" si="76"/>
        <v>1125.0000000000009</v>
      </c>
      <c r="T575" s="747">
        <f t="shared" si="77"/>
        <v>1125.0000000000009</v>
      </c>
      <c r="U575" s="613">
        <f t="shared" si="78"/>
        <v>5641.0000000000009</v>
      </c>
    </row>
    <row r="576" spans="1:21">
      <c r="A576" s="285" t="s">
        <v>3720</v>
      </c>
      <c r="B576" s="285" t="s">
        <v>669</v>
      </c>
      <c r="C576" s="447" t="s">
        <v>5526</v>
      </c>
      <c r="D576" s="497">
        <f t="shared" si="79"/>
        <v>6213</v>
      </c>
      <c r="E576" s="496" t="e">
        <v>#N/A</v>
      </c>
      <c r="F576" s="489">
        <v>6213</v>
      </c>
      <c r="G576" s="489" t="e">
        <v>#N/A</v>
      </c>
      <c r="H576" s="489">
        <v>5091</v>
      </c>
      <c r="I576" s="489">
        <v>5091</v>
      </c>
      <c r="J576" s="489">
        <v>5091</v>
      </c>
      <c r="K576" s="489">
        <v>5091</v>
      </c>
      <c r="L576" s="489">
        <v>0</v>
      </c>
      <c r="M576" s="743"/>
      <c r="N576" s="613" t="e">
        <f t="shared" si="72"/>
        <v>#N/A</v>
      </c>
      <c r="O576" s="613">
        <f t="shared" si="73"/>
        <v>0</v>
      </c>
      <c r="P576" s="613">
        <f t="shared" si="74"/>
        <v>1122</v>
      </c>
      <c r="Q576" s="896">
        <f t="shared" si="80"/>
        <v>1.2203889216263994</v>
      </c>
      <c r="R576" s="613">
        <f t="shared" si="75"/>
        <v>1122</v>
      </c>
      <c r="S576" s="613">
        <f t="shared" si="76"/>
        <v>1122</v>
      </c>
      <c r="T576" s="747">
        <f t="shared" si="77"/>
        <v>1122</v>
      </c>
      <c r="U576" s="613">
        <f t="shared" si="78"/>
        <v>6213</v>
      </c>
    </row>
    <row r="577" spans="1:21">
      <c r="A577" s="285" t="s">
        <v>3720</v>
      </c>
      <c r="B577" s="285" t="s">
        <v>1428</v>
      </c>
      <c r="C577" s="447" t="s">
        <v>4309</v>
      </c>
      <c r="D577" s="497">
        <f t="shared" si="79"/>
        <v>4964</v>
      </c>
      <c r="E577" s="496" t="e">
        <v>#N/A</v>
      </c>
      <c r="F577" s="489" t="e">
        <v>#N/A</v>
      </c>
      <c r="G577" s="489" t="e">
        <v>#N/A</v>
      </c>
      <c r="H577" s="489">
        <v>4964</v>
      </c>
      <c r="I577" s="489" t="e">
        <v>#N/A</v>
      </c>
      <c r="J577" s="489" t="e">
        <v>#N/A</v>
      </c>
      <c r="K577" s="489" t="e">
        <v>#N/A</v>
      </c>
      <c r="L577" s="489" t="e">
        <v>#N/A</v>
      </c>
      <c r="M577" s="743"/>
      <c r="N577" s="613" t="e">
        <f t="shared" si="72"/>
        <v>#N/A</v>
      </c>
      <c r="O577" s="613" t="e">
        <f t="shared" si="73"/>
        <v>#N/A</v>
      </c>
      <c r="P577" s="613">
        <f t="shared" si="74"/>
        <v>0</v>
      </c>
      <c r="Q577" s="896" t="e">
        <f t="shared" si="80"/>
        <v>#N/A</v>
      </c>
      <c r="R577" s="613" t="e">
        <f t="shared" si="75"/>
        <v>#N/A</v>
      </c>
      <c r="S577" s="613" t="e">
        <f t="shared" si="76"/>
        <v>#N/A</v>
      </c>
      <c r="T577" s="747" t="e">
        <f t="shared" si="77"/>
        <v>#N/A</v>
      </c>
      <c r="U577" s="613" t="e">
        <f t="shared" si="78"/>
        <v>#N/A</v>
      </c>
    </row>
    <row r="578" spans="1:21">
      <c r="A578" s="285" t="s">
        <v>3720</v>
      </c>
      <c r="B578" s="285" t="s">
        <v>1435</v>
      </c>
      <c r="C578" s="447" t="s">
        <v>4309</v>
      </c>
      <c r="D578" s="497">
        <f t="shared" si="79"/>
        <v>5113</v>
      </c>
      <c r="E578" s="496" t="e">
        <v>#N/A</v>
      </c>
      <c r="F578" s="489" t="e">
        <v>#N/A</v>
      </c>
      <c r="G578" s="489" t="e">
        <v>#N/A</v>
      </c>
      <c r="H578" s="489">
        <v>5113</v>
      </c>
      <c r="I578" s="489" t="e">
        <v>#N/A</v>
      </c>
      <c r="J578" s="489" t="e">
        <v>#N/A</v>
      </c>
      <c r="K578" s="489" t="e">
        <v>#N/A</v>
      </c>
      <c r="L578" s="489" t="e">
        <v>#N/A</v>
      </c>
      <c r="M578" s="743"/>
      <c r="N578" s="613" t="e">
        <f t="shared" ref="N578:N641" si="81">D578-E578</f>
        <v>#N/A</v>
      </c>
      <c r="O578" s="613" t="e">
        <f t="shared" ref="O578:O641" si="82">D578-F578</f>
        <v>#N/A</v>
      </c>
      <c r="P578" s="613">
        <f t="shared" ref="P578:P641" si="83">D578-H578</f>
        <v>0</v>
      </c>
      <c r="Q578" s="896" t="e">
        <f t="shared" si="80"/>
        <v>#N/A</v>
      </c>
      <c r="R578" s="613" t="e">
        <f t="shared" ref="R578:R641" si="84">D578-I578</f>
        <v>#N/A</v>
      </c>
      <c r="S578" s="613" t="e">
        <f t="shared" ref="S578:S641" si="85">D578-J578</f>
        <v>#N/A</v>
      </c>
      <c r="T578" s="747" t="e">
        <f t="shared" ref="T578:T641" si="86">D578-K578</f>
        <v>#N/A</v>
      </c>
      <c r="U578" s="613" t="e">
        <f t="shared" ref="U578:U641" si="87">D578-L578</f>
        <v>#N/A</v>
      </c>
    </row>
    <row r="579" spans="1:21">
      <c r="A579" s="285" t="s">
        <v>3720</v>
      </c>
      <c r="B579" s="285" t="s">
        <v>1442</v>
      </c>
      <c r="C579" s="447" t="s">
        <v>4309</v>
      </c>
      <c r="D579" s="497">
        <f t="shared" ref="D579:D642" si="88">IFERROR(E579,IFERROR(F579,IFERROR(G579,IFERROR(H579,IFERROR(I579,IFERROR(J579,IFERROR(K579,L579)))))))</f>
        <v>6756</v>
      </c>
      <c r="E579" s="496" t="e">
        <v>#N/A</v>
      </c>
      <c r="F579" s="489" t="e">
        <v>#N/A</v>
      </c>
      <c r="G579" s="489" t="e">
        <v>#N/A</v>
      </c>
      <c r="H579" s="489">
        <v>6756</v>
      </c>
      <c r="I579" s="489" t="e">
        <v>#N/A</v>
      </c>
      <c r="J579" s="489" t="e">
        <v>#N/A</v>
      </c>
      <c r="K579" s="489" t="e">
        <v>#N/A</v>
      </c>
      <c r="L579" s="489" t="e">
        <v>#N/A</v>
      </c>
      <c r="M579" s="743"/>
      <c r="N579" s="613" t="e">
        <f t="shared" si="81"/>
        <v>#N/A</v>
      </c>
      <c r="O579" s="613" t="e">
        <f t="shared" si="82"/>
        <v>#N/A</v>
      </c>
      <c r="P579" s="613">
        <f t="shared" si="83"/>
        <v>0</v>
      </c>
      <c r="Q579" s="896" t="e">
        <f t="shared" ref="Q579:Q642" si="89">F579/H579</f>
        <v>#N/A</v>
      </c>
      <c r="R579" s="613" t="e">
        <f t="shared" si="84"/>
        <v>#N/A</v>
      </c>
      <c r="S579" s="613" t="e">
        <f t="shared" si="85"/>
        <v>#N/A</v>
      </c>
      <c r="T579" s="747" t="e">
        <f t="shared" si="86"/>
        <v>#N/A</v>
      </c>
      <c r="U579" s="613" t="e">
        <f t="shared" si="87"/>
        <v>#N/A</v>
      </c>
    </row>
    <row r="580" spans="1:21">
      <c r="A580" s="285" t="s">
        <v>3720</v>
      </c>
      <c r="B580" s="285" t="s">
        <v>6</v>
      </c>
      <c r="C580" s="447" t="s">
        <v>5527</v>
      </c>
      <c r="D580" s="497">
        <f t="shared" si="88"/>
        <v>4503</v>
      </c>
      <c r="E580" s="496" t="e">
        <v>#N/A</v>
      </c>
      <c r="F580" s="489">
        <v>4503</v>
      </c>
      <c r="G580" s="489" t="e">
        <v>#N/A</v>
      </c>
      <c r="H580" s="489">
        <v>4503</v>
      </c>
      <c r="I580" s="489">
        <v>4503</v>
      </c>
      <c r="J580" s="489">
        <v>4503</v>
      </c>
      <c r="K580" s="489">
        <v>4503</v>
      </c>
      <c r="L580" s="489">
        <v>4503</v>
      </c>
      <c r="M580" s="743"/>
      <c r="N580" s="613" t="e">
        <f t="shared" si="81"/>
        <v>#N/A</v>
      </c>
      <c r="O580" s="613">
        <f t="shared" si="82"/>
        <v>0</v>
      </c>
      <c r="P580" s="613">
        <f t="shared" si="83"/>
        <v>0</v>
      </c>
      <c r="Q580" s="896">
        <f t="shared" si="89"/>
        <v>1</v>
      </c>
      <c r="R580" s="613">
        <f t="shared" si="84"/>
        <v>0</v>
      </c>
      <c r="S580" s="613">
        <f t="shared" si="85"/>
        <v>0</v>
      </c>
      <c r="T580" s="747">
        <f t="shared" si="86"/>
        <v>0</v>
      </c>
      <c r="U580" s="613">
        <f t="shared" si="87"/>
        <v>0</v>
      </c>
    </row>
    <row r="581" spans="1:21">
      <c r="A581" s="285" t="s">
        <v>3720</v>
      </c>
      <c r="B581" s="285" t="s">
        <v>3088</v>
      </c>
      <c r="C581" s="447" t="s">
        <v>5528</v>
      </c>
      <c r="D581" s="497">
        <f t="shared" si="88"/>
        <v>4368</v>
      </c>
      <c r="E581" s="496" t="e">
        <v>#N/A</v>
      </c>
      <c r="F581" s="489">
        <v>4368</v>
      </c>
      <c r="G581" s="489" t="e">
        <v>#N/A</v>
      </c>
      <c r="H581" s="489">
        <v>4368</v>
      </c>
      <c r="I581" s="489">
        <v>4368</v>
      </c>
      <c r="J581" s="489" t="e">
        <v>#N/A</v>
      </c>
      <c r="K581" s="489" t="e">
        <v>#N/A</v>
      </c>
      <c r="L581" s="489" t="e">
        <v>#N/A</v>
      </c>
      <c r="M581" s="743"/>
      <c r="N581" s="613" t="e">
        <f t="shared" si="81"/>
        <v>#N/A</v>
      </c>
      <c r="O581" s="613">
        <f t="shared" si="82"/>
        <v>0</v>
      </c>
      <c r="P581" s="613">
        <f t="shared" si="83"/>
        <v>0</v>
      </c>
      <c r="Q581" s="896">
        <f t="shared" si="89"/>
        <v>1</v>
      </c>
      <c r="R581" s="613">
        <f t="shared" si="84"/>
        <v>0</v>
      </c>
      <c r="S581" s="613" t="e">
        <f t="shared" si="85"/>
        <v>#N/A</v>
      </c>
      <c r="T581" s="747" t="e">
        <f t="shared" si="86"/>
        <v>#N/A</v>
      </c>
      <c r="U581" s="613" t="e">
        <f t="shared" si="87"/>
        <v>#N/A</v>
      </c>
    </row>
    <row r="582" spans="1:21">
      <c r="A582" s="285" t="s">
        <v>3720</v>
      </c>
      <c r="B582" s="285" t="s">
        <v>7</v>
      </c>
      <c r="C582" s="447" t="s">
        <v>5529</v>
      </c>
      <c r="D582" s="497">
        <f t="shared" si="88"/>
        <v>4965</v>
      </c>
      <c r="E582" s="496" t="e">
        <v>#N/A</v>
      </c>
      <c r="F582" s="489">
        <v>4965</v>
      </c>
      <c r="G582" s="489" t="e">
        <v>#N/A</v>
      </c>
      <c r="H582" s="489">
        <v>5056</v>
      </c>
      <c r="I582" s="489">
        <v>5056</v>
      </c>
      <c r="J582" s="489">
        <v>5056</v>
      </c>
      <c r="K582" s="489">
        <v>5056</v>
      </c>
      <c r="L582" s="489">
        <v>5056</v>
      </c>
      <c r="M582" s="743"/>
      <c r="N582" s="613" t="e">
        <f t="shared" si="81"/>
        <v>#N/A</v>
      </c>
      <c r="O582" s="613">
        <f t="shared" si="82"/>
        <v>0</v>
      </c>
      <c r="P582" s="613">
        <f t="shared" si="83"/>
        <v>-91</v>
      </c>
      <c r="Q582" s="896">
        <f t="shared" si="89"/>
        <v>0.982001582278481</v>
      </c>
      <c r="R582" s="613">
        <f t="shared" si="84"/>
        <v>-91</v>
      </c>
      <c r="S582" s="613">
        <f t="shared" si="85"/>
        <v>-91</v>
      </c>
      <c r="T582" s="747">
        <f t="shared" si="86"/>
        <v>-91</v>
      </c>
      <c r="U582" s="613">
        <f t="shared" si="87"/>
        <v>-91</v>
      </c>
    </row>
    <row r="583" spans="1:21">
      <c r="A583" s="285" t="s">
        <v>3720</v>
      </c>
      <c r="B583" s="285" t="s">
        <v>3090</v>
      </c>
      <c r="C583" s="447" t="s">
        <v>5530</v>
      </c>
      <c r="D583" s="497">
        <f t="shared" si="88"/>
        <v>4830</v>
      </c>
      <c r="E583" s="496" t="e">
        <v>#N/A</v>
      </c>
      <c r="F583" s="489">
        <v>4830</v>
      </c>
      <c r="G583" s="489" t="e">
        <v>#N/A</v>
      </c>
      <c r="H583" s="489">
        <v>4889</v>
      </c>
      <c r="I583" s="489">
        <v>4889</v>
      </c>
      <c r="J583" s="489" t="e">
        <v>#N/A</v>
      </c>
      <c r="K583" s="489" t="e">
        <v>#N/A</v>
      </c>
      <c r="L583" s="489" t="e">
        <v>#N/A</v>
      </c>
      <c r="M583" s="743"/>
      <c r="N583" s="613" t="e">
        <f t="shared" si="81"/>
        <v>#N/A</v>
      </c>
      <c r="O583" s="613">
        <f t="shared" si="82"/>
        <v>0</v>
      </c>
      <c r="P583" s="613">
        <f t="shared" si="83"/>
        <v>-59</v>
      </c>
      <c r="Q583" s="896">
        <f t="shared" si="89"/>
        <v>0.98793209245244429</v>
      </c>
      <c r="R583" s="613">
        <f t="shared" si="84"/>
        <v>-59</v>
      </c>
      <c r="S583" s="613" t="e">
        <f t="shared" si="85"/>
        <v>#N/A</v>
      </c>
      <c r="T583" s="747" t="e">
        <f t="shared" si="86"/>
        <v>#N/A</v>
      </c>
      <c r="U583" s="613" t="e">
        <f t="shared" si="87"/>
        <v>#N/A</v>
      </c>
    </row>
    <row r="584" spans="1:21">
      <c r="A584" s="285" t="s">
        <v>3720</v>
      </c>
      <c r="B584" s="285" t="s">
        <v>8</v>
      </c>
      <c r="C584" s="447" t="s">
        <v>5531</v>
      </c>
      <c r="D584" s="497">
        <f t="shared" si="88"/>
        <v>5854</v>
      </c>
      <c r="E584" s="496" t="e">
        <v>#N/A</v>
      </c>
      <c r="F584" s="489">
        <v>5854</v>
      </c>
      <c r="G584" s="489" t="e">
        <v>#N/A</v>
      </c>
      <c r="H584" s="489">
        <v>5724</v>
      </c>
      <c r="I584" s="489">
        <v>5724</v>
      </c>
      <c r="J584" s="489">
        <v>5724</v>
      </c>
      <c r="K584" s="489">
        <v>5724</v>
      </c>
      <c r="L584" s="489">
        <v>5724</v>
      </c>
      <c r="M584" s="743"/>
      <c r="N584" s="613" t="e">
        <f t="shared" si="81"/>
        <v>#N/A</v>
      </c>
      <c r="O584" s="613">
        <f t="shared" si="82"/>
        <v>0</v>
      </c>
      <c r="P584" s="613">
        <f t="shared" si="83"/>
        <v>130</v>
      </c>
      <c r="Q584" s="896">
        <f t="shared" si="89"/>
        <v>1.0227113906359189</v>
      </c>
      <c r="R584" s="613">
        <f t="shared" si="84"/>
        <v>130</v>
      </c>
      <c r="S584" s="613">
        <f t="shared" si="85"/>
        <v>130</v>
      </c>
      <c r="T584" s="747">
        <f t="shared" si="86"/>
        <v>130</v>
      </c>
      <c r="U584" s="613">
        <f t="shared" si="87"/>
        <v>130</v>
      </c>
    </row>
    <row r="585" spans="1:21">
      <c r="A585" s="285" t="s">
        <v>3720</v>
      </c>
      <c r="B585" s="285" t="s">
        <v>3066</v>
      </c>
      <c r="C585" s="447" t="s">
        <v>5532</v>
      </c>
      <c r="D585" s="497">
        <f t="shared" si="88"/>
        <v>4503</v>
      </c>
      <c r="E585" s="496" t="e">
        <v>#N/A</v>
      </c>
      <c r="F585" s="489">
        <v>4503</v>
      </c>
      <c r="G585" s="489" t="e">
        <v>#N/A</v>
      </c>
      <c r="H585" s="489" t="e">
        <v>#N/A</v>
      </c>
      <c r="I585" s="489" t="e">
        <v>#N/A</v>
      </c>
      <c r="J585" s="489">
        <v>0</v>
      </c>
      <c r="K585" s="489" t="e">
        <v>#N/A</v>
      </c>
      <c r="L585" s="489">
        <v>0</v>
      </c>
      <c r="M585" s="743"/>
      <c r="N585" s="613" t="e">
        <f t="shared" si="81"/>
        <v>#N/A</v>
      </c>
      <c r="O585" s="613">
        <f t="shared" si="82"/>
        <v>0</v>
      </c>
      <c r="P585" s="613" t="e">
        <f t="shared" si="83"/>
        <v>#N/A</v>
      </c>
      <c r="Q585" s="896" t="e">
        <f t="shared" si="89"/>
        <v>#N/A</v>
      </c>
      <c r="R585" s="613" t="e">
        <f t="shared" si="84"/>
        <v>#N/A</v>
      </c>
      <c r="S585" s="613">
        <f t="shared" si="85"/>
        <v>4503</v>
      </c>
      <c r="T585" s="747" t="e">
        <f t="shared" si="86"/>
        <v>#N/A</v>
      </c>
      <c r="U585" s="613">
        <f t="shared" si="87"/>
        <v>4503</v>
      </c>
    </row>
    <row r="586" spans="1:21">
      <c r="A586" s="285" t="s">
        <v>3720</v>
      </c>
      <c r="B586" s="285" t="s">
        <v>3089</v>
      </c>
      <c r="C586" s="447" t="s">
        <v>5533</v>
      </c>
      <c r="D586" s="497">
        <f t="shared" si="88"/>
        <v>4368</v>
      </c>
      <c r="E586" s="496" t="e">
        <v>#N/A</v>
      </c>
      <c r="F586" s="489">
        <v>4368</v>
      </c>
      <c r="G586" s="489" t="e">
        <v>#N/A</v>
      </c>
      <c r="H586" s="489" t="e">
        <v>#N/A</v>
      </c>
      <c r="I586" s="489" t="e">
        <v>#N/A</v>
      </c>
      <c r="J586" s="489" t="e">
        <v>#N/A</v>
      </c>
      <c r="K586" s="489" t="e">
        <v>#N/A</v>
      </c>
      <c r="L586" s="489" t="e">
        <v>#N/A</v>
      </c>
      <c r="M586" s="743"/>
      <c r="N586" s="613" t="e">
        <f t="shared" si="81"/>
        <v>#N/A</v>
      </c>
      <c r="O586" s="613">
        <f t="shared" si="82"/>
        <v>0</v>
      </c>
      <c r="P586" s="613" t="e">
        <f t="shared" si="83"/>
        <v>#N/A</v>
      </c>
      <c r="Q586" s="896" t="e">
        <f t="shared" si="89"/>
        <v>#N/A</v>
      </c>
      <c r="R586" s="613" t="e">
        <f t="shared" si="84"/>
        <v>#N/A</v>
      </c>
      <c r="S586" s="613" t="e">
        <f t="shared" si="85"/>
        <v>#N/A</v>
      </c>
      <c r="T586" s="747" t="e">
        <f t="shared" si="86"/>
        <v>#N/A</v>
      </c>
      <c r="U586" s="613" t="e">
        <f t="shared" si="87"/>
        <v>#N/A</v>
      </c>
    </row>
    <row r="587" spans="1:21">
      <c r="A587" s="285" t="s">
        <v>3720</v>
      </c>
      <c r="B587" s="285" t="s">
        <v>3067</v>
      </c>
      <c r="C587" s="447" t="s">
        <v>5534</v>
      </c>
      <c r="D587" s="497">
        <f t="shared" si="88"/>
        <v>4549</v>
      </c>
      <c r="E587" s="496" t="e">
        <v>#N/A</v>
      </c>
      <c r="F587" s="489">
        <v>4549</v>
      </c>
      <c r="G587" s="489" t="e">
        <v>#N/A</v>
      </c>
      <c r="H587" s="489">
        <v>4549</v>
      </c>
      <c r="I587" s="489">
        <v>4549</v>
      </c>
      <c r="J587" s="489">
        <v>4549</v>
      </c>
      <c r="K587" s="489" t="e">
        <v>#N/A</v>
      </c>
      <c r="L587" s="489">
        <v>0</v>
      </c>
      <c r="M587" s="743"/>
      <c r="N587" s="613" t="e">
        <f t="shared" si="81"/>
        <v>#N/A</v>
      </c>
      <c r="O587" s="613">
        <f t="shared" si="82"/>
        <v>0</v>
      </c>
      <c r="P587" s="613">
        <f t="shared" si="83"/>
        <v>0</v>
      </c>
      <c r="Q587" s="896">
        <f t="shared" si="89"/>
        <v>1</v>
      </c>
      <c r="R587" s="613">
        <f t="shared" si="84"/>
        <v>0</v>
      </c>
      <c r="S587" s="613">
        <f t="shared" si="85"/>
        <v>0</v>
      </c>
      <c r="T587" s="747" t="e">
        <f t="shared" si="86"/>
        <v>#N/A</v>
      </c>
      <c r="U587" s="613">
        <f t="shared" si="87"/>
        <v>4549</v>
      </c>
    </row>
    <row r="588" spans="1:21">
      <c r="A588" s="285" t="s">
        <v>3720</v>
      </c>
      <c r="B588" s="285" t="s">
        <v>3068</v>
      </c>
      <c r="C588" s="447" t="s">
        <v>5535</v>
      </c>
      <c r="D588" s="497">
        <f t="shared" si="88"/>
        <v>5011</v>
      </c>
      <c r="E588" s="496" t="e">
        <v>#N/A</v>
      </c>
      <c r="F588" s="489">
        <v>5011</v>
      </c>
      <c r="G588" s="489" t="e">
        <v>#N/A</v>
      </c>
      <c r="H588" s="489">
        <v>5025</v>
      </c>
      <c r="I588" s="489">
        <v>5025</v>
      </c>
      <c r="J588" s="489">
        <v>5025</v>
      </c>
      <c r="K588" s="489" t="e">
        <v>#N/A</v>
      </c>
      <c r="L588" s="489">
        <v>0</v>
      </c>
      <c r="M588" s="743"/>
      <c r="N588" s="613" t="e">
        <f t="shared" si="81"/>
        <v>#N/A</v>
      </c>
      <c r="O588" s="613">
        <f t="shared" si="82"/>
        <v>0</v>
      </c>
      <c r="P588" s="613">
        <f t="shared" si="83"/>
        <v>-14</v>
      </c>
      <c r="Q588" s="896">
        <f t="shared" si="89"/>
        <v>0.99721393034825867</v>
      </c>
      <c r="R588" s="613">
        <f t="shared" si="84"/>
        <v>-14</v>
      </c>
      <c r="S588" s="613">
        <f t="shared" si="85"/>
        <v>-14</v>
      </c>
      <c r="T588" s="747" t="e">
        <f t="shared" si="86"/>
        <v>#N/A</v>
      </c>
      <c r="U588" s="613">
        <f t="shared" si="87"/>
        <v>5011</v>
      </c>
    </row>
    <row r="589" spans="1:21">
      <c r="A589" s="285" t="s">
        <v>3720</v>
      </c>
      <c r="B589" s="285" t="s">
        <v>49</v>
      </c>
      <c r="C589" s="447" t="s">
        <v>5536</v>
      </c>
      <c r="D589" s="497">
        <f t="shared" si="88"/>
        <v>5679.9000000000005</v>
      </c>
      <c r="E589" s="496" t="e">
        <v>#N/A</v>
      </c>
      <c r="F589" s="489">
        <v>5679.9000000000005</v>
      </c>
      <c r="G589" s="489" t="e">
        <v>#N/A</v>
      </c>
      <c r="H589" s="489">
        <v>6311</v>
      </c>
      <c r="I589" s="489">
        <v>6311</v>
      </c>
      <c r="J589" s="489">
        <v>5660</v>
      </c>
      <c r="K589" s="489">
        <v>5660</v>
      </c>
      <c r="L589" s="489">
        <v>5660</v>
      </c>
      <c r="M589" s="743"/>
      <c r="N589" s="613" t="e">
        <f t="shared" si="81"/>
        <v>#N/A</v>
      </c>
      <c r="O589" s="613">
        <f t="shared" si="82"/>
        <v>0</v>
      </c>
      <c r="P589" s="613">
        <f t="shared" si="83"/>
        <v>-631.09999999999945</v>
      </c>
      <c r="Q589" s="896">
        <f t="shared" si="89"/>
        <v>0.90000000000000013</v>
      </c>
      <c r="R589" s="613">
        <f t="shared" si="84"/>
        <v>-631.09999999999945</v>
      </c>
      <c r="S589" s="613">
        <f t="shared" si="85"/>
        <v>19.900000000000546</v>
      </c>
      <c r="T589" s="747">
        <f t="shared" si="86"/>
        <v>19.900000000000546</v>
      </c>
      <c r="U589" s="613">
        <f t="shared" si="87"/>
        <v>19.900000000000546</v>
      </c>
    </row>
    <row r="590" spans="1:21">
      <c r="A590" s="285" t="s">
        <v>3720</v>
      </c>
      <c r="B590" s="285" t="s">
        <v>3074</v>
      </c>
      <c r="C590" s="447" t="s">
        <v>5537</v>
      </c>
      <c r="D590" s="497">
        <f t="shared" si="88"/>
        <v>5851</v>
      </c>
      <c r="E590" s="496" t="e">
        <v>#N/A</v>
      </c>
      <c r="F590" s="489">
        <v>5851</v>
      </c>
      <c r="G590" s="489" t="e">
        <v>#N/A</v>
      </c>
      <c r="H590" s="489">
        <v>6501</v>
      </c>
      <c r="I590" s="489">
        <v>6501</v>
      </c>
      <c r="J590" s="489">
        <v>6501</v>
      </c>
      <c r="K590" s="489">
        <v>6501</v>
      </c>
      <c r="L590" s="489" t="e">
        <v>#N/A</v>
      </c>
      <c r="M590" s="743"/>
      <c r="N590" s="613" t="e">
        <f t="shared" si="81"/>
        <v>#N/A</v>
      </c>
      <c r="O590" s="613">
        <f t="shared" si="82"/>
        <v>0</v>
      </c>
      <c r="P590" s="613">
        <f t="shared" si="83"/>
        <v>-650</v>
      </c>
      <c r="Q590" s="896">
        <f t="shared" si="89"/>
        <v>0.90001538224888478</v>
      </c>
      <c r="R590" s="613">
        <f t="shared" si="84"/>
        <v>-650</v>
      </c>
      <c r="S590" s="613">
        <f t="shared" si="85"/>
        <v>-650</v>
      </c>
      <c r="T590" s="747">
        <f t="shared" si="86"/>
        <v>-650</v>
      </c>
      <c r="U590" s="613" t="e">
        <f t="shared" si="87"/>
        <v>#N/A</v>
      </c>
    </row>
    <row r="591" spans="1:21">
      <c r="A591" s="285" t="s">
        <v>3720</v>
      </c>
      <c r="B591" s="285" t="s">
        <v>50</v>
      </c>
      <c r="C591" s="447" t="s">
        <v>5538</v>
      </c>
      <c r="D591" s="497">
        <f t="shared" si="88"/>
        <v>6141.9000000000005</v>
      </c>
      <c r="E591" s="496" t="e">
        <v>#N/A</v>
      </c>
      <c r="F591" s="489">
        <v>6141.9000000000005</v>
      </c>
      <c r="G591" s="489" t="e">
        <v>#N/A</v>
      </c>
      <c r="H591" s="489">
        <v>6789</v>
      </c>
      <c r="I591" s="489">
        <v>6789</v>
      </c>
      <c r="J591" s="489">
        <v>6189</v>
      </c>
      <c r="K591" s="489">
        <v>6189</v>
      </c>
      <c r="L591" s="489">
        <v>6189</v>
      </c>
      <c r="M591" s="743"/>
      <c r="N591" s="613" t="e">
        <f t="shared" si="81"/>
        <v>#N/A</v>
      </c>
      <c r="O591" s="613">
        <f t="shared" si="82"/>
        <v>0</v>
      </c>
      <c r="P591" s="613">
        <f t="shared" si="83"/>
        <v>-647.09999999999945</v>
      </c>
      <c r="Q591" s="896">
        <f t="shared" si="89"/>
        <v>0.90468404772425992</v>
      </c>
      <c r="R591" s="613">
        <f t="shared" si="84"/>
        <v>-647.09999999999945</v>
      </c>
      <c r="S591" s="613">
        <f t="shared" si="85"/>
        <v>-47.099999999999454</v>
      </c>
      <c r="T591" s="747">
        <f t="shared" si="86"/>
        <v>-47.099999999999454</v>
      </c>
      <c r="U591" s="613">
        <f t="shared" si="87"/>
        <v>-47.099999999999454</v>
      </c>
    </row>
    <row r="592" spans="1:21">
      <c r="A592" s="285" t="s">
        <v>3720</v>
      </c>
      <c r="B592" s="285" t="s">
        <v>3075</v>
      </c>
      <c r="C592" s="447" t="s">
        <v>5539</v>
      </c>
      <c r="D592" s="497">
        <f t="shared" si="88"/>
        <v>6313</v>
      </c>
      <c r="E592" s="496" t="e">
        <v>#N/A</v>
      </c>
      <c r="F592" s="489">
        <v>6313</v>
      </c>
      <c r="G592" s="489" t="e">
        <v>#N/A</v>
      </c>
      <c r="H592" s="489">
        <v>6977</v>
      </c>
      <c r="I592" s="489">
        <v>6977</v>
      </c>
      <c r="J592" s="489">
        <v>6977</v>
      </c>
      <c r="K592" s="489">
        <v>6977</v>
      </c>
      <c r="L592" s="489" t="e">
        <v>#N/A</v>
      </c>
      <c r="M592" s="743"/>
      <c r="N592" s="613" t="e">
        <f t="shared" si="81"/>
        <v>#N/A</v>
      </c>
      <c r="O592" s="613">
        <f t="shared" si="82"/>
        <v>0</v>
      </c>
      <c r="P592" s="613">
        <f t="shared" si="83"/>
        <v>-664</v>
      </c>
      <c r="Q592" s="896">
        <f t="shared" si="89"/>
        <v>0.90483015622760499</v>
      </c>
      <c r="R592" s="613">
        <f t="shared" si="84"/>
        <v>-664</v>
      </c>
      <c r="S592" s="613">
        <f t="shared" si="85"/>
        <v>-664</v>
      </c>
      <c r="T592" s="747">
        <f t="shared" si="86"/>
        <v>-664</v>
      </c>
      <c r="U592" s="613" t="e">
        <f t="shared" si="87"/>
        <v>#N/A</v>
      </c>
    </row>
    <row r="593" spans="1:21">
      <c r="A593" s="285" t="s">
        <v>3720</v>
      </c>
      <c r="B593" s="285" t="s">
        <v>3069</v>
      </c>
      <c r="C593" s="447" t="s">
        <v>5540</v>
      </c>
      <c r="D593" s="497">
        <f t="shared" si="88"/>
        <v>5679.9000000000005</v>
      </c>
      <c r="E593" s="496" t="e">
        <v>#N/A</v>
      </c>
      <c r="F593" s="489">
        <v>5679.9000000000005</v>
      </c>
      <c r="G593" s="489" t="e">
        <v>#N/A</v>
      </c>
      <c r="H593" s="489" t="e">
        <v>#N/A</v>
      </c>
      <c r="I593" s="489" t="e">
        <v>#N/A</v>
      </c>
      <c r="J593" s="489">
        <v>0</v>
      </c>
      <c r="K593" s="489" t="e">
        <v>#N/A</v>
      </c>
      <c r="L593" s="489">
        <v>0</v>
      </c>
      <c r="M593" s="743"/>
      <c r="N593" s="613" t="e">
        <f t="shared" si="81"/>
        <v>#N/A</v>
      </c>
      <c r="O593" s="613">
        <f t="shared" si="82"/>
        <v>0</v>
      </c>
      <c r="P593" s="613" t="e">
        <f t="shared" si="83"/>
        <v>#N/A</v>
      </c>
      <c r="Q593" s="896" t="e">
        <f t="shared" si="89"/>
        <v>#N/A</v>
      </c>
      <c r="R593" s="613" t="e">
        <f t="shared" si="84"/>
        <v>#N/A</v>
      </c>
      <c r="S593" s="613">
        <f t="shared" si="85"/>
        <v>5679.9000000000005</v>
      </c>
      <c r="T593" s="747" t="e">
        <f t="shared" si="86"/>
        <v>#N/A</v>
      </c>
      <c r="U593" s="613">
        <f t="shared" si="87"/>
        <v>5679.9000000000005</v>
      </c>
    </row>
    <row r="594" spans="1:21">
      <c r="A594" s="285" t="s">
        <v>3720</v>
      </c>
      <c r="B594" s="285" t="s">
        <v>3076</v>
      </c>
      <c r="C594" s="447" t="s">
        <v>5541</v>
      </c>
      <c r="D594" s="497">
        <f t="shared" si="88"/>
        <v>5851</v>
      </c>
      <c r="E594" s="496" t="e">
        <v>#N/A</v>
      </c>
      <c r="F594" s="489">
        <v>5851</v>
      </c>
      <c r="G594" s="489" t="e">
        <v>#N/A</v>
      </c>
      <c r="H594" s="489" t="e">
        <v>#N/A</v>
      </c>
      <c r="I594" s="489" t="e">
        <v>#N/A</v>
      </c>
      <c r="J594" s="489">
        <v>0</v>
      </c>
      <c r="K594" s="489" t="e">
        <v>#N/A</v>
      </c>
      <c r="L594" s="489" t="e">
        <v>#N/A</v>
      </c>
      <c r="M594" s="743"/>
      <c r="N594" s="613" t="e">
        <f t="shared" si="81"/>
        <v>#N/A</v>
      </c>
      <c r="O594" s="613">
        <f t="shared" si="82"/>
        <v>0</v>
      </c>
      <c r="P594" s="613" t="e">
        <f t="shared" si="83"/>
        <v>#N/A</v>
      </c>
      <c r="Q594" s="896" t="e">
        <f t="shared" si="89"/>
        <v>#N/A</v>
      </c>
      <c r="R594" s="613" t="e">
        <f t="shared" si="84"/>
        <v>#N/A</v>
      </c>
      <c r="S594" s="613">
        <f t="shared" si="85"/>
        <v>5851</v>
      </c>
      <c r="T594" s="747" t="e">
        <f t="shared" si="86"/>
        <v>#N/A</v>
      </c>
      <c r="U594" s="613" t="e">
        <f t="shared" si="87"/>
        <v>#N/A</v>
      </c>
    </row>
    <row r="595" spans="1:21">
      <c r="A595" s="285" t="s">
        <v>3720</v>
      </c>
      <c r="B595" s="285" t="s">
        <v>51</v>
      </c>
      <c r="C595" s="447" t="s">
        <v>5542</v>
      </c>
      <c r="D595" s="497">
        <f t="shared" si="88"/>
        <v>6696</v>
      </c>
      <c r="E595" s="496" t="e">
        <v>#N/A</v>
      </c>
      <c r="F595" s="489">
        <v>6696</v>
      </c>
      <c r="G595" s="489" t="e">
        <v>#N/A</v>
      </c>
      <c r="H595" s="489">
        <v>6696</v>
      </c>
      <c r="I595" s="489">
        <v>6696</v>
      </c>
      <c r="J595" s="489">
        <v>6696</v>
      </c>
      <c r="K595" s="489">
        <v>6696</v>
      </c>
      <c r="L595" s="489">
        <v>6696</v>
      </c>
      <c r="M595" s="743"/>
      <c r="N595" s="613" t="e">
        <f t="shared" si="81"/>
        <v>#N/A</v>
      </c>
      <c r="O595" s="613">
        <f t="shared" si="82"/>
        <v>0</v>
      </c>
      <c r="P595" s="613">
        <f t="shared" si="83"/>
        <v>0</v>
      </c>
      <c r="Q595" s="896">
        <f t="shared" si="89"/>
        <v>1</v>
      </c>
      <c r="R595" s="613">
        <f t="shared" si="84"/>
        <v>0</v>
      </c>
      <c r="S595" s="613">
        <f t="shared" si="85"/>
        <v>0</v>
      </c>
      <c r="T595" s="747">
        <f t="shared" si="86"/>
        <v>0</v>
      </c>
      <c r="U595" s="613">
        <f t="shared" si="87"/>
        <v>0</v>
      </c>
    </row>
    <row r="596" spans="1:21">
      <c r="A596" s="285" t="s">
        <v>3720</v>
      </c>
      <c r="B596" s="285" t="s">
        <v>3077</v>
      </c>
      <c r="C596" s="447" t="s">
        <v>5543</v>
      </c>
      <c r="D596" s="497">
        <f t="shared" si="88"/>
        <v>8119</v>
      </c>
      <c r="E596" s="496" t="e">
        <v>#N/A</v>
      </c>
      <c r="F596" s="489">
        <v>8119</v>
      </c>
      <c r="G596" s="489" t="e">
        <v>#N/A</v>
      </c>
      <c r="H596" s="489">
        <v>6897</v>
      </c>
      <c r="I596" s="489">
        <v>6897</v>
      </c>
      <c r="J596" s="489">
        <v>6897</v>
      </c>
      <c r="K596" s="489">
        <v>6897</v>
      </c>
      <c r="L596" s="489">
        <v>6897</v>
      </c>
      <c r="M596" s="743"/>
      <c r="N596" s="613" t="e">
        <f t="shared" si="81"/>
        <v>#N/A</v>
      </c>
      <c r="O596" s="613">
        <f t="shared" si="82"/>
        <v>0</v>
      </c>
      <c r="P596" s="613">
        <f t="shared" si="83"/>
        <v>1222</v>
      </c>
      <c r="Q596" s="896">
        <f t="shared" si="89"/>
        <v>1.177178483398579</v>
      </c>
      <c r="R596" s="613">
        <f t="shared" si="84"/>
        <v>1222</v>
      </c>
      <c r="S596" s="613">
        <f t="shared" si="85"/>
        <v>1222</v>
      </c>
      <c r="T596" s="747">
        <f t="shared" si="86"/>
        <v>1222</v>
      </c>
      <c r="U596" s="613">
        <f t="shared" si="87"/>
        <v>1222</v>
      </c>
    </row>
    <row r="597" spans="1:21">
      <c r="A597" s="285" t="s">
        <v>3720</v>
      </c>
      <c r="B597" s="285" t="s">
        <v>52</v>
      </c>
      <c r="C597" s="447" t="s">
        <v>5544</v>
      </c>
      <c r="D597" s="497">
        <f t="shared" si="88"/>
        <v>7366</v>
      </c>
      <c r="E597" s="496" t="e">
        <v>#N/A</v>
      </c>
      <c r="F597" s="489">
        <v>7366</v>
      </c>
      <c r="G597" s="489" t="e">
        <v>#N/A</v>
      </c>
      <c r="H597" s="489">
        <v>7366</v>
      </c>
      <c r="I597" s="489">
        <v>7366</v>
      </c>
      <c r="J597" s="489">
        <v>7366</v>
      </c>
      <c r="K597" s="489">
        <v>7366</v>
      </c>
      <c r="L597" s="489">
        <v>7366</v>
      </c>
      <c r="M597" s="743"/>
      <c r="N597" s="613" t="e">
        <f t="shared" si="81"/>
        <v>#N/A</v>
      </c>
      <c r="O597" s="613">
        <f t="shared" si="82"/>
        <v>0</v>
      </c>
      <c r="P597" s="613">
        <f t="shared" si="83"/>
        <v>0</v>
      </c>
      <c r="Q597" s="896">
        <f t="shared" si="89"/>
        <v>1</v>
      </c>
      <c r="R597" s="613">
        <f t="shared" si="84"/>
        <v>0</v>
      </c>
      <c r="S597" s="613">
        <f t="shared" si="85"/>
        <v>0</v>
      </c>
      <c r="T597" s="747">
        <f t="shared" si="86"/>
        <v>0</v>
      </c>
      <c r="U597" s="613">
        <f t="shared" si="87"/>
        <v>0</v>
      </c>
    </row>
    <row r="598" spans="1:21">
      <c r="A598" s="285" t="s">
        <v>3720</v>
      </c>
      <c r="B598" s="285" t="s">
        <v>3078</v>
      </c>
      <c r="C598" s="447" t="s">
        <v>5545</v>
      </c>
      <c r="D598" s="497">
        <f t="shared" si="88"/>
        <v>8806</v>
      </c>
      <c r="E598" s="496" t="e">
        <v>#N/A</v>
      </c>
      <c r="F598" s="489">
        <v>8806</v>
      </c>
      <c r="G598" s="489" t="e">
        <v>#N/A</v>
      </c>
      <c r="H598" s="489">
        <v>7587</v>
      </c>
      <c r="I598" s="489">
        <v>7587</v>
      </c>
      <c r="J598" s="489">
        <v>7587</v>
      </c>
      <c r="K598" s="489">
        <v>7587</v>
      </c>
      <c r="L598" s="489">
        <v>7587</v>
      </c>
      <c r="M598" s="743"/>
      <c r="N598" s="613" t="e">
        <f t="shared" si="81"/>
        <v>#N/A</v>
      </c>
      <c r="O598" s="613">
        <f t="shared" si="82"/>
        <v>0</v>
      </c>
      <c r="P598" s="613">
        <f t="shared" si="83"/>
        <v>1219</v>
      </c>
      <c r="Q598" s="896">
        <f t="shared" si="89"/>
        <v>1.1606695663635165</v>
      </c>
      <c r="R598" s="613">
        <f t="shared" si="84"/>
        <v>1219</v>
      </c>
      <c r="S598" s="613">
        <f t="shared" si="85"/>
        <v>1219</v>
      </c>
      <c r="T598" s="747">
        <f t="shared" si="86"/>
        <v>1219</v>
      </c>
      <c r="U598" s="613">
        <f t="shared" si="87"/>
        <v>1219</v>
      </c>
    </row>
    <row r="599" spans="1:21">
      <c r="A599" s="285" t="s">
        <v>3720</v>
      </c>
      <c r="B599" s="285" t="s">
        <v>70</v>
      </c>
      <c r="C599" s="447" t="s">
        <v>5546</v>
      </c>
      <c r="D599" s="497">
        <f t="shared" si="88"/>
        <v>6565</v>
      </c>
      <c r="E599" s="496" t="e">
        <v>#N/A</v>
      </c>
      <c r="F599" s="489">
        <v>6565</v>
      </c>
      <c r="G599" s="489" t="e">
        <v>#N/A</v>
      </c>
      <c r="H599" s="489">
        <v>6565</v>
      </c>
      <c r="I599" s="489">
        <v>6565</v>
      </c>
      <c r="J599" s="489">
        <v>6565</v>
      </c>
      <c r="K599" s="489">
        <v>6565</v>
      </c>
      <c r="L599" s="489">
        <v>6565</v>
      </c>
      <c r="M599" s="743"/>
      <c r="N599" s="613" t="e">
        <f t="shared" si="81"/>
        <v>#N/A</v>
      </c>
      <c r="O599" s="613">
        <f t="shared" si="82"/>
        <v>0</v>
      </c>
      <c r="P599" s="613">
        <f t="shared" si="83"/>
        <v>0</v>
      </c>
      <c r="Q599" s="896">
        <f t="shared" si="89"/>
        <v>1</v>
      </c>
      <c r="R599" s="613">
        <f t="shared" si="84"/>
        <v>0</v>
      </c>
      <c r="S599" s="613">
        <f t="shared" si="85"/>
        <v>0</v>
      </c>
      <c r="T599" s="747">
        <f t="shared" si="86"/>
        <v>0</v>
      </c>
      <c r="U599" s="613">
        <f t="shared" si="87"/>
        <v>0</v>
      </c>
    </row>
    <row r="600" spans="1:21">
      <c r="A600" s="285" t="s">
        <v>3720</v>
      </c>
      <c r="B600" s="285" t="s">
        <v>1424</v>
      </c>
      <c r="C600" s="447" t="s">
        <v>4992</v>
      </c>
      <c r="D600" s="497">
        <f t="shared" si="88"/>
        <v>4784</v>
      </c>
      <c r="E600" s="496" t="e">
        <v>#N/A</v>
      </c>
      <c r="F600" s="489">
        <v>4784</v>
      </c>
      <c r="G600" s="489" t="e">
        <v>#N/A</v>
      </c>
      <c r="H600" s="489">
        <v>4787</v>
      </c>
      <c r="I600" s="489">
        <v>4787</v>
      </c>
      <c r="J600" s="489" t="e">
        <v>#N/A</v>
      </c>
      <c r="K600" s="489" t="e">
        <v>#N/A</v>
      </c>
      <c r="L600" s="489" t="e">
        <v>#N/A</v>
      </c>
      <c r="M600" s="743"/>
      <c r="N600" s="613" t="e">
        <f t="shared" si="81"/>
        <v>#N/A</v>
      </c>
      <c r="O600" s="613">
        <f t="shared" si="82"/>
        <v>0</v>
      </c>
      <c r="P600" s="613">
        <f t="shared" si="83"/>
        <v>-3</v>
      </c>
      <c r="Q600" s="896">
        <f t="shared" si="89"/>
        <v>0.9993733026947984</v>
      </c>
      <c r="R600" s="613">
        <f t="shared" si="84"/>
        <v>-3</v>
      </c>
      <c r="S600" s="613" t="e">
        <f t="shared" si="85"/>
        <v>#N/A</v>
      </c>
      <c r="T600" s="747" t="e">
        <f t="shared" si="86"/>
        <v>#N/A</v>
      </c>
      <c r="U600" s="613" t="e">
        <f t="shared" si="87"/>
        <v>#N/A</v>
      </c>
    </row>
    <row r="601" spans="1:21">
      <c r="A601" s="285" t="s">
        <v>3720</v>
      </c>
      <c r="B601" s="285" t="s">
        <v>1433</v>
      </c>
      <c r="C601" s="447" t="s">
        <v>5547</v>
      </c>
      <c r="D601" s="497">
        <f t="shared" si="88"/>
        <v>4931</v>
      </c>
      <c r="E601" s="496" t="e">
        <v>#N/A</v>
      </c>
      <c r="F601" s="489">
        <v>4931</v>
      </c>
      <c r="G601" s="489" t="e">
        <v>#N/A</v>
      </c>
      <c r="H601" s="489">
        <v>4931</v>
      </c>
      <c r="I601" s="489">
        <v>4931</v>
      </c>
      <c r="J601" s="489" t="e">
        <v>#N/A</v>
      </c>
      <c r="K601" s="489">
        <v>4931</v>
      </c>
      <c r="L601" s="489" t="e">
        <v>#N/A</v>
      </c>
      <c r="M601" s="743"/>
      <c r="N601" s="613" t="e">
        <f t="shared" si="81"/>
        <v>#N/A</v>
      </c>
      <c r="O601" s="613">
        <f t="shared" si="82"/>
        <v>0</v>
      </c>
      <c r="P601" s="613">
        <f t="shared" si="83"/>
        <v>0</v>
      </c>
      <c r="Q601" s="896">
        <f t="shared" si="89"/>
        <v>1</v>
      </c>
      <c r="R601" s="613">
        <f t="shared" si="84"/>
        <v>0</v>
      </c>
      <c r="S601" s="613" t="e">
        <f t="shared" si="85"/>
        <v>#N/A</v>
      </c>
      <c r="T601" s="747">
        <f t="shared" si="86"/>
        <v>0</v>
      </c>
      <c r="U601" s="613" t="e">
        <f t="shared" si="87"/>
        <v>#N/A</v>
      </c>
    </row>
    <row r="602" spans="1:21">
      <c r="A602" s="285" t="s">
        <v>3720</v>
      </c>
      <c r="B602" s="285" t="s">
        <v>1439</v>
      </c>
      <c r="C602" s="447" t="s">
        <v>5548</v>
      </c>
      <c r="D602" s="497">
        <f t="shared" si="88"/>
        <v>5079</v>
      </c>
      <c r="E602" s="496" t="e">
        <v>#N/A</v>
      </c>
      <c r="F602" s="489">
        <v>5079</v>
      </c>
      <c r="G602" s="489" t="e">
        <v>#N/A</v>
      </c>
      <c r="H602" s="489">
        <v>5079</v>
      </c>
      <c r="I602" s="489">
        <v>5079</v>
      </c>
      <c r="J602" s="489" t="e">
        <v>#N/A</v>
      </c>
      <c r="K602" s="489">
        <v>5079</v>
      </c>
      <c r="L602" s="489" t="e">
        <v>#N/A</v>
      </c>
      <c r="M602" s="743"/>
      <c r="N602" s="613" t="e">
        <f t="shared" si="81"/>
        <v>#N/A</v>
      </c>
      <c r="O602" s="613">
        <f t="shared" si="82"/>
        <v>0</v>
      </c>
      <c r="P602" s="613">
        <f t="shared" si="83"/>
        <v>0</v>
      </c>
      <c r="Q602" s="896">
        <f t="shared" si="89"/>
        <v>1</v>
      </c>
      <c r="R602" s="613">
        <f t="shared" si="84"/>
        <v>0</v>
      </c>
      <c r="S602" s="613" t="e">
        <f t="shared" si="85"/>
        <v>#N/A</v>
      </c>
      <c r="T602" s="747">
        <f t="shared" si="86"/>
        <v>0</v>
      </c>
      <c r="U602" s="613" t="e">
        <f t="shared" si="87"/>
        <v>#N/A</v>
      </c>
    </row>
    <row r="603" spans="1:21">
      <c r="A603" s="285" t="s">
        <v>3720</v>
      </c>
      <c r="B603" s="285" t="s">
        <v>1430</v>
      </c>
      <c r="C603" s="447" t="s">
        <v>4992</v>
      </c>
      <c r="D603" s="497">
        <f t="shared" si="88"/>
        <v>5263</v>
      </c>
      <c r="E603" s="496" t="e">
        <v>#N/A</v>
      </c>
      <c r="F603" s="489">
        <v>5263</v>
      </c>
      <c r="G603" s="489" t="e">
        <v>#N/A</v>
      </c>
      <c r="H603" s="489">
        <v>5263</v>
      </c>
      <c r="I603" s="489">
        <v>5263</v>
      </c>
      <c r="J603" s="489" t="e">
        <v>#N/A</v>
      </c>
      <c r="K603" s="489" t="e">
        <v>#N/A</v>
      </c>
      <c r="L603" s="489" t="e">
        <v>#N/A</v>
      </c>
      <c r="M603" s="743"/>
      <c r="N603" s="613" t="e">
        <f t="shared" si="81"/>
        <v>#N/A</v>
      </c>
      <c r="O603" s="613">
        <f t="shared" si="82"/>
        <v>0</v>
      </c>
      <c r="P603" s="613">
        <f t="shared" si="83"/>
        <v>0</v>
      </c>
      <c r="Q603" s="896">
        <f t="shared" si="89"/>
        <v>1</v>
      </c>
      <c r="R603" s="613">
        <f t="shared" si="84"/>
        <v>0</v>
      </c>
      <c r="S603" s="613" t="e">
        <f t="shared" si="85"/>
        <v>#N/A</v>
      </c>
      <c r="T603" s="747" t="e">
        <f t="shared" si="86"/>
        <v>#N/A</v>
      </c>
      <c r="U603" s="613" t="e">
        <f t="shared" si="87"/>
        <v>#N/A</v>
      </c>
    </row>
    <row r="604" spans="1:21">
      <c r="A604" s="285" t="s">
        <v>3720</v>
      </c>
      <c r="B604" s="285" t="s">
        <v>1437</v>
      </c>
      <c r="C604" s="447" t="s">
        <v>5549</v>
      </c>
      <c r="D604" s="497">
        <f t="shared" si="88"/>
        <v>5407</v>
      </c>
      <c r="E604" s="496" t="e">
        <v>#N/A</v>
      </c>
      <c r="F604" s="489">
        <v>5407</v>
      </c>
      <c r="G604" s="489" t="e">
        <v>#N/A</v>
      </c>
      <c r="H604" s="489">
        <v>5407</v>
      </c>
      <c r="I604" s="489">
        <v>5407</v>
      </c>
      <c r="J604" s="489" t="e">
        <v>#N/A</v>
      </c>
      <c r="K604" s="489">
        <v>5407</v>
      </c>
      <c r="L604" s="489" t="e">
        <v>#N/A</v>
      </c>
      <c r="M604" s="743"/>
      <c r="N604" s="613" t="e">
        <f t="shared" si="81"/>
        <v>#N/A</v>
      </c>
      <c r="O604" s="613">
        <f t="shared" si="82"/>
        <v>0</v>
      </c>
      <c r="P604" s="613">
        <f t="shared" si="83"/>
        <v>0</v>
      </c>
      <c r="Q604" s="896">
        <f t="shared" si="89"/>
        <v>1</v>
      </c>
      <c r="R604" s="613">
        <f t="shared" si="84"/>
        <v>0</v>
      </c>
      <c r="S604" s="613" t="e">
        <f t="shared" si="85"/>
        <v>#N/A</v>
      </c>
      <c r="T604" s="747">
        <f t="shared" si="86"/>
        <v>0</v>
      </c>
      <c r="U604" s="613" t="e">
        <f t="shared" si="87"/>
        <v>#N/A</v>
      </c>
    </row>
    <row r="605" spans="1:21">
      <c r="A605" s="285" t="s">
        <v>3720</v>
      </c>
      <c r="B605" s="285" t="s">
        <v>1444</v>
      </c>
      <c r="C605" s="447" t="s">
        <v>5550</v>
      </c>
      <c r="D605" s="497">
        <f t="shared" si="88"/>
        <v>5555</v>
      </c>
      <c r="E605" s="496" t="e">
        <v>#N/A</v>
      </c>
      <c r="F605" s="489">
        <v>5555</v>
      </c>
      <c r="G605" s="489" t="e">
        <v>#N/A</v>
      </c>
      <c r="H605" s="489">
        <v>5555</v>
      </c>
      <c r="I605" s="489">
        <v>5555</v>
      </c>
      <c r="J605" s="489" t="e">
        <v>#N/A</v>
      </c>
      <c r="K605" s="489">
        <v>5555</v>
      </c>
      <c r="L605" s="489" t="e">
        <v>#N/A</v>
      </c>
      <c r="M605" s="743"/>
      <c r="N605" s="613" t="e">
        <f t="shared" si="81"/>
        <v>#N/A</v>
      </c>
      <c r="O605" s="613">
        <f t="shared" si="82"/>
        <v>0</v>
      </c>
      <c r="P605" s="613">
        <f t="shared" si="83"/>
        <v>0</v>
      </c>
      <c r="Q605" s="896">
        <f t="shared" si="89"/>
        <v>1</v>
      </c>
      <c r="R605" s="613">
        <f t="shared" si="84"/>
        <v>0</v>
      </c>
      <c r="S605" s="613" t="e">
        <f t="shared" si="85"/>
        <v>#N/A</v>
      </c>
      <c r="T605" s="747">
        <f t="shared" si="86"/>
        <v>0</v>
      </c>
      <c r="U605" s="613" t="e">
        <f t="shared" si="87"/>
        <v>#N/A</v>
      </c>
    </row>
    <row r="606" spans="1:21">
      <c r="A606" s="285" t="s">
        <v>3720</v>
      </c>
      <c r="B606" s="285" t="s">
        <v>1427</v>
      </c>
      <c r="C606" s="447" t="s">
        <v>4309</v>
      </c>
      <c r="D606" s="497">
        <f t="shared" si="88"/>
        <v>6107</v>
      </c>
      <c r="E606" s="496" t="e">
        <v>#N/A</v>
      </c>
      <c r="F606" s="489" t="e">
        <v>#N/A</v>
      </c>
      <c r="G606" s="489" t="e">
        <v>#N/A</v>
      </c>
      <c r="H606" s="489">
        <v>6107</v>
      </c>
      <c r="I606" s="489" t="e">
        <v>#N/A</v>
      </c>
      <c r="J606" s="489" t="e">
        <v>#N/A</v>
      </c>
      <c r="K606" s="489" t="e">
        <v>#N/A</v>
      </c>
      <c r="L606" s="489" t="e">
        <v>#N/A</v>
      </c>
      <c r="M606" s="743"/>
      <c r="N606" s="613" t="e">
        <f t="shared" si="81"/>
        <v>#N/A</v>
      </c>
      <c r="O606" s="613" t="e">
        <f t="shared" si="82"/>
        <v>#N/A</v>
      </c>
      <c r="P606" s="613">
        <f t="shared" si="83"/>
        <v>0</v>
      </c>
      <c r="Q606" s="896" t="e">
        <f t="shared" si="89"/>
        <v>#N/A</v>
      </c>
      <c r="R606" s="613" t="e">
        <f t="shared" si="84"/>
        <v>#N/A</v>
      </c>
      <c r="S606" s="613" t="e">
        <f t="shared" si="85"/>
        <v>#N/A</v>
      </c>
      <c r="T606" s="747" t="e">
        <f t="shared" si="86"/>
        <v>#N/A</v>
      </c>
      <c r="U606" s="613" t="e">
        <f t="shared" si="87"/>
        <v>#N/A</v>
      </c>
    </row>
    <row r="607" spans="1:21">
      <c r="A607" s="285" t="s">
        <v>3720</v>
      </c>
      <c r="B607" s="285" t="s">
        <v>1434</v>
      </c>
      <c r="C607" s="447" t="s">
        <v>4309</v>
      </c>
      <c r="D607" s="497">
        <f t="shared" si="88"/>
        <v>6262</v>
      </c>
      <c r="E607" s="496" t="e">
        <v>#N/A</v>
      </c>
      <c r="F607" s="489" t="e">
        <v>#N/A</v>
      </c>
      <c r="G607" s="489" t="e">
        <v>#N/A</v>
      </c>
      <c r="H607" s="489">
        <v>6262</v>
      </c>
      <c r="I607" s="489" t="e">
        <v>#N/A</v>
      </c>
      <c r="J607" s="489" t="e">
        <v>#N/A</v>
      </c>
      <c r="K607" s="489" t="e">
        <v>#N/A</v>
      </c>
      <c r="L607" s="489" t="e">
        <v>#N/A</v>
      </c>
      <c r="M607" s="743"/>
      <c r="N607" s="613" t="e">
        <f t="shared" si="81"/>
        <v>#N/A</v>
      </c>
      <c r="O607" s="613" t="e">
        <f t="shared" si="82"/>
        <v>#N/A</v>
      </c>
      <c r="P607" s="613">
        <f t="shared" si="83"/>
        <v>0</v>
      </c>
      <c r="Q607" s="896" t="e">
        <f t="shared" si="89"/>
        <v>#N/A</v>
      </c>
      <c r="R607" s="613" t="e">
        <f t="shared" si="84"/>
        <v>#N/A</v>
      </c>
      <c r="S607" s="613" t="e">
        <f t="shared" si="85"/>
        <v>#N/A</v>
      </c>
      <c r="T607" s="747" t="e">
        <f t="shared" si="86"/>
        <v>#N/A</v>
      </c>
      <c r="U607" s="613" t="e">
        <f t="shared" si="87"/>
        <v>#N/A</v>
      </c>
    </row>
    <row r="608" spans="1:21">
      <c r="A608" s="285" t="s">
        <v>3720</v>
      </c>
      <c r="B608" s="285" t="s">
        <v>1441</v>
      </c>
      <c r="C608" s="447" t="s">
        <v>4309</v>
      </c>
      <c r="D608" s="497">
        <f t="shared" si="88"/>
        <v>6450</v>
      </c>
      <c r="E608" s="496" t="e">
        <v>#N/A</v>
      </c>
      <c r="F608" s="489" t="e">
        <v>#N/A</v>
      </c>
      <c r="G608" s="489" t="e">
        <v>#N/A</v>
      </c>
      <c r="H608" s="489">
        <v>6450</v>
      </c>
      <c r="I608" s="489" t="e">
        <v>#N/A</v>
      </c>
      <c r="J608" s="489" t="e">
        <v>#N/A</v>
      </c>
      <c r="K608" s="489" t="e">
        <v>#N/A</v>
      </c>
      <c r="L608" s="489" t="e">
        <v>#N/A</v>
      </c>
      <c r="M608" s="743"/>
      <c r="N608" s="613" t="e">
        <f t="shared" si="81"/>
        <v>#N/A</v>
      </c>
      <c r="O608" s="613" t="e">
        <f t="shared" si="82"/>
        <v>#N/A</v>
      </c>
      <c r="P608" s="613">
        <f t="shared" si="83"/>
        <v>0</v>
      </c>
      <c r="Q608" s="896" t="e">
        <f t="shared" si="89"/>
        <v>#N/A</v>
      </c>
      <c r="R608" s="613" t="e">
        <f t="shared" si="84"/>
        <v>#N/A</v>
      </c>
      <c r="S608" s="613" t="e">
        <f t="shared" si="85"/>
        <v>#N/A</v>
      </c>
      <c r="T608" s="747" t="e">
        <f t="shared" si="86"/>
        <v>#N/A</v>
      </c>
      <c r="U608" s="613" t="e">
        <f t="shared" si="87"/>
        <v>#N/A</v>
      </c>
    </row>
    <row r="609" spans="1:21">
      <c r="A609" s="285" t="s">
        <v>3720</v>
      </c>
      <c r="B609" s="285" t="s">
        <v>3081</v>
      </c>
      <c r="C609" s="447" t="s">
        <v>4992</v>
      </c>
      <c r="D609" s="497">
        <f t="shared" si="88"/>
        <v>4787</v>
      </c>
      <c r="E609" s="496" t="e">
        <v>#N/A</v>
      </c>
      <c r="F609" s="489">
        <v>4787</v>
      </c>
      <c r="G609" s="489" t="e">
        <v>#N/A</v>
      </c>
      <c r="H609" s="489" t="e">
        <v>#N/A</v>
      </c>
      <c r="I609" s="489" t="e">
        <v>#N/A</v>
      </c>
      <c r="J609" s="489" t="e">
        <v>#N/A</v>
      </c>
      <c r="K609" s="489" t="e">
        <v>#N/A</v>
      </c>
      <c r="L609" s="489" t="e">
        <v>#N/A</v>
      </c>
      <c r="M609" s="743"/>
      <c r="N609" s="613" t="e">
        <f t="shared" si="81"/>
        <v>#N/A</v>
      </c>
      <c r="O609" s="613">
        <f t="shared" si="82"/>
        <v>0</v>
      </c>
      <c r="P609" s="613" t="e">
        <f t="shared" si="83"/>
        <v>#N/A</v>
      </c>
      <c r="Q609" s="896" t="e">
        <f t="shared" si="89"/>
        <v>#N/A</v>
      </c>
      <c r="R609" s="613" t="e">
        <f t="shared" si="84"/>
        <v>#N/A</v>
      </c>
      <c r="S609" s="613" t="e">
        <f t="shared" si="85"/>
        <v>#N/A</v>
      </c>
      <c r="T609" s="747" t="e">
        <f t="shared" si="86"/>
        <v>#N/A</v>
      </c>
      <c r="U609" s="613" t="e">
        <f t="shared" si="87"/>
        <v>#N/A</v>
      </c>
    </row>
    <row r="610" spans="1:21">
      <c r="A610" s="285" t="s">
        <v>3720</v>
      </c>
      <c r="B610" s="285" t="s">
        <v>3070</v>
      </c>
      <c r="C610" s="447" t="s">
        <v>5551</v>
      </c>
      <c r="D610" s="497">
        <f t="shared" si="88"/>
        <v>4931</v>
      </c>
      <c r="E610" s="496" t="e">
        <v>#N/A</v>
      </c>
      <c r="F610" s="489">
        <v>4931</v>
      </c>
      <c r="G610" s="489" t="e">
        <v>#N/A</v>
      </c>
      <c r="H610" s="489" t="e">
        <v>#N/A</v>
      </c>
      <c r="I610" s="489" t="e">
        <v>#N/A</v>
      </c>
      <c r="J610" s="489" t="e">
        <v>#N/A</v>
      </c>
      <c r="K610" s="489" t="e">
        <v>#N/A</v>
      </c>
      <c r="L610" s="489" t="e">
        <v>#N/A</v>
      </c>
      <c r="M610" s="743"/>
      <c r="N610" s="613" t="e">
        <f t="shared" si="81"/>
        <v>#N/A</v>
      </c>
      <c r="O610" s="613">
        <f t="shared" si="82"/>
        <v>0</v>
      </c>
      <c r="P610" s="613" t="e">
        <f t="shared" si="83"/>
        <v>#N/A</v>
      </c>
      <c r="Q610" s="896" t="e">
        <f t="shared" si="89"/>
        <v>#N/A</v>
      </c>
      <c r="R610" s="613" t="e">
        <f t="shared" si="84"/>
        <v>#N/A</v>
      </c>
      <c r="S610" s="613" t="e">
        <f t="shared" si="85"/>
        <v>#N/A</v>
      </c>
      <c r="T610" s="747" t="e">
        <f t="shared" si="86"/>
        <v>#N/A</v>
      </c>
      <c r="U610" s="613" t="e">
        <f t="shared" si="87"/>
        <v>#N/A</v>
      </c>
    </row>
    <row r="611" spans="1:21">
      <c r="A611" s="285" t="s">
        <v>3720</v>
      </c>
      <c r="B611" s="285" t="s">
        <v>3071</v>
      </c>
      <c r="C611" s="447" t="s">
        <v>5552</v>
      </c>
      <c r="D611" s="497">
        <f t="shared" si="88"/>
        <v>5079</v>
      </c>
      <c r="E611" s="496" t="e">
        <v>#N/A</v>
      </c>
      <c r="F611" s="489">
        <v>5079</v>
      </c>
      <c r="G611" s="489" t="e">
        <v>#N/A</v>
      </c>
      <c r="H611" s="489" t="e">
        <v>#N/A</v>
      </c>
      <c r="I611" s="489" t="e">
        <v>#N/A</v>
      </c>
      <c r="J611" s="489" t="e">
        <v>#N/A</v>
      </c>
      <c r="K611" s="489" t="e">
        <v>#N/A</v>
      </c>
      <c r="L611" s="489" t="e">
        <v>#N/A</v>
      </c>
      <c r="M611" s="743"/>
      <c r="N611" s="613" t="e">
        <f t="shared" si="81"/>
        <v>#N/A</v>
      </c>
      <c r="O611" s="613">
        <f t="shared" si="82"/>
        <v>0</v>
      </c>
      <c r="P611" s="613" t="e">
        <f t="shared" si="83"/>
        <v>#N/A</v>
      </c>
      <c r="Q611" s="896" t="e">
        <f t="shared" si="89"/>
        <v>#N/A</v>
      </c>
      <c r="R611" s="613" t="e">
        <f t="shared" si="84"/>
        <v>#N/A</v>
      </c>
      <c r="S611" s="613" t="e">
        <f t="shared" si="85"/>
        <v>#N/A</v>
      </c>
      <c r="T611" s="747" t="e">
        <f t="shared" si="86"/>
        <v>#N/A</v>
      </c>
      <c r="U611" s="613" t="e">
        <f t="shared" si="87"/>
        <v>#N/A</v>
      </c>
    </row>
    <row r="612" spans="1:21">
      <c r="A612" s="285" t="s">
        <v>3720</v>
      </c>
      <c r="B612" s="285" t="s">
        <v>3072</v>
      </c>
      <c r="C612" s="447" t="s">
        <v>5553</v>
      </c>
      <c r="D612" s="497">
        <f t="shared" si="88"/>
        <v>4981</v>
      </c>
      <c r="E612" s="496" t="e">
        <v>#N/A</v>
      </c>
      <c r="F612" s="489">
        <v>4981</v>
      </c>
      <c r="G612" s="489" t="e">
        <v>#N/A</v>
      </c>
      <c r="H612" s="489">
        <v>4981</v>
      </c>
      <c r="I612" s="489">
        <v>4981</v>
      </c>
      <c r="J612" s="489" t="e">
        <v>#N/A</v>
      </c>
      <c r="K612" s="489" t="e">
        <v>#N/A</v>
      </c>
      <c r="L612" s="489" t="e">
        <v>#N/A</v>
      </c>
      <c r="M612" s="743"/>
      <c r="N612" s="613" t="e">
        <f t="shared" si="81"/>
        <v>#N/A</v>
      </c>
      <c r="O612" s="613">
        <f t="shared" si="82"/>
        <v>0</v>
      </c>
      <c r="P612" s="613">
        <f t="shared" si="83"/>
        <v>0</v>
      </c>
      <c r="Q612" s="896">
        <f t="shared" si="89"/>
        <v>1</v>
      </c>
      <c r="R612" s="613">
        <f t="shared" si="84"/>
        <v>0</v>
      </c>
      <c r="S612" s="613" t="e">
        <f t="shared" si="85"/>
        <v>#N/A</v>
      </c>
      <c r="T612" s="747" t="e">
        <f t="shared" si="86"/>
        <v>#N/A</v>
      </c>
      <c r="U612" s="613" t="e">
        <f t="shared" si="87"/>
        <v>#N/A</v>
      </c>
    </row>
    <row r="613" spans="1:21">
      <c r="A613" s="285" t="s">
        <v>3720</v>
      </c>
      <c r="B613" s="285" t="s">
        <v>3073</v>
      </c>
      <c r="C613" s="447" t="s">
        <v>5554</v>
      </c>
      <c r="D613" s="497">
        <f t="shared" si="88"/>
        <v>5130</v>
      </c>
      <c r="E613" s="496" t="e">
        <v>#N/A</v>
      </c>
      <c r="F613" s="489">
        <v>5130</v>
      </c>
      <c r="G613" s="489" t="e">
        <v>#N/A</v>
      </c>
      <c r="H613" s="489">
        <v>5130</v>
      </c>
      <c r="I613" s="489">
        <v>5130</v>
      </c>
      <c r="J613" s="489" t="e">
        <v>#N/A</v>
      </c>
      <c r="K613" s="489" t="e">
        <v>#N/A</v>
      </c>
      <c r="L613" s="489" t="e">
        <v>#N/A</v>
      </c>
      <c r="M613" s="743"/>
      <c r="N613" s="613" t="e">
        <f t="shared" si="81"/>
        <v>#N/A</v>
      </c>
      <c r="O613" s="613">
        <f t="shared" si="82"/>
        <v>0</v>
      </c>
      <c r="P613" s="613">
        <f t="shared" si="83"/>
        <v>0</v>
      </c>
      <c r="Q613" s="896">
        <f t="shared" si="89"/>
        <v>1</v>
      </c>
      <c r="R613" s="613">
        <f t="shared" si="84"/>
        <v>0</v>
      </c>
      <c r="S613" s="613" t="e">
        <f t="shared" si="85"/>
        <v>#N/A</v>
      </c>
      <c r="T613" s="747" t="e">
        <f t="shared" si="86"/>
        <v>#N/A</v>
      </c>
      <c r="U613" s="613" t="e">
        <f t="shared" si="87"/>
        <v>#N/A</v>
      </c>
    </row>
    <row r="614" spans="1:21">
      <c r="A614" s="285" t="s">
        <v>3720</v>
      </c>
      <c r="B614" s="285" t="s">
        <v>667</v>
      </c>
      <c r="C614" s="447" t="s">
        <v>5555</v>
      </c>
      <c r="D614" s="497">
        <f t="shared" si="88"/>
        <v>5516</v>
      </c>
      <c r="E614" s="496" t="e">
        <v>#N/A</v>
      </c>
      <c r="F614" s="489" t="e">
        <v>#N/A</v>
      </c>
      <c r="G614" s="489" t="e">
        <v>#N/A</v>
      </c>
      <c r="H614" s="489">
        <v>5516</v>
      </c>
      <c r="I614" s="489">
        <v>5516</v>
      </c>
      <c r="J614" s="489">
        <v>5516</v>
      </c>
      <c r="K614" s="489">
        <v>5516</v>
      </c>
      <c r="L614" s="489">
        <v>5516</v>
      </c>
      <c r="M614" s="743"/>
      <c r="N614" s="613" t="e">
        <f t="shared" si="81"/>
        <v>#N/A</v>
      </c>
      <c r="O614" s="613" t="e">
        <f t="shared" si="82"/>
        <v>#N/A</v>
      </c>
      <c r="P614" s="613">
        <f t="shared" si="83"/>
        <v>0</v>
      </c>
      <c r="Q614" s="896" t="e">
        <f t="shared" si="89"/>
        <v>#N/A</v>
      </c>
      <c r="R614" s="613">
        <f t="shared" si="84"/>
        <v>0</v>
      </c>
      <c r="S614" s="613">
        <f t="shared" si="85"/>
        <v>0</v>
      </c>
      <c r="T614" s="747">
        <f t="shared" si="86"/>
        <v>0</v>
      </c>
      <c r="U614" s="613">
        <f t="shared" si="87"/>
        <v>0</v>
      </c>
    </row>
    <row r="615" spans="1:21">
      <c r="A615" s="285" t="s">
        <v>3720</v>
      </c>
      <c r="B615" s="285" t="s">
        <v>69</v>
      </c>
      <c r="C615" s="447" t="s">
        <v>5556</v>
      </c>
      <c r="D615" s="497">
        <f t="shared" si="88"/>
        <v>5516</v>
      </c>
      <c r="E615" s="496" t="e">
        <v>#N/A</v>
      </c>
      <c r="F615" s="489">
        <v>5516</v>
      </c>
      <c r="G615" s="489" t="e">
        <v>#N/A</v>
      </c>
      <c r="H615" s="489">
        <v>5516</v>
      </c>
      <c r="I615" s="489">
        <v>5516</v>
      </c>
      <c r="J615" s="489">
        <v>5516</v>
      </c>
      <c r="K615" s="489">
        <v>5516</v>
      </c>
      <c r="L615" s="489">
        <v>5516</v>
      </c>
      <c r="M615" s="743"/>
      <c r="N615" s="613" t="e">
        <f t="shared" si="81"/>
        <v>#N/A</v>
      </c>
      <c r="O615" s="613">
        <f t="shared" si="82"/>
        <v>0</v>
      </c>
      <c r="P615" s="613">
        <f t="shared" si="83"/>
        <v>0</v>
      </c>
      <c r="Q615" s="896">
        <f t="shared" si="89"/>
        <v>1</v>
      </c>
      <c r="R615" s="613">
        <f t="shared" si="84"/>
        <v>0</v>
      </c>
      <c r="S615" s="613">
        <f t="shared" si="85"/>
        <v>0</v>
      </c>
      <c r="T615" s="747">
        <f t="shared" si="86"/>
        <v>0</v>
      </c>
      <c r="U615" s="613">
        <f t="shared" si="87"/>
        <v>0</v>
      </c>
    </row>
    <row r="616" spans="1:21">
      <c r="A616" s="285" t="s">
        <v>3720</v>
      </c>
      <c r="B616" s="285" t="s">
        <v>3082</v>
      </c>
      <c r="C616" s="447" t="s">
        <v>4992</v>
      </c>
      <c r="D616" s="497">
        <f t="shared" si="88"/>
        <v>6208.2</v>
      </c>
      <c r="E616" s="496" t="e">
        <v>#N/A</v>
      </c>
      <c r="F616" s="489">
        <v>6208.2</v>
      </c>
      <c r="G616" s="489" t="e">
        <v>#N/A</v>
      </c>
      <c r="H616" s="489">
        <v>6898</v>
      </c>
      <c r="I616" s="489">
        <v>6898</v>
      </c>
      <c r="J616" s="489" t="e">
        <v>#N/A</v>
      </c>
      <c r="K616" s="489">
        <v>6898</v>
      </c>
      <c r="L616" s="489" t="e">
        <v>#N/A</v>
      </c>
      <c r="M616" s="743"/>
      <c r="N616" s="613" t="e">
        <f t="shared" si="81"/>
        <v>#N/A</v>
      </c>
      <c r="O616" s="613">
        <f t="shared" si="82"/>
        <v>0</v>
      </c>
      <c r="P616" s="613">
        <f t="shared" si="83"/>
        <v>-689.80000000000018</v>
      </c>
      <c r="Q616" s="896">
        <f t="shared" si="89"/>
        <v>0.9</v>
      </c>
      <c r="R616" s="613">
        <f t="shared" si="84"/>
        <v>-689.80000000000018</v>
      </c>
      <c r="S616" s="613" t="e">
        <f t="shared" si="85"/>
        <v>#N/A</v>
      </c>
      <c r="T616" s="747">
        <f t="shared" si="86"/>
        <v>-689.80000000000018</v>
      </c>
      <c r="U616" s="613" t="e">
        <f t="shared" si="87"/>
        <v>#N/A</v>
      </c>
    </row>
    <row r="617" spans="1:21">
      <c r="A617" s="285" t="s">
        <v>3720</v>
      </c>
      <c r="B617" s="285" t="s">
        <v>3085</v>
      </c>
      <c r="C617" s="447" t="s">
        <v>4992</v>
      </c>
      <c r="D617" s="497">
        <f t="shared" si="88"/>
        <v>6395</v>
      </c>
      <c r="E617" s="496" t="e">
        <v>#N/A</v>
      </c>
      <c r="F617" s="489">
        <v>6395</v>
      </c>
      <c r="G617" s="489" t="e">
        <v>#N/A</v>
      </c>
      <c r="H617" s="489">
        <v>7105</v>
      </c>
      <c r="I617" s="489">
        <v>7105</v>
      </c>
      <c r="J617" s="489" t="e">
        <v>#N/A</v>
      </c>
      <c r="K617" s="489">
        <v>7105</v>
      </c>
      <c r="L617" s="489" t="e">
        <v>#N/A</v>
      </c>
      <c r="M617" s="743"/>
      <c r="N617" s="613" t="e">
        <f t="shared" si="81"/>
        <v>#N/A</v>
      </c>
      <c r="O617" s="613">
        <f t="shared" si="82"/>
        <v>0</v>
      </c>
      <c r="P617" s="613">
        <f t="shared" si="83"/>
        <v>-710</v>
      </c>
      <c r="Q617" s="896">
        <f t="shared" si="89"/>
        <v>0.90007037297677694</v>
      </c>
      <c r="R617" s="613">
        <f t="shared" si="84"/>
        <v>-710</v>
      </c>
      <c r="S617" s="613" t="e">
        <f t="shared" si="85"/>
        <v>#N/A</v>
      </c>
      <c r="T617" s="747">
        <f t="shared" si="86"/>
        <v>-710</v>
      </c>
      <c r="U617" s="613" t="e">
        <f t="shared" si="87"/>
        <v>#N/A</v>
      </c>
    </row>
    <row r="618" spans="1:21">
      <c r="A618" s="285" t="s">
        <v>3720</v>
      </c>
      <c r="B618" s="285" t="s">
        <v>3084</v>
      </c>
      <c r="C618" s="447" t="s">
        <v>4992</v>
      </c>
      <c r="D618" s="497">
        <f t="shared" si="88"/>
        <v>6670.2</v>
      </c>
      <c r="E618" s="496" t="e">
        <v>#N/A</v>
      </c>
      <c r="F618" s="489">
        <v>6670.2</v>
      </c>
      <c r="G618" s="489" t="e">
        <v>#N/A</v>
      </c>
      <c r="H618" s="489">
        <v>7374</v>
      </c>
      <c r="I618" s="489">
        <v>7374</v>
      </c>
      <c r="J618" s="489" t="e">
        <v>#N/A</v>
      </c>
      <c r="K618" s="489">
        <v>7374</v>
      </c>
      <c r="L618" s="489" t="e">
        <v>#N/A</v>
      </c>
      <c r="M618" s="743"/>
      <c r="N618" s="613" t="e">
        <f t="shared" si="81"/>
        <v>#N/A</v>
      </c>
      <c r="O618" s="613">
        <f t="shared" si="82"/>
        <v>0</v>
      </c>
      <c r="P618" s="613">
        <f t="shared" si="83"/>
        <v>-703.80000000000018</v>
      </c>
      <c r="Q618" s="896">
        <f t="shared" si="89"/>
        <v>0.90455655004068347</v>
      </c>
      <c r="R618" s="613">
        <f t="shared" si="84"/>
        <v>-703.80000000000018</v>
      </c>
      <c r="S618" s="613" t="e">
        <f t="shared" si="85"/>
        <v>#N/A</v>
      </c>
      <c r="T618" s="747">
        <f t="shared" si="86"/>
        <v>-703.80000000000018</v>
      </c>
      <c r="U618" s="613" t="e">
        <f t="shared" si="87"/>
        <v>#N/A</v>
      </c>
    </row>
    <row r="619" spans="1:21">
      <c r="A619" s="285" t="s">
        <v>3720</v>
      </c>
      <c r="B619" s="285" t="s">
        <v>3087</v>
      </c>
      <c r="C619" s="447" t="s">
        <v>4992</v>
      </c>
      <c r="D619" s="497">
        <f t="shared" si="88"/>
        <v>6857</v>
      </c>
      <c r="E619" s="496" t="e">
        <v>#N/A</v>
      </c>
      <c r="F619" s="489">
        <v>6857</v>
      </c>
      <c r="G619" s="489" t="e">
        <v>#N/A</v>
      </c>
      <c r="H619" s="489">
        <v>7581</v>
      </c>
      <c r="I619" s="489">
        <v>7581</v>
      </c>
      <c r="J619" s="489" t="e">
        <v>#N/A</v>
      </c>
      <c r="K619" s="489">
        <v>7581</v>
      </c>
      <c r="L619" s="489" t="e">
        <v>#N/A</v>
      </c>
      <c r="M619" s="743"/>
      <c r="N619" s="613" t="e">
        <f t="shared" si="81"/>
        <v>#N/A</v>
      </c>
      <c r="O619" s="613">
        <f t="shared" si="82"/>
        <v>0</v>
      </c>
      <c r="P619" s="613">
        <f t="shared" si="83"/>
        <v>-724</v>
      </c>
      <c r="Q619" s="896">
        <f t="shared" si="89"/>
        <v>0.90449808732357206</v>
      </c>
      <c r="R619" s="613">
        <f t="shared" si="84"/>
        <v>-724</v>
      </c>
      <c r="S619" s="613" t="e">
        <f t="shared" si="85"/>
        <v>#N/A</v>
      </c>
      <c r="T619" s="747">
        <f t="shared" si="86"/>
        <v>-724</v>
      </c>
      <c r="U619" s="613" t="e">
        <f t="shared" si="87"/>
        <v>#N/A</v>
      </c>
    </row>
    <row r="620" spans="1:21">
      <c r="A620" s="285" t="s">
        <v>3720</v>
      </c>
      <c r="B620" s="285" t="s">
        <v>3083</v>
      </c>
      <c r="C620" s="447" t="s">
        <v>4992</v>
      </c>
      <c r="D620" s="497">
        <f t="shared" si="88"/>
        <v>6208.2</v>
      </c>
      <c r="E620" s="496" t="e">
        <v>#N/A</v>
      </c>
      <c r="F620" s="489">
        <v>6208.2</v>
      </c>
      <c r="G620" s="489" t="e">
        <v>#N/A</v>
      </c>
      <c r="H620" s="489" t="e">
        <v>#N/A</v>
      </c>
      <c r="I620" s="489" t="e">
        <v>#N/A</v>
      </c>
      <c r="J620" s="489" t="e">
        <v>#N/A</v>
      </c>
      <c r="K620" s="489" t="e">
        <v>#N/A</v>
      </c>
      <c r="L620" s="489" t="e">
        <v>#N/A</v>
      </c>
      <c r="M620" s="743"/>
      <c r="N620" s="613" t="e">
        <f t="shared" si="81"/>
        <v>#N/A</v>
      </c>
      <c r="O620" s="613">
        <f t="shared" si="82"/>
        <v>0</v>
      </c>
      <c r="P620" s="613" t="e">
        <f t="shared" si="83"/>
        <v>#N/A</v>
      </c>
      <c r="Q620" s="896" t="e">
        <f t="shared" si="89"/>
        <v>#N/A</v>
      </c>
      <c r="R620" s="613" t="e">
        <f t="shared" si="84"/>
        <v>#N/A</v>
      </c>
      <c r="S620" s="613" t="e">
        <f t="shared" si="85"/>
        <v>#N/A</v>
      </c>
      <c r="T620" s="747" t="e">
        <f t="shared" si="86"/>
        <v>#N/A</v>
      </c>
      <c r="U620" s="613" t="e">
        <f t="shared" si="87"/>
        <v>#N/A</v>
      </c>
    </row>
    <row r="621" spans="1:21">
      <c r="A621" s="285" t="s">
        <v>3720</v>
      </c>
      <c r="B621" s="285" t="s">
        <v>3086</v>
      </c>
      <c r="C621" s="447" t="s">
        <v>4992</v>
      </c>
      <c r="D621" s="497">
        <f t="shared" si="88"/>
        <v>6395</v>
      </c>
      <c r="E621" s="496" t="e">
        <v>#N/A</v>
      </c>
      <c r="F621" s="489">
        <v>6395</v>
      </c>
      <c r="G621" s="489" t="e">
        <v>#N/A</v>
      </c>
      <c r="H621" s="489" t="e">
        <v>#N/A</v>
      </c>
      <c r="I621" s="489" t="e">
        <v>#N/A</v>
      </c>
      <c r="J621" s="489" t="e">
        <v>#N/A</v>
      </c>
      <c r="K621" s="489" t="e">
        <v>#N/A</v>
      </c>
      <c r="L621" s="489" t="e">
        <v>#N/A</v>
      </c>
      <c r="M621" s="743"/>
      <c r="N621" s="613" t="e">
        <f t="shared" si="81"/>
        <v>#N/A</v>
      </c>
      <c r="O621" s="613">
        <f t="shared" si="82"/>
        <v>0</v>
      </c>
      <c r="P621" s="613" t="e">
        <f t="shared" si="83"/>
        <v>#N/A</v>
      </c>
      <c r="Q621" s="896" t="e">
        <f t="shared" si="89"/>
        <v>#N/A</v>
      </c>
      <c r="R621" s="613" t="e">
        <f t="shared" si="84"/>
        <v>#N/A</v>
      </c>
      <c r="S621" s="613" t="e">
        <f t="shared" si="85"/>
        <v>#N/A</v>
      </c>
      <c r="T621" s="747" t="e">
        <f t="shared" si="86"/>
        <v>#N/A</v>
      </c>
      <c r="U621" s="613" t="e">
        <f t="shared" si="87"/>
        <v>#N/A</v>
      </c>
    </row>
    <row r="622" spans="1:21">
      <c r="A622" s="285" t="s">
        <v>3720</v>
      </c>
      <c r="B622" s="285" t="s">
        <v>2723</v>
      </c>
      <c r="C622" s="447" t="s">
        <v>5557</v>
      </c>
      <c r="D622" s="497">
        <f t="shared" si="88"/>
        <v>7355</v>
      </c>
      <c r="E622" s="496" t="e">
        <v>#N/A</v>
      </c>
      <c r="F622" s="489">
        <v>7355</v>
      </c>
      <c r="G622" s="489" t="e">
        <v>#N/A</v>
      </c>
      <c r="H622" s="489" t="e">
        <v>#N/A</v>
      </c>
      <c r="I622" s="489">
        <v>7355</v>
      </c>
      <c r="J622" s="489">
        <v>7355</v>
      </c>
      <c r="K622" s="489">
        <v>7355</v>
      </c>
      <c r="L622" s="489">
        <v>7355</v>
      </c>
      <c r="M622" s="743"/>
      <c r="N622" s="613" t="e">
        <f t="shared" si="81"/>
        <v>#N/A</v>
      </c>
      <c r="O622" s="613">
        <f t="shared" si="82"/>
        <v>0</v>
      </c>
      <c r="P622" s="613" t="e">
        <f t="shared" si="83"/>
        <v>#N/A</v>
      </c>
      <c r="Q622" s="896" t="e">
        <f t="shared" si="89"/>
        <v>#N/A</v>
      </c>
      <c r="R622" s="613">
        <f t="shared" si="84"/>
        <v>0</v>
      </c>
      <c r="S622" s="613">
        <f t="shared" si="85"/>
        <v>0</v>
      </c>
      <c r="T622" s="747">
        <f t="shared" si="86"/>
        <v>0</v>
      </c>
      <c r="U622" s="613">
        <f t="shared" si="87"/>
        <v>0</v>
      </c>
    </row>
    <row r="623" spans="1:21">
      <c r="A623" s="285" t="s">
        <v>3720</v>
      </c>
      <c r="B623" s="285" t="s">
        <v>3079</v>
      </c>
      <c r="C623" s="447" t="s">
        <v>5558</v>
      </c>
      <c r="D623" s="497">
        <f t="shared" si="88"/>
        <v>7576</v>
      </c>
      <c r="E623" s="496" t="e">
        <v>#N/A</v>
      </c>
      <c r="F623" s="489">
        <v>7576</v>
      </c>
      <c r="G623" s="489" t="e">
        <v>#N/A</v>
      </c>
      <c r="H623" s="489">
        <v>7576</v>
      </c>
      <c r="I623" s="489">
        <v>7576</v>
      </c>
      <c r="J623" s="489">
        <v>7576</v>
      </c>
      <c r="K623" s="489">
        <v>7576</v>
      </c>
      <c r="L623" s="489">
        <v>7355</v>
      </c>
      <c r="M623" s="743"/>
      <c r="N623" s="613" t="e">
        <f t="shared" si="81"/>
        <v>#N/A</v>
      </c>
      <c r="O623" s="613">
        <f t="shared" si="82"/>
        <v>0</v>
      </c>
      <c r="P623" s="613">
        <f t="shared" si="83"/>
        <v>0</v>
      </c>
      <c r="Q623" s="896">
        <f t="shared" si="89"/>
        <v>1</v>
      </c>
      <c r="R623" s="613">
        <f t="shared" si="84"/>
        <v>0</v>
      </c>
      <c r="S623" s="613">
        <f t="shared" si="85"/>
        <v>0</v>
      </c>
      <c r="T623" s="747">
        <f t="shared" si="86"/>
        <v>0</v>
      </c>
      <c r="U623" s="613">
        <f t="shared" si="87"/>
        <v>221</v>
      </c>
    </row>
    <row r="624" spans="1:21">
      <c r="A624" s="285" t="s">
        <v>3720</v>
      </c>
      <c r="B624" s="285" t="s">
        <v>2724</v>
      </c>
      <c r="C624" s="447" t="s">
        <v>5559</v>
      </c>
      <c r="D624" s="497">
        <f t="shared" si="88"/>
        <v>7817</v>
      </c>
      <c r="E624" s="496" t="e">
        <v>#N/A</v>
      </c>
      <c r="F624" s="489">
        <v>7817</v>
      </c>
      <c r="G624" s="489" t="e">
        <v>#N/A</v>
      </c>
      <c r="H624" s="489" t="e">
        <v>#N/A</v>
      </c>
      <c r="I624" s="489">
        <v>7867</v>
      </c>
      <c r="J624" s="489">
        <v>0</v>
      </c>
      <c r="K624" s="489">
        <v>7867</v>
      </c>
      <c r="L624" s="489">
        <v>7867</v>
      </c>
      <c r="M624" s="743"/>
      <c r="N624" s="613" t="e">
        <f t="shared" si="81"/>
        <v>#N/A</v>
      </c>
      <c r="O624" s="613">
        <f t="shared" si="82"/>
        <v>0</v>
      </c>
      <c r="P624" s="613" t="e">
        <f t="shared" si="83"/>
        <v>#N/A</v>
      </c>
      <c r="Q624" s="896" t="e">
        <f t="shared" si="89"/>
        <v>#N/A</v>
      </c>
      <c r="R624" s="613">
        <f t="shared" si="84"/>
        <v>-50</v>
      </c>
      <c r="S624" s="613">
        <f t="shared" si="85"/>
        <v>7817</v>
      </c>
      <c r="T624" s="747">
        <f t="shared" si="86"/>
        <v>-50</v>
      </c>
      <c r="U624" s="613">
        <f t="shared" si="87"/>
        <v>-50</v>
      </c>
    </row>
    <row r="625" spans="1:21">
      <c r="A625" s="285" t="s">
        <v>3720</v>
      </c>
      <c r="B625" s="285" t="s">
        <v>3080</v>
      </c>
      <c r="C625" s="447" t="s">
        <v>5560</v>
      </c>
      <c r="D625" s="497">
        <f t="shared" si="88"/>
        <v>8038</v>
      </c>
      <c r="E625" s="496" t="e">
        <v>#N/A</v>
      </c>
      <c r="F625" s="489">
        <v>8038</v>
      </c>
      <c r="G625" s="489" t="e">
        <v>#N/A</v>
      </c>
      <c r="H625" s="489">
        <v>7908</v>
      </c>
      <c r="I625" s="489">
        <v>7908</v>
      </c>
      <c r="J625" s="489">
        <v>7908</v>
      </c>
      <c r="K625" s="489">
        <v>7908</v>
      </c>
      <c r="L625" s="489">
        <v>0</v>
      </c>
      <c r="M625" s="743"/>
      <c r="N625" s="613" t="e">
        <f t="shared" si="81"/>
        <v>#N/A</v>
      </c>
      <c r="O625" s="613">
        <f t="shared" si="82"/>
        <v>0</v>
      </c>
      <c r="P625" s="613">
        <f t="shared" si="83"/>
        <v>130</v>
      </c>
      <c r="Q625" s="896">
        <f t="shared" si="89"/>
        <v>1.0164390490642388</v>
      </c>
      <c r="R625" s="613">
        <f t="shared" si="84"/>
        <v>130</v>
      </c>
      <c r="S625" s="613">
        <f t="shared" si="85"/>
        <v>130</v>
      </c>
      <c r="T625" s="747">
        <f t="shared" si="86"/>
        <v>130</v>
      </c>
      <c r="U625" s="613">
        <f t="shared" si="87"/>
        <v>8038</v>
      </c>
    </row>
    <row r="626" spans="1:21">
      <c r="A626" s="285" t="s">
        <v>3720</v>
      </c>
      <c r="B626" s="285" t="s">
        <v>34</v>
      </c>
      <c r="C626" s="447" t="s">
        <v>5561</v>
      </c>
      <c r="D626" s="497">
        <f t="shared" si="88"/>
        <v>5469</v>
      </c>
      <c r="E626" s="496" t="e">
        <v>#N/A</v>
      </c>
      <c r="F626" s="489">
        <v>5469</v>
      </c>
      <c r="G626" s="489" t="e">
        <v>#N/A</v>
      </c>
      <c r="H626" s="489">
        <v>5469</v>
      </c>
      <c r="I626" s="489">
        <v>5469</v>
      </c>
      <c r="J626" s="489">
        <v>5469</v>
      </c>
      <c r="K626" s="489">
        <v>5469</v>
      </c>
      <c r="L626" s="489">
        <v>5469</v>
      </c>
      <c r="M626" s="743"/>
      <c r="N626" s="613" t="e">
        <f t="shared" si="81"/>
        <v>#N/A</v>
      </c>
      <c r="O626" s="613">
        <f t="shared" si="82"/>
        <v>0</v>
      </c>
      <c r="P626" s="613">
        <f t="shared" si="83"/>
        <v>0</v>
      </c>
      <c r="Q626" s="896">
        <f t="shared" si="89"/>
        <v>1</v>
      </c>
      <c r="R626" s="613">
        <f t="shared" si="84"/>
        <v>0</v>
      </c>
      <c r="S626" s="613">
        <f t="shared" si="85"/>
        <v>0</v>
      </c>
      <c r="T626" s="747">
        <f t="shared" si="86"/>
        <v>0</v>
      </c>
      <c r="U626" s="613">
        <f t="shared" si="87"/>
        <v>0</v>
      </c>
    </row>
    <row r="627" spans="1:21">
      <c r="A627" s="285" t="s">
        <v>3720</v>
      </c>
      <c r="B627" s="285" t="s">
        <v>3092</v>
      </c>
      <c r="C627" s="447" t="s">
        <v>4992</v>
      </c>
      <c r="D627" s="497">
        <f t="shared" si="88"/>
        <v>5524</v>
      </c>
      <c r="E627" s="496" t="e">
        <v>#N/A</v>
      </c>
      <c r="F627" s="489">
        <v>5524</v>
      </c>
      <c r="G627" s="489" t="e">
        <v>#N/A</v>
      </c>
      <c r="H627" s="489">
        <v>5524</v>
      </c>
      <c r="I627" s="489">
        <v>5524</v>
      </c>
      <c r="J627" s="489" t="e">
        <v>#N/A</v>
      </c>
      <c r="K627" s="489" t="e">
        <v>#N/A</v>
      </c>
      <c r="L627" s="489" t="e">
        <v>#N/A</v>
      </c>
      <c r="M627" s="743"/>
      <c r="N627" s="613" t="e">
        <f t="shared" si="81"/>
        <v>#N/A</v>
      </c>
      <c r="O627" s="613">
        <f t="shared" si="82"/>
        <v>0</v>
      </c>
      <c r="P627" s="613">
        <f t="shared" si="83"/>
        <v>0</v>
      </c>
      <c r="Q627" s="896">
        <f t="shared" si="89"/>
        <v>1</v>
      </c>
      <c r="R627" s="613">
        <f t="shared" si="84"/>
        <v>0</v>
      </c>
      <c r="S627" s="613" t="e">
        <f t="shared" si="85"/>
        <v>#N/A</v>
      </c>
      <c r="T627" s="747" t="e">
        <f t="shared" si="86"/>
        <v>#N/A</v>
      </c>
      <c r="U627" s="613" t="e">
        <f t="shared" si="87"/>
        <v>#N/A</v>
      </c>
    </row>
    <row r="628" spans="1:21">
      <c r="A628" s="285" t="s">
        <v>3720</v>
      </c>
      <c r="B628" s="285" t="s">
        <v>23</v>
      </c>
      <c r="C628" s="447" t="s">
        <v>5562</v>
      </c>
      <c r="D628" s="497">
        <f t="shared" si="88"/>
        <v>1691</v>
      </c>
      <c r="E628" s="496" t="e">
        <v>#N/A</v>
      </c>
      <c r="F628" s="489">
        <v>1691</v>
      </c>
      <c r="G628" s="489" t="e">
        <v>#N/A</v>
      </c>
      <c r="H628" s="489">
        <v>1691</v>
      </c>
      <c r="I628" s="489">
        <v>1612</v>
      </c>
      <c r="J628" s="489">
        <v>1691</v>
      </c>
      <c r="K628" s="489">
        <v>1691</v>
      </c>
      <c r="L628" s="489">
        <v>1691</v>
      </c>
      <c r="M628" s="743"/>
      <c r="N628" s="613" t="e">
        <f t="shared" si="81"/>
        <v>#N/A</v>
      </c>
      <c r="O628" s="613">
        <f t="shared" si="82"/>
        <v>0</v>
      </c>
      <c r="P628" s="613">
        <f t="shared" si="83"/>
        <v>0</v>
      </c>
      <c r="Q628" s="896">
        <f t="shared" si="89"/>
        <v>1</v>
      </c>
      <c r="R628" s="613">
        <f t="shared" si="84"/>
        <v>79</v>
      </c>
      <c r="S628" s="613">
        <f t="shared" si="85"/>
        <v>0</v>
      </c>
      <c r="T628" s="747">
        <f t="shared" si="86"/>
        <v>0</v>
      </c>
      <c r="U628" s="613">
        <f t="shared" si="87"/>
        <v>0</v>
      </c>
    </row>
    <row r="629" spans="1:21">
      <c r="A629" s="285" t="s">
        <v>3720</v>
      </c>
      <c r="B629" s="285" t="s">
        <v>24</v>
      </c>
      <c r="C629" s="447" t="s">
        <v>5563</v>
      </c>
      <c r="D629" s="497">
        <f t="shared" si="88"/>
        <v>1691</v>
      </c>
      <c r="E629" s="496" t="e">
        <v>#N/A</v>
      </c>
      <c r="F629" s="489">
        <v>1691</v>
      </c>
      <c r="G629" s="489" t="e">
        <v>#N/A</v>
      </c>
      <c r="H629" s="489">
        <v>1691</v>
      </c>
      <c r="I629" s="489">
        <v>1612</v>
      </c>
      <c r="J629" s="489">
        <v>1691</v>
      </c>
      <c r="K629" s="489">
        <v>1691</v>
      </c>
      <c r="L629" s="489">
        <v>1691</v>
      </c>
      <c r="M629" s="743"/>
      <c r="N629" s="613" t="e">
        <f t="shared" si="81"/>
        <v>#N/A</v>
      </c>
      <c r="O629" s="613">
        <f t="shared" si="82"/>
        <v>0</v>
      </c>
      <c r="P629" s="613">
        <f t="shared" si="83"/>
        <v>0</v>
      </c>
      <c r="Q629" s="896">
        <f t="shared" si="89"/>
        <v>1</v>
      </c>
      <c r="R629" s="613">
        <f t="shared" si="84"/>
        <v>79</v>
      </c>
      <c r="S629" s="613">
        <f t="shared" si="85"/>
        <v>0</v>
      </c>
      <c r="T629" s="747">
        <f t="shared" si="86"/>
        <v>0</v>
      </c>
      <c r="U629" s="613">
        <f t="shared" si="87"/>
        <v>0</v>
      </c>
    </row>
    <row r="630" spans="1:21">
      <c r="A630" s="285" t="s">
        <v>3720</v>
      </c>
      <c r="B630" s="285" t="s">
        <v>1408</v>
      </c>
      <c r="C630" s="447" t="s">
        <v>5564</v>
      </c>
      <c r="D630" s="497">
        <f t="shared" si="88"/>
        <v>1861</v>
      </c>
      <c r="E630" s="496" t="e">
        <v>#N/A</v>
      </c>
      <c r="F630" s="489">
        <v>1861</v>
      </c>
      <c r="G630" s="489" t="e">
        <v>#N/A</v>
      </c>
      <c r="H630" s="489">
        <v>1865</v>
      </c>
      <c r="I630" s="489">
        <v>1865</v>
      </c>
      <c r="J630" s="489">
        <v>1865</v>
      </c>
      <c r="K630" s="489">
        <v>1865</v>
      </c>
      <c r="L630" s="489" t="e">
        <v>#N/A</v>
      </c>
      <c r="M630" s="743"/>
      <c r="N630" s="613" t="e">
        <f t="shared" si="81"/>
        <v>#N/A</v>
      </c>
      <c r="O630" s="613">
        <f t="shared" si="82"/>
        <v>0</v>
      </c>
      <c r="P630" s="613">
        <f t="shared" si="83"/>
        <v>-4</v>
      </c>
      <c r="Q630" s="896">
        <f t="shared" si="89"/>
        <v>0.99785522788203751</v>
      </c>
      <c r="R630" s="613">
        <f t="shared" si="84"/>
        <v>-4</v>
      </c>
      <c r="S630" s="613">
        <f t="shared" si="85"/>
        <v>-4</v>
      </c>
      <c r="T630" s="747">
        <f t="shared" si="86"/>
        <v>-4</v>
      </c>
      <c r="U630" s="613" t="e">
        <f t="shared" si="87"/>
        <v>#N/A</v>
      </c>
    </row>
    <row r="631" spans="1:21">
      <c r="A631" s="285" t="s">
        <v>3720</v>
      </c>
      <c r="B631" s="285" t="s">
        <v>10</v>
      </c>
      <c r="C631" s="447" t="s">
        <v>5565</v>
      </c>
      <c r="D631" s="497">
        <f t="shared" si="88"/>
        <v>3377</v>
      </c>
      <c r="E631" s="496" t="e">
        <v>#N/A</v>
      </c>
      <c r="F631" s="489">
        <v>3377</v>
      </c>
      <c r="G631" s="489" t="e">
        <v>#N/A</v>
      </c>
      <c r="H631" s="489">
        <v>4583</v>
      </c>
      <c r="I631" s="489">
        <v>4583</v>
      </c>
      <c r="J631" s="489">
        <v>4583</v>
      </c>
      <c r="K631" s="489">
        <v>4583</v>
      </c>
      <c r="L631" s="489">
        <v>4583</v>
      </c>
      <c r="M631" s="743"/>
      <c r="N631" s="613" t="e">
        <f t="shared" si="81"/>
        <v>#N/A</v>
      </c>
      <c r="O631" s="613">
        <f t="shared" si="82"/>
        <v>0</v>
      </c>
      <c r="P631" s="613">
        <f t="shared" si="83"/>
        <v>-1206</v>
      </c>
      <c r="Q631" s="896">
        <f t="shared" si="89"/>
        <v>0.73685358935195289</v>
      </c>
      <c r="R631" s="613">
        <f t="shared" si="84"/>
        <v>-1206</v>
      </c>
      <c r="S631" s="613">
        <f t="shared" si="85"/>
        <v>-1206</v>
      </c>
      <c r="T631" s="747">
        <f t="shared" si="86"/>
        <v>-1206</v>
      </c>
      <c r="U631" s="613">
        <f t="shared" si="87"/>
        <v>-1206</v>
      </c>
    </row>
    <row r="632" spans="1:21">
      <c r="A632" s="285" t="s">
        <v>3720</v>
      </c>
      <c r="B632" s="285" t="s">
        <v>11</v>
      </c>
      <c r="C632" s="447" t="s">
        <v>5566</v>
      </c>
      <c r="D632" s="497">
        <f t="shared" si="88"/>
        <v>4666</v>
      </c>
      <c r="E632" s="496" t="e">
        <v>#N/A</v>
      </c>
      <c r="F632" s="489">
        <v>4666</v>
      </c>
      <c r="G632" s="489" t="e">
        <v>#N/A</v>
      </c>
      <c r="H632" s="489">
        <v>5308</v>
      </c>
      <c r="I632" s="489">
        <v>5308</v>
      </c>
      <c r="J632" s="489">
        <v>5308</v>
      </c>
      <c r="K632" s="489">
        <v>5308</v>
      </c>
      <c r="L632" s="489">
        <v>5308</v>
      </c>
      <c r="M632" s="743"/>
      <c r="N632" s="613" t="e">
        <f t="shared" si="81"/>
        <v>#N/A</v>
      </c>
      <c r="O632" s="613">
        <f t="shared" si="82"/>
        <v>0</v>
      </c>
      <c r="P632" s="613">
        <f t="shared" si="83"/>
        <v>-642</v>
      </c>
      <c r="Q632" s="896">
        <f t="shared" si="89"/>
        <v>0.87905048982667666</v>
      </c>
      <c r="R632" s="613">
        <f t="shared" si="84"/>
        <v>-642</v>
      </c>
      <c r="S632" s="613">
        <f t="shared" si="85"/>
        <v>-642</v>
      </c>
      <c r="T632" s="747">
        <f t="shared" si="86"/>
        <v>-642</v>
      </c>
      <c r="U632" s="613">
        <f t="shared" si="87"/>
        <v>-642</v>
      </c>
    </row>
    <row r="633" spans="1:21">
      <c r="A633" s="285" t="s">
        <v>3720</v>
      </c>
      <c r="B633" s="285" t="s">
        <v>12</v>
      </c>
      <c r="C633" s="447" t="s">
        <v>5567</v>
      </c>
      <c r="D633" s="497">
        <f t="shared" si="88"/>
        <v>5439</v>
      </c>
      <c r="E633" s="496" t="e">
        <v>#N/A</v>
      </c>
      <c r="F633" s="489">
        <v>5439</v>
      </c>
      <c r="G633" s="489" t="e">
        <v>#N/A</v>
      </c>
      <c r="H633" s="489">
        <v>6750</v>
      </c>
      <c r="I633" s="489">
        <v>6750</v>
      </c>
      <c r="J633" s="489">
        <v>6750</v>
      </c>
      <c r="K633" s="489">
        <v>6750</v>
      </c>
      <c r="L633" s="489">
        <v>6750</v>
      </c>
      <c r="M633" s="743"/>
      <c r="N633" s="613" t="e">
        <f t="shared" si="81"/>
        <v>#N/A</v>
      </c>
      <c r="O633" s="613">
        <f t="shared" si="82"/>
        <v>0</v>
      </c>
      <c r="P633" s="613">
        <f t="shared" si="83"/>
        <v>-1311</v>
      </c>
      <c r="Q633" s="896">
        <f t="shared" si="89"/>
        <v>0.80577777777777781</v>
      </c>
      <c r="R633" s="613">
        <f t="shared" si="84"/>
        <v>-1311</v>
      </c>
      <c r="S633" s="613">
        <f t="shared" si="85"/>
        <v>-1311</v>
      </c>
      <c r="T633" s="747">
        <f t="shared" si="86"/>
        <v>-1311</v>
      </c>
      <c r="U633" s="613">
        <f t="shared" si="87"/>
        <v>-1311</v>
      </c>
    </row>
    <row r="634" spans="1:21">
      <c r="A634" s="285" t="s">
        <v>3720</v>
      </c>
      <c r="B634" s="285" t="s">
        <v>13</v>
      </c>
      <c r="C634" s="447" t="s">
        <v>5568</v>
      </c>
      <c r="D634" s="497">
        <f t="shared" si="88"/>
        <v>5835</v>
      </c>
      <c r="E634" s="496">
        <v>5835</v>
      </c>
      <c r="F634" s="489">
        <v>5835</v>
      </c>
      <c r="G634" s="489" t="e">
        <v>#N/A</v>
      </c>
      <c r="H634" s="489">
        <v>7294</v>
      </c>
      <c r="I634" s="489">
        <v>7294</v>
      </c>
      <c r="J634" s="489">
        <v>7294</v>
      </c>
      <c r="K634" s="489">
        <v>7294</v>
      </c>
      <c r="L634" s="489">
        <v>7294</v>
      </c>
      <c r="M634" s="743"/>
      <c r="N634" s="613">
        <f t="shared" si="81"/>
        <v>0</v>
      </c>
      <c r="O634" s="613">
        <f t="shared" si="82"/>
        <v>0</v>
      </c>
      <c r="P634" s="613">
        <f t="shared" si="83"/>
        <v>-1459</v>
      </c>
      <c r="Q634" s="896">
        <f t="shared" si="89"/>
        <v>0.79997258020290651</v>
      </c>
      <c r="R634" s="613">
        <f t="shared" si="84"/>
        <v>-1459</v>
      </c>
      <c r="S634" s="613">
        <f t="shared" si="85"/>
        <v>-1459</v>
      </c>
      <c r="T634" s="747">
        <f t="shared" si="86"/>
        <v>-1459</v>
      </c>
      <c r="U634" s="613">
        <f t="shared" si="87"/>
        <v>-1459</v>
      </c>
    </row>
    <row r="635" spans="1:21">
      <c r="A635" s="285" t="s">
        <v>3720</v>
      </c>
      <c r="B635" s="285" t="s">
        <v>14</v>
      </c>
      <c r="C635" s="447" t="s">
        <v>5569</v>
      </c>
      <c r="D635" s="497">
        <f t="shared" si="88"/>
        <v>7209</v>
      </c>
      <c r="E635" s="496">
        <v>7209</v>
      </c>
      <c r="F635" s="489">
        <v>7209</v>
      </c>
      <c r="G635" s="489" t="e">
        <v>#N/A</v>
      </c>
      <c r="H635" s="489">
        <v>9012</v>
      </c>
      <c r="I635" s="489">
        <v>9012</v>
      </c>
      <c r="J635" s="489">
        <v>9012</v>
      </c>
      <c r="K635" s="489">
        <v>9012</v>
      </c>
      <c r="L635" s="489">
        <v>9012</v>
      </c>
      <c r="M635" s="743"/>
      <c r="N635" s="613">
        <f t="shared" si="81"/>
        <v>0</v>
      </c>
      <c r="O635" s="613">
        <f t="shared" si="82"/>
        <v>0</v>
      </c>
      <c r="P635" s="613">
        <f t="shared" si="83"/>
        <v>-1803</v>
      </c>
      <c r="Q635" s="896">
        <f t="shared" si="89"/>
        <v>0.79993342210386154</v>
      </c>
      <c r="R635" s="613">
        <f t="shared" si="84"/>
        <v>-1803</v>
      </c>
      <c r="S635" s="613">
        <f t="shared" si="85"/>
        <v>-1803</v>
      </c>
      <c r="T635" s="747">
        <f t="shared" si="86"/>
        <v>-1803</v>
      </c>
      <c r="U635" s="613">
        <f t="shared" si="87"/>
        <v>-1803</v>
      </c>
    </row>
    <row r="636" spans="1:21">
      <c r="A636" s="285" t="s">
        <v>3720</v>
      </c>
      <c r="B636" s="285" t="s">
        <v>665</v>
      </c>
      <c r="C636" s="447" t="s">
        <v>5570</v>
      </c>
      <c r="D636" s="497">
        <f t="shared" si="88"/>
        <v>8856</v>
      </c>
      <c r="E636" s="496" t="e">
        <v>#N/A</v>
      </c>
      <c r="F636" s="489" t="e">
        <v>#N/A</v>
      </c>
      <c r="G636" s="489" t="e">
        <v>#N/A</v>
      </c>
      <c r="H636" s="489">
        <v>8856</v>
      </c>
      <c r="I636" s="489">
        <v>8856</v>
      </c>
      <c r="J636" s="489">
        <v>8856</v>
      </c>
      <c r="K636" s="489">
        <v>8856</v>
      </c>
      <c r="L636" s="489">
        <v>8856</v>
      </c>
      <c r="M636" s="743"/>
      <c r="N636" s="613" t="e">
        <f t="shared" si="81"/>
        <v>#N/A</v>
      </c>
      <c r="O636" s="613" t="e">
        <f t="shared" si="82"/>
        <v>#N/A</v>
      </c>
      <c r="P636" s="613">
        <f t="shared" si="83"/>
        <v>0</v>
      </c>
      <c r="Q636" s="896" t="e">
        <f t="shared" si="89"/>
        <v>#N/A</v>
      </c>
      <c r="R636" s="613">
        <f t="shared" si="84"/>
        <v>0</v>
      </c>
      <c r="S636" s="613">
        <f t="shared" si="85"/>
        <v>0</v>
      </c>
      <c r="T636" s="747">
        <f t="shared" si="86"/>
        <v>0</v>
      </c>
      <c r="U636" s="613">
        <f t="shared" si="87"/>
        <v>0</v>
      </c>
    </row>
    <row r="637" spans="1:21">
      <c r="A637" s="285" t="s">
        <v>3720</v>
      </c>
      <c r="B637" s="285" t="s">
        <v>666</v>
      </c>
      <c r="C637" s="447" t="s">
        <v>5571</v>
      </c>
      <c r="D637" s="497">
        <f t="shared" si="88"/>
        <v>9875</v>
      </c>
      <c r="E637" s="496" t="e">
        <v>#N/A</v>
      </c>
      <c r="F637" s="489" t="e">
        <v>#N/A</v>
      </c>
      <c r="G637" s="489" t="e">
        <v>#N/A</v>
      </c>
      <c r="H637" s="489">
        <v>9875</v>
      </c>
      <c r="I637" s="489">
        <v>9875</v>
      </c>
      <c r="J637" s="489">
        <v>9875</v>
      </c>
      <c r="K637" s="489">
        <v>9875</v>
      </c>
      <c r="L637" s="489">
        <v>9875</v>
      </c>
      <c r="M637" s="743"/>
      <c r="N637" s="613" t="e">
        <f t="shared" si="81"/>
        <v>#N/A</v>
      </c>
      <c r="O637" s="613" t="e">
        <f t="shared" si="82"/>
        <v>#N/A</v>
      </c>
      <c r="P637" s="613">
        <f t="shared" si="83"/>
        <v>0</v>
      </c>
      <c r="Q637" s="896" t="e">
        <f t="shared" si="89"/>
        <v>#N/A</v>
      </c>
      <c r="R637" s="613">
        <f t="shared" si="84"/>
        <v>0</v>
      </c>
      <c r="S637" s="613">
        <f t="shared" si="85"/>
        <v>0</v>
      </c>
      <c r="T637" s="747">
        <f t="shared" si="86"/>
        <v>0</v>
      </c>
      <c r="U637" s="613">
        <f t="shared" si="87"/>
        <v>0</v>
      </c>
    </row>
    <row r="638" spans="1:21">
      <c r="A638" s="285" t="s">
        <v>3720</v>
      </c>
      <c r="B638" s="285" t="s">
        <v>26</v>
      </c>
      <c r="C638" s="447" t="s">
        <v>5572</v>
      </c>
      <c r="D638" s="497">
        <f t="shared" si="88"/>
        <v>8082</v>
      </c>
      <c r="E638" s="496" t="e">
        <v>#N/A</v>
      </c>
      <c r="F638" s="489" t="e">
        <v>#N/A</v>
      </c>
      <c r="G638" s="489" t="e">
        <v>#N/A</v>
      </c>
      <c r="H638" s="489">
        <v>8082</v>
      </c>
      <c r="I638" s="489">
        <v>8082</v>
      </c>
      <c r="J638" s="489">
        <v>8082</v>
      </c>
      <c r="K638" s="489">
        <v>8082</v>
      </c>
      <c r="L638" s="489" t="e">
        <v>#N/A</v>
      </c>
      <c r="M638" s="743"/>
      <c r="N638" s="613" t="e">
        <f t="shared" si="81"/>
        <v>#N/A</v>
      </c>
      <c r="O638" s="613" t="e">
        <f t="shared" si="82"/>
        <v>#N/A</v>
      </c>
      <c r="P638" s="613">
        <f t="shared" si="83"/>
        <v>0</v>
      </c>
      <c r="Q638" s="896" t="e">
        <f t="shared" si="89"/>
        <v>#N/A</v>
      </c>
      <c r="R638" s="613">
        <f t="shared" si="84"/>
        <v>0</v>
      </c>
      <c r="S638" s="613">
        <f t="shared" si="85"/>
        <v>0</v>
      </c>
      <c r="T638" s="747">
        <f t="shared" si="86"/>
        <v>0</v>
      </c>
      <c r="U638" s="613" t="e">
        <f t="shared" si="87"/>
        <v>#N/A</v>
      </c>
    </row>
    <row r="639" spans="1:21">
      <c r="A639" s="285" t="s">
        <v>3720</v>
      </c>
      <c r="B639" s="285" t="s">
        <v>3058</v>
      </c>
      <c r="C639" s="447" t="s">
        <v>5573</v>
      </c>
      <c r="D639" s="497">
        <f t="shared" si="88"/>
        <v>8724</v>
      </c>
      <c r="E639" s="496" t="e">
        <v>#N/A</v>
      </c>
      <c r="F639" s="489">
        <v>8724</v>
      </c>
      <c r="G639" s="489" t="e">
        <v>#N/A</v>
      </c>
      <c r="H639" s="489" t="e">
        <v>#N/A</v>
      </c>
      <c r="I639" s="489">
        <v>8724</v>
      </c>
      <c r="J639" s="489">
        <v>0</v>
      </c>
      <c r="K639" s="489" t="e">
        <v>#N/A</v>
      </c>
      <c r="L639" s="489">
        <v>8082</v>
      </c>
      <c r="M639" s="743"/>
      <c r="N639" s="613" t="e">
        <f t="shared" si="81"/>
        <v>#N/A</v>
      </c>
      <c r="O639" s="613">
        <f t="shared" si="82"/>
        <v>0</v>
      </c>
      <c r="P639" s="613" t="e">
        <f t="shared" si="83"/>
        <v>#N/A</v>
      </c>
      <c r="Q639" s="896" t="e">
        <f t="shared" si="89"/>
        <v>#N/A</v>
      </c>
      <c r="R639" s="613">
        <f t="shared" si="84"/>
        <v>0</v>
      </c>
      <c r="S639" s="613">
        <f t="shared" si="85"/>
        <v>8724</v>
      </c>
      <c r="T639" s="747" t="e">
        <f t="shared" si="86"/>
        <v>#N/A</v>
      </c>
      <c r="U639" s="613">
        <f t="shared" si="87"/>
        <v>642</v>
      </c>
    </row>
    <row r="640" spans="1:21">
      <c r="A640" s="285" t="s">
        <v>3720</v>
      </c>
      <c r="B640" s="285" t="s">
        <v>28</v>
      </c>
      <c r="C640" s="447" t="s">
        <v>5574</v>
      </c>
      <c r="D640" s="497">
        <f t="shared" si="88"/>
        <v>9410</v>
      </c>
      <c r="E640" s="496" t="e">
        <v>#N/A</v>
      </c>
      <c r="F640" s="489" t="e">
        <v>#N/A</v>
      </c>
      <c r="G640" s="489" t="e">
        <v>#N/A</v>
      </c>
      <c r="H640" s="489">
        <v>9410</v>
      </c>
      <c r="I640" s="489">
        <v>9410</v>
      </c>
      <c r="J640" s="489">
        <v>9410</v>
      </c>
      <c r="K640" s="489">
        <v>9410</v>
      </c>
      <c r="L640" s="489" t="e">
        <v>#N/A</v>
      </c>
      <c r="M640" s="743"/>
      <c r="N640" s="613" t="e">
        <f t="shared" si="81"/>
        <v>#N/A</v>
      </c>
      <c r="O640" s="613" t="e">
        <f t="shared" si="82"/>
        <v>#N/A</v>
      </c>
      <c r="P640" s="613">
        <f t="shared" si="83"/>
        <v>0</v>
      </c>
      <c r="Q640" s="896" t="e">
        <f t="shared" si="89"/>
        <v>#N/A</v>
      </c>
      <c r="R640" s="613">
        <f t="shared" si="84"/>
        <v>0</v>
      </c>
      <c r="S640" s="613">
        <f t="shared" si="85"/>
        <v>0</v>
      </c>
      <c r="T640" s="747">
        <f t="shared" si="86"/>
        <v>0</v>
      </c>
      <c r="U640" s="613" t="e">
        <f t="shared" si="87"/>
        <v>#N/A</v>
      </c>
    </row>
    <row r="641" spans="1:21">
      <c r="A641" s="285" t="s">
        <v>3720</v>
      </c>
      <c r="B641" s="285" t="s">
        <v>3060</v>
      </c>
      <c r="C641" s="447" t="s">
        <v>5575</v>
      </c>
      <c r="D641" s="497">
        <f t="shared" si="88"/>
        <v>9106</v>
      </c>
      <c r="E641" s="496" t="e">
        <v>#N/A</v>
      </c>
      <c r="F641" s="489">
        <v>9106</v>
      </c>
      <c r="G641" s="489" t="e">
        <v>#N/A</v>
      </c>
      <c r="H641" s="489" t="e">
        <v>#N/A</v>
      </c>
      <c r="I641" s="489">
        <v>9106</v>
      </c>
      <c r="J641" s="489">
        <v>0</v>
      </c>
      <c r="K641" s="489" t="e">
        <v>#N/A</v>
      </c>
      <c r="L641" s="489">
        <v>9410</v>
      </c>
      <c r="M641" s="743"/>
      <c r="N641" s="613" t="e">
        <f t="shared" si="81"/>
        <v>#N/A</v>
      </c>
      <c r="O641" s="613">
        <f t="shared" si="82"/>
        <v>0</v>
      </c>
      <c r="P641" s="613" t="e">
        <f t="shared" si="83"/>
        <v>#N/A</v>
      </c>
      <c r="Q641" s="896" t="e">
        <f t="shared" si="89"/>
        <v>#N/A</v>
      </c>
      <c r="R641" s="613">
        <f t="shared" si="84"/>
        <v>0</v>
      </c>
      <c r="S641" s="613">
        <f t="shared" si="85"/>
        <v>9106</v>
      </c>
      <c r="T641" s="747" t="e">
        <f t="shared" si="86"/>
        <v>#N/A</v>
      </c>
      <c r="U641" s="613">
        <f t="shared" si="87"/>
        <v>-304</v>
      </c>
    </row>
    <row r="642" spans="1:21">
      <c r="A642" s="285" t="s">
        <v>3720</v>
      </c>
      <c r="B642" s="285" t="s">
        <v>27</v>
      </c>
      <c r="C642" s="447" t="s">
        <v>5576</v>
      </c>
      <c r="D642" s="497">
        <f t="shared" si="88"/>
        <v>8990</v>
      </c>
      <c r="E642" s="496" t="e">
        <v>#N/A</v>
      </c>
      <c r="F642" s="489" t="e">
        <v>#N/A</v>
      </c>
      <c r="G642" s="489" t="e">
        <v>#N/A</v>
      </c>
      <c r="H642" s="489">
        <v>8990</v>
      </c>
      <c r="I642" s="489">
        <v>8990</v>
      </c>
      <c r="J642" s="489">
        <v>8990</v>
      </c>
      <c r="K642" s="489">
        <v>8990</v>
      </c>
      <c r="L642" s="489" t="e">
        <v>#N/A</v>
      </c>
      <c r="M642" s="743"/>
      <c r="N642" s="613" t="e">
        <f t="shared" ref="N642:N705" si="90">D642-E642</f>
        <v>#N/A</v>
      </c>
      <c r="O642" s="613" t="e">
        <f t="shared" ref="O642:O705" si="91">D642-F642</f>
        <v>#N/A</v>
      </c>
      <c r="P642" s="613">
        <f t="shared" ref="P642:P705" si="92">D642-H642</f>
        <v>0</v>
      </c>
      <c r="Q642" s="896" t="e">
        <f t="shared" si="89"/>
        <v>#N/A</v>
      </c>
      <c r="R642" s="613">
        <f t="shared" ref="R642:R705" si="93">D642-I642</f>
        <v>0</v>
      </c>
      <c r="S642" s="613">
        <f t="shared" ref="S642:S705" si="94">D642-J642</f>
        <v>0</v>
      </c>
      <c r="T642" s="747">
        <f t="shared" ref="T642:T705" si="95">D642-K642</f>
        <v>0</v>
      </c>
      <c r="U642" s="613" t="e">
        <f t="shared" ref="U642:U705" si="96">D642-L642</f>
        <v>#N/A</v>
      </c>
    </row>
    <row r="643" spans="1:21">
      <c r="A643" s="285" t="s">
        <v>3720</v>
      </c>
      <c r="B643" s="285" t="s">
        <v>3059</v>
      </c>
      <c r="C643" s="447" t="s">
        <v>5577</v>
      </c>
      <c r="D643" s="497">
        <f t="shared" ref="D643:D706" si="97">IFERROR(E643,IFERROR(F643,IFERROR(G643,IFERROR(H643,IFERROR(I643,IFERROR(J643,IFERROR(K643,L643)))))))</f>
        <v>9709</v>
      </c>
      <c r="E643" s="496" t="e">
        <v>#N/A</v>
      </c>
      <c r="F643" s="489">
        <v>9709</v>
      </c>
      <c r="G643" s="489" t="e">
        <v>#N/A</v>
      </c>
      <c r="H643" s="489" t="e">
        <v>#N/A</v>
      </c>
      <c r="I643" s="489">
        <v>9709</v>
      </c>
      <c r="J643" s="489">
        <v>0</v>
      </c>
      <c r="K643" s="489" t="e">
        <v>#N/A</v>
      </c>
      <c r="L643" s="489">
        <v>8990</v>
      </c>
      <c r="M643" s="743"/>
      <c r="N643" s="613" t="e">
        <f t="shared" si="90"/>
        <v>#N/A</v>
      </c>
      <c r="O643" s="613">
        <f t="shared" si="91"/>
        <v>0</v>
      </c>
      <c r="P643" s="613" t="e">
        <f t="shared" si="92"/>
        <v>#N/A</v>
      </c>
      <c r="Q643" s="896" t="e">
        <f t="shared" ref="Q643:Q706" si="98">F643/H643</f>
        <v>#N/A</v>
      </c>
      <c r="R643" s="613">
        <f t="shared" si="93"/>
        <v>0</v>
      </c>
      <c r="S643" s="613">
        <f t="shared" si="94"/>
        <v>9709</v>
      </c>
      <c r="T643" s="747" t="e">
        <f t="shared" si="95"/>
        <v>#N/A</v>
      </c>
      <c r="U643" s="613">
        <f t="shared" si="96"/>
        <v>719</v>
      </c>
    </row>
    <row r="644" spans="1:21">
      <c r="A644" s="285" t="s">
        <v>3720</v>
      </c>
      <c r="B644" s="285" t="s">
        <v>29</v>
      </c>
      <c r="C644" s="447" t="s">
        <v>5578</v>
      </c>
      <c r="D644" s="497">
        <f t="shared" si="97"/>
        <v>10152</v>
      </c>
      <c r="E644" s="496" t="e">
        <v>#N/A</v>
      </c>
      <c r="F644" s="489" t="e">
        <v>#N/A</v>
      </c>
      <c r="G644" s="489" t="e">
        <v>#N/A</v>
      </c>
      <c r="H644" s="489">
        <v>10152</v>
      </c>
      <c r="I644" s="489">
        <v>10152</v>
      </c>
      <c r="J644" s="489">
        <v>10152</v>
      </c>
      <c r="K644" s="489">
        <v>10152</v>
      </c>
      <c r="L644" s="489" t="e">
        <v>#N/A</v>
      </c>
      <c r="M644" s="743"/>
      <c r="N644" s="613" t="e">
        <f t="shared" si="90"/>
        <v>#N/A</v>
      </c>
      <c r="O644" s="613" t="e">
        <f t="shared" si="91"/>
        <v>#N/A</v>
      </c>
      <c r="P644" s="613">
        <f t="shared" si="92"/>
        <v>0</v>
      </c>
      <c r="Q644" s="896" t="e">
        <f t="shared" si="98"/>
        <v>#N/A</v>
      </c>
      <c r="R644" s="613">
        <f t="shared" si="93"/>
        <v>0</v>
      </c>
      <c r="S644" s="613">
        <f t="shared" si="94"/>
        <v>0</v>
      </c>
      <c r="T644" s="747">
        <f t="shared" si="95"/>
        <v>0</v>
      </c>
      <c r="U644" s="613" t="e">
        <f t="shared" si="96"/>
        <v>#N/A</v>
      </c>
    </row>
    <row r="645" spans="1:21">
      <c r="A645" s="285" t="s">
        <v>3720</v>
      </c>
      <c r="B645" s="285" t="s">
        <v>3061</v>
      </c>
      <c r="C645" s="447" t="s">
        <v>5579</v>
      </c>
      <c r="D645" s="497">
        <f t="shared" si="97"/>
        <v>9619</v>
      </c>
      <c r="E645" s="496" t="e">
        <v>#N/A</v>
      </c>
      <c r="F645" s="489">
        <v>9619</v>
      </c>
      <c r="G645" s="489" t="e">
        <v>#N/A</v>
      </c>
      <c r="H645" s="489" t="e">
        <v>#N/A</v>
      </c>
      <c r="I645" s="489">
        <v>9619</v>
      </c>
      <c r="J645" s="489">
        <v>0</v>
      </c>
      <c r="K645" s="489" t="e">
        <v>#N/A</v>
      </c>
      <c r="L645" s="489">
        <v>10152</v>
      </c>
      <c r="M645" s="743"/>
      <c r="N645" s="613" t="e">
        <f t="shared" si="90"/>
        <v>#N/A</v>
      </c>
      <c r="O645" s="613">
        <f t="shared" si="91"/>
        <v>0</v>
      </c>
      <c r="P645" s="613" t="e">
        <f t="shared" si="92"/>
        <v>#N/A</v>
      </c>
      <c r="Q645" s="896" t="e">
        <f t="shared" si="98"/>
        <v>#N/A</v>
      </c>
      <c r="R645" s="613">
        <f t="shared" si="93"/>
        <v>0</v>
      </c>
      <c r="S645" s="613">
        <f t="shared" si="94"/>
        <v>9619</v>
      </c>
      <c r="T645" s="747" t="e">
        <f t="shared" si="95"/>
        <v>#N/A</v>
      </c>
      <c r="U645" s="613">
        <f t="shared" si="96"/>
        <v>-533</v>
      </c>
    </row>
    <row r="646" spans="1:21">
      <c r="A646" s="285" t="s">
        <v>3720</v>
      </c>
      <c r="B646" s="285" t="s">
        <v>30</v>
      </c>
      <c r="C646" s="447" t="s">
        <v>5580</v>
      </c>
      <c r="D646" s="497">
        <f t="shared" si="97"/>
        <v>11923</v>
      </c>
      <c r="E646" s="496" t="e">
        <v>#N/A</v>
      </c>
      <c r="F646" s="489" t="e">
        <v>#N/A</v>
      </c>
      <c r="G646" s="489" t="e">
        <v>#N/A</v>
      </c>
      <c r="H646" s="489">
        <v>11923</v>
      </c>
      <c r="I646" s="489">
        <v>11923</v>
      </c>
      <c r="J646" s="489">
        <v>11923</v>
      </c>
      <c r="K646" s="489">
        <v>11923</v>
      </c>
      <c r="L646" s="489" t="e">
        <v>#N/A</v>
      </c>
      <c r="M646" s="743"/>
      <c r="N646" s="613" t="e">
        <f t="shared" si="90"/>
        <v>#N/A</v>
      </c>
      <c r="O646" s="613" t="e">
        <f t="shared" si="91"/>
        <v>#N/A</v>
      </c>
      <c r="P646" s="613">
        <f t="shared" si="92"/>
        <v>0</v>
      </c>
      <c r="Q646" s="896" t="e">
        <f t="shared" si="98"/>
        <v>#N/A</v>
      </c>
      <c r="R646" s="613">
        <f t="shared" si="93"/>
        <v>0</v>
      </c>
      <c r="S646" s="613">
        <f t="shared" si="94"/>
        <v>0</v>
      </c>
      <c r="T646" s="747">
        <f t="shared" si="95"/>
        <v>0</v>
      </c>
      <c r="U646" s="613" t="e">
        <f t="shared" si="96"/>
        <v>#N/A</v>
      </c>
    </row>
    <row r="647" spans="1:21">
      <c r="A647" s="285" t="s">
        <v>3720</v>
      </c>
      <c r="B647" s="285" t="s">
        <v>3062</v>
      </c>
      <c r="C647" s="447" t="s">
        <v>5581</v>
      </c>
      <c r="D647" s="497">
        <f t="shared" si="97"/>
        <v>10291</v>
      </c>
      <c r="E647" s="496" t="e">
        <v>#N/A</v>
      </c>
      <c r="F647" s="489">
        <v>10291</v>
      </c>
      <c r="G647" s="489" t="e">
        <v>#N/A</v>
      </c>
      <c r="H647" s="489" t="e">
        <v>#N/A</v>
      </c>
      <c r="I647" s="489">
        <v>10291</v>
      </c>
      <c r="J647" s="489">
        <v>0</v>
      </c>
      <c r="K647" s="489" t="e">
        <v>#N/A</v>
      </c>
      <c r="L647" s="489">
        <v>11923</v>
      </c>
      <c r="M647" s="743"/>
      <c r="N647" s="613" t="e">
        <f t="shared" si="90"/>
        <v>#N/A</v>
      </c>
      <c r="O647" s="613">
        <f t="shared" si="91"/>
        <v>0</v>
      </c>
      <c r="P647" s="613" t="e">
        <f t="shared" si="92"/>
        <v>#N/A</v>
      </c>
      <c r="Q647" s="896" t="e">
        <f t="shared" si="98"/>
        <v>#N/A</v>
      </c>
      <c r="R647" s="613">
        <f t="shared" si="93"/>
        <v>0</v>
      </c>
      <c r="S647" s="613">
        <f t="shared" si="94"/>
        <v>10291</v>
      </c>
      <c r="T647" s="747" t="e">
        <f t="shared" si="95"/>
        <v>#N/A</v>
      </c>
      <c r="U647" s="613">
        <f t="shared" si="96"/>
        <v>-1632</v>
      </c>
    </row>
    <row r="648" spans="1:21">
      <c r="A648" s="285" t="s">
        <v>3720</v>
      </c>
      <c r="B648" s="285" t="s">
        <v>53</v>
      </c>
      <c r="C648" s="447" t="s">
        <v>5582</v>
      </c>
      <c r="D648" s="497">
        <f t="shared" si="97"/>
        <v>3335</v>
      </c>
      <c r="E648" s="496" t="e">
        <v>#N/A</v>
      </c>
      <c r="F648" s="489">
        <v>3335</v>
      </c>
      <c r="G648" s="489" t="e">
        <v>#N/A</v>
      </c>
      <c r="H648" s="489">
        <v>3335</v>
      </c>
      <c r="I648" s="489">
        <v>3335</v>
      </c>
      <c r="J648" s="489">
        <v>3335</v>
      </c>
      <c r="K648" s="489">
        <v>3335</v>
      </c>
      <c r="L648" s="489">
        <v>3335</v>
      </c>
      <c r="M648" s="743"/>
      <c r="N648" s="613" t="e">
        <f t="shared" si="90"/>
        <v>#N/A</v>
      </c>
      <c r="O648" s="613">
        <f t="shared" si="91"/>
        <v>0</v>
      </c>
      <c r="P648" s="613">
        <f t="shared" si="92"/>
        <v>0</v>
      </c>
      <c r="Q648" s="896">
        <f t="shared" si="98"/>
        <v>1</v>
      </c>
      <c r="R648" s="613">
        <f t="shared" si="93"/>
        <v>0</v>
      </c>
      <c r="S648" s="613">
        <f t="shared" si="94"/>
        <v>0</v>
      </c>
      <c r="T648" s="747">
        <f t="shared" si="95"/>
        <v>0</v>
      </c>
      <c r="U648" s="613">
        <f t="shared" si="96"/>
        <v>0</v>
      </c>
    </row>
    <row r="649" spans="1:21">
      <c r="A649" s="285" t="s">
        <v>3720</v>
      </c>
      <c r="B649" s="285" t="s">
        <v>3050</v>
      </c>
      <c r="C649" s="447" t="s">
        <v>5583</v>
      </c>
      <c r="D649" s="497">
        <f t="shared" si="97"/>
        <v>3369</v>
      </c>
      <c r="E649" s="496" t="e">
        <v>#N/A</v>
      </c>
      <c r="F649" s="489">
        <v>3369</v>
      </c>
      <c r="G649" s="489" t="e">
        <v>#N/A</v>
      </c>
      <c r="H649" s="489">
        <v>3502</v>
      </c>
      <c r="I649" s="489">
        <v>3502</v>
      </c>
      <c r="J649" s="489">
        <v>3502</v>
      </c>
      <c r="K649" s="489" t="e">
        <v>#N/A</v>
      </c>
      <c r="L649" s="489">
        <v>0</v>
      </c>
      <c r="M649" s="743"/>
      <c r="N649" s="613" t="e">
        <f t="shared" si="90"/>
        <v>#N/A</v>
      </c>
      <c r="O649" s="613">
        <f t="shared" si="91"/>
        <v>0</v>
      </c>
      <c r="P649" s="613">
        <f t="shared" si="92"/>
        <v>-133</v>
      </c>
      <c r="Q649" s="896">
        <f t="shared" si="98"/>
        <v>0.96202170188463731</v>
      </c>
      <c r="R649" s="613">
        <f t="shared" si="93"/>
        <v>-133</v>
      </c>
      <c r="S649" s="613">
        <f t="shared" si="94"/>
        <v>-133</v>
      </c>
      <c r="T649" s="747" t="e">
        <f t="shared" si="95"/>
        <v>#N/A</v>
      </c>
      <c r="U649" s="613">
        <f t="shared" si="96"/>
        <v>3369</v>
      </c>
    </row>
    <row r="650" spans="1:21">
      <c r="A650" s="285" t="s">
        <v>3720</v>
      </c>
      <c r="B650" s="285" t="s">
        <v>1445</v>
      </c>
      <c r="C650" s="447" t="s">
        <v>4309</v>
      </c>
      <c r="D650" s="497">
        <f t="shared" si="97"/>
        <v>2537</v>
      </c>
      <c r="E650" s="496" t="e">
        <v>#N/A</v>
      </c>
      <c r="F650" s="489" t="e">
        <v>#N/A</v>
      </c>
      <c r="G650" s="489" t="e">
        <v>#N/A</v>
      </c>
      <c r="H650" s="489">
        <v>2537</v>
      </c>
      <c r="I650" s="489" t="e">
        <v>#N/A</v>
      </c>
      <c r="J650" s="489" t="e">
        <v>#N/A</v>
      </c>
      <c r="K650" s="489" t="e">
        <v>#N/A</v>
      </c>
      <c r="L650" s="489" t="e">
        <v>#N/A</v>
      </c>
      <c r="M650" s="743"/>
      <c r="N650" s="613" t="e">
        <f t="shared" si="90"/>
        <v>#N/A</v>
      </c>
      <c r="O650" s="613" t="e">
        <f t="shared" si="91"/>
        <v>#N/A</v>
      </c>
      <c r="P650" s="613">
        <f t="shared" si="92"/>
        <v>0</v>
      </c>
      <c r="Q650" s="896" t="e">
        <f t="shared" si="98"/>
        <v>#N/A</v>
      </c>
      <c r="R650" s="613" t="e">
        <f t="shared" si="93"/>
        <v>#N/A</v>
      </c>
      <c r="S650" s="613" t="e">
        <f t="shared" si="94"/>
        <v>#N/A</v>
      </c>
      <c r="T650" s="747" t="e">
        <f t="shared" si="95"/>
        <v>#N/A</v>
      </c>
      <c r="U650" s="613" t="e">
        <f t="shared" si="96"/>
        <v>#N/A</v>
      </c>
    </row>
    <row r="651" spans="1:21">
      <c r="A651" s="285" t="s">
        <v>3720</v>
      </c>
      <c r="B651" s="285" t="s">
        <v>656</v>
      </c>
      <c r="C651" s="447" t="s">
        <v>5584</v>
      </c>
      <c r="D651" s="497">
        <f t="shared" si="97"/>
        <v>2995</v>
      </c>
      <c r="E651" s="496" t="e">
        <v>#N/A</v>
      </c>
      <c r="F651" s="489">
        <v>2995</v>
      </c>
      <c r="G651" s="489" t="e">
        <v>#N/A</v>
      </c>
      <c r="H651" s="489">
        <v>2995</v>
      </c>
      <c r="I651" s="489">
        <v>2995</v>
      </c>
      <c r="J651" s="489">
        <v>2995</v>
      </c>
      <c r="K651" s="489">
        <v>2995</v>
      </c>
      <c r="L651" s="489">
        <v>2995</v>
      </c>
      <c r="M651" s="743"/>
      <c r="N651" s="613" t="e">
        <f t="shared" si="90"/>
        <v>#N/A</v>
      </c>
      <c r="O651" s="613">
        <f t="shared" si="91"/>
        <v>0</v>
      </c>
      <c r="P651" s="613">
        <f t="shared" si="92"/>
        <v>0</v>
      </c>
      <c r="Q651" s="896">
        <f t="shared" si="98"/>
        <v>1</v>
      </c>
      <c r="R651" s="613">
        <f t="shared" si="93"/>
        <v>0</v>
      </c>
      <c r="S651" s="613">
        <f t="shared" si="94"/>
        <v>0</v>
      </c>
      <c r="T651" s="747">
        <f t="shared" si="95"/>
        <v>0</v>
      </c>
      <c r="U651" s="613">
        <f t="shared" si="96"/>
        <v>0</v>
      </c>
    </row>
    <row r="652" spans="1:21">
      <c r="A652" s="285" t="s">
        <v>3720</v>
      </c>
      <c r="B652" s="285" t="s">
        <v>9</v>
      </c>
      <c r="C652" s="447" t="s">
        <v>5585</v>
      </c>
      <c r="D652" s="497">
        <f t="shared" si="97"/>
        <v>2537</v>
      </c>
      <c r="E652" s="496" t="e">
        <v>#N/A</v>
      </c>
      <c r="F652" s="489">
        <v>2537</v>
      </c>
      <c r="G652" s="489" t="e">
        <v>#N/A</v>
      </c>
      <c r="H652" s="489">
        <v>2537</v>
      </c>
      <c r="I652" s="489">
        <v>2537</v>
      </c>
      <c r="J652" s="489">
        <v>2537</v>
      </c>
      <c r="K652" s="489">
        <v>2537</v>
      </c>
      <c r="L652" s="489">
        <v>2537</v>
      </c>
      <c r="M652" s="743"/>
      <c r="N652" s="613" t="e">
        <f t="shared" si="90"/>
        <v>#N/A</v>
      </c>
      <c r="O652" s="613">
        <f t="shared" si="91"/>
        <v>0</v>
      </c>
      <c r="P652" s="613">
        <f t="shared" si="92"/>
        <v>0</v>
      </c>
      <c r="Q652" s="896">
        <f t="shared" si="98"/>
        <v>1</v>
      </c>
      <c r="R652" s="613">
        <f t="shared" si="93"/>
        <v>0</v>
      </c>
      <c r="S652" s="613">
        <f t="shared" si="94"/>
        <v>0</v>
      </c>
      <c r="T652" s="747">
        <f t="shared" si="95"/>
        <v>0</v>
      </c>
      <c r="U652" s="613">
        <f t="shared" si="96"/>
        <v>0</v>
      </c>
    </row>
    <row r="653" spans="1:21">
      <c r="A653" s="285" t="s">
        <v>3720</v>
      </c>
      <c r="B653" s="285" t="s">
        <v>3051</v>
      </c>
      <c r="C653" s="447" t="s">
        <v>5586</v>
      </c>
      <c r="D653" s="497">
        <f t="shared" si="97"/>
        <v>2563</v>
      </c>
      <c r="E653" s="496" t="e">
        <v>#N/A</v>
      </c>
      <c r="F653" s="489">
        <v>2563</v>
      </c>
      <c r="G653" s="489" t="e">
        <v>#N/A</v>
      </c>
      <c r="H653" s="489">
        <v>2664</v>
      </c>
      <c r="I653" s="489">
        <v>2664</v>
      </c>
      <c r="J653" s="489">
        <v>2664</v>
      </c>
      <c r="K653" s="489" t="e">
        <v>#N/A</v>
      </c>
      <c r="L653" s="489">
        <v>0</v>
      </c>
      <c r="M653" s="743"/>
      <c r="N653" s="613" t="e">
        <f t="shared" si="90"/>
        <v>#N/A</v>
      </c>
      <c r="O653" s="613">
        <f t="shared" si="91"/>
        <v>0</v>
      </c>
      <c r="P653" s="613">
        <f t="shared" si="92"/>
        <v>-101</v>
      </c>
      <c r="Q653" s="896">
        <f t="shared" si="98"/>
        <v>0.96208708708708712</v>
      </c>
      <c r="R653" s="613">
        <f t="shared" si="93"/>
        <v>-101</v>
      </c>
      <c r="S653" s="613">
        <f t="shared" si="94"/>
        <v>-101</v>
      </c>
      <c r="T653" s="747" t="e">
        <f t="shared" si="95"/>
        <v>#N/A</v>
      </c>
      <c r="U653" s="613">
        <f t="shared" si="96"/>
        <v>2563</v>
      </c>
    </row>
    <row r="654" spans="1:21">
      <c r="A654" s="285" t="s">
        <v>3720</v>
      </c>
      <c r="B654" s="285" t="s">
        <v>1446</v>
      </c>
      <c r="C654" s="447" t="s">
        <v>5587</v>
      </c>
      <c r="D654" s="497">
        <f t="shared" si="97"/>
        <v>2778</v>
      </c>
      <c r="E654" s="496" t="e">
        <v>#N/A</v>
      </c>
      <c r="F654" s="489">
        <v>2778</v>
      </c>
      <c r="G654" s="489" t="e">
        <v>#N/A</v>
      </c>
      <c r="H654" s="489">
        <v>2778</v>
      </c>
      <c r="I654" s="489">
        <v>2778</v>
      </c>
      <c r="J654" s="489" t="e">
        <v>#N/A</v>
      </c>
      <c r="K654" s="489">
        <v>2778</v>
      </c>
      <c r="L654" s="489" t="e">
        <v>#N/A</v>
      </c>
      <c r="M654" s="743"/>
      <c r="N654" s="613" t="e">
        <f t="shared" si="90"/>
        <v>#N/A</v>
      </c>
      <c r="O654" s="613">
        <f t="shared" si="91"/>
        <v>0</v>
      </c>
      <c r="P654" s="613">
        <f t="shared" si="92"/>
        <v>0</v>
      </c>
      <c r="Q654" s="896">
        <f t="shared" si="98"/>
        <v>1</v>
      </c>
      <c r="R654" s="613">
        <f t="shared" si="93"/>
        <v>0</v>
      </c>
      <c r="S654" s="613" t="e">
        <f t="shared" si="94"/>
        <v>#N/A</v>
      </c>
      <c r="T654" s="747">
        <f t="shared" si="95"/>
        <v>0</v>
      </c>
      <c r="U654" s="613" t="e">
        <f t="shared" si="96"/>
        <v>#N/A</v>
      </c>
    </row>
    <row r="655" spans="1:21">
      <c r="A655" s="285" t="s">
        <v>3720</v>
      </c>
      <c r="B655" s="285" t="s">
        <v>3055</v>
      </c>
      <c r="C655" s="447" t="s">
        <v>5588</v>
      </c>
      <c r="D655" s="497">
        <f t="shared" si="97"/>
        <v>2806</v>
      </c>
      <c r="E655" s="496" t="e">
        <v>#N/A</v>
      </c>
      <c r="F655" s="489">
        <v>2806</v>
      </c>
      <c r="G655" s="489" t="e">
        <v>#N/A</v>
      </c>
      <c r="H655" s="489">
        <v>2806</v>
      </c>
      <c r="I655" s="489">
        <v>2806</v>
      </c>
      <c r="J655" s="489" t="e">
        <v>#N/A</v>
      </c>
      <c r="K655" s="489" t="e">
        <v>#N/A</v>
      </c>
      <c r="L655" s="489" t="e">
        <v>#N/A</v>
      </c>
      <c r="M655" s="743"/>
      <c r="N655" s="613" t="e">
        <f t="shared" si="90"/>
        <v>#N/A</v>
      </c>
      <c r="O655" s="613">
        <f t="shared" si="91"/>
        <v>0</v>
      </c>
      <c r="P655" s="613">
        <f t="shared" si="92"/>
        <v>0</v>
      </c>
      <c r="Q655" s="896">
        <f t="shared" si="98"/>
        <v>1</v>
      </c>
      <c r="R655" s="613">
        <f t="shared" si="93"/>
        <v>0</v>
      </c>
      <c r="S655" s="613" t="e">
        <f t="shared" si="94"/>
        <v>#N/A</v>
      </c>
      <c r="T655" s="747" t="e">
        <f t="shared" si="95"/>
        <v>#N/A</v>
      </c>
      <c r="U655" s="613" t="e">
        <f t="shared" si="96"/>
        <v>#N/A</v>
      </c>
    </row>
    <row r="656" spans="1:21">
      <c r="A656" s="285" t="s">
        <v>3720</v>
      </c>
      <c r="B656" s="285" t="s">
        <v>73</v>
      </c>
      <c r="C656" s="447" t="s">
        <v>5589</v>
      </c>
      <c r="D656" s="497">
        <f t="shared" si="97"/>
        <v>3345</v>
      </c>
      <c r="E656" s="496" t="e">
        <v>#N/A</v>
      </c>
      <c r="F656" s="489" t="e">
        <v>#N/A</v>
      </c>
      <c r="G656" s="489" t="e">
        <v>#N/A</v>
      </c>
      <c r="H656" s="489">
        <v>3345</v>
      </c>
      <c r="I656" s="489">
        <v>3345</v>
      </c>
      <c r="J656" s="489">
        <v>3345</v>
      </c>
      <c r="K656" s="489">
        <v>3345</v>
      </c>
      <c r="L656" s="489">
        <v>3345</v>
      </c>
      <c r="M656" s="743"/>
      <c r="N656" s="613" t="e">
        <f t="shared" si="90"/>
        <v>#N/A</v>
      </c>
      <c r="O656" s="613" t="e">
        <f t="shared" si="91"/>
        <v>#N/A</v>
      </c>
      <c r="P656" s="613">
        <f t="shared" si="92"/>
        <v>0</v>
      </c>
      <c r="Q656" s="896" t="e">
        <f t="shared" si="98"/>
        <v>#N/A</v>
      </c>
      <c r="R656" s="613">
        <f t="shared" si="93"/>
        <v>0</v>
      </c>
      <c r="S656" s="613">
        <f t="shared" si="94"/>
        <v>0</v>
      </c>
      <c r="T656" s="747">
        <f t="shared" si="95"/>
        <v>0</v>
      </c>
      <c r="U656" s="613">
        <f t="shared" si="96"/>
        <v>0</v>
      </c>
    </row>
    <row r="657" spans="1:21">
      <c r="A657" s="285" t="s">
        <v>3720</v>
      </c>
      <c r="B657" s="285" t="s">
        <v>2727</v>
      </c>
      <c r="C657" s="447" t="s">
        <v>5590</v>
      </c>
      <c r="D657" s="497">
        <f t="shared" si="97"/>
        <v>3700</v>
      </c>
      <c r="E657" s="496" t="e">
        <v>#N/A</v>
      </c>
      <c r="F657" s="489">
        <v>3700</v>
      </c>
      <c r="G657" s="489" t="e">
        <v>#N/A</v>
      </c>
      <c r="H657" s="489" t="e">
        <v>#N/A</v>
      </c>
      <c r="I657" s="489">
        <v>3700</v>
      </c>
      <c r="J657" s="489">
        <v>0</v>
      </c>
      <c r="K657" s="489">
        <v>3700</v>
      </c>
      <c r="L657" s="489">
        <v>3700</v>
      </c>
      <c r="M657" s="743"/>
      <c r="N657" s="613" t="e">
        <f t="shared" si="90"/>
        <v>#N/A</v>
      </c>
      <c r="O657" s="613">
        <f t="shared" si="91"/>
        <v>0</v>
      </c>
      <c r="P657" s="613" t="e">
        <f t="shared" si="92"/>
        <v>#N/A</v>
      </c>
      <c r="Q657" s="896" t="e">
        <f t="shared" si="98"/>
        <v>#N/A</v>
      </c>
      <c r="R657" s="613">
        <f t="shared" si="93"/>
        <v>0</v>
      </c>
      <c r="S657" s="613">
        <f t="shared" si="94"/>
        <v>3700</v>
      </c>
      <c r="T657" s="747">
        <f t="shared" si="95"/>
        <v>0</v>
      </c>
      <c r="U657" s="613">
        <f t="shared" si="96"/>
        <v>0</v>
      </c>
    </row>
    <row r="658" spans="1:21">
      <c r="A658" s="285" t="s">
        <v>3720</v>
      </c>
      <c r="B658" s="285" t="s">
        <v>3052</v>
      </c>
      <c r="C658" s="447" t="s">
        <v>5591</v>
      </c>
      <c r="D658" s="497">
        <f t="shared" si="97"/>
        <v>3737</v>
      </c>
      <c r="E658" s="496" t="e">
        <v>#N/A</v>
      </c>
      <c r="F658" s="489">
        <v>3737</v>
      </c>
      <c r="G658" s="489" t="e">
        <v>#N/A</v>
      </c>
      <c r="H658" s="489">
        <v>3922</v>
      </c>
      <c r="I658" s="489">
        <v>3922</v>
      </c>
      <c r="J658" s="489">
        <v>3922</v>
      </c>
      <c r="K658" s="489" t="e">
        <v>#N/A</v>
      </c>
      <c r="L658" s="489">
        <v>0</v>
      </c>
      <c r="M658" s="743"/>
      <c r="N658" s="613" t="e">
        <f t="shared" si="90"/>
        <v>#N/A</v>
      </c>
      <c r="O658" s="613">
        <f t="shared" si="91"/>
        <v>0</v>
      </c>
      <c r="P658" s="613">
        <f t="shared" si="92"/>
        <v>-185</v>
      </c>
      <c r="Q658" s="896">
        <f t="shared" si="98"/>
        <v>0.95283018867924529</v>
      </c>
      <c r="R658" s="613">
        <f t="shared" si="93"/>
        <v>-185</v>
      </c>
      <c r="S658" s="613">
        <f t="shared" si="94"/>
        <v>-185</v>
      </c>
      <c r="T658" s="747" t="e">
        <f t="shared" si="95"/>
        <v>#N/A</v>
      </c>
      <c r="U658" s="613">
        <f t="shared" si="96"/>
        <v>3737</v>
      </c>
    </row>
    <row r="659" spans="1:21">
      <c r="A659" s="285" t="s">
        <v>3720</v>
      </c>
      <c r="B659" s="285" t="s">
        <v>71</v>
      </c>
      <c r="C659" s="447" t="s">
        <v>5592</v>
      </c>
      <c r="D659" s="497">
        <f t="shared" si="97"/>
        <v>3731</v>
      </c>
      <c r="E659" s="496" t="e">
        <v>#N/A</v>
      </c>
      <c r="F659" s="489" t="e">
        <v>#N/A</v>
      </c>
      <c r="G659" s="489" t="e">
        <v>#N/A</v>
      </c>
      <c r="H659" s="489">
        <v>3731</v>
      </c>
      <c r="I659" s="489">
        <v>3731</v>
      </c>
      <c r="J659" s="489">
        <v>3731</v>
      </c>
      <c r="K659" s="489">
        <v>3731</v>
      </c>
      <c r="L659" s="489">
        <v>3731</v>
      </c>
      <c r="M659" s="743"/>
      <c r="N659" s="613" t="e">
        <f t="shared" si="90"/>
        <v>#N/A</v>
      </c>
      <c r="O659" s="613" t="e">
        <f t="shared" si="91"/>
        <v>#N/A</v>
      </c>
      <c r="P659" s="613">
        <f t="shared" si="92"/>
        <v>0</v>
      </c>
      <c r="Q659" s="896" t="e">
        <f t="shared" si="98"/>
        <v>#N/A</v>
      </c>
      <c r="R659" s="613">
        <f t="shared" si="93"/>
        <v>0</v>
      </c>
      <c r="S659" s="613">
        <f t="shared" si="94"/>
        <v>0</v>
      </c>
      <c r="T659" s="747">
        <f t="shared" si="95"/>
        <v>0</v>
      </c>
      <c r="U659" s="613">
        <f t="shared" si="96"/>
        <v>0</v>
      </c>
    </row>
    <row r="660" spans="1:21">
      <c r="A660" s="285" t="s">
        <v>3720</v>
      </c>
      <c r="B660" s="285" t="s">
        <v>74</v>
      </c>
      <c r="C660" s="447" t="s">
        <v>5593</v>
      </c>
      <c r="D660" s="497">
        <f t="shared" si="97"/>
        <v>3691</v>
      </c>
      <c r="E660" s="496" t="e">
        <v>#N/A</v>
      </c>
      <c r="F660" s="489" t="e">
        <v>#N/A</v>
      </c>
      <c r="G660" s="489" t="e">
        <v>#N/A</v>
      </c>
      <c r="H660" s="489">
        <v>3691</v>
      </c>
      <c r="I660" s="489">
        <v>3691</v>
      </c>
      <c r="J660" s="489">
        <v>3691</v>
      </c>
      <c r="K660" s="489">
        <v>3691</v>
      </c>
      <c r="L660" s="489">
        <v>3691</v>
      </c>
      <c r="M660" s="743"/>
      <c r="N660" s="613" t="e">
        <f t="shared" si="90"/>
        <v>#N/A</v>
      </c>
      <c r="O660" s="613" t="e">
        <f t="shared" si="91"/>
        <v>#N/A</v>
      </c>
      <c r="P660" s="613">
        <f t="shared" si="92"/>
        <v>0</v>
      </c>
      <c r="Q660" s="896" t="e">
        <f t="shared" si="98"/>
        <v>#N/A</v>
      </c>
      <c r="R660" s="613">
        <f t="shared" si="93"/>
        <v>0</v>
      </c>
      <c r="S660" s="613">
        <f t="shared" si="94"/>
        <v>0</v>
      </c>
      <c r="T660" s="747">
        <f t="shared" si="95"/>
        <v>0</v>
      </c>
      <c r="U660" s="613">
        <f t="shared" si="96"/>
        <v>0</v>
      </c>
    </row>
    <row r="661" spans="1:21">
      <c r="A661" s="285" t="s">
        <v>3720</v>
      </c>
      <c r="B661" s="285" t="s">
        <v>54</v>
      </c>
      <c r="C661" s="447" t="s">
        <v>5594</v>
      </c>
      <c r="D661" s="497">
        <f t="shared" si="97"/>
        <v>3980</v>
      </c>
      <c r="E661" s="496" t="e">
        <v>#N/A</v>
      </c>
      <c r="F661" s="489">
        <v>3980</v>
      </c>
      <c r="G661" s="489" t="e">
        <v>#N/A</v>
      </c>
      <c r="H661" s="489" t="e">
        <v>#N/A</v>
      </c>
      <c r="I661" s="489">
        <v>3800</v>
      </c>
      <c r="J661" s="489">
        <v>3980</v>
      </c>
      <c r="K661" s="489">
        <v>3980</v>
      </c>
      <c r="L661" s="489">
        <v>3800</v>
      </c>
      <c r="M661" s="743"/>
      <c r="N661" s="613" t="e">
        <f t="shared" si="90"/>
        <v>#N/A</v>
      </c>
      <c r="O661" s="613">
        <f t="shared" si="91"/>
        <v>0</v>
      </c>
      <c r="P661" s="613" t="e">
        <f t="shared" si="92"/>
        <v>#N/A</v>
      </c>
      <c r="Q661" s="896" t="e">
        <f t="shared" si="98"/>
        <v>#N/A</v>
      </c>
      <c r="R661" s="613">
        <f t="shared" si="93"/>
        <v>180</v>
      </c>
      <c r="S661" s="613">
        <f t="shared" si="94"/>
        <v>0</v>
      </c>
      <c r="T661" s="747">
        <f t="shared" si="95"/>
        <v>0</v>
      </c>
      <c r="U661" s="613">
        <f t="shared" si="96"/>
        <v>180</v>
      </c>
    </row>
    <row r="662" spans="1:21">
      <c r="A662" s="285" t="s">
        <v>3720</v>
      </c>
      <c r="B662" s="285" t="s">
        <v>2728</v>
      </c>
      <c r="C662" s="447" t="s">
        <v>5595</v>
      </c>
      <c r="D662" s="497">
        <f t="shared" si="97"/>
        <v>4259</v>
      </c>
      <c r="E662" s="496" t="e">
        <v>#N/A</v>
      </c>
      <c r="F662" s="489">
        <v>4259</v>
      </c>
      <c r="G662" s="489" t="e">
        <v>#N/A</v>
      </c>
      <c r="H662" s="489" t="e">
        <v>#N/A</v>
      </c>
      <c r="I662" s="489">
        <v>3800</v>
      </c>
      <c r="J662" s="489">
        <v>3800</v>
      </c>
      <c r="K662" s="489">
        <v>4259</v>
      </c>
      <c r="L662" s="489">
        <v>3800</v>
      </c>
      <c r="M662" s="743"/>
      <c r="N662" s="613" t="e">
        <f t="shared" si="90"/>
        <v>#N/A</v>
      </c>
      <c r="O662" s="613">
        <f t="shared" si="91"/>
        <v>0</v>
      </c>
      <c r="P662" s="613" t="e">
        <f t="shared" si="92"/>
        <v>#N/A</v>
      </c>
      <c r="Q662" s="896" t="e">
        <f t="shared" si="98"/>
        <v>#N/A</v>
      </c>
      <c r="R662" s="613">
        <f t="shared" si="93"/>
        <v>459</v>
      </c>
      <c r="S662" s="613">
        <f t="shared" si="94"/>
        <v>459</v>
      </c>
      <c r="T662" s="747">
        <f t="shared" si="95"/>
        <v>0</v>
      </c>
      <c r="U662" s="613">
        <f t="shared" si="96"/>
        <v>459</v>
      </c>
    </row>
    <row r="663" spans="1:21">
      <c r="A663" s="285" t="s">
        <v>3720</v>
      </c>
      <c r="B663" s="285" t="s">
        <v>72</v>
      </c>
      <c r="C663" s="447" t="s">
        <v>5596</v>
      </c>
      <c r="D663" s="497">
        <f t="shared" si="97"/>
        <v>4510</v>
      </c>
      <c r="E663" s="496" t="e">
        <v>#N/A</v>
      </c>
      <c r="F663" s="489" t="e">
        <v>#N/A</v>
      </c>
      <c r="G663" s="489" t="e">
        <v>#N/A</v>
      </c>
      <c r="H663" s="489">
        <v>4510</v>
      </c>
      <c r="I663" s="489">
        <v>4510</v>
      </c>
      <c r="J663" s="489">
        <v>4510</v>
      </c>
      <c r="K663" s="489">
        <v>4510</v>
      </c>
      <c r="L663" s="489">
        <v>4510</v>
      </c>
      <c r="M663" s="743"/>
      <c r="N663" s="613" t="e">
        <f t="shared" si="90"/>
        <v>#N/A</v>
      </c>
      <c r="O663" s="613" t="e">
        <f t="shared" si="91"/>
        <v>#N/A</v>
      </c>
      <c r="P663" s="613">
        <f t="shared" si="92"/>
        <v>0</v>
      </c>
      <c r="Q663" s="896" t="e">
        <f t="shared" si="98"/>
        <v>#N/A</v>
      </c>
      <c r="R663" s="613">
        <f t="shared" si="93"/>
        <v>0</v>
      </c>
      <c r="S663" s="613">
        <f t="shared" si="94"/>
        <v>0</v>
      </c>
      <c r="T663" s="747">
        <f t="shared" si="95"/>
        <v>0</v>
      </c>
      <c r="U663" s="613">
        <f t="shared" si="96"/>
        <v>0</v>
      </c>
    </row>
    <row r="664" spans="1:21">
      <c r="A664" s="285" t="s">
        <v>3720</v>
      </c>
      <c r="B664" s="285" t="s">
        <v>75</v>
      </c>
      <c r="C664" s="447" t="s">
        <v>5597</v>
      </c>
      <c r="D664" s="497">
        <f t="shared" si="97"/>
        <v>4012</v>
      </c>
      <c r="E664" s="496" t="e">
        <v>#N/A</v>
      </c>
      <c r="F664" s="489" t="e">
        <v>#N/A</v>
      </c>
      <c r="G664" s="489" t="e">
        <v>#N/A</v>
      </c>
      <c r="H664" s="489">
        <v>4012</v>
      </c>
      <c r="I664" s="489">
        <v>4012</v>
      </c>
      <c r="J664" s="489">
        <v>4012</v>
      </c>
      <c r="K664" s="489">
        <v>4012</v>
      </c>
      <c r="L664" s="489">
        <v>4012</v>
      </c>
      <c r="M664" s="743"/>
      <c r="N664" s="613" t="e">
        <f t="shared" si="90"/>
        <v>#N/A</v>
      </c>
      <c r="O664" s="613" t="e">
        <f t="shared" si="91"/>
        <v>#N/A</v>
      </c>
      <c r="P664" s="613">
        <f t="shared" si="92"/>
        <v>0</v>
      </c>
      <c r="Q664" s="896" t="e">
        <f t="shared" si="98"/>
        <v>#N/A</v>
      </c>
      <c r="R664" s="613">
        <f t="shared" si="93"/>
        <v>0</v>
      </c>
      <c r="S664" s="613">
        <f t="shared" si="94"/>
        <v>0</v>
      </c>
      <c r="T664" s="747">
        <f t="shared" si="95"/>
        <v>0</v>
      </c>
      <c r="U664" s="613">
        <f t="shared" si="96"/>
        <v>0</v>
      </c>
    </row>
    <row r="665" spans="1:21">
      <c r="A665" s="285" t="s">
        <v>3720</v>
      </c>
      <c r="B665" s="285" t="s">
        <v>3057</v>
      </c>
      <c r="C665" s="447" t="s">
        <v>4992</v>
      </c>
      <c r="D665" s="497">
        <f t="shared" si="97"/>
        <v>4354</v>
      </c>
      <c r="E665" s="496" t="e">
        <v>#N/A</v>
      </c>
      <c r="F665" s="489">
        <v>4354</v>
      </c>
      <c r="G665" s="489" t="e">
        <v>#N/A</v>
      </c>
      <c r="H665" s="489">
        <v>4354</v>
      </c>
      <c r="I665" s="489">
        <v>4354</v>
      </c>
      <c r="J665" s="489" t="e">
        <v>#N/A</v>
      </c>
      <c r="K665" s="489" t="e">
        <v>#N/A</v>
      </c>
      <c r="L665" s="489" t="e">
        <v>#N/A</v>
      </c>
      <c r="M665" s="743"/>
      <c r="N665" s="613" t="e">
        <f t="shared" si="90"/>
        <v>#N/A</v>
      </c>
      <c r="O665" s="613">
        <f t="shared" si="91"/>
        <v>0</v>
      </c>
      <c r="P665" s="613">
        <f t="shared" si="92"/>
        <v>0</v>
      </c>
      <c r="Q665" s="896">
        <f t="shared" si="98"/>
        <v>1</v>
      </c>
      <c r="R665" s="613">
        <f t="shared" si="93"/>
        <v>0</v>
      </c>
      <c r="S665" s="613" t="e">
        <f t="shared" si="94"/>
        <v>#N/A</v>
      </c>
      <c r="T665" s="747" t="e">
        <f t="shared" si="95"/>
        <v>#N/A</v>
      </c>
      <c r="U665" s="613" t="e">
        <f t="shared" si="96"/>
        <v>#N/A</v>
      </c>
    </row>
    <row r="666" spans="1:21">
      <c r="A666" s="285" t="s">
        <v>3720</v>
      </c>
      <c r="B666" s="285" t="s">
        <v>2729</v>
      </c>
      <c r="C666" s="447" t="s">
        <v>5598</v>
      </c>
      <c r="D666" s="497">
        <f t="shared" si="97"/>
        <v>4615</v>
      </c>
      <c r="E666" s="496" t="e">
        <v>#N/A</v>
      </c>
      <c r="F666" s="489">
        <v>4615</v>
      </c>
      <c r="G666" s="489" t="e">
        <v>#N/A</v>
      </c>
      <c r="H666" s="489" t="e">
        <v>#N/A</v>
      </c>
      <c r="I666" s="489">
        <v>4080</v>
      </c>
      <c r="J666" s="489">
        <v>4080</v>
      </c>
      <c r="K666" s="489">
        <v>4615</v>
      </c>
      <c r="L666" s="489">
        <v>4080</v>
      </c>
      <c r="M666" s="743"/>
      <c r="N666" s="613" t="e">
        <f t="shared" si="90"/>
        <v>#N/A</v>
      </c>
      <c r="O666" s="613">
        <f t="shared" si="91"/>
        <v>0</v>
      </c>
      <c r="P666" s="613" t="e">
        <f t="shared" si="92"/>
        <v>#N/A</v>
      </c>
      <c r="Q666" s="896" t="e">
        <f t="shared" si="98"/>
        <v>#N/A</v>
      </c>
      <c r="R666" s="613">
        <f t="shared" si="93"/>
        <v>535</v>
      </c>
      <c r="S666" s="613">
        <f t="shared" si="94"/>
        <v>535</v>
      </c>
      <c r="T666" s="747">
        <f t="shared" si="95"/>
        <v>0</v>
      </c>
      <c r="U666" s="613">
        <f t="shared" si="96"/>
        <v>535</v>
      </c>
    </row>
    <row r="667" spans="1:21">
      <c r="A667" s="285" t="s">
        <v>3720</v>
      </c>
      <c r="B667" s="285" t="s">
        <v>659</v>
      </c>
      <c r="C667" s="447" t="s">
        <v>5599</v>
      </c>
      <c r="D667" s="497">
        <f t="shared" si="97"/>
        <v>2836</v>
      </c>
      <c r="E667" s="496" t="e">
        <v>#N/A</v>
      </c>
      <c r="F667" s="489" t="e">
        <v>#N/A</v>
      </c>
      <c r="G667" s="489" t="e">
        <v>#N/A</v>
      </c>
      <c r="H667" s="489">
        <v>2836</v>
      </c>
      <c r="I667" s="489">
        <v>2836</v>
      </c>
      <c r="J667" s="489">
        <v>2836</v>
      </c>
      <c r="K667" s="489">
        <v>2836</v>
      </c>
      <c r="L667" s="489">
        <v>4500</v>
      </c>
      <c r="M667" s="743"/>
      <c r="N667" s="613" t="e">
        <f t="shared" si="90"/>
        <v>#N/A</v>
      </c>
      <c r="O667" s="613" t="e">
        <f t="shared" si="91"/>
        <v>#N/A</v>
      </c>
      <c r="P667" s="613">
        <f t="shared" si="92"/>
        <v>0</v>
      </c>
      <c r="Q667" s="896" t="e">
        <f t="shared" si="98"/>
        <v>#N/A</v>
      </c>
      <c r="R667" s="613">
        <f t="shared" si="93"/>
        <v>0</v>
      </c>
      <c r="S667" s="613">
        <f t="shared" si="94"/>
        <v>0</v>
      </c>
      <c r="T667" s="747">
        <f t="shared" si="95"/>
        <v>0</v>
      </c>
      <c r="U667" s="613">
        <f t="shared" si="96"/>
        <v>-1664</v>
      </c>
    </row>
    <row r="668" spans="1:21">
      <c r="A668" s="285" t="s">
        <v>3720</v>
      </c>
      <c r="B668" s="285" t="s">
        <v>663</v>
      </c>
      <c r="C668" s="447" t="s">
        <v>5600</v>
      </c>
      <c r="D668" s="497">
        <f t="shared" si="97"/>
        <v>3153</v>
      </c>
      <c r="E668" s="496" t="e">
        <v>#N/A</v>
      </c>
      <c r="F668" s="489" t="e">
        <v>#N/A</v>
      </c>
      <c r="G668" s="489" t="e">
        <v>#N/A</v>
      </c>
      <c r="H668" s="489">
        <v>3153</v>
      </c>
      <c r="I668" s="489">
        <v>3153</v>
      </c>
      <c r="J668" s="489">
        <v>3153</v>
      </c>
      <c r="K668" s="489">
        <v>3153</v>
      </c>
      <c r="L668" s="489">
        <v>3153</v>
      </c>
      <c r="M668" s="743"/>
      <c r="N668" s="613" t="e">
        <f t="shared" si="90"/>
        <v>#N/A</v>
      </c>
      <c r="O668" s="613" t="e">
        <f t="shared" si="91"/>
        <v>#N/A</v>
      </c>
      <c r="P668" s="613">
        <f t="shared" si="92"/>
        <v>0</v>
      </c>
      <c r="Q668" s="896" t="e">
        <f t="shared" si="98"/>
        <v>#N/A</v>
      </c>
      <c r="R668" s="613">
        <f t="shared" si="93"/>
        <v>0</v>
      </c>
      <c r="S668" s="613">
        <f t="shared" si="94"/>
        <v>0</v>
      </c>
      <c r="T668" s="747">
        <f t="shared" si="95"/>
        <v>0</v>
      </c>
      <c r="U668" s="613">
        <f t="shared" si="96"/>
        <v>0</v>
      </c>
    </row>
    <row r="669" spans="1:21">
      <c r="A669" s="285" t="s">
        <v>3720</v>
      </c>
      <c r="B669" s="285" t="s">
        <v>660</v>
      </c>
      <c r="C669" s="447" t="s">
        <v>5601</v>
      </c>
      <c r="D669" s="497">
        <f t="shared" si="97"/>
        <v>3074</v>
      </c>
      <c r="E669" s="496" t="e">
        <v>#N/A</v>
      </c>
      <c r="F669" s="489" t="e">
        <v>#N/A</v>
      </c>
      <c r="G669" s="489" t="e">
        <v>#N/A</v>
      </c>
      <c r="H669" s="489">
        <v>3074</v>
      </c>
      <c r="I669" s="489">
        <v>3074</v>
      </c>
      <c r="J669" s="489">
        <v>3074</v>
      </c>
      <c r="K669" s="489">
        <v>3074</v>
      </c>
      <c r="L669" s="489">
        <v>5100</v>
      </c>
      <c r="M669" s="743"/>
      <c r="N669" s="613" t="e">
        <f t="shared" si="90"/>
        <v>#N/A</v>
      </c>
      <c r="O669" s="613" t="e">
        <f t="shared" si="91"/>
        <v>#N/A</v>
      </c>
      <c r="P669" s="613">
        <f t="shared" si="92"/>
        <v>0</v>
      </c>
      <c r="Q669" s="896" t="e">
        <f t="shared" si="98"/>
        <v>#N/A</v>
      </c>
      <c r="R669" s="613">
        <f t="shared" si="93"/>
        <v>0</v>
      </c>
      <c r="S669" s="613">
        <f t="shared" si="94"/>
        <v>0</v>
      </c>
      <c r="T669" s="747">
        <f t="shared" si="95"/>
        <v>0</v>
      </c>
      <c r="U669" s="613">
        <f t="shared" si="96"/>
        <v>-2026</v>
      </c>
    </row>
    <row r="670" spans="1:21">
      <c r="A670" s="285" t="s">
        <v>3720</v>
      </c>
      <c r="B670" s="285" t="s">
        <v>664</v>
      </c>
      <c r="C670" s="447" t="s">
        <v>5602</v>
      </c>
      <c r="D670" s="497">
        <f t="shared" si="97"/>
        <v>3393</v>
      </c>
      <c r="E670" s="496" t="e">
        <v>#N/A</v>
      </c>
      <c r="F670" s="489" t="e">
        <v>#N/A</v>
      </c>
      <c r="G670" s="489" t="e">
        <v>#N/A</v>
      </c>
      <c r="H670" s="489">
        <v>3393</v>
      </c>
      <c r="I670" s="489">
        <v>3393</v>
      </c>
      <c r="J670" s="489">
        <v>3393</v>
      </c>
      <c r="K670" s="489">
        <v>3393</v>
      </c>
      <c r="L670" s="489">
        <v>3393</v>
      </c>
      <c r="M670" s="743"/>
      <c r="N670" s="613" t="e">
        <f t="shared" si="90"/>
        <v>#N/A</v>
      </c>
      <c r="O670" s="613" t="e">
        <f t="shared" si="91"/>
        <v>#N/A</v>
      </c>
      <c r="P670" s="613">
        <f t="shared" si="92"/>
        <v>0</v>
      </c>
      <c r="Q670" s="896" t="e">
        <f t="shared" si="98"/>
        <v>#N/A</v>
      </c>
      <c r="R670" s="613">
        <f t="shared" si="93"/>
        <v>0</v>
      </c>
      <c r="S670" s="613">
        <f t="shared" si="94"/>
        <v>0</v>
      </c>
      <c r="T670" s="747">
        <f t="shared" si="95"/>
        <v>0</v>
      </c>
      <c r="U670" s="613">
        <f t="shared" si="96"/>
        <v>0</v>
      </c>
    </row>
    <row r="671" spans="1:21">
      <c r="A671" s="285" t="s">
        <v>3720</v>
      </c>
      <c r="B671" s="285" t="s">
        <v>3047</v>
      </c>
      <c r="C671" s="447" t="s">
        <v>5603</v>
      </c>
      <c r="D671" s="497">
        <f t="shared" si="97"/>
        <v>3759</v>
      </c>
      <c r="E671" s="496" t="e">
        <v>#N/A</v>
      </c>
      <c r="F671" s="489" t="e">
        <v>#N/A</v>
      </c>
      <c r="G671" s="489" t="e">
        <v>#N/A</v>
      </c>
      <c r="H671" s="489">
        <v>3759</v>
      </c>
      <c r="I671" s="489">
        <v>3759</v>
      </c>
      <c r="J671" s="489">
        <v>3759</v>
      </c>
      <c r="K671" s="489" t="e">
        <v>#N/A</v>
      </c>
      <c r="L671" s="489">
        <v>0</v>
      </c>
      <c r="M671" s="743"/>
      <c r="N671" s="613" t="e">
        <f t="shared" si="90"/>
        <v>#N/A</v>
      </c>
      <c r="O671" s="613" t="e">
        <f t="shared" si="91"/>
        <v>#N/A</v>
      </c>
      <c r="P671" s="613">
        <f t="shared" si="92"/>
        <v>0</v>
      </c>
      <c r="Q671" s="896" t="e">
        <f t="shared" si="98"/>
        <v>#N/A</v>
      </c>
      <c r="R671" s="613">
        <f t="shared" si="93"/>
        <v>0</v>
      </c>
      <c r="S671" s="613">
        <f t="shared" si="94"/>
        <v>0</v>
      </c>
      <c r="T671" s="747" t="e">
        <f t="shared" si="95"/>
        <v>#N/A</v>
      </c>
      <c r="U671" s="613">
        <f t="shared" si="96"/>
        <v>3759</v>
      </c>
    </row>
    <row r="672" spans="1:21">
      <c r="A672" s="285" t="s">
        <v>3720</v>
      </c>
      <c r="B672" s="285" t="s">
        <v>3048</v>
      </c>
      <c r="C672" s="447" t="s">
        <v>5604</v>
      </c>
      <c r="D672" s="497">
        <f t="shared" si="97"/>
        <v>4243</v>
      </c>
      <c r="E672" s="496" t="e">
        <v>#N/A</v>
      </c>
      <c r="F672" s="489" t="e">
        <v>#N/A</v>
      </c>
      <c r="G672" s="489" t="e">
        <v>#N/A</v>
      </c>
      <c r="H672" s="489">
        <v>4243</v>
      </c>
      <c r="I672" s="489">
        <v>4243</v>
      </c>
      <c r="J672" s="489">
        <v>4243</v>
      </c>
      <c r="K672" s="489" t="e">
        <v>#N/A</v>
      </c>
      <c r="L672" s="489">
        <v>0</v>
      </c>
      <c r="M672" s="743"/>
      <c r="N672" s="613" t="e">
        <f t="shared" si="90"/>
        <v>#N/A</v>
      </c>
      <c r="O672" s="613" t="e">
        <f t="shared" si="91"/>
        <v>#N/A</v>
      </c>
      <c r="P672" s="613">
        <f t="shared" si="92"/>
        <v>0</v>
      </c>
      <c r="Q672" s="896" t="e">
        <f t="shared" si="98"/>
        <v>#N/A</v>
      </c>
      <c r="R672" s="613">
        <f t="shared" si="93"/>
        <v>0</v>
      </c>
      <c r="S672" s="613">
        <f t="shared" si="94"/>
        <v>0</v>
      </c>
      <c r="T672" s="747" t="e">
        <f t="shared" si="95"/>
        <v>#N/A</v>
      </c>
      <c r="U672" s="613">
        <f t="shared" si="96"/>
        <v>4243</v>
      </c>
    </row>
    <row r="673" spans="1:21">
      <c r="A673" s="285" t="s">
        <v>3720</v>
      </c>
      <c r="B673" s="285" t="s">
        <v>3049</v>
      </c>
      <c r="C673" s="447" t="s">
        <v>5605</v>
      </c>
      <c r="D673" s="497">
        <f t="shared" si="97"/>
        <v>4919</v>
      </c>
      <c r="E673" s="496" t="e">
        <v>#N/A</v>
      </c>
      <c r="F673" s="489" t="e">
        <v>#N/A</v>
      </c>
      <c r="G673" s="489" t="e">
        <v>#N/A</v>
      </c>
      <c r="H673" s="489">
        <v>4919</v>
      </c>
      <c r="I673" s="489">
        <v>4919</v>
      </c>
      <c r="J673" s="489">
        <v>4919</v>
      </c>
      <c r="K673" s="489" t="e">
        <v>#N/A</v>
      </c>
      <c r="L673" s="489">
        <v>0</v>
      </c>
      <c r="M673" s="743"/>
      <c r="N673" s="613" t="e">
        <f t="shared" si="90"/>
        <v>#N/A</v>
      </c>
      <c r="O673" s="613" t="e">
        <f t="shared" si="91"/>
        <v>#N/A</v>
      </c>
      <c r="P673" s="613">
        <f t="shared" si="92"/>
        <v>0</v>
      </c>
      <c r="Q673" s="896" t="e">
        <f t="shared" si="98"/>
        <v>#N/A</v>
      </c>
      <c r="R673" s="613">
        <f t="shared" si="93"/>
        <v>0</v>
      </c>
      <c r="S673" s="613">
        <f t="shared" si="94"/>
        <v>0</v>
      </c>
      <c r="T673" s="747" t="e">
        <f t="shared" si="95"/>
        <v>#N/A</v>
      </c>
      <c r="U673" s="613">
        <f t="shared" si="96"/>
        <v>4919</v>
      </c>
    </row>
    <row r="674" spans="1:21">
      <c r="A674" s="285" t="s">
        <v>3720</v>
      </c>
      <c r="B674" s="285" t="s">
        <v>76</v>
      </c>
      <c r="C674" s="447" t="s">
        <v>5606</v>
      </c>
      <c r="D674" s="497">
        <f t="shared" si="97"/>
        <v>3205</v>
      </c>
      <c r="E674" s="496" t="e">
        <v>#N/A</v>
      </c>
      <c r="F674" s="489" t="e">
        <v>#N/A</v>
      </c>
      <c r="G674" s="489" t="e">
        <v>#N/A</v>
      </c>
      <c r="H674" s="489">
        <v>3205</v>
      </c>
      <c r="I674" s="489">
        <v>3205</v>
      </c>
      <c r="J674" s="489">
        <v>3205</v>
      </c>
      <c r="K674" s="489">
        <v>3205</v>
      </c>
      <c r="L674" s="489" t="e">
        <v>#N/A</v>
      </c>
      <c r="M674" s="743"/>
      <c r="N674" s="613" t="e">
        <f t="shared" si="90"/>
        <v>#N/A</v>
      </c>
      <c r="O674" s="613" t="e">
        <f t="shared" si="91"/>
        <v>#N/A</v>
      </c>
      <c r="P674" s="613">
        <f t="shared" si="92"/>
        <v>0</v>
      </c>
      <c r="Q674" s="896" t="e">
        <f t="shared" si="98"/>
        <v>#N/A</v>
      </c>
      <c r="R674" s="613">
        <f t="shared" si="93"/>
        <v>0</v>
      </c>
      <c r="S674" s="613">
        <f t="shared" si="94"/>
        <v>0</v>
      </c>
      <c r="T674" s="747">
        <f t="shared" si="95"/>
        <v>0</v>
      </c>
      <c r="U674" s="613" t="e">
        <f t="shared" si="96"/>
        <v>#N/A</v>
      </c>
    </row>
    <row r="675" spans="1:21">
      <c r="A675" s="285" t="s">
        <v>3720</v>
      </c>
      <c r="B675" s="285" t="s">
        <v>78</v>
      </c>
      <c r="C675" s="447" t="s">
        <v>5607</v>
      </c>
      <c r="D675" s="497">
        <f t="shared" si="97"/>
        <v>3555</v>
      </c>
      <c r="E675" s="496" t="e">
        <v>#N/A</v>
      </c>
      <c r="F675" s="489" t="e">
        <v>#N/A</v>
      </c>
      <c r="G675" s="489" t="e">
        <v>#N/A</v>
      </c>
      <c r="H675" s="489">
        <v>3555</v>
      </c>
      <c r="I675" s="489">
        <v>3555</v>
      </c>
      <c r="J675" s="489">
        <v>3555</v>
      </c>
      <c r="K675" s="489">
        <v>3555</v>
      </c>
      <c r="L675" s="489" t="e">
        <v>#N/A</v>
      </c>
      <c r="M675" s="743"/>
      <c r="N675" s="613" t="e">
        <f t="shared" si="90"/>
        <v>#N/A</v>
      </c>
      <c r="O675" s="613" t="e">
        <f t="shared" si="91"/>
        <v>#N/A</v>
      </c>
      <c r="P675" s="613">
        <f t="shared" si="92"/>
        <v>0</v>
      </c>
      <c r="Q675" s="896" t="e">
        <f t="shared" si="98"/>
        <v>#N/A</v>
      </c>
      <c r="R675" s="613">
        <f t="shared" si="93"/>
        <v>0</v>
      </c>
      <c r="S675" s="613">
        <f t="shared" si="94"/>
        <v>0</v>
      </c>
      <c r="T675" s="747">
        <f t="shared" si="95"/>
        <v>0</v>
      </c>
      <c r="U675" s="613" t="e">
        <f t="shared" si="96"/>
        <v>#N/A</v>
      </c>
    </row>
    <row r="676" spans="1:21">
      <c r="A676" s="285" t="s">
        <v>3720</v>
      </c>
      <c r="B676" s="285" t="s">
        <v>55</v>
      </c>
      <c r="C676" s="447" t="s">
        <v>5608</v>
      </c>
      <c r="D676" s="497">
        <f t="shared" si="97"/>
        <v>3402</v>
      </c>
      <c r="E676" s="496">
        <v>3402</v>
      </c>
      <c r="F676" s="489">
        <v>3735</v>
      </c>
      <c r="G676" s="489" t="e">
        <v>#N/A</v>
      </c>
      <c r="H676" s="489">
        <v>3735</v>
      </c>
      <c r="I676" s="489">
        <v>3735</v>
      </c>
      <c r="J676" s="489">
        <v>3269</v>
      </c>
      <c r="K676" s="489">
        <v>3269</v>
      </c>
      <c r="L676" s="489">
        <v>3269</v>
      </c>
      <c r="M676" s="743"/>
      <c r="N676" s="613">
        <f t="shared" si="90"/>
        <v>0</v>
      </c>
      <c r="O676" s="613">
        <f t="shared" si="91"/>
        <v>-333</v>
      </c>
      <c r="P676" s="613">
        <f t="shared" si="92"/>
        <v>-333</v>
      </c>
      <c r="Q676" s="896">
        <f t="shared" si="98"/>
        <v>1</v>
      </c>
      <c r="R676" s="613">
        <f t="shared" si="93"/>
        <v>-333</v>
      </c>
      <c r="S676" s="613">
        <f t="shared" si="94"/>
        <v>133</v>
      </c>
      <c r="T676" s="747">
        <f t="shared" si="95"/>
        <v>133</v>
      </c>
      <c r="U676" s="613">
        <f t="shared" si="96"/>
        <v>133</v>
      </c>
    </row>
    <row r="677" spans="1:21">
      <c r="A677" s="285" t="s">
        <v>3720</v>
      </c>
      <c r="B677" s="285" t="s">
        <v>57</v>
      </c>
      <c r="C677" s="447" t="s">
        <v>5609</v>
      </c>
      <c r="D677" s="497">
        <f t="shared" si="97"/>
        <v>3774</v>
      </c>
      <c r="E677" s="496">
        <v>3774</v>
      </c>
      <c r="F677" s="489">
        <v>4144</v>
      </c>
      <c r="G677" s="489" t="e">
        <v>#N/A</v>
      </c>
      <c r="H677" s="489">
        <v>4144</v>
      </c>
      <c r="I677" s="489">
        <v>4144</v>
      </c>
      <c r="J677" s="489">
        <v>3626</v>
      </c>
      <c r="K677" s="489">
        <v>3626</v>
      </c>
      <c r="L677" s="489">
        <v>3626</v>
      </c>
      <c r="M677" s="743"/>
      <c r="N677" s="613">
        <f t="shared" si="90"/>
        <v>0</v>
      </c>
      <c r="O677" s="613">
        <f t="shared" si="91"/>
        <v>-370</v>
      </c>
      <c r="P677" s="613">
        <f t="shared" si="92"/>
        <v>-370</v>
      </c>
      <c r="Q677" s="896">
        <f t="shared" si="98"/>
        <v>1</v>
      </c>
      <c r="R677" s="613">
        <f t="shared" si="93"/>
        <v>-370</v>
      </c>
      <c r="S677" s="613">
        <f t="shared" si="94"/>
        <v>148</v>
      </c>
      <c r="T677" s="747">
        <f t="shared" si="95"/>
        <v>148</v>
      </c>
      <c r="U677" s="613">
        <f t="shared" si="96"/>
        <v>148</v>
      </c>
    </row>
    <row r="678" spans="1:21">
      <c r="A678" s="285" t="s">
        <v>3720</v>
      </c>
      <c r="B678" s="285" t="s">
        <v>3053</v>
      </c>
      <c r="C678" s="447" t="s">
        <v>5610</v>
      </c>
      <c r="D678" s="497">
        <f t="shared" si="97"/>
        <v>3773</v>
      </c>
      <c r="E678" s="496" t="e">
        <v>#N/A</v>
      </c>
      <c r="F678" s="489">
        <v>3773</v>
      </c>
      <c r="G678" s="489" t="e">
        <v>#N/A</v>
      </c>
      <c r="H678" s="489" t="e">
        <v>#N/A</v>
      </c>
      <c r="I678" s="489">
        <v>6775</v>
      </c>
      <c r="J678" s="489">
        <v>6775</v>
      </c>
      <c r="K678" s="489" t="e">
        <v>#N/A</v>
      </c>
      <c r="L678" s="489">
        <v>6775</v>
      </c>
      <c r="M678" s="743"/>
      <c r="N678" s="613" t="e">
        <f t="shared" si="90"/>
        <v>#N/A</v>
      </c>
      <c r="O678" s="613">
        <f t="shared" si="91"/>
        <v>0</v>
      </c>
      <c r="P678" s="613" t="e">
        <f t="shared" si="92"/>
        <v>#N/A</v>
      </c>
      <c r="Q678" s="896" t="e">
        <f t="shared" si="98"/>
        <v>#N/A</v>
      </c>
      <c r="R678" s="613">
        <f t="shared" si="93"/>
        <v>-3002</v>
      </c>
      <c r="S678" s="613">
        <f t="shared" si="94"/>
        <v>-3002</v>
      </c>
      <c r="T678" s="747" t="e">
        <f t="shared" si="95"/>
        <v>#N/A</v>
      </c>
      <c r="U678" s="613">
        <f t="shared" si="96"/>
        <v>-3002</v>
      </c>
    </row>
    <row r="679" spans="1:21">
      <c r="A679" s="285" t="s">
        <v>3720</v>
      </c>
      <c r="B679" s="285" t="s">
        <v>3054</v>
      </c>
      <c r="C679" s="447" t="s">
        <v>5611</v>
      </c>
      <c r="D679" s="497">
        <f t="shared" si="97"/>
        <v>4186</v>
      </c>
      <c r="E679" s="496" t="e">
        <v>#N/A</v>
      </c>
      <c r="F679" s="489">
        <v>4186</v>
      </c>
      <c r="G679" s="489" t="e">
        <v>#N/A</v>
      </c>
      <c r="H679" s="489">
        <v>4393</v>
      </c>
      <c r="I679" s="489">
        <v>4393</v>
      </c>
      <c r="J679" s="489">
        <v>4393</v>
      </c>
      <c r="K679" s="489" t="e">
        <v>#N/A</v>
      </c>
      <c r="L679" s="489">
        <v>0</v>
      </c>
      <c r="M679" s="743"/>
      <c r="N679" s="613" t="e">
        <f t="shared" si="90"/>
        <v>#N/A</v>
      </c>
      <c r="O679" s="613">
        <f t="shared" si="91"/>
        <v>0</v>
      </c>
      <c r="P679" s="613">
        <f t="shared" si="92"/>
        <v>-207</v>
      </c>
      <c r="Q679" s="896">
        <f t="shared" si="98"/>
        <v>0.95287958115183247</v>
      </c>
      <c r="R679" s="613">
        <f t="shared" si="93"/>
        <v>-207</v>
      </c>
      <c r="S679" s="613">
        <f t="shared" si="94"/>
        <v>-207</v>
      </c>
      <c r="T679" s="747" t="e">
        <f t="shared" si="95"/>
        <v>#N/A</v>
      </c>
      <c r="U679" s="613">
        <f t="shared" si="96"/>
        <v>4186</v>
      </c>
    </row>
    <row r="680" spans="1:21">
      <c r="A680" s="285" t="s">
        <v>3720</v>
      </c>
      <c r="B680" s="285" t="s">
        <v>77</v>
      </c>
      <c r="C680" s="447" t="s">
        <v>5612</v>
      </c>
      <c r="D680" s="497">
        <f t="shared" si="97"/>
        <v>4179</v>
      </c>
      <c r="E680" s="496" t="e">
        <v>#N/A</v>
      </c>
      <c r="F680" s="489" t="e">
        <v>#N/A</v>
      </c>
      <c r="G680" s="489" t="e">
        <v>#N/A</v>
      </c>
      <c r="H680" s="489">
        <v>4179</v>
      </c>
      <c r="I680" s="489">
        <v>4179</v>
      </c>
      <c r="J680" s="489">
        <v>4179</v>
      </c>
      <c r="K680" s="489">
        <v>4179</v>
      </c>
      <c r="L680" s="489" t="e">
        <v>#N/A</v>
      </c>
      <c r="M680" s="743"/>
      <c r="N680" s="613" t="e">
        <f t="shared" si="90"/>
        <v>#N/A</v>
      </c>
      <c r="O680" s="613" t="e">
        <f t="shared" si="91"/>
        <v>#N/A</v>
      </c>
      <c r="P680" s="613">
        <f t="shared" si="92"/>
        <v>0</v>
      </c>
      <c r="Q680" s="896" t="e">
        <f t="shared" si="98"/>
        <v>#N/A</v>
      </c>
      <c r="R680" s="613">
        <f t="shared" si="93"/>
        <v>0</v>
      </c>
      <c r="S680" s="613">
        <f t="shared" si="94"/>
        <v>0</v>
      </c>
      <c r="T680" s="747">
        <f t="shared" si="95"/>
        <v>0</v>
      </c>
      <c r="U680" s="613" t="e">
        <f t="shared" si="96"/>
        <v>#N/A</v>
      </c>
    </row>
    <row r="681" spans="1:21">
      <c r="A681" s="285" t="s">
        <v>3720</v>
      </c>
      <c r="B681" s="285" t="s">
        <v>79</v>
      </c>
      <c r="C681" s="447" t="s">
        <v>5613</v>
      </c>
      <c r="D681" s="497">
        <f t="shared" si="97"/>
        <v>4095</v>
      </c>
      <c r="E681" s="496" t="e">
        <v>#N/A</v>
      </c>
      <c r="F681" s="489" t="e">
        <v>#N/A</v>
      </c>
      <c r="G681" s="489" t="e">
        <v>#N/A</v>
      </c>
      <c r="H681" s="489">
        <v>4095</v>
      </c>
      <c r="I681" s="489">
        <v>4095</v>
      </c>
      <c r="J681" s="489">
        <v>4095</v>
      </c>
      <c r="K681" s="489">
        <v>4095</v>
      </c>
      <c r="L681" s="489" t="e">
        <v>#N/A</v>
      </c>
      <c r="M681" s="743"/>
      <c r="N681" s="613" t="e">
        <f t="shared" si="90"/>
        <v>#N/A</v>
      </c>
      <c r="O681" s="613" t="e">
        <f t="shared" si="91"/>
        <v>#N/A</v>
      </c>
      <c r="P681" s="613">
        <f t="shared" si="92"/>
        <v>0</v>
      </c>
      <c r="Q681" s="896" t="e">
        <f t="shared" si="98"/>
        <v>#N/A</v>
      </c>
      <c r="R681" s="613">
        <f t="shared" si="93"/>
        <v>0</v>
      </c>
      <c r="S681" s="613">
        <f t="shared" si="94"/>
        <v>0</v>
      </c>
      <c r="T681" s="747">
        <f t="shared" si="95"/>
        <v>0</v>
      </c>
      <c r="U681" s="613" t="e">
        <f t="shared" si="96"/>
        <v>#N/A</v>
      </c>
    </row>
    <row r="682" spans="1:21">
      <c r="A682" s="285" t="s">
        <v>3720</v>
      </c>
      <c r="B682" s="285" t="s">
        <v>56</v>
      </c>
      <c r="C682" s="447" t="s">
        <v>5614</v>
      </c>
      <c r="D682" s="497">
        <f t="shared" si="97"/>
        <v>4060</v>
      </c>
      <c r="E682" s="496">
        <v>4060</v>
      </c>
      <c r="F682" s="489">
        <v>4256</v>
      </c>
      <c r="G682" s="489" t="e">
        <v>#N/A</v>
      </c>
      <c r="H682" s="489">
        <v>4256</v>
      </c>
      <c r="I682" s="489">
        <v>4256</v>
      </c>
      <c r="J682" s="489">
        <v>3542</v>
      </c>
      <c r="K682" s="489">
        <v>3542</v>
      </c>
      <c r="L682" s="489">
        <v>3542</v>
      </c>
      <c r="M682" s="743"/>
      <c r="N682" s="613">
        <f t="shared" si="90"/>
        <v>0</v>
      </c>
      <c r="O682" s="613">
        <f t="shared" si="91"/>
        <v>-196</v>
      </c>
      <c r="P682" s="613">
        <f t="shared" si="92"/>
        <v>-196</v>
      </c>
      <c r="Q682" s="896">
        <f t="shared" si="98"/>
        <v>1</v>
      </c>
      <c r="R682" s="613">
        <f t="shared" si="93"/>
        <v>-196</v>
      </c>
      <c r="S682" s="613">
        <f t="shared" si="94"/>
        <v>518</v>
      </c>
      <c r="T682" s="747">
        <f t="shared" si="95"/>
        <v>518</v>
      </c>
      <c r="U682" s="613">
        <f t="shared" si="96"/>
        <v>518</v>
      </c>
    </row>
    <row r="683" spans="1:21">
      <c r="A683" s="285" t="s">
        <v>3720</v>
      </c>
      <c r="B683" s="285" t="s">
        <v>58</v>
      </c>
      <c r="C683" s="447" t="s">
        <v>5615</v>
      </c>
      <c r="D683" s="497">
        <f t="shared" si="97"/>
        <v>4344</v>
      </c>
      <c r="E683" s="496">
        <v>4344</v>
      </c>
      <c r="F683" s="489">
        <v>4515</v>
      </c>
      <c r="G683" s="489" t="e">
        <v>#N/A</v>
      </c>
      <c r="H683" s="489">
        <v>4177</v>
      </c>
      <c r="I683" s="489">
        <v>4177</v>
      </c>
      <c r="J683" s="489">
        <v>4177</v>
      </c>
      <c r="K683" s="489">
        <v>4177</v>
      </c>
      <c r="L683" s="489">
        <v>4177</v>
      </c>
      <c r="M683" s="743"/>
      <c r="N683" s="613">
        <f t="shared" si="90"/>
        <v>0</v>
      </c>
      <c r="O683" s="613">
        <f t="shared" si="91"/>
        <v>-171</v>
      </c>
      <c r="P683" s="613">
        <f t="shared" si="92"/>
        <v>167</v>
      </c>
      <c r="Q683" s="896">
        <f t="shared" si="98"/>
        <v>1.0809193200861862</v>
      </c>
      <c r="R683" s="613">
        <f t="shared" si="93"/>
        <v>167</v>
      </c>
      <c r="S683" s="613">
        <f t="shared" si="94"/>
        <v>167</v>
      </c>
      <c r="T683" s="747">
        <f t="shared" si="95"/>
        <v>167</v>
      </c>
      <c r="U683" s="613">
        <f t="shared" si="96"/>
        <v>167</v>
      </c>
    </row>
    <row r="684" spans="1:21">
      <c r="A684" s="285" t="s">
        <v>3720</v>
      </c>
      <c r="B684" s="285" t="s">
        <v>80</v>
      </c>
      <c r="C684" s="447" t="s">
        <v>5616</v>
      </c>
      <c r="D684" s="497">
        <f t="shared" si="97"/>
        <v>4561</v>
      </c>
      <c r="E684" s="496" t="e">
        <v>#N/A</v>
      </c>
      <c r="F684" s="489" t="e">
        <v>#N/A</v>
      </c>
      <c r="G684" s="489" t="e">
        <v>#N/A</v>
      </c>
      <c r="H684" s="489">
        <v>4561</v>
      </c>
      <c r="I684" s="489">
        <v>4561</v>
      </c>
      <c r="J684" s="489">
        <v>4561</v>
      </c>
      <c r="K684" s="489">
        <v>4561</v>
      </c>
      <c r="L684" s="489" t="e">
        <v>#N/A</v>
      </c>
      <c r="M684" s="743"/>
      <c r="N684" s="613" t="e">
        <f t="shared" si="90"/>
        <v>#N/A</v>
      </c>
      <c r="O684" s="613" t="e">
        <f t="shared" si="91"/>
        <v>#N/A</v>
      </c>
      <c r="P684" s="613">
        <f t="shared" si="92"/>
        <v>0</v>
      </c>
      <c r="Q684" s="896" t="e">
        <f t="shared" si="98"/>
        <v>#N/A</v>
      </c>
      <c r="R684" s="613">
        <f t="shared" si="93"/>
        <v>0</v>
      </c>
      <c r="S684" s="613">
        <f t="shared" si="94"/>
        <v>0</v>
      </c>
      <c r="T684" s="747">
        <f t="shared" si="95"/>
        <v>0</v>
      </c>
      <c r="U684" s="613" t="e">
        <f t="shared" si="96"/>
        <v>#N/A</v>
      </c>
    </row>
    <row r="685" spans="1:21">
      <c r="A685" s="285" t="s">
        <v>3720</v>
      </c>
      <c r="B685" s="285" t="s">
        <v>2725</v>
      </c>
      <c r="C685" s="447" t="s">
        <v>5617</v>
      </c>
      <c r="D685" s="497">
        <f t="shared" si="97"/>
        <v>4937</v>
      </c>
      <c r="E685" s="496" t="e">
        <v>#N/A</v>
      </c>
      <c r="F685" s="489">
        <v>4937</v>
      </c>
      <c r="G685" s="489" t="e">
        <v>#N/A</v>
      </c>
      <c r="H685" s="489">
        <v>6060</v>
      </c>
      <c r="I685" s="489">
        <v>6060</v>
      </c>
      <c r="J685" s="489">
        <v>6060</v>
      </c>
      <c r="K685" s="489">
        <v>6060</v>
      </c>
      <c r="L685" s="489">
        <v>6060</v>
      </c>
      <c r="M685" s="743"/>
      <c r="N685" s="613" t="e">
        <f t="shared" si="90"/>
        <v>#N/A</v>
      </c>
      <c r="O685" s="613">
        <f t="shared" si="91"/>
        <v>0</v>
      </c>
      <c r="P685" s="613">
        <f t="shared" si="92"/>
        <v>-1123</v>
      </c>
      <c r="Q685" s="896">
        <f t="shared" si="98"/>
        <v>0.81468646864686467</v>
      </c>
      <c r="R685" s="613">
        <f t="shared" si="93"/>
        <v>-1123</v>
      </c>
      <c r="S685" s="613">
        <f t="shared" si="94"/>
        <v>-1123</v>
      </c>
      <c r="T685" s="747">
        <f t="shared" si="95"/>
        <v>-1123</v>
      </c>
      <c r="U685" s="613">
        <f t="shared" si="96"/>
        <v>-1123</v>
      </c>
    </row>
    <row r="686" spans="1:21">
      <c r="A686" s="285" t="s">
        <v>3720</v>
      </c>
      <c r="B686" s="285" t="s">
        <v>1001</v>
      </c>
      <c r="C686" s="447" t="s">
        <v>5618</v>
      </c>
      <c r="D686" s="497">
        <f t="shared" si="97"/>
        <v>2000</v>
      </c>
      <c r="E686" s="496" t="e">
        <v>#N/A</v>
      </c>
      <c r="F686" s="489" t="e">
        <v>#N/A</v>
      </c>
      <c r="G686" s="489" t="e">
        <v>#N/A</v>
      </c>
      <c r="H686" s="489">
        <v>2000</v>
      </c>
      <c r="I686" s="489">
        <v>2000</v>
      </c>
      <c r="J686" s="489">
        <v>2000</v>
      </c>
      <c r="K686" s="489" t="e">
        <v>#N/A</v>
      </c>
      <c r="L686" s="489" t="e">
        <v>#N/A</v>
      </c>
      <c r="M686" s="743"/>
      <c r="N686" s="613" t="e">
        <f t="shared" si="90"/>
        <v>#N/A</v>
      </c>
      <c r="O686" s="613" t="e">
        <f t="shared" si="91"/>
        <v>#N/A</v>
      </c>
      <c r="P686" s="613">
        <f t="shared" si="92"/>
        <v>0</v>
      </c>
      <c r="Q686" s="896" t="e">
        <f t="shared" si="98"/>
        <v>#N/A</v>
      </c>
      <c r="R686" s="613">
        <f t="shared" si="93"/>
        <v>0</v>
      </c>
      <c r="S686" s="613">
        <f t="shared" si="94"/>
        <v>0</v>
      </c>
      <c r="T686" s="747" t="e">
        <f t="shared" si="95"/>
        <v>#N/A</v>
      </c>
      <c r="U686" s="613" t="e">
        <f t="shared" si="96"/>
        <v>#N/A</v>
      </c>
    </row>
    <row r="687" spans="1:21">
      <c r="A687" s="285" t="s">
        <v>3720</v>
      </c>
      <c r="B687" s="285" t="s">
        <v>1002</v>
      </c>
      <c r="C687" s="447" t="s">
        <v>5619</v>
      </c>
      <c r="D687" s="497">
        <f t="shared" si="97"/>
        <v>2227</v>
      </c>
      <c r="E687" s="496" t="e">
        <v>#N/A</v>
      </c>
      <c r="F687" s="489" t="e">
        <v>#N/A</v>
      </c>
      <c r="G687" s="489" t="e">
        <v>#N/A</v>
      </c>
      <c r="H687" s="489">
        <v>2227</v>
      </c>
      <c r="I687" s="489">
        <v>2227</v>
      </c>
      <c r="J687" s="489">
        <v>2227</v>
      </c>
      <c r="K687" s="489" t="e">
        <v>#N/A</v>
      </c>
      <c r="L687" s="489" t="e">
        <v>#N/A</v>
      </c>
      <c r="M687" s="743"/>
      <c r="N687" s="613" t="e">
        <f t="shared" si="90"/>
        <v>#N/A</v>
      </c>
      <c r="O687" s="613" t="e">
        <f t="shared" si="91"/>
        <v>#N/A</v>
      </c>
      <c r="P687" s="613">
        <f t="shared" si="92"/>
        <v>0</v>
      </c>
      <c r="Q687" s="896" t="e">
        <f t="shared" si="98"/>
        <v>#N/A</v>
      </c>
      <c r="R687" s="613">
        <f t="shared" si="93"/>
        <v>0</v>
      </c>
      <c r="S687" s="613">
        <f t="shared" si="94"/>
        <v>0</v>
      </c>
      <c r="T687" s="747" t="e">
        <f t="shared" si="95"/>
        <v>#N/A</v>
      </c>
      <c r="U687" s="613" t="e">
        <f t="shared" si="96"/>
        <v>#N/A</v>
      </c>
    </row>
    <row r="688" spans="1:21">
      <c r="A688" s="285" t="s">
        <v>3720</v>
      </c>
      <c r="B688" s="285" t="s">
        <v>1003</v>
      </c>
      <c r="C688" s="447" t="s">
        <v>5620</v>
      </c>
      <c r="D688" s="497">
        <f t="shared" si="97"/>
        <v>2823</v>
      </c>
      <c r="E688" s="496" t="e">
        <v>#N/A</v>
      </c>
      <c r="F688" s="489" t="e">
        <v>#N/A</v>
      </c>
      <c r="G688" s="489" t="e">
        <v>#N/A</v>
      </c>
      <c r="H688" s="489">
        <v>2823</v>
      </c>
      <c r="I688" s="489">
        <v>2823</v>
      </c>
      <c r="J688" s="489">
        <v>2823</v>
      </c>
      <c r="K688" s="489" t="e">
        <v>#N/A</v>
      </c>
      <c r="L688" s="489" t="e">
        <v>#N/A</v>
      </c>
      <c r="M688" s="743"/>
      <c r="N688" s="613" t="e">
        <f t="shared" si="90"/>
        <v>#N/A</v>
      </c>
      <c r="O688" s="613" t="e">
        <f t="shared" si="91"/>
        <v>#N/A</v>
      </c>
      <c r="P688" s="613">
        <f t="shared" si="92"/>
        <v>0</v>
      </c>
      <c r="Q688" s="896" t="e">
        <f t="shared" si="98"/>
        <v>#N/A</v>
      </c>
      <c r="R688" s="613">
        <f t="shared" si="93"/>
        <v>0</v>
      </c>
      <c r="S688" s="613">
        <f t="shared" si="94"/>
        <v>0</v>
      </c>
      <c r="T688" s="747" t="e">
        <f t="shared" si="95"/>
        <v>#N/A</v>
      </c>
      <c r="U688" s="613" t="e">
        <f t="shared" si="96"/>
        <v>#N/A</v>
      </c>
    </row>
    <row r="689" spans="1:21">
      <c r="A689" s="285" t="s">
        <v>3720</v>
      </c>
      <c r="B689" s="285" t="s">
        <v>61</v>
      </c>
      <c r="C689" s="447" t="s">
        <v>5621</v>
      </c>
      <c r="D689" s="497">
        <f t="shared" si="97"/>
        <v>4432</v>
      </c>
      <c r="E689" s="496" t="e">
        <v>#N/A</v>
      </c>
      <c r="F689" s="489" t="e">
        <v>#N/A</v>
      </c>
      <c r="G689" s="489" t="e">
        <v>#N/A</v>
      </c>
      <c r="H689" s="489">
        <v>4432</v>
      </c>
      <c r="I689" s="489">
        <v>4432</v>
      </c>
      <c r="J689" s="489">
        <v>4432</v>
      </c>
      <c r="K689" s="489">
        <v>4432</v>
      </c>
      <c r="L689" s="489">
        <v>4432</v>
      </c>
      <c r="M689" s="743"/>
      <c r="N689" s="613" t="e">
        <f t="shared" si="90"/>
        <v>#N/A</v>
      </c>
      <c r="O689" s="613" t="e">
        <f t="shared" si="91"/>
        <v>#N/A</v>
      </c>
      <c r="P689" s="613">
        <f t="shared" si="92"/>
        <v>0</v>
      </c>
      <c r="Q689" s="896" t="e">
        <f t="shared" si="98"/>
        <v>#N/A</v>
      </c>
      <c r="R689" s="613">
        <f t="shared" si="93"/>
        <v>0</v>
      </c>
      <c r="S689" s="613">
        <f t="shared" si="94"/>
        <v>0</v>
      </c>
      <c r="T689" s="747">
        <f t="shared" si="95"/>
        <v>0</v>
      </c>
      <c r="U689" s="613">
        <f t="shared" si="96"/>
        <v>0</v>
      </c>
    </row>
    <row r="690" spans="1:21">
      <c r="A690" s="285" t="s">
        <v>3720</v>
      </c>
      <c r="B690" s="285" t="s">
        <v>1004</v>
      </c>
      <c r="C690" s="447" t="s">
        <v>5622</v>
      </c>
      <c r="D690" s="497">
        <f t="shared" si="97"/>
        <v>3125</v>
      </c>
      <c r="E690" s="496" t="e">
        <v>#N/A</v>
      </c>
      <c r="F690" s="489" t="e">
        <v>#N/A</v>
      </c>
      <c r="G690" s="489" t="e">
        <v>#N/A</v>
      </c>
      <c r="H690" s="489">
        <v>3125</v>
      </c>
      <c r="I690" s="489">
        <v>3125</v>
      </c>
      <c r="J690" s="489">
        <v>3125</v>
      </c>
      <c r="K690" s="489" t="e">
        <v>#N/A</v>
      </c>
      <c r="L690" s="489" t="e">
        <v>#N/A</v>
      </c>
      <c r="M690" s="743"/>
      <c r="N690" s="613" t="e">
        <f t="shared" si="90"/>
        <v>#N/A</v>
      </c>
      <c r="O690" s="613" t="e">
        <f t="shared" si="91"/>
        <v>#N/A</v>
      </c>
      <c r="P690" s="613">
        <f t="shared" si="92"/>
        <v>0</v>
      </c>
      <c r="Q690" s="896" t="e">
        <f t="shared" si="98"/>
        <v>#N/A</v>
      </c>
      <c r="R690" s="613">
        <f t="shared" si="93"/>
        <v>0</v>
      </c>
      <c r="S690" s="613">
        <f t="shared" si="94"/>
        <v>0</v>
      </c>
      <c r="T690" s="747" t="e">
        <f t="shared" si="95"/>
        <v>#N/A</v>
      </c>
      <c r="U690" s="613" t="e">
        <f t="shared" si="96"/>
        <v>#N/A</v>
      </c>
    </row>
    <row r="691" spans="1:21">
      <c r="A691" s="285" t="s">
        <v>3720</v>
      </c>
      <c r="B691" s="285" t="s">
        <v>59</v>
      </c>
      <c r="C691" s="447" t="s">
        <v>5623</v>
      </c>
      <c r="D691" s="497">
        <f t="shared" si="97"/>
        <v>3988</v>
      </c>
      <c r="E691" s="496" t="e">
        <v>#N/A</v>
      </c>
      <c r="F691" s="489" t="e">
        <v>#N/A</v>
      </c>
      <c r="G691" s="489" t="e">
        <v>#N/A</v>
      </c>
      <c r="H691" s="489">
        <v>3988</v>
      </c>
      <c r="I691" s="489">
        <v>3988</v>
      </c>
      <c r="J691" s="489">
        <v>3988</v>
      </c>
      <c r="K691" s="489">
        <v>3988</v>
      </c>
      <c r="L691" s="489" t="e">
        <v>#N/A</v>
      </c>
      <c r="M691" s="743"/>
      <c r="N691" s="613" t="e">
        <f t="shared" si="90"/>
        <v>#N/A</v>
      </c>
      <c r="O691" s="613" t="e">
        <f t="shared" si="91"/>
        <v>#N/A</v>
      </c>
      <c r="P691" s="613">
        <f t="shared" si="92"/>
        <v>0</v>
      </c>
      <c r="Q691" s="896" t="e">
        <f t="shared" si="98"/>
        <v>#N/A</v>
      </c>
      <c r="R691" s="613">
        <f t="shared" si="93"/>
        <v>0</v>
      </c>
      <c r="S691" s="613">
        <f t="shared" si="94"/>
        <v>0</v>
      </c>
      <c r="T691" s="747">
        <f t="shared" si="95"/>
        <v>0</v>
      </c>
      <c r="U691" s="613" t="e">
        <f t="shared" si="96"/>
        <v>#N/A</v>
      </c>
    </row>
    <row r="692" spans="1:21">
      <c r="A692" s="285" t="s">
        <v>3720</v>
      </c>
      <c r="B692" s="285" t="s">
        <v>62</v>
      </c>
      <c r="C692" s="447" t="s">
        <v>5624</v>
      </c>
      <c r="D692" s="497">
        <f t="shared" si="97"/>
        <v>4546</v>
      </c>
      <c r="E692" s="496" t="e">
        <v>#N/A</v>
      </c>
      <c r="F692" s="489" t="e">
        <v>#N/A</v>
      </c>
      <c r="G692" s="489" t="e">
        <v>#N/A</v>
      </c>
      <c r="H692" s="489">
        <v>4546</v>
      </c>
      <c r="I692" s="489">
        <v>4546</v>
      </c>
      <c r="J692" s="489">
        <v>4546</v>
      </c>
      <c r="K692" s="489">
        <v>4546</v>
      </c>
      <c r="L692" s="489">
        <v>4546</v>
      </c>
      <c r="M692" s="743"/>
      <c r="N692" s="613" t="e">
        <f t="shared" si="90"/>
        <v>#N/A</v>
      </c>
      <c r="O692" s="613" t="e">
        <f t="shared" si="91"/>
        <v>#N/A</v>
      </c>
      <c r="P692" s="613">
        <f t="shared" si="92"/>
        <v>0</v>
      </c>
      <c r="Q692" s="896" t="e">
        <f t="shared" si="98"/>
        <v>#N/A</v>
      </c>
      <c r="R692" s="613">
        <f t="shared" si="93"/>
        <v>0</v>
      </c>
      <c r="S692" s="613">
        <f t="shared" si="94"/>
        <v>0</v>
      </c>
      <c r="T692" s="747">
        <f t="shared" si="95"/>
        <v>0</v>
      </c>
      <c r="U692" s="613">
        <f t="shared" si="96"/>
        <v>0</v>
      </c>
    </row>
    <row r="693" spans="1:21">
      <c r="A693" s="285" t="s">
        <v>3720</v>
      </c>
      <c r="B693" s="285" t="s">
        <v>60</v>
      </c>
      <c r="C693" s="447" t="s">
        <v>5625</v>
      </c>
      <c r="D693" s="497">
        <f t="shared" si="97"/>
        <v>4874</v>
      </c>
      <c r="E693" s="496" t="e">
        <v>#N/A</v>
      </c>
      <c r="F693" s="489" t="e">
        <v>#N/A</v>
      </c>
      <c r="G693" s="489" t="e">
        <v>#N/A</v>
      </c>
      <c r="H693" s="489">
        <v>4874</v>
      </c>
      <c r="I693" s="489">
        <v>4874</v>
      </c>
      <c r="J693" s="489">
        <v>4874</v>
      </c>
      <c r="K693" s="489">
        <v>4874</v>
      </c>
      <c r="L693" s="489">
        <v>4874</v>
      </c>
      <c r="M693" s="743"/>
      <c r="N693" s="613" t="e">
        <f t="shared" si="90"/>
        <v>#N/A</v>
      </c>
      <c r="O693" s="613" t="e">
        <f t="shared" si="91"/>
        <v>#N/A</v>
      </c>
      <c r="P693" s="613">
        <f t="shared" si="92"/>
        <v>0</v>
      </c>
      <c r="Q693" s="896" t="e">
        <f t="shared" si="98"/>
        <v>#N/A</v>
      </c>
      <c r="R693" s="613">
        <f t="shared" si="93"/>
        <v>0</v>
      </c>
      <c r="S693" s="613">
        <f t="shared" si="94"/>
        <v>0</v>
      </c>
      <c r="T693" s="747">
        <f t="shared" si="95"/>
        <v>0</v>
      </c>
      <c r="U693" s="613">
        <f t="shared" si="96"/>
        <v>0</v>
      </c>
    </row>
    <row r="694" spans="1:21">
      <c r="A694" s="285" t="s">
        <v>3720</v>
      </c>
      <c r="B694" s="285" t="s">
        <v>63</v>
      </c>
      <c r="C694" s="447" t="s">
        <v>5626</v>
      </c>
      <c r="D694" s="497">
        <f t="shared" si="97"/>
        <v>6359</v>
      </c>
      <c r="E694" s="496" t="e">
        <v>#N/A</v>
      </c>
      <c r="F694" s="489" t="e">
        <v>#N/A</v>
      </c>
      <c r="G694" s="489" t="e">
        <v>#N/A</v>
      </c>
      <c r="H694" s="489">
        <v>6359</v>
      </c>
      <c r="I694" s="489">
        <v>6359</v>
      </c>
      <c r="J694" s="489">
        <v>6359</v>
      </c>
      <c r="K694" s="489">
        <v>6359</v>
      </c>
      <c r="L694" s="489">
        <v>6359</v>
      </c>
      <c r="M694" s="743"/>
      <c r="N694" s="613" t="e">
        <f t="shared" si="90"/>
        <v>#N/A</v>
      </c>
      <c r="O694" s="613" t="e">
        <f t="shared" si="91"/>
        <v>#N/A</v>
      </c>
      <c r="P694" s="613">
        <f t="shared" si="92"/>
        <v>0</v>
      </c>
      <c r="Q694" s="896" t="e">
        <f t="shared" si="98"/>
        <v>#N/A</v>
      </c>
      <c r="R694" s="613">
        <f t="shared" si="93"/>
        <v>0</v>
      </c>
      <c r="S694" s="613">
        <f t="shared" si="94"/>
        <v>0</v>
      </c>
      <c r="T694" s="747">
        <f t="shared" si="95"/>
        <v>0</v>
      </c>
      <c r="U694" s="613">
        <f t="shared" si="96"/>
        <v>0</v>
      </c>
    </row>
    <row r="695" spans="1:21">
      <c r="A695" s="285" t="s">
        <v>3720</v>
      </c>
      <c r="B695" s="285" t="s">
        <v>37</v>
      </c>
      <c r="C695" s="447" t="s">
        <v>5627</v>
      </c>
      <c r="D695" s="497">
        <f t="shared" si="97"/>
        <v>1836</v>
      </c>
      <c r="E695" s="496" t="e">
        <v>#N/A</v>
      </c>
      <c r="F695" s="489">
        <v>1836</v>
      </c>
      <c r="G695" s="489" t="e">
        <v>#N/A</v>
      </c>
      <c r="H695" s="489">
        <v>2040</v>
      </c>
      <c r="I695" s="489">
        <v>2040</v>
      </c>
      <c r="J695" s="489">
        <v>2040</v>
      </c>
      <c r="K695" s="489">
        <v>2040</v>
      </c>
      <c r="L695" s="489">
        <v>2040</v>
      </c>
      <c r="M695" s="743"/>
      <c r="N695" s="613" t="e">
        <f t="shared" si="90"/>
        <v>#N/A</v>
      </c>
      <c r="O695" s="613">
        <f t="shared" si="91"/>
        <v>0</v>
      </c>
      <c r="P695" s="613">
        <f t="shared" si="92"/>
        <v>-204</v>
      </c>
      <c r="Q695" s="896">
        <f t="shared" si="98"/>
        <v>0.9</v>
      </c>
      <c r="R695" s="613">
        <f t="shared" si="93"/>
        <v>-204</v>
      </c>
      <c r="S695" s="613">
        <f t="shared" si="94"/>
        <v>-204</v>
      </c>
      <c r="T695" s="747">
        <f t="shared" si="95"/>
        <v>-204</v>
      </c>
      <c r="U695" s="613">
        <f t="shared" si="96"/>
        <v>-204</v>
      </c>
    </row>
    <row r="696" spans="1:21">
      <c r="A696" s="285" t="s">
        <v>3720</v>
      </c>
      <c r="B696" s="285" t="s">
        <v>38</v>
      </c>
      <c r="C696" s="447" t="s">
        <v>5628</v>
      </c>
      <c r="D696" s="497">
        <f t="shared" si="97"/>
        <v>2045</v>
      </c>
      <c r="E696" s="496" t="e">
        <v>#N/A</v>
      </c>
      <c r="F696" s="489">
        <v>2045</v>
      </c>
      <c r="G696" s="489" t="e">
        <v>#N/A</v>
      </c>
      <c r="H696" s="489">
        <v>2272</v>
      </c>
      <c r="I696" s="489">
        <v>2272</v>
      </c>
      <c r="J696" s="489">
        <v>2272</v>
      </c>
      <c r="K696" s="489">
        <v>2272</v>
      </c>
      <c r="L696" s="489">
        <v>2272</v>
      </c>
      <c r="M696" s="743"/>
      <c r="N696" s="613" t="e">
        <f t="shared" si="90"/>
        <v>#N/A</v>
      </c>
      <c r="O696" s="613">
        <f t="shared" si="91"/>
        <v>0</v>
      </c>
      <c r="P696" s="613">
        <f t="shared" si="92"/>
        <v>-227</v>
      </c>
      <c r="Q696" s="896">
        <f t="shared" si="98"/>
        <v>0.90008802816901412</v>
      </c>
      <c r="R696" s="613">
        <f t="shared" si="93"/>
        <v>-227</v>
      </c>
      <c r="S696" s="613">
        <f t="shared" si="94"/>
        <v>-227</v>
      </c>
      <c r="T696" s="747">
        <f t="shared" si="95"/>
        <v>-227</v>
      </c>
      <c r="U696" s="613">
        <f t="shared" si="96"/>
        <v>-227</v>
      </c>
    </row>
    <row r="697" spans="1:21">
      <c r="A697" s="285" t="s">
        <v>3720</v>
      </c>
      <c r="B697" s="285" t="s">
        <v>39</v>
      </c>
      <c r="C697" s="447" t="s">
        <v>5629</v>
      </c>
      <c r="D697" s="497">
        <f t="shared" si="97"/>
        <v>2579</v>
      </c>
      <c r="E697" s="496" t="e">
        <v>#N/A</v>
      </c>
      <c r="F697" s="489">
        <v>2579</v>
      </c>
      <c r="G697" s="489" t="e">
        <v>#N/A</v>
      </c>
      <c r="H697" s="489">
        <v>2964</v>
      </c>
      <c r="I697" s="489">
        <v>2964</v>
      </c>
      <c r="J697" s="489">
        <v>2964</v>
      </c>
      <c r="K697" s="489">
        <v>2964</v>
      </c>
      <c r="L697" s="489">
        <v>2964</v>
      </c>
      <c r="M697" s="743"/>
      <c r="N697" s="613" t="e">
        <f t="shared" si="90"/>
        <v>#N/A</v>
      </c>
      <c r="O697" s="613">
        <f t="shared" si="91"/>
        <v>0</v>
      </c>
      <c r="P697" s="613">
        <f t="shared" si="92"/>
        <v>-385</v>
      </c>
      <c r="Q697" s="896">
        <f t="shared" si="98"/>
        <v>0.87010796221322539</v>
      </c>
      <c r="R697" s="613">
        <f t="shared" si="93"/>
        <v>-385</v>
      </c>
      <c r="S697" s="613">
        <f t="shared" si="94"/>
        <v>-385</v>
      </c>
      <c r="T697" s="747">
        <f t="shared" si="95"/>
        <v>-385</v>
      </c>
      <c r="U697" s="613">
        <f t="shared" si="96"/>
        <v>-385</v>
      </c>
    </row>
    <row r="698" spans="1:21">
      <c r="A698" s="285" t="s">
        <v>3720</v>
      </c>
      <c r="B698" s="285" t="s">
        <v>40</v>
      </c>
      <c r="C698" s="447" t="s">
        <v>5630</v>
      </c>
      <c r="D698" s="497">
        <f t="shared" si="97"/>
        <v>2953</v>
      </c>
      <c r="E698" s="496" t="e">
        <v>#N/A</v>
      </c>
      <c r="F698" s="489">
        <v>2953</v>
      </c>
      <c r="G698" s="489" t="e">
        <v>#N/A</v>
      </c>
      <c r="H698" s="489">
        <v>3281</v>
      </c>
      <c r="I698" s="489">
        <v>3281</v>
      </c>
      <c r="J698" s="489">
        <v>3281</v>
      </c>
      <c r="K698" s="489">
        <v>3281</v>
      </c>
      <c r="L698" s="489">
        <v>3281</v>
      </c>
      <c r="M698" s="743"/>
      <c r="N698" s="613" t="e">
        <f t="shared" si="90"/>
        <v>#N/A</v>
      </c>
      <c r="O698" s="613">
        <f t="shared" si="91"/>
        <v>0</v>
      </c>
      <c r="P698" s="613">
        <f t="shared" si="92"/>
        <v>-328</v>
      </c>
      <c r="Q698" s="896">
        <f t="shared" si="98"/>
        <v>0.90003047851264861</v>
      </c>
      <c r="R698" s="613">
        <f t="shared" si="93"/>
        <v>-328</v>
      </c>
      <c r="S698" s="613">
        <f t="shared" si="94"/>
        <v>-328</v>
      </c>
      <c r="T698" s="747">
        <f t="shared" si="95"/>
        <v>-328</v>
      </c>
      <c r="U698" s="613">
        <f t="shared" si="96"/>
        <v>-328</v>
      </c>
    </row>
    <row r="699" spans="1:21">
      <c r="A699" s="285" t="s">
        <v>3720</v>
      </c>
      <c r="B699" s="285" t="s">
        <v>2730</v>
      </c>
      <c r="C699" s="447" t="s">
        <v>5631</v>
      </c>
      <c r="D699" s="497">
        <f t="shared" si="97"/>
        <v>3773</v>
      </c>
      <c r="E699" s="496" t="e">
        <v>#N/A</v>
      </c>
      <c r="F699" s="489">
        <v>3773</v>
      </c>
      <c r="G699" s="489" t="e">
        <v>#N/A</v>
      </c>
      <c r="H699" s="489">
        <v>3773</v>
      </c>
      <c r="I699" s="489">
        <v>3773</v>
      </c>
      <c r="J699" s="489">
        <v>3773</v>
      </c>
      <c r="K699" s="489">
        <v>3773</v>
      </c>
      <c r="L699" s="489">
        <v>3773</v>
      </c>
      <c r="M699" s="743"/>
      <c r="N699" s="613" t="e">
        <f t="shared" si="90"/>
        <v>#N/A</v>
      </c>
      <c r="O699" s="613">
        <f t="shared" si="91"/>
        <v>0</v>
      </c>
      <c r="P699" s="613">
        <f t="shared" si="92"/>
        <v>0</v>
      </c>
      <c r="Q699" s="896">
        <f t="shared" si="98"/>
        <v>1</v>
      </c>
      <c r="R699" s="613">
        <f t="shared" si="93"/>
        <v>0</v>
      </c>
      <c r="S699" s="613">
        <f t="shared" si="94"/>
        <v>0</v>
      </c>
      <c r="T699" s="747">
        <f t="shared" si="95"/>
        <v>0</v>
      </c>
      <c r="U699" s="613">
        <f t="shared" si="96"/>
        <v>0</v>
      </c>
    </row>
    <row r="700" spans="1:21">
      <c r="A700" s="285" t="s">
        <v>3720</v>
      </c>
      <c r="B700" s="285" t="s">
        <v>41</v>
      </c>
      <c r="C700" s="447" t="s">
        <v>5632</v>
      </c>
      <c r="D700" s="497">
        <f t="shared" si="97"/>
        <v>4174</v>
      </c>
      <c r="E700" s="496" t="e">
        <v>#N/A</v>
      </c>
      <c r="F700" s="489">
        <v>4174</v>
      </c>
      <c r="G700" s="489" t="e">
        <v>#N/A</v>
      </c>
      <c r="H700" s="489">
        <v>4638</v>
      </c>
      <c r="I700" s="489">
        <v>4638</v>
      </c>
      <c r="J700" s="489">
        <v>4638</v>
      </c>
      <c r="K700" s="489">
        <v>4638</v>
      </c>
      <c r="L700" s="489">
        <v>4267</v>
      </c>
      <c r="M700" s="743"/>
      <c r="N700" s="613" t="e">
        <f t="shared" si="90"/>
        <v>#N/A</v>
      </c>
      <c r="O700" s="613">
        <f t="shared" si="91"/>
        <v>0</v>
      </c>
      <c r="P700" s="613">
        <f t="shared" si="92"/>
        <v>-464</v>
      </c>
      <c r="Q700" s="896">
        <f t="shared" si="98"/>
        <v>0.89995687796463997</v>
      </c>
      <c r="R700" s="613">
        <f t="shared" si="93"/>
        <v>-464</v>
      </c>
      <c r="S700" s="613">
        <f t="shared" si="94"/>
        <v>-464</v>
      </c>
      <c r="T700" s="747">
        <f t="shared" si="95"/>
        <v>-464</v>
      </c>
      <c r="U700" s="613">
        <f t="shared" si="96"/>
        <v>-93</v>
      </c>
    </row>
    <row r="701" spans="1:21">
      <c r="A701" s="285" t="s">
        <v>3720</v>
      </c>
      <c r="B701" s="285" t="s">
        <v>2731</v>
      </c>
      <c r="C701" s="447" t="s">
        <v>5633</v>
      </c>
      <c r="D701" s="497">
        <f t="shared" si="97"/>
        <v>4907</v>
      </c>
      <c r="E701" s="496" t="e">
        <v>#N/A</v>
      </c>
      <c r="F701" s="489">
        <v>4907</v>
      </c>
      <c r="G701" s="489" t="e">
        <v>#N/A</v>
      </c>
      <c r="H701" s="489" t="e">
        <v>#N/A</v>
      </c>
      <c r="I701" s="489">
        <v>4907</v>
      </c>
      <c r="J701" s="489">
        <v>4907</v>
      </c>
      <c r="K701" s="489">
        <v>4907</v>
      </c>
      <c r="L701" s="489">
        <v>4907</v>
      </c>
      <c r="M701" s="743"/>
      <c r="N701" s="613" t="e">
        <f t="shared" si="90"/>
        <v>#N/A</v>
      </c>
      <c r="O701" s="613">
        <f t="shared" si="91"/>
        <v>0</v>
      </c>
      <c r="P701" s="613" t="e">
        <f t="shared" si="92"/>
        <v>#N/A</v>
      </c>
      <c r="Q701" s="896" t="e">
        <f t="shared" si="98"/>
        <v>#N/A</v>
      </c>
      <c r="R701" s="613">
        <f t="shared" si="93"/>
        <v>0</v>
      </c>
      <c r="S701" s="613">
        <f t="shared" si="94"/>
        <v>0</v>
      </c>
      <c r="T701" s="747">
        <f t="shared" si="95"/>
        <v>0</v>
      </c>
      <c r="U701" s="613">
        <f t="shared" si="96"/>
        <v>0</v>
      </c>
    </row>
    <row r="702" spans="1:21">
      <c r="A702" s="285" t="s">
        <v>3720</v>
      </c>
      <c r="B702" s="285" t="s">
        <v>3056</v>
      </c>
      <c r="C702" s="447" t="s">
        <v>5634</v>
      </c>
      <c r="D702" s="497">
        <f t="shared" si="97"/>
        <v>4966.2</v>
      </c>
      <c r="E702" s="496" t="e">
        <v>#N/A</v>
      </c>
      <c r="F702" s="489">
        <v>4966.2</v>
      </c>
      <c r="G702" s="489" t="e">
        <v>#N/A</v>
      </c>
      <c r="H702" s="489">
        <v>5518</v>
      </c>
      <c r="I702" s="489">
        <v>5518</v>
      </c>
      <c r="J702" s="489" t="e">
        <v>#N/A</v>
      </c>
      <c r="K702" s="489">
        <v>5518</v>
      </c>
      <c r="L702" s="489" t="e">
        <v>#N/A</v>
      </c>
      <c r="M702" s="743"/>
      <c r="N702" s="613" t="e">
        <f t="shared" si="90"/>
        <v>#N/A</v>
      </c>
      <c r="O702" s="613">
        <f t="shared" si="91"/>
        <v>0</v>
      </c>
      <c r="P702" s="613">
        <f t="shared" si="92"/>
        <v>-551.80000000000018</v>
      </c>
      <c r="Q702" s="896">
        <f t="shared" si="98"/>
        <v>0.9</v>
      </c>
      <c r="R702" s="613">
        <f t="shared" si="93"/>
        <v>-551.80000000000018</v>
      </c>
      <c r="S702" s="613" t="e">
        <f t="shared" si="94"/>
        <v>#N/A</v>
      </c>
      <c r="T702" s="747">
        <f t="shared" si="95"/>
        <v>-551.80000000000018</v>
      </c>
      <c r="U702" s="613" t="e">
        <f t="shared" si="96"/>
        <v>#N/A</v>
      </c>
    </row>
    <row r="703" spans="1:21">
      <c r="A703" s="285" t="s">
        <v>3720</v>
      </c>
      <c r="B703" s="285" t="s">
        <v>2732</v>
      </c>
      <c r="C703" s="447" t="s">
        <v>5635</v>
      </c>
      <c r="D703" s="497">
        <f t="shared" si="97"/>
        <v>5849</v>
      </c>
      <c r="E703" s="496" t="e">
        <v>#N/A</v>
      </c>
      <c r="F703" s="489">
        <v>5849</v>
      </c>
      <c r="G703" s="489" t="e">
        <v>#N/A</v>
      </c>
      <c r="H703" s="489">
        <v>5849</v>
      </c>
      <c r="I703" s="489">
        <v>5849</v>
      </c>
      <c r="J703" s="489">
        <v>0</v>
      </c>
      <c r="K703" s="489">
        <v>5849</v>
      </c>
      <c r="L703" s="489">
        <v>5849</v>
      </c>
      <c r="M703" s="743"/>
      <c r="N703" s="613" t="e">
        <f t="shared" si="90"/>
        <v>#N/A</v>
      </c>
      <c r="O703" s="613">
        <f t="shared" si="91"/>
        <v>0</v>
      </c>
      <c r="P703" s="613">
        <f t="shared" si="92"/>
        <v>0</v>
      </c>
      <c r="Q703" s="896">
        <f t="shared" si="98"/>
        <v>1</v>
      </c>
      <c r="R703" s="613">
        <f t="shared" si="93"/>
        <v>0</v>
      </c>
      <c r="S703" s="613">
        <f t="shared" si="94"/>
        <v>5849</v>
      </c>
      <c r="T703" s="747">
        <f t="shared" si="95"/>
        <v>0</v>
      </c>
      <c r="U703" s="613">
        <f t="shared" si="96"/>
        <v>0</v>
      </c>
    </row>
    <row r="704" spans="1:21">
      <c r="A704" s="285" t="s">
        <v>3720</v>
      </c>
      <c r="B704" s="285" t="s">
        <v>657</v>
      </c>
      <c r="C704" s="447" t="s">
        <v>5636</v>
      </c>
      <c r="D704" s="497">
        <f t="shared" si="97"/>
        <v>4354</v>
      </c>
      <c r="E704" s="496" t="e">
        <v>#N/A</v>
      </c>
      <c r="F704" s="489" t="e">
        <v>#N/A</v>
      </c>
      <c r="G704" s="489" t="e">
        <v>#N/A</v>
      </c>
      <c r="H704" s="489">
        <v>4354</v>
      </c>
      <c r="I704" s="489">
        <v>4354</v>
      </c>
      <c r="J704" s="489">
        <v>4354</v>
      </c>
      <c r="K704" s="489">
        <v>4354</v>
      </c>
      <c r="L704" s="489">
        <v>4354</v>
      </c>
      <c r="M704" s="743"/>
      <c r="N704" s="613" t="e">
        <f t="shared" si="90"/>
        <v>#N/A</v>
      </c>
      <c r="O704" s="613" t="e">
        <f t="shared" si="91"/>
        <v>#N/A</v>
      </c>
      <c r="P704" s="613">
        <f t="shared" si="92"/>
        <v>0</v>
      </c>
      <c r="Q704" s="896" t="e">
        <f t="shared" si="98"/>
        <v>#N/A</v>
      </c>
      <c r="R704" s="613">
        <f t="shared" si="93"/>
        <v>0</v>
      </c>
      <c r="S704" s="613">
        <f t="shared" si="94"/>
        <v>0</v>
      </c>
      <c r="T704" s="747">
        <f t="shared" si="95"/>
        <v>0</v>
      </c>
      <c r="U704" s="613">
        <f t="shared" si="96"/>
        <v>0</v>
      </c>
    </row>
    <row r="705" spans="1:21">
      <c r="A705" s="285" t="s">
        <v>3720</v>
      </c>
      <c r="B705" s="285" t="s">
        <v>661</v>
      </c>
      <c r="C705" s="447" t="s">
        <v>5637</v>
      </c>
      <c r="D705" s="497">
        <f t="shared" si="97"/>
        <v>5678</v>
      </c>
      <c r="E705" s="496" t="e">
        <v>#N/A</v>
      </c>
      <c r="F705" s="489" t="e">
        <v>#N/A</v>
      </c>
      <c r="G705" s="489" t="e">
        <v>#N/A</v>
      </c>
      <c r="H705" s="489">
        <v>5678</v>
      </c>
      <c r="I705" s="489">
        <v>5678</v>
      </c>
      <c r="J705" s="489">
        <v>5678</v>
      </c>
      <c r="K705" s="489">
        <v>5678</v>
      </c>
      <c r="L705" s="489">
        <v>5678</v>
      </c>
      <c r="M705" s="743"/>
      <c r="N705" s="613" t="e">
        <f t="shared" si="90"/>
        <v>#N/A</v>
      </c>
      <c r="O705" s="613" t="e">
        <f t="shared" si="91"/>
        <v>#N/A</v>
      </c>
      <c r="P705" s="613">
        <f t="shared" si="92"/>
        <v>0</v>
      </c>
      <c r="Q705" s="896" t="e">
        <f t="shared" si="98"/>
        <v>#N/A</v>
      </c>
      <c r="R705" s="613">
        <f t="shared" si="93"/>
        <v>0</v>
      </c>
      <c r="S705" s="613">
        <f t="shared" si="94"/>
        <v>0</v>
      </c>
      <c r="T705" s="747">
        <f t="shared" si="95"/>
        <v>0</v>
      </c>
      <c r="U705" s="613">
        <f t="shared" si="96"/>
        <v>0</v>
      </c>
    </row>
    <row r="706" spans="1:21">
      <c r="A706" s="285" t="s">
        <v>3720</v>
      </c>
      <c r="B706" s="285" t="s">
        <v>658</v>
      </c>
      <c r="C706" s="447" t="s">
        <v>5638</v>
      </c>
      <c r="D706" s="497">
        <f t="shared" si="97"/>
        <v>5815</v>
      </c>
      <c r="E706" s="496" t="e">
        <v>#N/A</v>
      </c>
      <c r="F706" s="489" t="e">
        <v>#N/A</v>
      </c>
      <c r="G706" s="489" t="e">
        <v>#N/A</v>
      </c>
      <c r="H706" s="489">
        <v>5815</v>
      </c>
      <c r="I706" s="489">
        <v>5815</v>
      </c>
      <c r="J706" s="489">
        <v>5815</v>
      </c>
      <c r="K706" s="489">
        <v>5815</v>
      </c>
      <c r="L706" s="489">
        <v>5815</v>
      </c>
      <c r="M706" s="743"/>
      <c r="N706" s="613" t="e">
        <f t="shared" ref="N706:N769" si="99">D706-E706</f>
        <v>#N/A</v>
      </c>
      <c r="O706" s="613" t="e">
        <f t="shared" ref="O706:O769" si="100">D706-F706</f>
        <v>#N/A</v>
      </c>
      <c r="P706" s="613">
        <f t="shared" ref="P706:P769" si="101">D706-H706</f>
        <v>0</v>
      </c>
      <c r="Q706" s="896" t="e">
        <f t="shared" si="98"/>
        <v>#N/A</v>
      </c>
      <c r="R706" s="613">
        <f t="shared" ref="R706:R769" si="102">D706-I706</f>
        <v>0</v>
      </c>
      <c r="S706" s="613">
        <f t="shared" ref="S706:S769" si="103">D706-J706</f>
        <v>0</v>
      </c>
      <c r="T706" s="747">
        <f t="shared" ref="T706:T769" si="104">D706-K706</f>
        <v>0</v>
      </c>
      <c r="U706" s="613">
        <f t="shared" ref="U706:U769" si="105">D706-L706</f>
        <v>0</v>
      </c>
    </row>
    <row r="707" spans="1:21">
      <c r="A707" s="285" t="s">
        <v>3720</v>
      </c>
      <c r="B707" s="285" t="s">
        <v>662</v>
      </c>
      <c r="C707" s="447" t="s">
        <v>5639</v>
      </c>
      <c r="D707" s="497">
        <f t="shared" ref="D707:D770" si="106">IFERROR(E707,IFERROR(F707,IFERROR(G707,IFERROR(H707,IFERROR(I707,IFERROR(J707,IFERROR(K707,L707)))))))</f>
        <v>6032</v>
      </c>
      <c r="E707" s="496" t="e">
        <v>#N/A</v>
      </c>
      <c r="F707" s="489" t="e">
        <v>#N/A</v>
      </c>
      <c r="G707" s="489" t="e">
        <v>#N/A</v>
      </c>
      <c r="H707" s="489">
        <v>6032</v>
      </c>
      <c r="I707" s="489">
        <v>6032</v>
      </c>
      <c r="J707" s="489">
        <v>6032</v>
      </c>
      <c r="K707" s="489">
        <v>6032</v>
      </c>
      <c r="L707" s="489">
        <v>6032</v>
      </c>
      <c r="M707" s="743"/>
      <c r="N707" s="613" t="e">
        <f t="shared" si="99"/>
        <v>#N/A</v>
      </c>
      <c r="O707" s="613" t="e">
        <f t="shared" si="100"/>
        <v>#N/A</v>
      </c>
      <c r="P707" s="613">
        <f t="shared" si="101"/>
        <v>0</v>
      </c>
      <c r="Q707" s="896" t="e">
        <f t="shared" ref="Q707:Q770" si="107">F707/H707</f>
        <v>#N/A</v>
      </c>
      <c r="R707" s="613">
        <f t="shared" si="102"/>
        <v>0</v>
      </c>
      <c r="S707" s="613">
        <f t="shared" si="103"/>
        <v>0</v>
      </c>
      <c r="T707" s="747">
        <f t="shared" si="104"/>
        <v>0</v>
      </c>
      <c r="U707" s="613">
        <f t="shared" si="105"/>
        <v>0</v>
      </c>
    </row>
    <row r="708" spans="1:21">
      <c r="A708" s="285" t="s">
        <v>3720</v>
      </c>
      <c r="B708" s="285" t="s">
        <v>3044</v>
      </c>
      <c r="C708" s="447" t="s">
        <v>5640</v>
      </c>
      <c r="D708" s="497">
        <f t="shared" si="106"/>
        <v>6008</v>
      </c>
      <c r="E708" s="496" t="e">
        <v>#N/A</v>
      </c>
      <c r="F708" s="489" t="e">
        <v>#N/A</v>
      </c>
      <c r="G708" s="489" t="e">
        <v>#N/A</v>
      </c>
      <c r="H708" s="489">
        <v>6008</v>
      </c>
      <c r="I708" s="489">
        <v>6008</v>
      </c>
      <c r="J708" s="489">
        <v>6008</v>
      </c>
      <c r="K708" s="489" t="e">
        <v>#N/A</v>
      </c>
      <c r="L708" s="489">
        <v>0</v>
      </c>
      <c r="M708" s="743"/>
      <c r="N708" s="613" t="e">
        <f t="shared" si="99"/>
        <v>#N/A</v>
      </c>
      <c r="O708" s="613" t="e">
        <f t="shared" si="100"/>
        <v>#N/A</v>
      </c>
      <c r="P708" s="613">
        <f t="shared" si="101"/>
        <v>0</v>
      </c>
      <c r="Q708" s="896" t="e">
        <f t="shared" si="107"/>
        <v>#N/A</v>
      </c>
      <c r="R708" s="613">
        <f t="shared" si="102"/>
        <v>0</v>
      </c>
      <c r="S708" s="613">
        <f t="shared" si="103"/>
        <v>0</v>
      </c>
      <c r="T708" s="747" t="e">
        <f t="shared" si="104"/>
        <v>#N/A</v>
      </c>
      <c r="U708" s="613">
        <f t="shared" si="105"/>
        <v>6008</v>
      </c>
    </row>
    <row r="709" spans="1:21">
      <c r="A709" s="285" t="s">
        <v>3720</v>
      </c>
      <c r="B709" s="285" t="s">
        <v>3045</v>
      </c>
      <c r="C709" s="447" t="s">
        <v>5641</v>
      </c>
      <c r="D709" s="497">
        <f t="shared" si="106"/>
        <v>6237</v>
      </c>
      <c r="E709" s="496" t="e">
        <v>#N/A</v>
      </c>
      <c r="F709" s="489" t="e">
        <v>#N/A</v>
      </c>
      <c r="G709" s="489" t="e">
        <v>#N/A</v>
      </c>
      <c r="H709" s="489">
        <v>6237</v>
      </c>
      <c r="I709" s="489">
        <v>6237</v>
      </c>
      <c r="J709" s="489">
        <v>6237</v>
      </c>
      <c r="K709" s="489" t="e">
        <v>#N/A</v>
      </c>
      <c r="L709" s="489">
        <v>0</v>
      </c>
      <c r="M709" s="743"/>
      <c r="N709" s="613" t="e">
        <f t="shared" si="99"/>
        <v>#N/A</v>
      </c>
      <c r="O709" s="613" t="e">
        <f t="shared" si="100"/>
        <v>#N/A</v>
      </c>
      <c r="P709" s="613">
        <f t="shared" si="101"/>
        <v>0</v>
      </c>
      <c r="Q709" s="896" t="e">
        <f t="shared" si="107"/>
        <v>#N/A</v>
      </c>
      <c r="R709" s="613">
        <f t="shared" si="102"/>
        <v>0</v>
      </c>
      <c r="S709" s="613">
        <f t="shared" si="103"/>
        <v>0</v>
      </c>
      <c r="T709" s="747" t="e">
        <f t="shared" si="104"/>
        <v>#N/A</v>
      </c>
      <c r="U709" s="613">
        <f t="shared" si="105"/>
        <v>6237</v>
      </c>
    </row>
    <row r="710" spans="1:21">
      <c r="A710" s="285" t="s">
        <v>3720</v>
      </c>
      <c r="B710" s="285" t="s">
        <v>3046</v>
      </c>
      <c r="C710" s="447" t="s">
        <v>5642</v>
      </c>
      <c r="D710" s="497">
        <f t="shared" si="106"/>
        <v>8018</v>
      </c>
      <c r="E710" s="496" t="e">
        <v>#N/A</v>
      </c>
      <c r="F710" s="489" t="e">
        <v>#N/A</v>
      </c>
      <c r="G710" s="489" t="e">
        <v>#N/A</v>
      </c>
      <c r="H710" s="489">
        <v>8018</v>
      </c>
      <c r="I710" s="489">
        <v>8018</v>
      </c>
      <c r="J710" s="489">
        <v>8018</v>
      </c>
      <c r="K710" s="489" t="e">
        <v>#N/A</v>
      </c>
      <c r="L710" s="489">
        <v>0</v>
      </c>
      <c r="M710" s="743"/>
      <c r="N710" s="613" t="e">
        <f t="shared" si="99"/>
        <v>#N/A</v>
      </c>
      <c r="O710" s="613" t="e">
        <f t="shared" si="100"/>
        <v>#N/A</v>
      </c>
      <c r="P710" s="613">
        <f t="shared" si="101"/>
        <v>0</v>
      </c>
      <c r="Q710" s="896" t="e">
        <f t="shared" si="107"/>
        <v>#N/A</v>
      </c>
      <c r="R710" s="613">
        <f t="shared" si="102"/>
        <v>0</v>
      </c>
      <c r="S710" s="613">
        <f t="shared" si="103"/>
        <v>0</v>
      </c>
      <c r="T710" s="747" t="e">
        <f t="shared" si="104"/>
        <v>#N/A</v>
      </c>
      <c r="U710" s="613">
        <f t="shared" si="105"/>
        <v>8018</v>
      </c>
    </row>
    <row r="711" spans="1:21">
      <c r="A711" s="285" t="s">
        <v>3720</v>
      </c>
      <c r="B711" s="285" t="s">
        <v>64</v>
      </c>
      <c r="C711" s="447" t="s">
        <v>5643</v>
      </c>
      <c r="D711" s="497">
        <f t="shared" si="106"/>
        <v>4192</v>
      </c>
      <c r="E711" s="496" t="e">
        <v>#N/A</v>
      </c>
      <c r="F711" s="489" t="e">
        <v>#N/A</v>
      </c>
      <c r="G711" s="489" t="e">
        <v>#N/A</v>
      </c>
      <c r="H711" s="489">
        <v>4192</v>
      </c>
      <c r="I711" s="489">
        <v>4192</v>
      </c>
      <c r="J711" s="489">
        <v>4192</v>
      </c>
      <c r="K711" s="489">
        <v>4192</v>
      </c>
      <c r="L711" s="489">
        <v>4192</v>
      </c>
      <c r="M711" s="743"/>
      <c r="N711" s="613" t="e">
        <f t="shared" si="99"/>
        <v>#N/A</v>
      </c>
      <c r="O711" s="613" t="e">
        <f t="shared" si="100"/>
        <v>#N/A</v>
      </c>
      <c r="P711" s="613">
        <f t="shared" si="101"/>
        <v>0</v>
      </c>
      <c r="Q711" s="896" t="e">
        <f t="shared" si="107"/>
        <v>#N/A</v>
      </c>
      <c r="R711" s="613">
        <f t="shared" si="102"/>
        <v>0</v>
      </c>
      <c r="S711" s="613">
        <f t="shared" si="103"/>
        <v>0</v>
      </c>
      <c r="T711" s="747">
        <f t="shared" si="104"/>
        <v>0</v>
      </c>
      <c r="U711" s="613">
        <f t="shared" si="105"/>
        <v>0</v>
      </c>
    </row>
    <row r="712" spans="1:21">
      <c r="A712" s="285" t="s">
        <v>3720</v>
      </c>
      <c r="B712" s="285" t="s">
        <v>66</v>
      </c>
      <c r="C712" s="447" t="s">
        <v>5644</v>
      </c>
      <c r="D712" s="497">
        <f t="shared" si="106"/>
        <v>5401</v>
      </c>
      <c r="E712" s="496" t="e">
        <v>#N/A</v>
      </c>
      <c r="F712" s="489" t="e">
        <v>#N/A</v>
      </c>
      <c r="G712" s="489" t="e">
        <v>#N/A</v>
      </c>
      <c r="H712" s="489">
        <v>5401</v>
      </c>
      <c r="I712" s="489">
        <v>5401</v>
      </c>
      <c r="J712" s="489">
        <v>5401</v>
      </c>
      <c r="K712" s="489">
        <v>5401</v>
      </c>
      <c r="L712" s="489" t="e">
        <v>#N/A</v>
      </c>
      <c r="M712" s="743"/>
      <c r="N712" s="613" t="e">
        <f t="shared" si="99"/>
        <v>#N/A</v>
      </c>
      <c r="O712" s="613" t="e">
        <f t="shared" si="100"/>
        <v>#N/A</v>
      </c>
      <c r="P712" s="613">
        <f t="shared" si="101"/>
        <v>0</v>
      </c>
      <c r="Q712" s="896" t="e">
        <f t="shared" si="107"/>
        <v>#N/A</v>
      </c>
      <c r="R712" s="613">
        <f t="shared" si="102"/>
        <v>0</v>
      </c>
      <c r="S712" s="613">
        <f t="shared" si="103"/>
        <v>0</v>
      </c>
      <c r="T712" s="747">
        <f t="shared" si="104"/>
        <v>0</v>
      </c>
      <c r="U712" s="613" t="e">
        <f t="shared" si="105"/>
        <v>#N/A</v>
      </c>
    </row>
    <row r="713" spans="1:21">
      <c r="A713" s="285" t="s">
        <v>3720</v>
      </c>
      <c r="B713" s="285" t="s">
        <v>65</v>
      </c>
      <c r="C713" s="447" t="s">
        <v>5645</v>
      </c>
      <c r="D713" s="497">
        <f t="shared" si="106"/>
        <v>5097</v>
      </c>
      <c r="E713" s="496" t="e">
        <v>#N/A</v>
      </c>
      <c r="F713" s="489" t="e">
        <v>#N/A</v>
      </c>
      <c r="G713" s="489" t="e">
        <v>#N/A</v>
      </c>
      <c r="H713" s="489">
        <v>5097</v>
      </c>
      <c r="I713" s="489">
        <v>5097</v>
      </c>
      <c r="J713" s="489">
        <v>5097</v>
      </c>
      <c r="K713" s="489">
        <v>5097</v>
      </c>
      <c r="L713" s="489">
        <v>5097</v>
      </c>
      <c r="M713" s="743"/>
      <c r="N713" s="613" t="e">
        <f t="shared" si="99"/>
        <v>#N/A</v>
      </c>
      <c r="O713" s="613" t="e">
        <f t="shared" si="100"/>
        <v>#N/A</v>
      </c>
      <c r="P713" s="613">
        <f t="shared" si="101"/>
        <v>0</v>
      </c>
      <c r="Q713" s="896" t="e">
        <f t="shared" si="107"/>
        <v>#N/A</v>
      </c>
      <c r="R713" s="613">
        <f t="shared" si="102"/>
        <v>0</v>
      </c>
      <c r="S713" s="613">
        <f t="shared" si="103"/>
        <v>0</v>
      </c>
      <c r="T713" s="747">
        <f t="shared" si="104"/>
        <v>0</v>
      </c>
      <c r="U713" s="613">
        <f t="shared" si="105"/>
        <v>0</v>
      </c>
    </row>
    <row r="714" spans="1:21">
      <c r="A714" s="285" t="s">
        <v>3720</v>
      </c>
      <c r="B714" s="285" t="s">
        <v>67</v>
      </c>
      <c r="C714" s="447" t="s">
        <v>5646</v>
      </c>
      <c r="D714" s="497">
        <f t="shared" si="106"/>
        <v>5669</v>
      </c>
      <c r="E714" s="496" t="e">
        <v>#N/A</v>
      </c>
      <c r="F714" s="489" t="e">
        <v>#N/A</v>
      </c>
      <c r="G714" s="489" t="e">
        <v>#N/A</v>
      </c>
      <c r="H714" s="489">
        <v>5669</v>
      </c>
      <c r="I714" s="489">
        <v>5669</v>
      </c>
      <c r="J714" s="489">
        <v>5669</v>
      </c>
      <c r="K714" s="489">
        <v>5669</v>
      </c>
      <c r="L714" s="489" t="e">
        <v>#N/A</v>
      </c>
      <c r="M714" s="743"/>
      <c r="N714" s="613" t="e">
        <f t="shared" si="99"/>
        <v>#N/A</v>
      </c>
      <c r="O714" s="613" t="e">
        <f t="shared" si="100"/>
        <v>#N/A</v>
      </c>
      <c r="P714" s="613">
        <f t="shared" si="101"/>
        <v>0</v>
      </c>
      <c r="Q714" s="896" t="e">
        <f t="shared" si="107"/>
        <v>#N/A</v>
      </c>
      <c r="R714" s="613">
        <f t="shared" si="102"/>
        <v>0</v>
      </c>
      <c r="S714" s="613">
        <f t="shared" si="103"/>
        <v>0</v>
      </c>
      <c r="T714" s="747">
        <f t="shared" si="104"/>
        <v>0</v>
      </c>
      <c r="U714" s="613" t="e">
        <f t="shared" si="105"/>
        <v>#N/A</v>
      </c>
    </row>
    <row r="715" spans="1:21">
      <c r="A715" s="285" t="s">
        <v>3720</v>
      </c>
      <c r="B715" s="285" t="s">
        <v>68</v>
      </c>
      <c r="C715" s="447" t="s">
        <v>5647</v>
      </c>
      <c r="D715" s="497">
        <f t="shared" si="106"/>
        <v>7691</v>
      </c>
      <c r="E715" s="496" t="e">
        <v>#N/A</v>
      </c>
      <c r="F715" s="489" t="e">
        <v>#N/A</v>
      </c>
      <c r="G715" s="489" t="e">
        <v>#N/A</v>
      </c>
      <c r="H715" s="489">
        <v>7691</v>
      </c>
      <c r="I715" s="489">
        <v>7691</v>
      </c>
      <c r="J715" s="489">
        <v>7691</v>
      </c>
      <c r="K715" s="489">
        <v>7691</v>
      </c>
      <c r="L715" s="489" t="e">
        <v>#N/A</v>
      </c>
      <c r="M715" s="743"/>
      <c r="N715" s="613" t="e">
        <f t="shared" si="99"/>
        <v>#N/A</v>
      </c>
      <c r="O715" s="613" t="e">
        <f t="shared" si="100"/>
        <v>#N/A</v>
      </c>
      <c r="P715" s="613">
        <f t="shared" si="101"/>
        <v>0</v>
      </c>
      <c r="Q715" s="896" t="e">
        <f t="shared" si="107"/>
        <v>#N/A</v>
      </c>
      <c r="R715" s="613">
        <f t="shared" si="102"/>
        <v>0</v>
      </c>
      <c r="S715" s="613">
        <f t="shared" si="103"/>
        <v>0</v>
      </c>
      <c r="T715" s="747">
        <f t="shared" si="104"/>
        <v>0</v>
      </c>
      <c r="U715" s="613" t="e">
        <f t="shared" si="105"/>
        <v>#N/A</v>
      </c>
    </row>
    <row r="716" spans="1:21">
      <c r="A716" s="285" t="s">
        <v>3720</v>
      </c>
      <c r="B716" s="285" t="s">
        <v>42</v>
      </c>
      <c r="C716" s="447" t="s">
        <v>5648</v>
      </c>
      <c r="D716" s="497">
        <f t="shared" si="106"/>
        <v>4408</v>
      </c>
      <c r="E716" s="496" t="e">
        <v>#N/A</v>
      </c>
      <c r="F716" s="489">
        <v>4408</v>
      </c>
      <c r="G716" s="489" t="e">
        <v>#N/A</v>
      </c>
      <c r="H716" s="489">
        <v>4408</v>
      </c>
      <c r="I716" s="489">
        <v>4408</v>
      </c>
      <c r="J716" s="489">
        <v>4408</v>
      </c>
      <c r="K716" s="489">
        <v>4408</v>
      </c>
      <c r="L716" s="489">
        <v>4408</v>
      </c>
      <c r="M716" s="743"/>
      <c r="N716" s="613" t="e">
        <f t="shared" si="99"/>
        <v>#N/A</v>
      </c>
      <c r="O716" s="613">
        <f t="shared" si="100"/>
        <v>0</v>
      </c>
      <c r="P716" s="613">
        <f t="shared" si="101"/>
        <v>0</v>
      </c>
      <c r="Q716" s="896">
        <f t="shared" si="107"/>
        <v>1</v>
      </c>
      <c r="R716" s="613">
        <f t="shared" si="102"/>
        <v>0</v>
      </c>
      <c r="S716" s="613">
        <f t="shared" si="103"/>
        <v>0</v>
      </c>
      <c r="T716" s="747">
        <f t="shared" si="104"/>
        <v>0</v>
      </c>
      <c r="U716" s="613">
        <f t="shared" si="105"/>
        <v>0</v>
      </c>
    </row>
    <row r="717" spans="1:21">
      <c r="A717" s="285" t="s">
        <v>3720</v>
      </c>
      <c r="B717" s="285" t="s">
        <v>44</v>
      </c>
      <c r="C717" s="447" t="s">
        <v>5649</v>
      </c>
      <c r="D717" s="497">
        <f t="shared" si="106"/>
        <v>5509</v>
      </c>
      <c r="E717" s="496" t="e">
        <v>#N/A</v>
      </c>
      <c r="F717" s="489">
        <v>5509</v>
      </c>
      <c r="G717" s="489" t="e">
        <v>#N/A</v>
      </c>
      <c r="H717" s="489">
        <v>5509</v>
      </c>
      <c r="I717" s="489">
        <v>5509</v>
      </c>
      <c r="J717" s="489">
        <v>5509</v>
      </c>
      <c r="K717" s="489">
        <v>5509</v>
      </c>
      <c r="L717" s="489">
        <v>5509</v>
      </c>
      <c r="M717" s="743"/>
      <c r="N717" s="613" t="e">
        <f t="shared" si="99"/>
        <v>#N/A</v>
      </c>
      <c r="O717" s="613">
        <f t="shared" si="100"/>
        <v>0</v>
      </c>
      <c r="P717" s="613">
        <f t="shared" si="101"/>
        <v>0</v>
      </c>
      <c r="Q717" s="896">
        <f t="shared" si="107"/>
        <v>1</v>
      </c>
      <c r="R717" s="613">
        <f t="shared" si="102"/>
        <v>0</v>
      </c>
      <c r="S717" s="613">
        <f t="shared" si="103"/>
        <v>0</v>
      </c>
      <c r="T717" s="747">
        <f t="shared" si="104"/>
        <v>0</v>
      </c>
      <c r="U717" s="613">
        <f t="shared" si="105"/>
        <v>0</v>
      </c>
    </row>
    <row r="718" spans="1:21">
      <c r="A718" s="285" t="s">
        <v>3720</v>
      </c>
      <c r="B718" s="285" t="s">
        <v>43</v>
      </c>
      <c r="C718" s="447" t="s">
        <v>5650</v>
      </c>
      <c r="D718" s="497">
        <f t="shared" si="106"/>
        <v>5199</v>
      </c>
      <c r="E718" s="496" t="e">
        <v>#N/A</v>
      </c>
      <c r="F718" s="489">
        <v>5199</v>
      </c>
      <c r="G718" s="489" t="e">
        <v>#N/A</v>
      </c>
      <c r="H718" s="489">
        <v>5199</v>
      </c>
      <c r="I718" s="489">
        <v>5199</v>
      </c>
      <c r="J718" s="489">
        <v>5199</v>
      </c>
      <c r="K718" s="489">
        <v>5199</v>
      </c>
      <c r="L718" s="489">
        <v>5199</v>
      </c>
      <c r="M718" s="743"/>
      <c r="N718" s="613" t="e">
        <f t="shared" si="99"/>
        <v>#N/A</v>
      </c>
      <c r="O718" s="613">
        <f t="shared" si="100"/>
        <v>0</v>
      </c>
      <c r="P718" s="613">
        <f t="shared" si="101"/>
        <v>0</v>
      </c>
      <c r="Q718" s="896">
        <f t="shared" si="107"/>
        <v>1</v>
      </c>
      <c r="R718" s="613">
        <f t="shared" si="102"/>
        <v>0</v>
      </c>
      <c r="S718" s="613">
        <f t="shared" si="103"/>
        <v>0</v>
      </c>
      <c r="T718" s="747">
        <f t="shared" si="104"/>
        <v>0</v>
      </c>
      <c r="U718" s="613">
        <f t="shared" si="105"/>
        <v>0</v>
      </c>
    </row>
    <row r="719" spans="1:21">
      <c r="A719" s="285" t="s">
        <v>3720</v>
      </c>
      <c r="B719" s="285" t="s">
        <v>45</v>
      </c>
      <c r="C719" s="447" t="s">
        <v>5651</v>
      </c>
      <c r="D719" s="497">
        <f t="shared" si="106"/>
        <v>5782</v>
      </c>
      <c r="E719" s="496" t="e">
        <v>#N/A</v>
      </c>
      <c r="F719" s="489">
        <v>5782</v>
      </c>
      <c r="G719" s="489" t="e">
        <v>#N/A</v>
      </c>
      <c r="H719" s="489">
        <v>5782</v>
      </c>
      <c r="I719" s="489">
        <v>5782</v>
      </c>
      <c r="J719" s="489">
        <v>5782</v>
      </c>
      <c r="K719" s="489">
        <v>5782</v>
      </c>
      <c r="L719" s="489">
        <v>5782</v>
      </c>
      <c r="M719" s="743"/>
      <c r="N719" s="613" t="e">
        <f t="shared" si="99"/>
        <v>#N/A</v>
      </c>
      <c r="O719" s="613">
        <f t="shared" si="100"/>
        <v>0</v>
      </c>
      <c r="P719" s="613">
        <f t="shared" si="101"/>
        <v>0</v>
      </c>
      <c r="Q719" s="896">
        <f t="shared" si="107"/>
        <v>1</v>
      </c>
      <c r="R719" s="613">
        <f t="shared" si="102"/>
        <v>0</v>
      </c>
      <c r="S719" s="613">
        <f t="shared" si="103"/>
        <v>0</v>
      </c>
      <c r="T719" s="747">
        <f t="shared" si="104"/>
        <v>0</v>
      </c>
      <c r="U719" s="613">
        <f t="shared" si="105"/>
        <v>0</v>
      </c>
    </row>
    <row r="720" spans="1:21">
      <c r="A720" s="285" t="s">
        <v>3720</v>
      </c>
      <c r="B720" s="285" t="s">
        <v>2726</v>
      </c>
      <c r="C720" s="447" t="s">
        <v>5652</v>
      </c>
      <c r="D720" s="497">
        <f t="shared" si="106"/>
        <v>6775</v>
      </c>
      <c r="E720" s="496" t="e">
        <v>#N/A</v>
      </c>
      <c r="F720" s="489">
        <v>6775</v>
      </c>
      <c r="G720" s="489" t="e">
        <v>#N/A</v>
      </c>
      <c r="H720" s="489">
        <v>6775</v>
      </c>
      <c r="I720" s="489">
        <v>6775</v>
      </c>
      <c r="J720" s="489">
        <v>6775</v>
      </c>
      <c r="K720" s="489">
        <v>6775</v>
      </c>
      <c r="L720" s="489">
        <v>6775</v>
      </c>
      <c r="M720" s="743"/>
      <c r="N720" s="613" t="e">
        <f t="shared" si="99"/>
        <v>#N/A</v>
      </c>
      <c r="O720" s="613">
        <f t="shared" si="100"/>
        <v>0</v>
      </c>
      <c r="P720" s="613">
        <f t="shared" si="101"/>
        <v>0</v>
      </c>
      <c r="Q720" s="896">
        <f t="shared" si="107"/>
        <v>1</v>
      </c>
      <c r="R720" s="613">
        <f t="shared" si="102"/>
        <v>0</v>
      </c>
      <c r="S720" s="613">
        <f t="shared" si="103"/>
        <v>0</v>
      </c>
      <c r="T720" s="747">
        <f t="shared" si="104"/>
        <v>0</v>
      </c>
      <c r="U720" s="613">
        <f t="shared" si="105"/>
        <v>0</v>
      </c>
    </row>
    <row r="721" spans="1:21">
      <c r="A721" s="285" t="s">
        <v>3720</v>
      </c>
      <c r="B721" s="285" t="s">
        <v>1414</v>
      </c>
      <c r="C721" s="447" t="s">
        <v>4309</v>
      </c>
      <c r="D721" s="497">
        <f t="shared" si="106"/>
        <v>3710</v>
      </c>
      <c r="E721" s="496" t="e">
        <v>#N/A</v>
      </c>
      <c r="F721" s="489" t="e">
        <v>#N/A</v>
      </c>
      <c r="G721" s="489" t="e">
        <v>#N/A</v>
      </c>
      <c r="H721" s="489">
        <v>3710</v>
      </c>
      <c r="I721" s="489" t="e">
        <v>#N/A</v>
      </c>
      <c r="J721" s="489" t="e">
        <v>#N/A</v>
      </c>
      <c r="K721" s="489" t="e">
        <v>#N/A</v>
      </c>
      <c r="L721" s="489" t="e">
        <v>#N/A</v>
      </c>
      <c r="M721" s="743"/>
      <c r="N721" s="613" t="e">
        <f t="shared" si="99"/>
        <v>#N/A</v>
      </c>
      <c r="O721" s="613" t="e">
        <f t="shared" si="100"/>
        <v>#N/A</v>
      </c>
      <c r="P721" s="613">
        <f t="shared" si="101"/>
        <v>0</v>
      </c>
      <c r="Q721" s="896" t="e">
        <f t="shared" si="107"/>
        <v>#N/A</v>
      </c>
      <c r="R721" s="613" t="e">
        <f t="shared" si="102"/>
        <v>#N/A</v>
      </c>
      <c r="S721" s="613" t="e">
        <f t="shared" si="103"/>
        <v>#N/A</v>
      </c>
      <c r="T721" s="747" t="e">
        <f t="shared" si="104"/>
        <v>#N/A</v>
      </c>
      <c r="U721" s="613" t="e">
        <f t="shared" si="105"/>
        <v>#N/A</v>
      </c>
    </row>
    <row r="722" spans="1:21">
      <c r="A722" s="285" t="s">
        <v>3720</v>
      </c>
      <c r="B722" s="285" t="s">
        <v>3</v>
      </c>
      <c r="C722" s="447" t="s">
        <v>5653</v>
      </c>
      <c r="D722" s="497">
        <f t="shared" si="106"/>
        <v>3625</v>
      </c>
      <c r="E722" s="496" t="e">
        <v>#N/A</v>
      </c>
      <c r="F722" s="489">
        <v>3625</v>
      </c>
      <c r="G722" s="489" t="e">
        <v>#N/A</v>
      </c>
      <c r="H722" s="489">
        <v>3625</v>
      </c>
      <c r="I722" s="489">
        <v>3625</v>
      </c>
      <c r="J722" s="489">
        <v>3625</v>
      </c>
      <c r="K722" s="489">
        <v>3625</v>
      </c>
      <c r="L722" s="489">
        <v>3625</v>
      </c>
      <c r="M722" s="743"/>
      <c r="N722" s="613" t="e">
        <f t="shared" si="99"/>
        <v>#N/A</v>
      </c>
      <c r="O722" s="613">
        <f t="shared" si="100"/>
        <v>0</v>
      </c>
      <c r="P722" s="613">
        <f t="shared" si="101"/>
        <v>0</v>
      </c>
      <c r="Q722" s="896">
        <f t="shared" si="107"/>
        <v>1</v>
      </c>
      <c r="R722" s="613">
        <f t="shared" si="102"/>
        <v>0</v>
      </c>
      <c r="S722" s="613">
        <f t="shared" si="103"/>
        <v>0</v>
      </c>
      <c r="T722" s="747">
        <f t="shared" si="104"/>
        <v>0</v>
      </c>
      <c r="U722" s="613">
        <f t="shared" si="105"/>
        <v>0</v>
      </c>
    </row>
    <row r="723" spans="1:21">
      <c r="A723" s="285" t="s">
        <v>3720</v>
      </c>
      <c r="B723" s="285" t="s">
        <v>1415</v>
      </c>
      <c r="C723" s="447" t="s">
        <v>4309</v>
      </c>
      <c r="D723" s="497">
        <f t="shared" si="106"/>
        <v>4169</v>
      </c>
      <c r="E723" s="496" t="e">
        <v>#N/A</v>
      </c>
      <c r="F723" s="489" t="e">
        <v>#N/A</v>
      </c>
      <c r="G723" s="489" t="e">
        <v>#N/A</v>
      </c>
      <c r="H723" s="489">
        <v>4169</v>
      </c>
      <c r="I723" s="489" t="e">
        <v>#N/A</v>
      </c>
      <c r="J723" s="489" t="e">
        <v>#N/A</v>
      </c>
      <c r="K723" s="489" t="e">
        <v>#N/A</v>
      </c>
      <c r="L723" s="489" t="e">
        <v>#N/A</v>
      </c>
      <c r="M723" s="743"/>
      <c r="N723" s="613" t="e">
        <f t="shared" si="99"/>
        <v>#N/A</v>
      </c>
      <c r="O723" s="613" t="e">
        <f t="shared" si="100"/>
        <v>#N/A</v>
      </c>
      <c r="P723" s="613">
        <f t="shared" si="101"/>
        <v>0</v>
      </c>
      <c r="Q723" s="896" t="e">
        <f t="shared" si="107"/>
        <v>#N/A</v>
      </c>
      <c r="R723" s="613" t="e">
        <f t="shared" si="102"/>
        <v>#N/A</v>
      </c>
      <c r="S723" s="613" t="e">
        <f t="shared" si="103"/>
        <v>#N/A</v>
      </c>
      <c r="T723" s="747" t="e">
        <f t="shared" si="104"/>
        <v>#N/A</v>
      </c>
      <c r="U723" s="613" t="e">
        <f t="shared" si="105"/>
        <v>#N/A</v>
      </c>
    </row>
    <row r="724" spans="1:21">
      <c r="A724" s="285" t="s">
        <v>3720</v>
      </c>
      <c r="B724" s="285" t="s">
        <v>4</v>
      </c>
      <c r="C724" s="447" t="s">
        <v>5654</v>
      </c>
      <c r="D724" s="497">
        <f t="shared" si="106"/>
        <v>4365</v>
      </c>
      <c r="E724" s="496" t="e">
        <v>#N/A</v>
      </c>
      <c r="F724" s="489">
        <v>4365</v>
      </c>
      <c r="G724" s="489" t="e">
        <v>#N/A</v>
      </c>
      <c r="H724" s="489">
        <v>4365</v>
      </c>
      <c r="I724" s="489">
        <v>4365</v>
      </c>
      <c r="J724" s="489">
        <v>4365</v>
      </c>
      <c r="K724" s="489">
        <v>4365</v>
      </c>
      <c r="L724" s="489">
        <v>4365</v>
      </c>
      <c r="M724" s="743"/>
      <c r="N724" s="613" t="e">
        <f t="shared" si="99"/>
        <v>#N/A</v>
      </c>
      <c r="O724" s="613">
        <f t="shared" si="100"/>
        <v>0</v>
      </c>
      <c r="P724" s="613">
        <f t="shared" si="101"/>
        <v>0</v>
      </c>
      <c r="Q724" s="896">
        <f t="shared" si="107"/>
        <v>1</v>
      </c>
      <c r="R724" s="613">
        <f t="shared" si="102"/>
        <v>0</v>
      </c>
      <c r="S724" s="613">
        <f t="shared" si="103"/>
        <v>0</v>
      </c>
      <c r="T724" s="747">
        <f t="shared" si="104"/>
        <v>0</v>
      </c>
      <c r="U724" s="613">
        <f t="shared" si="105"/>
        <v>0</v>
      </c>
    </row>
    <row r="725" spans="1:21">
      <c r="A725" s="285" t="s">
        <v>3720</v>
      </c>
      <c r="B725" s="285" t="s">
        <v>1416</v>
      </c>
      <c r="C725" s="447" t="s">
        <v>4309</v>
      </c>
      <c r="D725" s="497">
        <f t="shared" si="106"/>
        <v>5020</v>
      </c>
      <c r="E725" s="496" t="e">
        <v>#N/A</v>
      </c>
      <c r="F725" s="489" t="e">
        <v>#N/A</v>
      </c>
      <c r="G725" s="489" t="e">
        <v>#N/A</v>
      </c>
      <c r="H725" s="489">
        <v>5020</v>
      </c>
      <c r="I725" s="489" t="e">
        <v>#N/A</v>
      </c>
      <c r="J725" s="489" t="e">
        <v>#N/A</v>
      </c>
      <c r="K725" s="489" t="e">
        <v>#N/A</v>
      </c>
      <c r="L725" s="489" t="e">
        <v>#N/A</v>
      </c>
      <c r="M725" s="743"/>
      <c r="N725" s="613" t="e">
        <f t="shared" si="99"/>
        <v>#N/A</v>
      </c>
      <c r="O725" s="613" t="e">
        <f t="shared" si="100"/>
        <v>#N/A</v>
      </c>
      <c r="P725" s="613">
        <f t="shared" si="101"/>
        <v>0</v>
      </c>
      <c r="Q725" s="896" t="e">
        <f t="shared" si="107"/>
        <v>#N/A</v>
      </c>
      <c r="R725" s="613" t="e">
        <f t="shared" si="102"/>
        <v>#N/A</v>
      </c>
      <c r="S725" s="613" t="e">
        <f t="shared" si="103"/>
        <v>#N/A</v>
      </c>
      <c r="T725" s="747" t="e">
        <f t="shared" si="104"/>
        <v>#N/A</v>
      </c>
      <c r="U725" s="613" t="e">
        <f t="shared" si="105"/>
        <v>#N/A</v>
      </c>
    </row>
    <row r="726" spans="1:21">
      <c r="A726" s="285" t="s">
        <v>3720</v>
      </c>
      <c r="B726" s="285" t="s">
        <v>5</v>
      </c>
      <c r="C726" s="447" t="s">
        <v>5655</v>
      </c>
      <c r="D726" s="497">
        <f t="shared" si="106"/>
        <v>4704</v>
      </c>
      <c r="E726" s="496" t="e">
        <v>#N/A</v>
      </c>
      <c r="F726" s="489">
        <v>4704</v>
      </c>
      <c r="G726" s="489" t="e">
        <v>#N/A</v>
      </c>
      <c r="H726" s="489">
        <v>4704</v>
      </c>
      <c r="I726" s="489">
        <v>4704</v>
      </c>
      <c r="J726" s="489">
        <v>4704</v>
      </c>
      <c r="K726" s="489">
        <v>4704</v>
      </c>
      <c r="L726" s="489">
        <v>4704</v>
      </c>
      <c r="M726" s="743"/>
      <c r="N726" s="613" t="e">
        <f t="shared" si="99"/>
        <v>#N/A</v>
      </c>
      <c r="O726" s="613">
        <f t="shared" si="100"/>
        <v>0</v>
      </c>
      <c r="P726" s="613">
        <f t="shared" si="101"/>
        <v>0</v>
      </c>
      <c r="Q726" s="896">
        <f t="shared" si="107"/>
        <v>1</v>
      </c>
      <c r="R726" s="613">
        <f t="shared" si="102"/>
        <v>0</v>
      </c>
      <c r="S726" s="613">
        <f t="shared" si="103"/>
        <v>0</v>
      </c>
      <c r="T726" s="747">
        <f t="shared" si="104"/>
        <v>0</v>
      </c>
      <c r="U726" s="613">
        <f t="shared" si="105"/>
        <v>0</v>
      </c>
    </row>
    <row r="727" spans="1:21">
      <c r="A727" s="285" t="s">
        <v>3720</v>
      </c>
      <c r="B727" s="285" t="s">
        <v>1417</v>
      </c>
      <c r="C727" s="447" t="s">
        <v>4309</v>
      </c>
      <c r="D727" s="497">
        <f t="shared" si="106"/>
        <v>5410</v>
      </c>
      <c r="E727" s="496" t="e">
        <v>#N/A</v>
      </c>
      <c r="F727" s="489" t="e">
        <v>#N/A</v>
      </c>
      <c r="G727" s="489" t="e">
        <v>#N/A</v>
      </c>
      <c r="H727" s="489">
        <v>5410</v>
      </c>
      <c r="I727" s="489" t="e">
        <v>#N/A</v>
      </c>
      <c r="J727" s="489" t="e">
        <v>#N/A</v>
      </c>
      <c r="K727" s="489" t="e">
        <v>#N/A</v>
      </c>
      <c r="L727" s="489" t="e">
        <v>#N/A</v>
      </c>
      <c r="M727" s="743"/>
      <c r="N727" s="613" t="e">
        <f t="shared" si="99"/>
        <v>#N/A</v>
      </c>
      <c r="O727" s="613" t="e">
        <f t="shared" si="100"/>
        <v>#N/A</v>
      </c>
      <c r="P727" s="613">
        <f t="shared" si="101"/>
        <v>0</v>
      </c>
      <c r="Q727" s="896" t="e">
        <f t="shared" si="107"/>
        <v>#N/A</v>
      </c>
      <c r="R727" s="613" t="e">
        <f t="shared" si="102"/>
        <v>#N/A</v>
      </c>
      <c r="S727" s="613" t="e">
        <f t="shared" si="103"/>
        <v>#N/A</v>
      </c>
      <c r="T727" s="747" t="e">
        <f t="shared" si="104"/>
        <v>#N/A</v>
      </c>
      <c r="U727" s="613" t="e">
        <f t="shared" si="105"/>
        <v>#N/A</v>
      </c>
    </row>
    <row r="728" spans="1:21">
      <c r="A728" s="285" t="s">
        <v>3720</v>
      </c>
      <c r="B728" s="285" t="s">
        <v>1418</v>
      </c>
      <c r="C728" s="447" t="s">
        <v>4992</v>
      </c>
      <c r="D728" s="497">
        <f t="shared" si="106"/>
        <v>6844.2000000000007</v>
      </c>
      <c r="E728" s="496" t="e">
        <v>#N/A</v>
      </c>
      <c r="F728" s="489">
        <v>6844.2000000000007</v>
      </c>
      <c r="G728" s="489" t="e">
        <v>#N/A</v>
      </c>
      <c r="H728" s="489">
        <v>6222</v>
      </c>
      <c r="I728" s="489">
        <v>6222</v>
      </c>
      <c r="J728" s="489" t="e">
        <v>#N/A</v>
      </c>
      <c r="K728" s="489">
        <v>6844</v>
      </c>
      <c r="L728" s="489" t="e">
        <v>#N/A</v>
      </c>
      <c r="M728" s="743"/>
      <c r="N728" s="613" t="e">
        <f t="shared" si="99"/>
        <v>#N/A</v>
      </c>
      <c r="O728" s="613">
        <f t="shared" si="100"/>
        <v>0</v>
      </c>
      <c r="P728" s="613">
        <f t="shared" si="101"/>
        <v>622.20000000000073</v>
      </c>
      <c r="Q728" s="896">
        <f t="shared" si="107"/>
        <v>1.1000000000000001</v>
      </c>
      <c r="R728" s="613">
        <f t="shared" si="102"/>
        <v>622.20000000000073</v>
      </c>
      <c r="S728" s="613" t="e">
        <f t="shared" si="103"/>
        <v>#N/A</v>
      </c>
      <c r="T728" s="747">
        <f t="shared" si="104"/>
        <v>0.2000000000007276</v>
      </c>
      <c r="U728" s="613" t="e">
        <f t="shared" si="105"/>
        <v>#N/A</v>
      </c>
    </row>
    <row r="729" spans="1:21">
      <c r="A729" s="285" t="s">
        <v>3720</v>
      </c>
      <c r="B729" s="285" t="s">
        <v>1419</v>
      </c>
      <c r="C729" s="447" t="s">
        <v>4992</v>
      </c>
      <c r="D729" s="497">
        <f t="shared" si="106"/>
        <v>6969</v>
      </c>
      <c r="E729" s="496" t="e">
        <v>#N/A</v>
      </c>
      <c r="F729" s="489">
        <v>6969</v>
      </c>
      <c r="G729" s="489" t="e">
        <v>#N/A</v>
      </c>
      <c r="H729" s="489">
        <v>6969</v>
      </c>
      <c r="I729" s="489">
        <v>6969</v>
      </c>
      <c r="J729" s="489" t="e">
        <v>#N/A</v>
      </c>
      <c r="K729" s="489" t="e">
        <v>#N/A</v>
      </c>
      <c r="L729" s="489" t="e">
        <v>#N/A</v>
      </c>
      <c r="M729" s="743"/>
      <c r="N729" s="613" t="e">
        <f t="shared" si="99"/>
        <v>#N/A</v>
      </c>
      <c r="O729" s="613">
        <f t="shared" si="100"/>
        <v>0</v>
      </c>
      <c r="P729" s="613">
        <f t="shared" si="101"/>
        <v>0</v>
      </c>
      <c r="Q729" s="896">
        <f t="shared" si="107"/>
        <v>1</v>
      </c>
      <c r="R729" s="613">
        <f t="shared" si="102"/>
        <v>0</v>
      </c>
      <c r="S729" s="613" t="e">
        <f t="shared" si="103"/>
        <v>#N/A</v>
      </c>
      <c r="T729" s="747" t="e">
        <f t="shared" si="104"/>
        <v>#N/A</v>
      </c>
      <c r="U729" s="613" t="e">
        <f t="shared" si="105"/>
        <v>#N/A</v>
      </c>
    </row>
    <row r="730" spans="1:21">
      <c r="A730" s="285" t="s">
        <v>3720</v>
      </c>
      <c r="B730" s="285" t="s">
        <v>1420</v>
      </c>
      <c r="C730" s="447" t="s">
        <v>4992</v>
      </c>
      <c r="D730" s="497">
        <f t="shared" si="106"/>
        <v>8014</v>
      </c>
      <c r="E730" s="496" t="e">
        <v>#N/A</v>
      </c>
      <c r="F730" s="489">
        <v>8014</v>
      </c>
      <c r="G730" s="489" t="e">
        <v>#N/A</v>
      </c>
      <c r="H730" s="489">
        <v>8014</v>
      </c>
      <c r="I730" s="489">
        <v>8014</v>
      </c>
      <c r="J730" s="489" t="e">
        <v>#N/A</v>
      </c>
      <c r="K730" s="489">
        <v>8014</v>
      </c>
      <c r="L730" s="489" t="e">
        <v>#N/A</v>
      </c>
      <c r="M730" s="743"/>
      <c r="N730" s="613" t="e">
        <f t="shared" si="99"/>
        <v>#N/A</v>
      </c>
      <c r="O730" s="613">
        <f t="shared" si="100"/>
        <v>0</v>
      </c>
      <c r="P730" s="613">
        <f t="shared" si="101"/>
        <v>0</v>
      </c>
      <c r="Q730" s="896">
        <f t="shared" si="107"/>
        <v>1</v>
      </c>
      <c r="R730" s="613">
        <f t="shared" si="102"/>
        <v>0</v>
      </c>
      <c r="S730" s="613" t="e">
        <f t="shared" si="103"/>
        <v>#N/A</v>
      </c>
      <c r="T730" s="747">
        <f t="shared" si="104"/>
        <v>0</v>
      </c>
      <c r="U730" s="613" t="e">
        <f t="shared" si="105"/>
        <v>#N/A</v>
      </c>
    </row>
    <row r="731" spans="1:21">
      <c r="A731" s="285" t="s">
        <v>3720</v>
      </c>
      <c r="B731" s="285" t="s">
        <v>1421</v>
      </c>
      <c r="C731" s="447" t="s">
        <v>4992</v>
      </c>
      <c r="D731" s="497">
        <f t="shared" si="106"/>
        <v>7869</v>
      </c>
      <c r="E731" s="496" t="e">
        <v>#N/A</v>
      </c>
      <c r="F731" s="489">
        <v>7869</v>
      </c>
      <c r="G731" s="489" t="e">
        <v>#N/A</v>
      </c>
      <c r="H731" s="489">
        <v>7869</v>
      </c>
      <c r="I731" s="489">
        <v>7869</v>
      </c>
      <c r="J731" s="489" t="e">
        <v>#N/A</v>
      </c>
      <c r="K731" s="489" t="e">
        <v>#N/A</v>
      </c>
      <c r="L731" s="489" t="e">
        <v>#N/A</v>
      </c>
      <c r="M731" s="743"/>
      <c r="N731" s="613" t="e">
        <f t="shared" si="99"/>
        <v>#N/A</v>
      </c>
      <c r="O731" s="613">
        <f t="shared" si="100"/>
        <v>0</v>
      </c>
      <c r="P731" s="613">
        <f t="shared" si="101"/>
        <v>0</v>
      </c>
      <c r="Q731" s="896">
        <f t="shared" si="107"/>
        <v>1</v>
      </c>
      <c r="R731" s="613">
        <f t="shared" si="102"/>
        <v>0</v>
      </c>
      <c r="S731" s="613" t="e">
        <f t="shared" si="103"/>
        <v>#N/A</v>
      </c>
      <c r="T731" s="747" t="e">
        <f t="shared" si="104"/>
        <v>#N/A</v>
      </c>
      <c r="U731" s="613" t="e">
        <f t="shared" si="105"/>
        <v>#N/A</v>
      </c>
    </row>
    <row r="732" spans="1:21">
      <c r="A732" s="285" t="s">
        <v>3720</v>
      </c>
      <c r="B732" s="285" t="s">
        <v>1422</v>
      </c>
      <c r="C732" s="447" t="s">
        <v>4992</v>
      </c>
      <c r="D732" s="497">
        <f t="shared" si="106"/>
        <v>9050</v>
      </c>
      <c r="E732" s="496" t="e">
        <v>#N/A</v>
      </c>
      <c r="F732" s="489">
        <v>9050</v>
      </c>
      <c r="G732" s="489" t="e">
        <v>#N/A</v>
      </c>
      <c r="H732" s="489">
        <v>9050</v>
      </c>
      <c r="I732" s="489">
        <v>9050</v>
      </c>
      <c r="J732" s="489" t="e">
        <v>#N/A</v>
      </c>
      <c r="K732" s="489">
        <v>9050</v>
      </c>
      <c r="L732" s="489" t="e">
        <v>#N/A</v>
      </c>
      <c r="M732" s="743"/>
      <c r="N732" s="613" t="e">
        <f t="shared" si="99"/>
        <v>#N/A</v>
      </c>
      <c r="O732" s="613">
        <f t="shared" si="100"/>
        <v>0</v>
      </c>
      <c r="P732" s="613">
        <f t="shared" si="101"/>
        <v>0</v>
      </c>
      <c r="Q732" s="896">
        <f t="shared" si="107"/>
        <v>1</v>
      </c>
      <c r="R732" s="613">
        <f t="shared" si="102"/>
        <v>0</v>
      </c>
      <c r="S732" s="613" t="e">
        <f t="shared" si="103"/>
        <v>#N/A</v>
      </c>
      <c r="T732" s="747">
        <f t="shared" si="104"/>
        <v>0</v>
      </c>
      <c r="U732" s="613" t="e">
        <f t="shared" si="105"/>
        <v>#N/A</v>
      </c>
    </row>
    <row r="733" spans="1:21">
      <c r="A733" s="285" t="s">
        <v>3720</v>
      </c>
      <c r="B733" s="285" t="s">
        <v>15</v>
      </c>
      <c r="C733" s="447" t="s">
        <v>5656</v>
      </c>
      <c r="D733" s="497">
        <f t="shared" si="106"/>
        <v>8287</v>
      </c>
      <c r="E733" s="496" t="e">
        <v>#N/A</v>
      </c>
      <c r="F733" s="489">
        <v>8287</v>
      </c>
      <c r="G733" s="489" t="e">
        <v>#N/A</v>
      </c>
      <c r="H733" s="489">
        <v>8456</v>
      </c>
      <c r="I733" s="489">
        <v>8061</v>
      </c>
      <c r="J733" s="489">
        <v>8456</v>
      </c>
      <c r="K733" s="489">
        <v>8456</v>
      </c>
      <c r="L733" s="489">
        <v>7690</v>
      </c>
      <c r="M733" s="743"/>
      <c r="N733" s="613" t="e">
        <f t="shared" si="99"/>
        <v>#N/A</v>
      </c>
      <c r="O733" s="613">
        <f t="shared" si="100"/>
        <v>0</v>
      </c>
      <c r="P733" s="613">
        <f t="shared" si="101"/>
        <v>-169</v>
      </c>
      <c r="Q733" s="896">
        <f t="shared" si="107"/>
        <v>0.98001419110690635</v>
      </c>
      <c r="R733" s="613">
        <f t="shared" si="102"/>
        <v>226</v>
      </c>
      <c r="S733" s="613">
        <f t="shared" si="103"/>
        <v>-169</v>
      </c>
      <c r="T733" s="747">
        <f t="shared" si="104"/>
        <v>-169</v>
      </c>
      <c r="U733" s="613">
        <f t="shared" si="105"/>
        <v>597</v>
      </c>
    </row>
    <row r="734" spans="1:21">
      <c r="A734" s="285" t="s">
        <v>3720</v>
      </c>
      <c r="B734" s="285" t="s">
        <v>17</v>
      </c>
      <c r="C734" s="447" t="s">
        <v>5657</v>
      </c>
      <c r="D734" s="497">
        <f t="shared" si="106"/>
        <v>8896</v>
      </c>
      <c r="E734" s="496" t="e">
        <v>#N/A</v>
      </c>
      <c r="F734" s="489">
        <v>8896</v>
      </c>
      <c r="G734" s="489" t="e">
        <v>#N/A</v>
      </c>
      <c r="H734" s="489">
        <v>8896</v>
      </c>
      <c r="I734" s="489">
        <v>8896</v>
      </c>
      <c r="J734" s="489">
        <v>8896</v>
      </c>
      <c r="K734" s="489">
        <v>8896</v>
      </c>
      <c r="L734" s="489">
        <v>8735</v>
      </c>
      <c r="M734" s="743"/>
      <c r="N734" s="613" t="e">
        <f t="shared" si="99"/>
        <v>#N/A</v>
      </c>
      <c r="O734" s="613">
        <f t="shared" si="100"/>
        <v>0</v>
      </c>
      <c r="P734" s="613">
        <f t="shared" si="101"/>
        <v>0</v>
      </c>
      <c r="Q734" s="896">
        <f t="shared" si="107"/>
        <v>1</v>
      </c>
      <c r="R734" s="613">
        <f t="shared" si="102"/>
        <v>0</v>
      </c>
      <c r="S734" s="613">
        <f t="shared" si="103"/>
        <v>0</v>
      </c>
      <c r="T734" s="747">
        <f t="shared" si="104"/>
        <v>0</v>
      </c>
      <c r="U734" s="613">
        <f t="shared" si="105"/>
        <v>161</v>
      </c>
    </row>
    <row r="735" spans="1:21">
      <c r="A735" s="285" t="s">
        <v>3720</v>
      </c>
      <c r="B735" s="285" t="s">
        <v>16</v>
      </c>
      <c r="C735" s="447" t="s">
        <v>5658</v>
      </c>
      <c r="D735" s="497">
        <f t="shared" si="106"/>
        <v>9020</v>
      </c>
      <c r="E735" s="496" t="e">
        <v>#N/A</v>
      </c>
      <c r="F735" s="489">
        <v>9020</v>
      </c>
      <c r="G735" s="489" t="e">
        <v>#N/A</v>
      </c>
      <c r="H735" s="489">
        <v>9020</v>
      </c>
      <c r="I735" s="489">
        <v>9020</v>
      </c>
      <c r="J735" s="489">
        <v>9020</v>
      </c>
      <c r="K735" s="489">
        <v>9020</v>
      </c>
      <c r="L735" s="489">
        <v>8928</v>
      </c>
      <c r="M735" s="743"/>
      <c r="N735" s="613" t="e">
        <f t="shared" si="99"/>
        <v>#N/A</v>
      </c>
      <c r="O735" s="613">
        <f t="shared" si="100"/>
        <v>0</v>
      </c>
      <c r="P735" s="613">
        <f t="shared" si="101"/>
        <v>0</v>
      </c>
      <c r="Q735" s="896">
        <f t="shared" si="107"/>
        <v>1</v>
      </c>
      <c r="R735" s="613">
        <f t="shared" si="102"/>
        <v>0</v>
      </c>
      <c r="S735" s="613">
        <f t="shared" si="103"/>
        <v>0</v>
      </c>
      <c r="T735" s="747">
        <f t="shared" si="104"/>
        <v>0</v>
      </c>
      <c r="U735" s="613">
        <f t="shared" si="105"/>
        <v>92</v>
      </c>
    </row>
    <row r="736" spans="1:21">
      <c r="A736" s="285" t="s">
        <v>3720</v>
      </c>
      <c r="B736" s="285" t="s">
        <v>18</v>
      </c>
      <c r="C736" s="447" t="s">
        <v>5659</v>
      </c>
      <c r="D736" s="497">
        <f t="shared" si="106"/>
        <v>10347</v>
      </c>
      <c r="E736" s="496" t="e">
        <v>#N/A</v>
      </c>
      <c r="F736" s="489">
        <v>10347</v>
      </c>
      <c r="G736" s="489" t="e">
        <v>#N/A</v>
      </c>
      <c r="H736" s="489">
        <v>10347</v>
      </c>
      <c r="I736" s="489">
        <v>10347</v>
      </c>
      <c r="J736" s="489">
        <v>10347</v>
      </c>
      <c r="K736" s="489">
        <v>10347</v>
      </c>
      <c r="L736" s="489">
        <v>8703</v>
      </c>
      <c r="M736" s="743"/>
      <c r="N736" s="613" t="e">
        <f t="shared" si="99"/>
        <v>#N/A</v>
      </c>
      <c r="O736" s="613">
        <f t="shared" si="100"/>
        <v>0</v>
      </c>
      <c r="P736" s="613">
        <f t="shared" si="101"/>
        <v>0</v>
      </c>
      <c r="Q736" s="896">
        <f t="shared" si="107"/>
        <v>1</v>
      </c>
      <c r="R736" s="613">
        <f t="shared" si="102"/>
        <v>0</v>
      </c>
      <c r="S736" s="613">
        <f t="shared" si="103"/>
        <v>0</v>
      </c>
      <c r="T736" s="747">
        <f t="shared" si="104"/>
        <v>0</v>
      </c>
      <c r="U736" s="613">
        <f t="shared" si="105"/>
        <v>1644</v>
      </c>
    </row>
    <row r="737" spans="1:21">
      <c r="A737" s="285" t="s">
        <v>3720</v>
      </c>
      <c r="B737" s="285" t="s">
        <v>19</v>
      </c>
      <c r="C737" s="447" t="s">
        <v>5660</v>
      </c>
      <c r="D737" s="497">
        <f t="shared" si="106"/>
        <v>11824</v>
      </c>
      <c r="E737" s="496" t="e">
        <v>#N/A</v>
      </c>
      <c r="F737" s="489">
        <v>11824</v>
      </c>
      <c r="G737" s="489" t="e">
        <v>#N/A</v>
      </c>
      <c r="H737" s="489">
        <v>11824</v>
      </c>
      <c r="I737" s="489">
        <v>11824</v>
      </c>
      <c r="J737" s="489">
        <v>11824</v>
      </c>
      <c r="K737" s="489">
        <v>11824</v>
      </c>
      <c r="L737" s="489">
        <v>10086</v>
      </c>
      <c r="M737" s="743"/>
      <c r="N737" s="613" t="e">
        <f t="shared" si="99"/>
        <v>#N/A</v>
      </c>
      <c r="O737" s="613">
        <f t="shared" si="100"/>
        <v>0</v>
      </c>
      <c r="P737" s="613">
        <f t="shared" si="101"/>
        <v>0</v>
      </c>
      <c r="Q737" s="896">
        <f t="shared" si="107"/>
        <v>1</v>
      </c>
      <c r="R737" s="613">
        <f t="shared" si="102"/>
        <v>0</v>
      </c>
      <c r="S737" s="613">
        <f t="shared" si="103"/>
        <v>0</v>
      </c>
      <c r="T737" s="747">
        <f t="shared" si="104"/>
        <v>0</v>
      </c>
      <c r="U737" s="613">
        <f t="shared" si="105"/>
        <v>1738</v>
      </c>
    </row>
    <row r="738" spans="1:21">
      <c r="A738" s="285" t="s">
        <v>3720</v>
      </c>
      <c r="B738" s="285" t="s">
        <v>31</v>
      </c>
      <c r="C738" s="447" t="s">
        <v>5661</v>
      </c>
      <c r="D738" s="497">
        <f t="shared" si="106"/>
        <v>18326</v>
      </c>
      <c r="E738" s="496" t="e">
        <v>#N/A</v>
      </c>
      <c r="F738" s="489">
        <v>18326</v>
      </c>
      <c r="G738" s="489" t="e">
        <v>#N/A</v>
      </c>
      <c r="H738" s="489">
        <v>18326</v>
      </c>
      <c r="I738" s="489">
        <v>18326</v>
      </c>
      <c r="J738" s="489">
        <v>18326</v>
      </c>
      <c r="K738" s="489">
        <v>18326</v>
      </c>
      <c r="L738" s="489">
        <v>15250</v>
      </c>
      <c r="M738" s="743"/>
      <c r="N738" s="613" t="e">
        <f t="shared" si="99"/>
        <v>#N/A</v>
      </c>
      <c r="O738" s="613">
        <f t="shared" si="100"/>
        <v>0</v>
      </c>
      <c r="P738" s="613">
        <f t="shared" si="101"/>
        <v>0</v>
      </c>
      <c r="Q738" s="896">
        <f t="shared" si="107"/>
        <v>1</v>
      </c>
      <c r="R738" s="613">
        <f t="shared" si="102"/>
        <v>0</v>
      </c>
      <c r="S738" s="613">
        <f t="shared" si="103"/>
        <v>0</v>
      </c>
      <c r="T738" s="747">
        <f t="shared" si="104"/>
        <v>0</v>
      </c>
      <c r="U738" s="613">
        <f t="shared" si="105"/>
        <v>3076</v>
      </c>
    </row>
    <row r="739" spans="1:21">
      <c r="A739" s="285" t="s">
        <v>3720</v>
      </c>
      <c r="B739" s="285" t="s">
        <v>32</v>
      </c>
      <c r="C739" s="447" t="s">
        <v>5662</v>
      </c>
      <c r="D739" s="497">
        <f t="shared" si="106"/>
        <v>21729</v>
      </c>
      <c r="E739" s="496" t="e">
        <v>#N/A</v>
      </c>
      <c r="F739" s="489">
        <v>21729</v>
      </c>
      <c r="G739" s="489" t="e">
        <v>#N/A</v>
      </c>
      <c r="H739" s="489">
        <v>21729</v>
      </c>
      <c r="I739" s="489">
        <v>21729</v>
      </c>
      <c r="J739" s="489">
        <v>21729</v>
      </c>
      <c r="K739" s="489">
        <v>21729</v>
      </c>
      <c r="L739" s="489">
        <v>17935</v>
      </c>
      <c r="M739" s="743"/>
      <c r="N739" s="613" t="e">
        <f t="shared" si="99"/>
        <v>#N/A</v>
      </c>
      <c r="O739" s="613">
        <f t="shared" si="100"/>
        <v>0</v>
      </c>
      <c r="P739" s="613">
        <f t="shared" si="101"/>
        <v>0</v>
      </c>
      <c r="Q739" s="896">
        <f t="shared" si="107"/>
        <v>1</v>
      </c>
      <c r="R739" s="613">
        <f t="shared" si="102"/>
        <v>0</v>
      </c>
      <c r="S739" s="613">
        <f t="shared" si="103"/>
        <v>0</v>
      </c>
      <c r="T739" s="747">
        <f t="shared" si="104"/>
        <v>0</v>
      </c>
      <c r="U739" s="613">
        <f t="shared" si="105"/>
        <v>3794</v>
      </c>
    </row>
    <row r="740" spans="1:21">
      <c r="A740" s="285" t="s">
        <v>3720</v>
      </c>
      <c r="B740" s="285" t="s">
        <v>33</v>
      </c>
      <c r="C740" s="447" t="s">
        <v>5663</v>
      </c>
      <c r="D740" s="497">
        <f t="shared" si="106"/>
        <v>24389</v>
      </c>
      <c r="E740" s="496" t="e">
        <v>#N/A</v>
      </c>
      <c r="F740" s="489">
        <v>24389</v>
      </c>
      <c r="G740" s="489" t="e">
        <v>#N/A</v>
      </c>
      <c r="H740" s="489">
        <v>24388</v>
      </c>
      <c r="I740" s="489">
        <v>24388</v>
      </c>
      <c r="J740" s="489">
        <v>24388</v>
      </c>
      <c r="K740" s="489">
        <v>24388</v>
      </c>
      <c r="L740" s="489">
        <v>21650</v>
      </c>
      <c r="M740" s="743"/>
      <c r="N740" s="613" t="e">
        <f t="shared" si="99"/>
        <v>#N/A</v>
      </c>
      <c r="O740" s="613">
        <f t="shared" si="100"/>
        <v>0</v>
      </c>
      <c r="P740" s="613">
        <f t="shared" si="101"/>
        <v>1</v>
      </c>
      <c r="Q740" s="896">
        <f t="shared" si="107"/>
        <v>1.0000410037723471</v>
      </c>
      <c r="R740" s="613">
        <f t="shared" si="102"/>
        <v>1</v>
      </c>
      <c r="S740" s="613">
        <f t="shared" si="103"/>
        <v>1</v>
      </c>
      <c r="T740" s="747">
        <f t="shared" si="104"/>
        <v>1</v>
      </c>
      <c r="U740" s="613">
        <f t="shared" si="105"/>
        <v>2739</v>
      </c>
    </row>
    <row r="741" spans="1:21">
      <c r="A741" s="285" t="s">
        <v>3719</v>
      </c>
      <c r="B741" s="285" t="s">
        <v>3495</v>
      </c>
      <c r="C741" s="447" t="s">
        <v>4992</v>
      </c>
      <c r="D741" s="497">
        <f t="shared" si="106"/>
        <v>299</v>
      </c>
      <c r="E741" s="496" t="e">
        <v>#N/A</v>
      </c>
      <c r="F741" s="489">
        <v>299</v>
      </c>
      <c r="G741" s="489" t="e">
        <v>#N/A</v>
      </c>
      <c r="H741" s="489" t="e">
        <v>#N/A</v>
      </c>
      <c r="I741" s="489" t="e">
        <v>#N/A</v>
      </c>
      <c r="J741" s="489" t="e">
        <v>#N/A</v>
      </c>
      <c r="K741" s="489" t="e">
        <v>#N/A</v>
      </c>
      <c r="L741" s="489" t="e">
        <v>#N/A</v>
      </c>
      <c r="M741" s="743"/>
      <c r="N741" s="613" t="e">
        <f t="shared" si="99"/>
        <v>#N/A</v>
      </c>
      <c r="O741" s="613">
        <f t="shared" si="100"/>
        <v>0</v>
      </c>
      <c r="P741" s="613" t="e">
        <f t="shared" si="101"/>
        <v>#N/A</v>
      </c>
      <c r="Q741" s="896" t="e">
        <f t="shared" si="107"/>
        <v>#N/A</v>
      </c>
      <c r="R741" s="613" t="e">
        <f t="shared" si="102"/>
        <v>#N/A</v>
      </c>
      <c r="S741" s="613" t="e">
        <f t="shared" si="103"/>
        <v>#N/A</v>
      </c>
      <c r="T741" s="747" t="e">
        <f t="shared" si="104"/>
        <v>#N/A</v>
      </c>
      <c r="U741" s="613" t="e">
        <f t="shared" si="105"/>
        <v>#N/A</v>
      </c>
    </row>
    <row r="742" spans="1:21">
      <c r="A742" s="285" t="s">
        <v>3719</v>
      </c>
      <c r="B742" s="285" t="s">
        <v>196</v>
      </c>
      <c r="C742" s="447" t="s">
        <v>1222</v>
      </c>
      <c r="D742" s="497">
        <f t="shared" si="106"/>
        <v>293</v>
      </c>
      <c r="E742" s="496" t="e">
        <v>#N/A</v>
      </c>
      <c r="F742" s="489">
        <v>293</v>
      </c>
      <c r="G742" s="489" t="e">
        <v>#N/A</v>
      </c>
      <c r="H742" s="489">
        <v>372</v>
      </c>
      <c r="I742" s="489">
        <v>372</v>
      </c>
      <c r="J742" s="489">
        <v>372</v>
      </c>
      <c r="K742" s="489">
        <v>372</v>
      </c>
      <c r="L742" s="489">
        <v>350</v>
      </c>
      <c r="M742" s="743"/>
      <c r="N742" s="613" t="e">
        <f t="shared" si="99"/>
        <v>#N/A</v>
      </c>
      <c r="O742" s="613">
        <f t="shared" si="100"/>
        <v>0</v>
      </c>
      <c r="P742" s="613">
        <f t="shared" si="101"/>
        <v>-79</v>
      </c>
      <c r="Q742" s="896">
        <f t="shared" si="107"/>
        <v>0.7876344086021505</v>
      </c>
      <c r="R742" s="613">
        <f t="shared" si="102"/>
        <v>-79</v>
      </c>
      <c r="S742" s="613">
        <f t="shared" si="103"/>
        <v>-79</v>
      </c>
      <c r="T742" s="747">
        <f t="shared" si="104"/>
        <v>-79</v>
      </c>
      <c r="U742" s="613">
        <f t="shared" si="105"/>
        <v>-57</v>
      </c>
    </row>
    <row r="743" spans="1:21">
      <c r="A743" s="285" t="s">
        <v>3719</v>
      </c>
      <c r="B743" s="285" t="s">
        <v>3484</v>
      </c>
      <c r="C743" s="447" t="s">
        <v>4992</v>
      </c>
      <c r="D743" s="497">
        <f t="shared" si="106"/>
        <v>311</v>
      </c>
      <c r="E743" s="496" t="e">
        <v>#N/A</v>
      </c>
      <c r="F743" s="489">
        <v>311</v>
      </c>
      <c r="G743" s="489" t="e">
        <v>#N/A</v>
      </c>
      <c r="H743" s="489" t="e">
        <v>#N/A</v>
      </c>
      <c r="I743" s="489" t="e">
        <v>#N/A</v>
      </c>
      <c r="J743" s="489" t="e">
        <v>#N/A</v>
      </c>
      <c r="K743" s="489" t="e">
        <v>#N/A</v>
      </c>
      <c r="L743" s="489" t="e">
        <v>#N/A</v>
      </c>
      <c r="M743" s="743"/>
      <c r="N743" s="613" t="e">
        <f t="shared" si="99"/>
        <v>#N/A</v>
      </c>
      <c r="O743" s="613">
        <f t="shared" si="100"/>
        <v>0</v>
      </c>
      <c r="P743" s="613" t="e">
        <f t="shared" si="101"/>
        <v>#N/A</v>
      </c>
      <c r="Q743" s="896" t="e">
        <f t="shared" si="107"/>
        <v>#N/A</v>
      </c>
      <c r="R743" s="613" t="e">
        <f t="shared" si="102"/>
        <v>#N/A</v>
      </c>
      <c r="S743" s="613" t="e">
        <f t="shared" si="103"/>
        <v>#N/A</v>
      </c>
      <c r="T743" s="747" t="e">
        <f t="shared" si="104"/>
        <v>#N/A</v>
      </c>
      <c r="U743" s="613" t="e">
        <f t="shared" si="105"/>
        <v>#N/A</v>
      </c>
    </row>
    <row r="744" spans="1:21">
      <c r="A744" s="285" t="s">
        <v>3719</v>
      </c>
      <c r="B744" s="285" t="s">
        <v>197</v>
      </c>
      <c r="C744" s="447" t="s">
        <v>1224</v>
      </c>
      <c r="D744" s="497">
        <f t="shared" si="106"/>
        <v>304</v>
      </c>
      <c r="E744" s="496" t="e">
        <v>#N/A</v>
      </c>
      <c r="F744" s="489">
        <v>304</v>
      </c>
      <c r="G744" s="489" t="e">
        <v>#N/A</v>
      </c>
      <c r="H744" s="489">
        <v>394</v>
      </c>
      <c r="I744" s="489">
        <v>394</v>
      </c>
      <c r="J744" s="489">
        <v>394</v>
      </c>
      <c r="K744" s="489">
        <v>394</v>
      </c>
      <c r="L744" s="489">
        <v>372</v>
      </c>
      <c r="M744" s="743"/>
      <c r="N744" s="613" t="e">
        <f t="shared" si="99"/>
        <v>#N/A</v>
      </c>
      <c r="O744" s="613">
        <f t="shared" si="100"/>
        <v>0</v>
      </c>
      <c r="P744" s="613">
        <f t="shared" si="101"/>
        <v>-90</v>
      </c>
      <c r="Q744" s="896">
        <f t="shared" si="107"/>
        <v>0.77157360406091369</v>
      </c>
      <c r="R744" s="613">
        <f t="shared" si="102"/>
        <v>-90</v>
      </c>
      <c r="S744" s="613">
        <f t="shared" si="103"/>
        <v>-90</v>
      </c>
      <c r="T744" s="747">
        <f t="shared" si="104"/>
        <v>-90</v>
      </c>
      <c r="U744" s="613">
        <f t="shared" si="105"/>
        <v>-68</v>
      </c>
    </row>
    <row r="745" spans="1:21">
      <c r="A745" s="285" t="s">
        <v>3719</v>
      </c>
      <c r="B745" s="285" t="s">
        <v>3485</v>
      </c>
      <c r="C745" s="447" t="s">
        <v>4992</v>
      </c>
      <c r="D745" s="497">
        <f t="shared" si="106"/>
        <v>566</v>
      </c>
      <c r="E745" s="496" t="e">
        <v>#N/A</v>
      </c>
      <c r="F745" s="489">
        <v>566</v>
      </c>
      <c r="G745" s="489" t="e">
        <v>#N/A</v>
      </c>
      <c r="H745" s="489" t="e">
        <v>#N/A</v>
      </c>
      <c r="I745" s="489" t="e">
        <v>#N/A</v>
      </c>
      <c r="J745" s="489" t="e">
        <v>#N/A</v>
      </c>
      <c r="K745" s="489" t="e">
        <v>#N/A</v>
      </c>
      <c r="L745" s="489" t="e">
        <v>#N/A</v>
      </c>
      <c r="M745" s="743"/>
      <c r="N745" s="613" t="e">
        <f t="shared" si="99"/>
        <v>#N/A</v>
      </c>
      <c r="O745" s="613">
        <f t="shared" si="100"/>
        <v>0</v>
      </c>
      <c r="P745" s="613" t="e">
        <f t="shared" si="101"/>
        <v>#N/A</v>
      </c>
      <c r="Q745" s="896" t="e">
        <f t="shared" si="107"/>
        <v>#N/A</v>
      </c>
      <c r="R745" s="613" t="e">
        <f t="shared" si="102"/>
        <v>#N/A</v>
      </c>
      <c r="S745" s="613" t="e">
        <f t="shared" si="103"/>
        <v>#N/A</v>
      </c>
      <c r="T745" s="747" t="e">
        <f t="shared" si="104"/>
        <v>#N/A</v>
      </c>
      <c r="U745" s="613" t="e">
        <f t="shared" si="105"/>
        <v>#N/A</v>
      </c>
    </row>
    <row r="746" spans="1:21">
      <c r="A746" s="285" t="s">
        <v>3719</v>
      </c>
      <c r="B746" s="285" t="s">
        <v>198</v>
      </c>
      <c r="C746" s="447" t="s">
        <v>1226</v>
      </c>
      <c r="D746" s="497">
        <f t="shared" si="106"/>
        <v>554</v>
      </c>
      <c r="E746" s="496" t="e">
        <v>#N/A</v>
      </c>
      <c r="F746" s="489">
        <v>554</v>
      </c>
      <c r="G746" s="489" t="e">
        <v>#N/A</v>
      </c>
      <c r="H746" s="489">
        <v>725</v>
      </c>
      <c r="I746" s="489">
        <v>725</v>
      </c>
      <c r="J746" s="489">
        <v>725</v>
      </c>
      <c r="K746" s="489">
        <v>725</v>
      </c>
      <c r="L746" s="489">
        <v>687</v>
      </c>
      <c r="M746" s="743"/>
      <c r="N746" s="613" t="e">
        <f t="shared" si="99"/>
        <v>#N/A</v>
      </c>
      <c r="O746" s="613">
        <f t="shared" si="100"/>
        <v>0</v>
      </c>
      <c r="P746" s="613">
        <f t="shared" si="101"/>
        <v>-171</v>
      </c>
      <c r="Q746" s="896">
        <f t="shared" si="107"/>
        <v>0.7641379310344828</v>
      </c>
      <c r="R746" s="613">
        <f t="shared" si="102"/>
        <v>-171</v>
      </c>
      <c r="S746" s="613">
        <f t="shared" si="103"/>
        <v>-171</v>
      </c>
      <c r="T746" s="747">
        <f t="shared" si="104"/>
        <v>-171</v>
      </c>
      <c r="U746" s="613">
        <f t="shared" si="105"/>
        <v>-133</v>
      </c>
    </row>
    <row r="747" spans="1:21">
      <c r="A747" s="285" t="s">
        <v>3719</v>
      </c>
      <c r="B747" s="285" t="s">
        <v>3496</v>
      </c>
      <c r="C747" s="447" t="s">
        <v>4992</v>
      </c>
      <c r="D747" s="497">
        <f t="shared" si="106"/>
        <v>698</v>
      </c>
      <c r="E747" s="496" t="e">
        <v>#N/A</v>
      </c>
      <c r="F747" s="489">
        <v>698</v>
      </c>
      <c r="G747" s="489" t="e">
        <v>#N/A</v>
      </c>
      <c r="H747" s="489" t="e">
        <v>#N/A</v>
      </c>
      <c r="I747" s="489" t="e">
        <v>#N/A</v>
      </c>
      <c r="J747" s="489" t="e">
        <v>#N/A</v>
      </c>
      <c r="K747" s="489" t="e">
        <v>#N/A</v>
      </c>
      <c r="L747" s="489" t="e">
        <v>#N/A</v>
      </c>
      <c r="M747" s="743"/>
      <c r="N747" s="613" t="e">
        <f t="shared" si="99"/>
        <v>#N/A</v>
      </c>
      <c r="O747" s="613">
        <f t="shared" si="100"/>
        <v>0</v>
      </c>
      <c r="P747" s="613" t="e">
        <f t="shared" si="101"/>
        <v>#N/A</v>
      </c>
      <c r="Q747" s="896" t="e">
        <f t="shared" si="107"/>
        <v>#N/A</v>
      </c>
      <c r="R747" s="613" t="e">
        <f t="shared" si="102"/>
        <v>#N/A</v>
      </c>
      <c r="S747" s="613" t="e">
        <f t="shared" si="103"/>
        <v>#N/A</v>
      </c>
      <c r="T747" s="747" t="e">
        <f t="shared" si="104"/>
        <v>#N/A</v>
      </c>
      <c r="U747" s="613" t="e">
        <f t="shared" si="105"/>
        <v>#N/A</v>
      </c>
    </row>
    <row r="748" spans="1:21">
      <c r="A748" s="285" t="s">
        <v>3719</v>
      </c>
      <c r="B748" s="285" t="s">
        <v>199</v>
      </c>
      <c r="C748" s="447" t="s">
        <v>1228</v>
      </c>
      <c r="D748" s="497">
        <f t="shared" si="106"/>
        <v>684</v>
      </c>
      <c r="E748" s="496" t="e">
        <v>#N/A</v>
      </c>
      <c r="F748" s="489">
        <v>684</v>
      </c>
      <c r="G748" s="489" t="e">
        <v>#N/A</v>
      </c>
      <c r="H748" s="489">
        <v>881</v>
      </c>
      <c r="I748" s="489">
        <v>881</v>
      </c>
      <c r="J748" s="489">
        <v>881</v>
      </c>
      <c r="K748" s="489">
        <v>881</v>
      </c>
      <c r="L748" s="489">
        <v>842</v>
      </c>
      <c r="M748" s="743"/>
      <c r="N748" s="613" t="e">
        <f t="shared" si="99"/>
        <v>#N/A</v>
      </c>
      <c r="O748" s="613">
        <f t="shared" si="100"/>
        <v>0</v>
      </c>
      <c r="P748" s="613">
        <f t="shared" si="101"/>
        <v>-197</v>
      </c>
      <c r="Q748" s="896">
        <f t="shared" si="107"/>
        <v>0.77639046538024969</v>
      </c>
      <c r="R748" s="613">
        <f t="shared" si="102"/>
        <v>-197</v>
      </c>
      <c r="S748" s="613">
        <f t="shared" si="103"/>
        <v>-197</v>
      </c>
      <c r="T748" s="747">
        <f t="shared" si="104"/>
        <v>-197</v>
      </c>
      <c r="U748" s="613">
        <f t="shared" si="105"/>
        <v>-158</v>
      </c>
    </row>
    <row r="749" spans="1:21">
      <c r="A749" s="285" t="s">
        <v>3719</v>
      </c>
      <c r="B749" s="285" t="s">
        <v>3498</v>
      </c>
      <c r="C749" s="447" t="s">
        <v>5664</v>
      </c>
      <c r="D749" s="497">
        <f t="shared" si="106"/>
        <v>0</v>
      </c>
      <c r="E749" s="496" t="e">
        <v>#N/A</v>
      </c>
      <c r="F749" s="489" t="e">
        <v>#N/A</v>
      </c>
      <c r="G749" s="489" t="e">
        <v>#N/A</v>
      </c>
      <c r="H749" s="489" t="e">
        <v>#N/A</v>
      </c>
      <c r="I749" s="489" t="e">
        <v>#N/A</v>
      </c>
      <c r="J749" s="489">
        <v>0</v>
      </c>
      <c r="K749" s="489" t="e">
        <v>#N/A</v>
      </c>
      <c r="L749" s="489" t="e">
        <v>#N/A</v>
      </c>
      <c r="M749" s="743"/>
      <c r="N749" s="613" t="e">
        <f t="shared" si="99"/>
        <v>#N/A</v>
      </c>
      <c r="O749" s="613" t="e">
        <f t="shared" si="100"/>
        <v>#N/A</v>
      </c>
      <c r="P749" s="613" t="e">
        <f t="shared" si="101"/>
        <v>#N/A</v>
      </c>
      <c r="Q749" s="896" t="e">
        <f t="shared" si="107"/>
        <v>#N/A</v>
      </c>
      <c r="R749" s="613" t="e">
        <f t="shared" si="102"/>
        <v>#N/A</v>
      </c>
      <c r="S749" s="613">
        <f t="shared" si="103"/>
        <v>0</v>
      </c>
      <c r="T749" s="747" t="e">
        <f t="shared" si="104"/>
        <v>#N/A</v>
      </c>
      <c r="U749" s="613" t="e">
        <f t="shared" si="105"/>
        <v>#N/A</v>
      </c>
    </row>
    <row r="750" spans="1:21">
      <c r="A750" s="285" t="s">
        <v>3719</v>
      </c>
      <c r="B750" s="285" t="s">
        <v>3502</v>
      </c>
      <c r="C750" s="447" t="s">
        <v>5665</v>
      </c>
      <c r="D750" s="497">
        <f t="shared" si="106"/>
        <v>0</v>
      </c>
      <c r="E750" s="496" t="e">
        <v>#N/A</v>
      </c>
      <c r="F750" s="489" t="e">
        <v>#N/A</v>
      </c>
      <c r="G750" s="489" t="e">
        <v>#N/A</v>
      </c>
      <c r="H750" s="489" t="e">
        <v>#N/A</v>
      </c>
      <c r="I750" s="489" t="e">
        <v>#N/A</v>
      </c>
      <c r="J750" s="489" t="e">
        <v>#N/A</v>
      </c>
      <c r="K750" s="489" t="e">
        <v>#N/A</v>
      </c>
      <c r="L750" s="489">
        <v>0</v>
      </c>
      <c r="M750" s="743"/>
      <c r="N750" s="613" t="e">
        <f t="shared" si="99"/>
        <v>#N/A</v>
      </c>
      <c r="O750" s="613" t="e">
        <f t="shared" si="100"/>
        <v>#N/A</v>
      </c>
      <c r="P750" s="613" t="e">
        <f t="shared" si="101"/>
        <v>#N/A</v>
      </c>
      <c r="Q750" s="896" t="e">
        <f t="shared" si="107"/>
        <v>#N/A</v>
      </c>
      <c r="R750" s="613" t="e">
        <f t="shared" si="102"/>
        <v>#N/A</v>
      </c>
      <c r="S750" s="613" t="e">
        <f t="shared" si="103"/>
        <v>#N/A</v>
      </c>
      <c r="T750" s="747" t="e">
        <f t="shared" si="104"/>
        <v>#N/A</v>
      </c>
      <c r="U750" s="613">
        <f t="shared" si="105"/>
        <v>0</v>
      </c>
    </row>
    <row r="751" spans="1:21">
      <c r="A751" s="285" t="s">
        <v>3719</v>
      </c>
      <c r="B751" s="285" t="s">
        <v>3499</v>
      </c>
      <c r="C751" s="447" t="s">
        <v>5666</v>
      </c>
      <c r="D751" s="497">
        <f t="shared" si="106"/>
        <v>0</v>
      </c>
      <c r="E751" s="496" t="e">
        <v>#N/A</v>
      </c>
      <c r="F751" s="489" t="e">
        <v>#N/A</v>
      </c>
      <c r="G751" s="489" t="e">
        <v>#N/A</v>
      </c>
      <c r="H751" s="489" t="e">
        <v>#N/A</v>
      </c>
      <c r="I751" s="489" t="e">
        <v>#N/A</v>
      </c>
      <c r="J751" s="489">
        <v>0</v>
      </c>
      <c r="K751" s="489" t="e">
        <v>#N/A</v>
      </c>
      <c r="L751" s="489" t="e">
        <v>#N/A</v>
      </c>
      <c r="M751" s="743"/>
      <c r="N751" s="613" t="e">
        <f t="shared" si="99"/>
        <v>#N/A</v>
      </c>
      <c r="O751" s="613" t="e">
        <f t="shared" si="100"/>
        <v>#N/A</v>
      </c>
      <c r="P751" s="613" t="e">
        <f t="shared" si="101"/>
        <v>#N/A</v>
      </c>
      <c r="Q751" s="896" t="e">
        <f t="shared" si="107"/>
        <v>#N/A</v>
      </c>
      <c r="R751" s="613" t="e">
        <f t="shared" si="102"/>
        <v>#N/A</v>
      </c>
      <c r="S751" s="613">
        <f t="shared" si="103"/>
        <v>0</v>
      </c>
      <c r="T751" s="747" t="e">
        <f t="shared" si="104"/>
        <v>#N/A</v>
      </c>
      <c r="U751" s="613" t="e">
        <f t="shared" si="105"/>
        <v>#N/A</v>
      </c>
    </row>
    <row r="752" spans="1:21">
      <c r="A752" s="285" t="s">
        <v>3719</v>
      </c>
      <c r="B752" s="285" t="s">
        <v>3503</v>
      </c>
      <c r="C752" s="447" t="s">
        <v>5667</v>
      </c>
      <c r="D752" s="497">
        <f t="shared" si="106"/>
        <v>0</v>
      </c>
      <c r="E752" s="496" t="e">
        <v>#N/A</v>
      </c>
      <c r="F752" s="489" t="e">
        <v>#N/A</v>
      </c>
      <c r="G752" s="489" t="e">
        <v>#N/A</v>
      </c>
      <c r="H752" s="489" t="e">
        <v>#N/A</v>
      </c>
      <c r="I752" s="489" t="e">
        <v>#N/A</v>
      </c>
      <c r="J752" s="489" t="e">
        <v>#N/A</v>
      </c>
      <c r="K752" s="489" t="e">
        <v>#N/A</v>
      </c>
      <c r="L752" s="489">
        <v>0</v>
      </c>
      <c r="M752" s="743"/>
      <c r="N752" s="613" t="e">
        <f t="shared" si="99"/>
        <v>#N/A</v>
      </c>
      <c r="O752" s="613" t="e">
        <f t="shared" si="100"/>
        <v>#N/A</v>
      </c>
      <c r="P752" s="613" t="e">
        <f t="shared" si="101"/>
        <v>#N/A</v>
      </c>
      <c r="Q752" s="896" t="e">
        <f t="shared" si="107"/>
        <v>#N/A</v>
      </c>
      <c r="R752" s="613" t="e">
        <f t="shared" si="102"/>
        <v>#N/A</v>
      </c>
      <c r="S752" s="613" t="e">
        <f t="shared" si="103"/>
        <v>#N/A</v>
      </c>
      <c r="T752" s="747" t="e">
        <f t="shared" si="104"/>
        <v>#N/A</v>
      </c>
      <c r="U752" s="613">
        <f t="shared" si="105"/>
        <v>0</v>
      </c>
    </row>
    <row r="753" spans="1:21">
      <c r="A753" s="285" t="s">
        <v>3719</v>
      </c>
      <c r="B753" s="285" t="s">
        <v>3447</v>
      </c>
      <c r="C753" s="447" t="s">
        <v>5668</v>
      </c>
      <c r="D753" s="497">
        <f t="shared" si="106"/>
        <v>0</v>
      </c>
      <c r="E753" s="496" t="e">
        <v>#N/A</v>
      </c>
      <c r="F753" s="489" t="e">
        <v>#N/A</v>
      </c>
      <c r="G753" s="489" t="e">
        <v>#N/A</v>
      </c>
      <c r="H753" s="489" t="e">
        <v>#N/A</v>
      </c>
      <c r="I753" s="489" t="e">
        <v>#N/A</v>
      </c>
      <c r="J753" s="489">
        <v>0</v>
      </c>
      <c r="K753" s="489" t="e">
        <v>#N/A</v>
      </c>
      <c r="L753" s="489" t="e">
        <v>#N/A</v>
      </c>
      <c r="M753" s="743"/>
      <c r="N753" s="613" t="e">
        <f t="shared" si="99"/>
        <v>#N/A</v>
      </c>
      <c r="O753" s="613" t="e">
        <f t="shared" si="100"/>
        <v>#N/A</v>
      </c>
      <c r="P753" s="613" t="e">
        <f t="shared" si="101"/>
        <v>#N/A</v>
      </c>
      <c r="Q753" s="896" t="e">
        <f t="shared" si="107"/>
        <v>#N/A</v>
      </c>
      <c r="R753" s="613" t="e">
        <f t="shared" si="102"/>
        <v>#N/A</v>
      </c>
      <c r="S753" s="613">
        <f t="shared" si="103"/>
        <v>0</v>
      </c>
      <c r="T753" s="747" t="e">
        <f t="shared" si="104"/>
        <v>#N/A</v>
      </c>
      <c r="U753" s="613" t="e">
        <f t="shared" si="105"/>
        <v>#N/A</v>
      </c>
    </row>
    <row r="754" spans="1:21">
      <c r="A754" s="285" t="s">
        <v>3719</v>
      </c>
      <c r="B754" s="285" t="s">
        <v>3448</v>
      </c>
      <c r="C754" s="447" t="s">
        <v>5669</v>
      </c>
      <c r="D754" s="497">
        <f t="shared" si="106"/>
        <v>0</v>
      </c>
      <c r="E754" s="496" t="e">
        <v>#N/A</v>
      </c>
      <c r="F754" s="489" t="e">
        <v>#N/A</v>
      </c>
      <c r="G754" s="489" t="e">
        <v>#N/A</v>
      </c>
      <c r="H754" s="489" t="e">
        <v>#N/A</v>
      </c>
      <c r="I754" s="489" t="e">
        <v>#N/A</v>
      </c>
      <c r="J754" s="489">
        <v>0</v>
      </c>
      <c r="K754" s="489" t="e">
        <v>#N/A</v>
      </c>
      <c r="L754" s="489" t="e">
        <v>#N/A</v>
      </c>
      <c r="M754" s="743"/>
      <c r="N754" s="613" t="e">
        <f t="shared" si="99"/>
        <v>#N/A</v>
      </c>
      <c r="O754" s="613" t="e">
        <f t="shared" si="100"/>
        <v>#N/A</v>
      </c>
      <c r="P754" s="613" t="e">
        <f t="shared" si="101"/>
        <v>#N/A</v>
      </c>
      <c r="Q754" s="896" t="e">
        <f t="shared" si="107"/>
        <v>#N/A</v>
      </c>
      <c r="R754" s="613" t="e">
        <f t="shared" si="102"/>
        <v>#N/A</v>
      </c>
      <c r="S754" s="613">
        <f t="shared" si="103"/>
        <v>0</v>
      </c>
      <c r="T754" s="747" t="e">
        <f t="shared" si="104"/>
        <v>#N/A</v>
      </c>
      <c r="U754" s="613" t="e">
        <f t="shared" si="105"/>
        <v>#N/A</v>
      </c>
    </row>
    <row r="755" spans="1:21">
      <c r="A755" s="285" t="s">
        <v>3719</v>
      </c>
      <c r="B755" s="285" t="s">
        <v>3454</v>
      </c>
      <c r="C755" s="447" t="s">
        <v>5670</v>
      </c>
      <c r="D755" s="497" t="e">
        <f t="shared" si="106"/>
        <v>#N/A</v>
      </c>
      <c r="E755" s="496" t="e">
        <v>#N/A</v>
      </c>
      <c r="F755" s="489" t="e">
        <v>#N/A</v>
      </c>
      <c r="G755" s="489" t="e">
        <v>#N/A</v>
      </c>
      <c r="H755" s="489" t="e">
        <v>#N/A</v>
      </c>
      <c r="I755" s="489" t="e">
        <v>#N/A</v>
      </c>
      <c r="J755" s="489" t="e">
        <v>#N/A</v>
      </c>
      <c r="K755" s="489" t="e">
        <v>#N/A</v>
      </c>
      <c r="L755" s="489" t="e">
        <v>#N/A</v>
      </c>
      <c r="M755" s="743"/>
      <c r="N755" s="613" t="e">
        <f t="shared" si="99"/>
        <v>#N/A</v>
      </c>
      <c r="O755" s="613" t="e">
        <f t="shared" si="100"/>
        <v>#N/A</v>
      </c>
      <c r="P755" s="613" t="e">
        <f t="shared" si="101"/>
        <v>#N/A</v>
      </c>
      <c r="Q755" s="896" t="e">
        <f t="shared" si="107"/>
        <v>#N/A</v>
      </c>
      <c r="R755" s="613" t="e">
        <f t="shared" si="102"/>
        <v>#N/A</v>
      </c>
      <c r="S755" s="613" t="e">
        <f t="shared" si="103"/>
        <v>#N/A</v>
      </c>
      <c r="T755" s="747" t="e">
        <f t="shared" si="104"/>
        <v>#N/A</v>
      </c>
      <c r="U755" s="613" t="e">
        <f t="shared" si="105"/>
        <v>#N/A</v>
      </c>
    </row>
    <row r="756" spans="1:21">
      <c r="A756" s="285" t="s">
        <v>3719</v>
      </c>
      <c r="B756" s="285" t="s">
        <v>3453</v>
      </c>
      <c r="C756" s="447" t="s">
        <v>5671</v>
      </c>
      <c r="D756" s="497" t="e">
        <f t="shared" si="106"/>
        <v>#N/A</v>
      </c>
      <c r="E756" s="496" t="e">
        <v>#N/A</v>
      </c>
      <c r="F756" s="489" t="e">
        <v>#N/A</v>
      </c>
      <c r="G756" s="489" t="e">
        <v>#N/A</v>
      </c>
      <c r="H756" s="489" t="e">
        <v>#N/A</v>
      </c>
      <c r="I756" s="489" t="e">
        <v>#N/A</v>
      </c>
      <c r="J756" s="489" t="e">
        <v>#N/A</v>
      </c>
      <c r="K756" s="489" t="e">
        <v>#N/A</v>
      </c>
      <c r="L756" s="489" t="e">
        <v>#N/A</v>
      </c>
      <c r="M756" s="743"/>
      <c r="N756" s="613" t="e">
        <f t="shared" si="99"/>
        <v>#N/A</v>
      </c>
      <c r="O756" s="613" t="e">
        <f t="shared" si="100"/>
        <v>#N/A</v>
      </c>
      <c r="P756" s="613" t="e">
        <f t="shared" si="101"/>
        <v>#N/A</v>
      </c>
      <c r="Q756" s="896" t="e">
        <f t="shared" si="107"/>
        <v>#N/A</v>
      </c>
      <c r="R756" s="613" t="e">
        <f t="shared" si="102"/>
        <v>#N/A</v>
      </c>
      <c r="S756" s="613" t="e">
        <f t="shared" si="103"/>
        <v>#N/A</v>
      </c>
      <c r="T756" s="747" t="e">
        <f t="shared" si="104"/>
        <v>#N/A</v>
      </c>
      <c r="U756" s="613" t="e">
        <f t="shared" si="105"/>
        <v>#N/A</v>
      </c>
    </row>
    <row r="757" spans="1:21">
      <c r="A757" s="285" t="s">
        <v>3719</v>
      </c>
      <c r="B757" s="285" t="s">
        <v>3456</v>
      </c>
      <c r="C757" s="447" t="s">
        <v>5672</v>
      </c>
      <c r="D757" s="497">
        <f t="shared" si="106"/>
        <v>0</v>
      </c>
      <c r="E757" s="496" t="e">
        <v>#N/A</v>
      </c>
      <c r="F757" s="489" t="e">
        <v>#N/A</v>
      </c>
      <c r="G757" s="489" t="e">
        <v>#N/A</v>
      </c>
      <c r="H757" s="489" t="e">
        <v>#N/A</v>
      </c>
      <c r="I757" s="489" t="e">
        <v>#N/A</v>
      </c>
      <c r="J757" s="489" t="e">
        <v>#N/A</v>
      </c>
      <c r="K757" s="489" t="e">
        <v>#N/A</v>
      </c>
      <c r="L757" s="489">
        <v>0</v>
      </c>
      <c r="M757" s="743"/>
      <c r="N757" s="613" t="e">
        <f t="shared" si="99"/>
        <v>#N/A</v>
      </c>
      <c r="O757" s="613" t="e">
        <f t="shared" si="100"/>
        <v>#N/A</v>
      </c>
      <c r="P757" s="613" t="e">
        <f t="shared" si="101"/>
        <v>#N/A</v>
      </c>
      <c r="Q757" s="896" t="e">
        <f t="shared" si="107"/>
        <v>#N/A</v>
      </c>
      <c r="R757" s="613" t="e">
        <f t="shared" si="102"/>
        <v>#N/A</v>
      </c>
      <c r="S757" s="613" t="e">
        <f t="shared" si="103"/>
        <v>#N/A</v>
      </c>
      <c r="T757" s="747" t="e">
        <f t="shared" si="104"/>
        <v>#N/A</v>
      </c>
      <c r="U757" s="613">
        <f t="shared" si="105"/>
        <v>0</v>
      </c>
    </row>
    <row r="758" spans="1:21">
      <c r="A758" s="285" t="s">
        <v>3719</v>
      </c>
      <c r="B758" s="285" t="s">
        <v>3457</v>
      </c>
      <c r="C758" s="447" t="s">
        <v>5673</v>
      </c>
      <c r="D758" s="497">
        <f t="shared" si="106"/>
        <v>0</v>
      </c>
      <c r="E758" s="496" t="e">
        <v>#N/A</v>
      </c>
      <c r="F758" s="489" t="e">
        <v>#N/A</v>
      </c>
      <c r="G758" s="489" t="e">
        <v>#N/A</v>
      </c>
      <c r="H758" s="489" t="e">
        <v>#N/A</v>
      </c>
      <c r="I758" s="489" t="e">
        <v>#N/A</v>
      </c>
      <c r="J758" s="489" t="e">
        <v>#N/A</v>
      </c>
      <c r="K758" s="489" t="e">
        <v>#N/A</v>
      </c>
      <c r="L758" s="489">
        <v>0</v>
      </c>
      <c r="M758" s="743"/>
      <c r="N758" s="613" t="e">
        <f t="shared" si="99"/>
        <v>#N/A</v>
      </c>
      <c r="O758" s="613" t="e">
        <f t="shared" si="100"/>
        <v>#N/A</v>
      </c>
      <c r="P758" s="613" t="e">
        <f t="shared" si="101"/>
        <v>#N/A</v>
      </c>
      <c r="Q758" s="896" t="e">
        <f t="shared" si="107"/>
        <v>#N/A</v>
      </c>
      <c r="R758" s="613" t="e">
        <f t="shared" si="102"/>
        <v>#N/A</v>
      </c>
      <c r="S758" s="613" t="e">
        <f t="shared" si="103"/>
        <v>#N/A</v>
      </c>
      <c r="T758" s="747" t="e">
        <f t="shared" si="104"/>
        <v>#N/A</v>
      </c>
      <c r="U758" s="613">
        <f t="shared" si="105"/>
        <v>0</v>
      </c>
    </row>
    <row r="759" spans="1:21">
      <c r="A759" s="285" t="s">
        <v>3719</v>
      </c>
      <c r="B759" s="285" t="s">
        <v>3463</v>
      </c>
      <c r="C759" s="447" t="s">
        <v>5674</v>
      </c>
      <c r="D759" s="497">
        <f t="shared" si="106"/>
        <v>0</v>
      </c>
      <c r="E759" s="496" t="e">
        <v>#N/A</v>
      </c>
      <c r="F759" s="489" t="e">
        <v>#N/A</v>
      </c>
      <c r="G759" s="489" t="e">
        <v>#N/A</v>
      </c>
      <c r="H759" s="489" t="e">
        <v>#N/A</v>
      </c>
      <c r="I759" s="489" t="e">
        <v>#N/A</v>
      </c>
      <c r="J759" s="489" t="e">
        <v>#N/A</v>
      </c>
      <c r="K759" s="489" t="e">
        <v>#N/A</v>
      </c>
      <c r="L759" s="489">
        <v>0</v>
      </c>
      <c r="M759" s="743"/>
      <c r="N759" s="613" t="e">
        <f t="shared" si="99"/>
        <v>#N/A</v>
      </c>
      <c r="O759" s="613" t="e">
        <f t="shared" si="100"/>
        <v>#N/A</v>
      </c>
      <c r="P759" s="613" t="e">
        <f t="shared" si="101"/>
        <v>#N/A</v>
      </c>
      <c r="Q759" s="896" t="e">
        <f t="shared" si="107"/>
        <v>#N/A</v>
      </c>
      <c r="R759" s="613" t="e">
        <f t="shared" si="102"/>
        <v>#N/A</v>
      </c>
      <c r="S759" s="613" t="e">
        <f t="shared" si="103"/>
        <v>#N/A</v>
      </c>
      <c r="T759" s="747" t="e">
        <f t="shared" si="104"/>
        <v>#N/A</v>
      </c>
      <c r="U759" s="613">
        <f t="shared" si="105"/>
        <v>0</v>
      </c>
    </row>
    <row r="760" spans="1:21">
      <c r="A760" s="285" t="s">
        <v>3719</v>
      </c>
      <c r="B760" s="285" t="s">
        <v>3462</v>
      </c>
      <c r="C760" s="447" t="s">
        <v>5675</v>
      </c>
      <c r="D760" s="497">
        <f t="shared" si="106"/>
        <v>0</v>
      </c>
      <c r="E760" s="496" t="e">
        <v>#N/A</v>
      </c>
      <c r="F760" s="489" t="e">
        <v>#N/A</v>
      </c>
      <c r="G760" s="489" t="e">
        <v>#N/A</v>
      </c>
      <c r="H760" s="489" t="e">
        <v>#N/A</v>
      </c>
      <c r="I760" s="489" t="e">
        <v>#N/A</v>
      </c>
      <c r="J760" s="489" t="e">
        <v>#N/A</v>
      </c>
      <c r="K760" s="489" t="e">
        <v>#N/A</v>
      </c>
      <c r="L760" s="489">
        <v>0</v>
      </c>
      <c r="M760" s="743"/>
      <c r="N760" s="613" t="e">
        <f t="shared" si="99"/>
        <v>#N/A</v>
      </c>
      <c r="O760" s="613" t="e">
        <f t="shared" si="100"/>
        <v>#N/A</v>
      </c>
      <c r="P760" s="613" t="e">
        <f t="shared" si="101"/>
        <v>#N/A</v>
      </c>
      <c r="Q760" s="896" t="e">
        <f t="shared" si="107"/>
        <v>#N/A</v>
      </c>
      <c r="R760" s="613" t="e">
        <f t="shared" si="102"/>
        <v>#N/A</v>
      </c>
      <c r="S760" s="613" t="e">
        <f t="shared" si="103"/>
        <v>#N/A</v>
      </c>
      <c r="T760" s="747" t="e">
        <f t="shared" si="104"/>
        <v>#N/A</v>
      </c>
      <c r="U760" s="613">
        <f t="shared" si="105"/>
        <v>0</v>
      </c>
    </row>
    <row r="761" spans="1:21">
      <c r="A761" s="285" t="s">
        <v>3719</v>
      </c>
      <c r="B761" s="285" t="s">
        <v>3449</v>
      </c>
      <c r="C761" s="447" t="s">
        <v>5676</v>
      </c>
      <c r="D761" s="497">
        <f t="shared" si="106"/>
        <v>0</v>
      </c>
      <c r="E761" s="496" t="e">
        <v>#N/A</v>
      </c>
      <c r="F761" s="489" t="e">
        <v>#N/A</v>
      </c>
      <c r="G761" s="489" t="e">
        <v>#N/A</v>
      </c>
      <c r="H761" s="489" t="e">
        <v>#N/A</v>
      </c>
      <c r="I761" s="489" t="e">
        <v>#N/A</v>
      </c>
      <c r="J761" s="489">
        <v>0</v>
      </c>
      <c r="K761" s="489" t="e">
        <v>#N/A</v>
      </c>
      <c r="L761" s="489" t="e">
        <v>#N/A</v>
      </c>
      <c r="M761" s="743"/>
      <c r="N761" s="613" t="e">
        <f t="shared" si="99"/>
        <v>#N/A</v>
      </c>
      <c r="O761" s="613" t="e">
        <f t="shared" si="100"/>
        <v>#N/A</v>
      </c>
      <c r="P761" s="613" t="e">
        <f t="shared" si="101"/>
        <v>#N/A</v>
      </c>
      <c r="Q761" s="896" t="e">
        <f t="shared" si="107"/>
        <v>#N/A</v>
      </c>
      <c r="R761" s="613" t="e">
        <f t="shared" si="102"/>
        <v>#N/A</v>
      </c>
      <c r="S761" s="613">
        <f t="shared" si="103"/>
        <v>0</v>
      </c>
      <c r="T761" s="747" t="e">
        <f t="shared" si="104"/>
        <v>#N/A</v>
      </c>
      <c r="U761" s="613" t="e">
        <f t="shared" si="105"/>
        <v>#N/A</v>
      </c>
    </row>
    <row r="762" spans="1:21">
      <c r="A762" s="285" t="s">
        <v>3719</v>
      </c>
      <c r="B762" s="285" t="s">
        <v>3455</v>
      </c>
      <c r="C762" s="447" t="s">
        <v>5677</v>
      </c>
      <c r="D762" s="497" t="e">
        <f t="shared" si="106"/>
        <v>#N/A</v>
      </c>
      <c r="E762" s="496" t="e">
        <v>#N/A</v>
      </c>
      <c r="F762" s="489" t="e">
        <v>#N/A</v>
      </c>
      <c r="G762" s="489" t="e">
        <v>#N/A</v>
      </c>
      <c r="H762" s="489" t="e">
        <v>#N/A</v>
      </c>
      <c r="I762" s="489" t="e">
        <v>#N/A</v>
      </c>
      <c r="J762" s="489" t="e">
        <v>#N/A</v>
      </c>
      <c r="K762" s="489" t="e">
        <v>#N/A</v>
      </c>
      <c r="L762" s="489" t="e">
        <v>#N/A</v>
      </c>
      <c r="M762" s="743"/>
      <c r="N762" s="613" t="e">
        <f t="shared" si="99"/>
        <v>#N/A</v>
      </c>
      <c r="O762" s="613" t="e">
        <f t="shared" si="100"/>
        <v>#N/A</v>
      </c>
      <c r="P762" s="613" t="e">
        <f t="shared" si="101"/>
        <v>#N/A</v>
      </c>
      <c r="Q762" s="896" t="e">
        <f t="shared" si="107"/>
        <v>#N/A</v>
      </c>
      <c r="R762" s="613" t="e">
        <f t="shared" si="102"/>
        <v>#N/A</v>
      </c>
      <c r="S762" s="613" t="e">
        <f t="shared" si="103"/>
        <v>#N/A</v>
      </c>
      <c r="T762" s="747" t="e">
        <f t="shared" si="104"/>
        <v>#N/A</v>
      </c>
      <c r="U762" s="613" t="e">
        <f t="shared" si="105"/>
        <v>#N/A</v>
      </c>
    </row>
    <row r="763" spans="1:21">
      <c r="A763" s="285" t="s">
        <v>3719</v>
      </c>
      <c r="B763" s="285" t="s">
        <v>3458</v>
      </c>
      <c r="C763" s="447" t="s">
        <v>5678</v>
      </c>
      <c r="D763" s="497">
        <f t="shared" si="106"/>
        <v>0</v>
      </c>
      <c r="E763" s="496" t="e">
        <v>#N/A</v>
      </c>
      <c r="F763" s="489" t="e">
        <v>#N/A</v>
      </c>
      <c r="G763" s="489" t="e">
        <v>#N/A</v>
      </c>
      <c r="H763" s="489" t="e">
        <v>#N/A</v>
      </c>
      <c r="I763" s="489" t="e">
        <v>#N/A</v>
      </c>
      <c r="J763" s="489" t="e">
        <v>#N/A</v>
      </c>
      <c r="K763" s="489" t="e">
        <v>#N/A</v>
      </c>
      <c r="L763" s="489">
        <v>0</v>
      </c>
      <c r="M763" s="743"/>
      <c r="N763" s="613" t="e">
        <f t="shared" si="99"/>
        <v>#N/A</v>
      </c>
      <c r="O763" s="613" t="e">
        <f t="shared" si="100"/>
        <v>#N/A</v>
      </c>
      <c r="P763" s="613" t="e">
        <f t="shared" si="101"/>
        <v>#N/A</v>
      </c>
      <c r="Q763" s="896" t="e">
        <f t="shared" si="107"/>
        <v>#N/A</v>
      </c>
      <c r="R763" s="613" t="e">
        <f t="shared" si="102"/>
        <v>#N/A</v>
      </c>
      <c r="S763" s="613" t="e">
        <f t="shared" si="103"/>
        <v>#N/A</v>
      </c>
      <c r="T763" s="747" t="e">
        <f t="shared" si="104"/>
        <v>#N/A</v>
      </c>
      <c r="U763" s="613">
        <f t="shared" si="105"/>
        <v>0</v>
      </c>
    </row>
    <row r="764" spans="1:21">
      <c r="A764" s="285" t="s">
        <v>3719</v>
      </c>
      <c r="B764" s="285" t="s">
        <v>3464</v>
      </c>
      <c r="C764" s="447" t="s">
        <v>5679</v>
      </c>
      <c r="D764" s="497">
        <f t="shared" si="106"/>
        <v>0</v>
      </c>
      <c r="E764" s="496" t="e">
        <v>#N/A</v>
      </c>
      <c r="F764" s="489" t="e">
        <v>#N/A</v>
      </c>
      <c r="G764" s="489" t="e">
        <v>#N/A</v>
      </c>
      <c r="H764" s="489" t="e">
        <v>#N/A</v>
      </c>
      <c r="I764" s="489" t="e">
        <v>#N/A</v>
      </c>
      <c r="J764" s="489" t="e">
        <v>#N/A</v>
      </c>
      <c r="K764" s="489" t="e">
        <v>#N/A</v>
      </c>
      <c r="L764" s="489">
        <v>0</v>
      </c>
      <c r="M764" s="743"/>
      <c r="N764" s="613" t="e">
        <f t="shared" si="99"/>
        <v>#N/A</v>
      </c>
      <c r="O764" s="613" t="e">
        <f t="shared" si="100"/>
        <v>#N/A</v>
      </c>
      <c r="P764" s="613" t="e">
        <f t="shared" si="101"/>
        <v>#N/A</v>
      </c>
      <c r="Q764" s="896" t="e">
        <f t="shared" si="107"/>
        <v>#N/A</v>
      </c>
      <c r="R764" s="613" t="e">
        <f t="shared" si="102"/>
        <v>#N/A</v>
      </c>
      <c r="S764" s="613" t="e">
        <f t="shared" si="103"/>
        <v>#N/A</v>
      </c>
      <c r="T764" s="747" t="e">
        <f t="shared" si="104"/>
        <v>#N/A</v>
      </c>
      <c r="U764" s="613">
        <f t="shared" si="105"/>
        <v>0</v>
      </c>
    </row>
    <row r="765" spans="1:21">
      <c r="A765" s="285" t="s">
        <v>3719</v>
      </c>
      <c r="B765" s="285" t="s">
        <v>3465</v>
      </c>
      <c r="C765" s="447" t="s">
        <v>5680</v>
      </c>
      <c r="D765" s="497">
        <f t="shared" si="106"/>
        <v>9999999</v>
      </c>
      <c r="E765" s="496" t="e">
        <v>#N/A</v>
      </c>
      <c r="F765" s="489" t="e">
        <v>#N/A</v>
      </c>
      <c r="G765" s="489" t="e">
        <v>#N/A</v>
      </c>
      <c r="H765" s="489" t="e">
        <v>#N/A</v>
      </c>
      <c r="I765" s="489" t="e">
        <v>#N/A</v>
      </c>
      <c r="J765" s="489">
        <v>9999999</v>
      </c>
      <c r="K765" s="489" t="e">
        <v>#N/A</v>
      </c>
      <c r="L765" s="489">
        <v>0</v>
      </c>
      <c r="M765" s="743"/>
      <c r="N765" s="613" t="e">
        <f t="shared" si="99"/>
        <v>#N/A</v>
      </c>
      <c r="O765" s="613" t="e">
        <f t="shared" si="100"/>
        <v>#N/A</v>
      </c>
      <c r="P765" s="613" t="e">
        <f t="shared" si="101"/>
        <v>#N/A</v>
      </c>
      <c r="Q765" s="896" t="e">
        <f t="shared" si="107"/>
        <v>#N/A</v>
      </c>
      <c r="R765" s="613" t="e">
        <f t="shared" si="102"/>
        <v>#N/A</v>
      </c>
      <c r="S765" s="613">
        <f t="shared" si="103"/>
        <v>0</v>
      </c>
      <c r="T765" s="747" t="e">
        <f t="shared" si="104"/>
        <v>#N/A</v>
      </c>
      <c r="U765" s="613">
        <f t="shared" si="105"/>
        <v>9999999</v>
      </c>
    </row>
    <row r="766" spans="1:21">
      <c r="A766" s="285" t="s">
        <v>3719</v>
      </c>
      <c r="B766" s="285" t="s">
        <v>3466</v>
      </c>
      <c r="C766" s="447" t="s">
        <v>5681</v>
      </c>
      <c r="D766" s="497">
        <f t="shared" si="106"/>
        <v>9999999</v>
      </c>
      <c r="E766" s="496" t="e">
        <v>#N/A</v>
      </c>
      <c r="F766" s="489" t="e">
        <v>#N/A</v>
      </c>
      <c r="G766" s="489" t="e">
        <v>#N/A</v>
      </c>
      <c r="H766" s="489" t="e">
        <v>#N/A</v>
      </c>
      <c r="I766" s="489" t="e">
        <v>#N/A</v>
      </c>
      <c r="J766" s="489">
        <v>9999999</v>
      </c>
      <c r="K766" s="489" t="e">
        <v>#N/A</v>
      </c>
      <c r="L766" s="489">
        <v>0</v>
      </c>
      <c r="M766" s="743"/>
      <c r="N766" s="613" t="e">
        <f t="shared" si="99"/>
        <v>#N/A</v>
      </c>
      <c r="O766" s="613" t="e">
        <f t="shared" si="100"/>
        <v>#N/A</v>
      </c>
      <c r="P766" s="613" t="e">
        <f t="shared" si="101"/>
        <v>#N/A</v>
      </c>
      <c r="Q766" s="896" t="e">
        <f t="shared" si="107"/>
        <v>#N/A</v>
      </c>
      <c r="R766" s="613" t="e">
        <f t="shared" si="102"/>
        <v>#N/A</v>
      </c>
      <c r="S766" s="613">
        <f t="shared" si="103"/>
        <v>0</v>
      </c>
      <c r="T766" s="747" t="e">
        <f t="shared" si="104"/>
        <v>#N/A</v>
      </c>
      <c r="U766" s="613">
        <f t="shared" si="105"/>
        <v>9999999</v>
      </c>
    </row>
    <row r="767" spans="1:21">
      <c r="A767" s="285" t="s">
        <v>3719</v>
      </c>
      <c r="B767" s="285" t="s">
        <v>184</v>
      </c>
      <c r="C767" s="447" t="s">
        <v>5682</v>
      </c>
      <c r="D767" s="497">
        <f t="shared" si="106"/>
        <v>361</v>
      </c>
      <c r="E767" s="496" t="e">
        <v>#N/A</v>
      </c>
      <c r="F767" s="489">
        <v>361</v>
      </c>
      <c r="G767" s="489" t="e">
        <v>#N/A</v>
      </c>
      <c r="H767" s="489">
        <v>361</v>
      </c>
      <c r="I767" s="489">
        <v>361</v>
      </c>
      <c r="J767" s="489">
        <v>361</v>
      </c>
      <c r="K767" s="489">
        <v>361</v>
      </c>
      <c r="L767" s="489">
        <v>361</v>
      </c>
      <c r="M767" s="743"/>
      <c r="N767" s="613" t="e">
        <f t="shared" si="99"/>
        <v>#N/A</v>
      </c>
      <c r="O767" s="613">
        <f t="shared" si="100"/>
        <v>0</v>
      </c>
      <c r="P767" s="613">
        <f t="shared" si="101"/>
        <v>0</v>
      </c>
      <c r="Q767" s="896">
        <f t="shared" si="107"/>
        <v>1</v>
      </c>
      <c r="R767" s="613">
        <f t="shared" si="102"/>
        <v>0</v>
      </c>
      <c r="S767" s="613">
        <f t="shared" si="103"/>
        <v>0</v>
      </c>
      <c r="T767" s="747">
        <f t="shared" si="104"/>
        <v>0</v>
      </c>
      <c r="U767" s="613">
        <f t="shared" si="105"/>
        <v>0</v>
      </c>
    </row>
    <row r="768" spans="1:21">
      <c r="A768" s="285" t="s">
        <v>3719</v>
      </c>
      <c r="B768" s="285" t="s">
        <v>3421</v>
      </c>
      <c r="C768" s="447" t="s">
        <v>4992</v>
      </c>
      <c r="D768" s="497">
        <f t="shared" si="106"/>
        <v>466</v>
      </c>
      <c r="E768" s="496" t="e">
        <v>#N/A</v>
      </c>
      <c r="F768" s="489">
        <v>466</v>
      </c>
      <c r="G768" s="489" t="e">
        <v>#N/A</v>
      </c>
      <c r="H768" s="489" t="e">
        <v>#N/A</v>
      </c>
      <c r="I768" s="489" t="e">
        <v>#N/A</v>
      </c>
      <c r="J768" s="489" t="e">
        <v>#N/A</v>
      </c>
      <c r="K768" s="489" t="e">
        <v>#N/A</v>
      </c>
      <c r="L768" s="489" t="e">
        <v>#N/A</v>
      </c>
      <c r="M768" s="743"/>
      <c r="N768" s="613" t="e">
        <f t="shared" si="99"/>
        <v>#N/A</v>
      </c>
      <c r="O768" s="613">
        <f t="shared" si="100"/>
        <v>0</v>
      </c>
      <c r="P768" s="613" t="e">
        <f t="shared" si="101"/>
        <v>#N/A</v>
      </c>
      <c r="Q768" s="896" t="e">
        <f t="shared" si="107"/>
        <v>#N/A</v>
      </c>
      <c r="R768" s="613" t="e">
        <f t="shared" si="102"/>
        <v>#N/A</v>
      </c>
      <c r="S768" s="613" t="e">
        <f t="shared" si="103"/>
        <v>#N/A</v>
      </c>
      <c r="T768" s="747" t="e">
        <f t="shared" si="104"/>
        <v>#N/A</v>
      </c>
      <c r="U768" s="613" t="e">
        <f t="shared" si="105"/>
        <v>#N/A</v>
      </c>
    </row>
    <row r="769" spans="1:21">
      <c r="A769" s="285" t="s">
        <v>3719</v>
      </c>
      <c r="B769" s="285" t="s">
        <v>173</v>
      </c>
      <c r="C769" s="447" t="s">
        <v>5683</v>
      </c>
      <c r="D769" s="497">
        <f t="shared" si="106"/>
        <v>457</v>
      </c>
      <c r="E769" s="496" t="e">
        <v>#N/A</v>
      </c>
      <c r="F769" s="489">
        <v>457</v>
      </c>
      <c r="G769" s="489" t="e">
        <v>#N/A</v>
      </c>
      <c r="H769" s="489">
        <v>457</v>
      </c>
      <c r="I769" s="489">
        <v>457</v>
      </c>
      <c r="J769" s="489">
        <v>457</v>
      </c>
      <c r="K769" s="489">
        <v>457</v>
      </c>
      <c r="L769" s="489">
        <v>457</v>
      </c>
      <c r="M769" s="743"/>
      <c r="N769" s="613" t="e">
        <f t="shared" si="99"/>
        <v>#N/A</v>
      </c>
      <c r="O769" s="613">
        <f t="shared" si="100"/>
        <v>0</v>
      </c>
      <c r="P769" s="613">
        <f t="shared" si="101"/>
        <v>0</v>
      </c>
      <c r="Q769" s="896">
        <f t="shared" si="107"/>
        <v>1</v>
      </c>
      <c r="R769" s="613">
        <f t="shared" si="102"/>
        <v>0</v>
      </c>
      <c r="S769" s="613">
        <f t="shared" si="103"/>
        <v>0</v>
      </c>
      <c r="T769" s="747">
        <f t="shared" si="104"/>
        <v>0</v>
      </c>
      <c r="U769" s="613">
        <f t="shared" si="105"/>
        <v>0</v>
      </c>
    </row>
    <row r="770" spans="1:21">
      <c r="A770" s="285" t="s">
        <v>3719</v>
      </c>
      <c r="B770" s="285" t="s">
        <v>3516</v>
      </c>
      <c r="C770" s="447" t="s">
        <v>4992</v>
      </c>
      <c r="D770" s="497">
        <f t="shared" si="106"/>
        <v>814</v>
      </c>
      <c r="E770" s="496" t="e">
        <v>#N/A</v>
      </c>
      <c r="F770" s="489">
        <v>814</v>
      </c>
      <c r="G770" s="489" t="e">
        <v>#N/A</v>
      </c>
      <c r="H770" s="489" t="e">
        <v>#N/A</v>
      </c>
      <c r="I770" s="489" t="e">
        <v>#N/A</v>
      </c>
      <c r="J770" s="489" t="e">
        <v>#N/A</v>
      </c>
      <c r="K770" s="489" t="e">
        <v>#N/A</v>
      </c>
      <c r="L770" s="489" t="e">
        <v>#N/A</v>
      </c>
      <c r="M770" s="743"/>
      <c r="N770" s="613" t="e">
        <f t="shared" ref="N770:N833" si="108">D770-E770</f>
        <v>#N/A</v>
      </c>
      <c r="O770" s="613">
        <f t="shared" ref="O770:O833" si="109">D770-F770</f>
        <v>0</v>
      </c>
      <c r="P770" s="613" t="e">
        <f t="shared" ref="P770:P833" si="110">D770-H770</f>
        <v>#N/A</v>
      </c>
      <c r="Q770" s="896" t="e">
        <f t="shared" si="107"/>
        <v>#N/A</v>
      </c>
      <c r="R770" s="613" t="e">
        <f t="shared" ref="R770:R833" si="111">D770-I770</f>
        <v>#N/A</v>
      </c>
      <c r="S770" s="613" t="e">
        <f t="shared" ref="S770:S833" si="112">D770-J770</f>
        <v>#N/A</v>
      </c>
      <c r="T770" s="747" t="e">
        <f t="shared" ref="T770:T833" si="113">D770-K770</f>
        <v>#N/A</v>
      </c>
      <c r="U770" s="613" t="e">
        <f t="shared" ref="U770:U833" si="114">D770-L770</f>
        <v>#N/A</v>
      </c>
    </row>
    <row r="771" spans="1:21">
      <c r="A771" s="285" t="s">
        <v>3719</v>
      </c>
      <c r="B771" s="285" t="s">
        <v>3521</v>
      </c>
      <c r="C771" s="447" t="s">
        <v>4992</v>
      </c>
      <c r="D771" s="497">
        <f t="shared" ref="D771:D834" si="115">IFERROR(E771,IFERROR(F771,IFERROR(G771,IFERROR(H771,IFERROR(I771,IFERROR(J771,IFERROR(K771,L771)))))))</f>
        <v>947</v>
      </c>
      <c r="E771" s="496" t="e">
        <v>#N/A</v>
      </c>
      <c r="F771" s="489">
        <v>947</v>
      </c>
      <c r="G771" s="489" t="e">
        <v>#N/A</v>
      </c>
      <c r="H771" s="489" t="e">
        <v>#N/A</v>
      </c>
      <c r="I771" s="489" t="e">
        <v>#N/A</v>
      </c>
      <c r="J771" s="489" t="e">
        <v>#N/A</v>
      </c>
      <c r="K771" s="489" t="e">
        <v>#N/A</v>
      </c>
      <c r="L771" s="489" t="e">
        <v>#N/A</v>
      </c>
      <c r="M771" s="743"/>
      <c r="N771" s="613" t="e">
        <f t="shared" si="108"/>
        <v>#N/A</v>
      </c>
      <c r="O771" s="613">
        <f t="shared" si="109"/>
        <v>0</v>
      </c>
      <c r="P771" s="613" t="e">
        <f t="shared" si="110"/>
        <v>#N/A</v>
      </c>
      <c r="Q771" s="896" t="e">
        <f t="shared" ref="Q771:Q834" si="116">F771/H771</f>
        <v>#N/A</v>
      </c>
      <c r="R771" s="613" t="e">
        <f t="shared" si="111"/>
        <v>#N/A</v>
      </c>
      <c r="S771" s="613" t="e">
        <f t="shared" si="112"/>
        <v>#N/A</v>
      </c>
      <c r="T771" s="747" t="e">
        <f t="shared" si="113"/>
        <v>#N/A</v>
      </c>
      <c r="U771" s="613" t="e">
        <f t="shared" si="114"/>
        <v>#N/A</v>
      </c>
    </row>
    <row r="772" spans="1:21">
      <c r="A772" s="285" t="s">
        <v>3719</v>
      </c>
      <c r="B772" s="285" t="s">
        <v>208</v>
      </c>
      <c r="C772" s="447" t="s">
        <v>5684</v>
      </c>
      <c r="D772" s="497">
        <f t="shared" si="115"/>
        <v>798</v>
      </c>
      <c r="E772" s="496" t="e">
        <v>#N/A</v>
      </c>
      <c r="F772" s="489">
        <v>798</v>
      </c>
      <c r="G772" s="489" t="e">
        <v>#N/A</v>
      </c>
      <c r="H772" s="489">
        <v>798</v>
      </c>
      <c r="I772" s="489">
        <v>798</v>
      </c>
      <c r="J772" s="489">
        <v>798</v>
      </c>
      <c r="K772" s="489">
        <v>798</v>
      </c>
      <c r="L772" s="489">
        <v>798</v>
      </c>
      <c r="M772" s="743"/>
      <c r="N772" s="613" t="e">
        <f t="shared" si="108"/>
        <v>#N/A</v>
      </c>
      <c r="O772" s="613">
        <f t="shared" si="109"/>
        <v>0</v>
      </c>
      <c r="P772" s="613">
        <f t="shared" si="110"/>
        <v>0</v>
      </c>
      <c r="Q772" s="896">
        <f t="shared" si="116"/>
        <v>1</v>
      </c>
      <c r="R772" s="613">
        <f t="shared" si="111"/>
        <v>0</v>
      </c>
      <c r="S772" s="613">
        <f t="shared" si="112"/>
        <v>0</v>
      </c>
      <c r="T772" s="747">
        <f t="shared" si="113"/>
        <v>0</v>
      </c>
      <c r="U772" s="613">
        <f t="shared" si="114"/>
        <v>0</v>
      </c>
    </row>
    <row r="773" spans="1:21">
      <c r="A773" s="285" t="s">
        <v>3719</v>
      </c>
      <c r="B773" s="285" t="s">
        <v>204</v>
      </c>
      <c r="C773" s="447" t="s">
        <v>5685</v>
      </c>
      <c r="D773" s="497">
        <f t="shared" si="115"/>
        <v>928</v>
      </c>
      <c r="E773" s="496" t="e">
        <v>#N/A</v>
      </c>
      <c r="F773" s="489">
        <v>928</v>
      </c>
      <c r="G773" s="489" t="e">
        <v>#N/A</v>
      </c>
      <c r="H773" s="489">
        <v>928</v>
      </c>
      <c r="I773" s="489">
        <v>928</v>
      </c>
      <c r="J773" s="489">
        <v>928</v>
      </c>
      <c r="K773" s="489">
        <v>928</v>
      </c>
      <c r="L773" s="489">
        <v>928</v>
      </c>
      <c r="M773" s="743"/>
      <c r="N773" s="613" t="e">
        <f t="shared" si="108"/>
        <v>#N/A</v>
      </c>
      <c r="O773" s="613">
        <f t="shared" si="109"/>
        <v>0</v>
      </c>
      <c r="P773" s="613">
        <f t="shared" si="110"/>
        <v>0</v>
      </c>
      <c r="Q773" s="896">
        <f t="shared" si="116"/>
        <v>1</v>
      </c>
      <c r="R773" s="613">
        <f t="shared" si="111"/>
        <v>0</v>
      </c>
      <c r="S773" s="613">
        <f t="shared" si="112"/>
        <v>0</v>
      </c>
      <c r="T773" s="747">
        <f t="shared" si="113"/>
        <v>0</v>
      </c>
      <c r="U773" s="613">
        <f t="shared" si="114"/>
        <v>0</v>
      </c>
    </row>
    <row r="774" spans="1:21">
      <c r="A774" s="285" t="s">
        <v>3719</v>
      </c>
      <c r="B774" s="285" t="s">
        <v>3481</v>
      </c>
      <c r="C774" s="447" t="s">
        <v>5686</v>
      </c>
      <c r="D774" s="497">
        <f t="shared" si="115"/>
        <v>0</v>
      </c>
      <c r="E774" s="496" t="e">
        <v>#N/A</v>
      </c>
      <c r="F774" s="489" t="e">
        <v>#N/A</v>
      </c>
      <c r="G774" s="489" t="e">
        <v>#N/A</v>
      </c>
      <c r="H774" s="489" t="e">
        <v>#N/A</v>
      </c>
      <c r="I774" s="489" t="e">
        <v>#N/A</v>
      </c>
      <c r="J774" s="489" t="e">
        <v>#N/A</v>
      </c>
      <c r="K774" s="489" t="e">
        <v>#N/A</v>
      </c>
      <c r="L774" s="489">
        <v>0</v>
      </c>
      <c r="M774" s="743"/>
      <c r="N774" s="613" t="e">
        <f t="shared" si="108"/>
        <v>#N/A</v>
      </c>
      <c r="O774" s="613" t="e">
        <f t="shared" si="109"/>
        <v>#N/A</v>
      </c>
      <c r="P774" s="613" t="e">
        <f t="shared" si="110"/>
        <v>#N/A</v>
      </c>
      <c r="Q774" s="896" t="e">
        <f t="shared" si="116"/>
        <v>#N/A</v>
      </c>
      <c r="R774" s="613" t="e">
        <f t="shared" si="111"/>
        <v>#N/A</v>
      </c>
      <c r="S774" s="613" t="e">
        <f t="shared" si="112"/>
        <v>#N/A</v>
      </c>
      <c r="T774" s="747" t="e">
        <f t="shared" si="113"/>
        <v>#N/A</v>
      </c>
      <c r="U774" s="613">
        <f t="shared" si="114"/>
        <v>0</v>
      </c>
    </row>
    <row r="775" spans="1:21">
      <c r="A775" s="285" t="s">
        <v>3719</v>
      </c>
      <c r="B775" s="285" t="s">
        <v>3482</v>
      </c>
      <c r="C775" s="447" t="s">
        <v>5687</v>
      </c>
      <c r="D775" s="497">
        <f t="shared" si="115"/>
        <v>0</v>
      </c>
      <c r="E775" s="496" t="e">
        <v>#N/A</v>
      </c>
      <c r="F775" s="489" t="e">
        <v>#N/A</v>
      </c>
      <c r="G775" s="489" t="e">
        <v>#N/A</v>
      </c>
      <c r="H775" s="489" t="e">
        <v>#N/A</v>
      </c>
      <c r="I775" s="489" t="e">
        <v>#N/A</v>
      </c>
      <c r="J775" s="489" t="e">
        <v>#N/A</v>
      </c>
      <c r="K775" s="489" t="e">
        <v>#N/A</v>
      </c>
      <c r="L775" s="489">
        <v>0</v>
      </c>
      <c r="M775" s="743"/>
      <c r="N775" s="613" t="e">
        <f t="shared" si="108"/>
        <v>#N/A</v>
      </c>
      <c r="O775" s="613" t="e">
        <f t="shared" si="109"/>
        <v>#N/A</v>
      </c>
      <c r="P775" s="613" t="e">
        <f t="shared" si="110"/>
        <v>#N/A</v>
      </c>
      <c r="Q775" s="896" t="e">
        <f t="shared" si="116"/>
        <v>#N/A</v>
      </c>
      <c r="R775" s="613" t="e">
        <f t="shared" si="111"/>
        <v>#N/A</v>
      </c>
      <c r="S775" s="613" t="e">
        <f t="shared" si="112"/>
        <v>#N/A</v>
      </c>
      <c r="T775" s="747" t="e">
        <f t="shared" si="113"/>
        <v>#N/A</v>
      </c>
      <c r="U775" s="613">
        <f t="shared" si="114"/>
        <v>0</v>
      </c>
    </row>
    <row r="776" spans="1:21">
      <c r="A776" s="285" t="s">
        <v>3719</v>
      </c>
      <c r="B776" s="285" t="s">
        <v>3483</v>
      </c>
      <c r="C776" s="447" t="s">
        <v>5688</v>
      </c>
      <c r="D776" s="497">
        <f t="shared" si="115"/>
        <v>0</v>
      </c>
      <c r="E776" s="496" t="e">
        <v>#N/A</v>
      </c>
      <c r="F776" s="489" t="e">
        <v>#N/A</v>
      </c>
      <c r="G776" s="489" t="e">
        <v>#N/A</v>
      </c>
      <c r="H776" s="489" t="e">
        <v>#N/A</v>
      </c>
      <c r="I776" s="489" t="e">
        <v>#N/A</v>
      </c>
      <c r="J776" s="489" t="e">
        <v>#N/A</v>
      </c>
      <c r="K776" s="489" t="e">
        <v>#N/A</v>
      </c>
      <c r="L776" s="489">
        <v>0</v>
      </c>
      <c r="M776" s="743"/>
      <c r="N776" s="613" t="e">
        <f t="shared" si="108"/>
        <v>#N/A</v>
      </c>
      <c r="O776" s="613" t="e">
        <f t="shared" si="109"/>
        <v>#N/A</v>
      </c>
      <c r="P776" s="613" t="e">
        <f t="shared" si="110"/>
        <v>#N/A</v>
      </c>
      <c r="Q776" s="896" t="e">
        <f t="shared" si="116"/>
        <v>#N/A</v>
      </c>
      <c r="R776" s="613" t="e">
        <f t="shared" si="111"/>
        <v>#N/A</v>
      </c>
      <c r="S776" s="613" t="e">
        <f t="shared" si="112"/>
        <v>#N/A</v>
      </c>
      <c r="T776" s="747" t="e">
        <f t="shared" si="113"/>
        <v>#N/A</v>
      </c>
      <c r="U776" s="613">
        <f t="shared" si="114"/>
        <v>0</v>
      </c>
    </row>
    <row r="777" spans="1:21">
      <c r="A777" s="285" t="s">
        <v>3719</v>
      </c>
      <c r="B777" s="285" t="s">
        <v>3479</v>
      </c>
      <c r="C777" s="447" t="s">
        <v>5689</v>
      </c>
      <c r="D777" s="497">
        <f t="shared" si="115"/>
        <v>380</v>
      </c>
      <c r="E777" s="496" t="e">
        <v>#N/A</v>
      </c>
      <c r="F777" s="489">
        <v>380</v>
      </c>
      <c r="G777" s="489" t="e">
        <v>#N/A</v>
      </c>
      <c r="H777" s="489">
        <v>444</v>
      </c>
      <c r="I777" s="489">
        <v>444</v>
      </c>
      <c r="J777" s="489">
        <v>0</v>
      </c>
      <c r="K777" s="489" t="e">
        <v>#N/A</v>
      </c>
      <c r="L777" s="489">
        <v>0</v>
      </c>
      <c r="M777" s="743"/>
      <c r="N777" s="613" t="e">
        <f t="shared" si="108"/>
        <v>#N/A</v>
      </c>
      <c r="O777" s="613">
        <f t="shared" si="109"/>
        <v>0</v>
      </c>
      <c r="P777" s="613">
        <f t="shared" si="110"/>
        <v>-64</v>
      </c>
      <c r="Q777" s="896">
        <f t="shared" si="116"/>
        <v>0.85585585585585588</v>
      </c>
      <c r="R777" s="613">
        <f t="shared" si="111"/>
        <v>-64</v>
      </c>
      <c r="S777" s="613">
        <f t="shared" si="112"/>
        <v>380</v>
      </c>
      <c r="T777" s="747" t="e">
        <f t="shared" si="113"/>
        <v>#N/A</v>
      </c>
      <c r="U777" s="613">
        <f t="shared" si="114"/>
        <v>380</v>
      </c>
    </row>
    <row r="778" spans="1:21">
      <c r="A778" s="285" t="s">
        <v>3719</v>
      </c>
      <c r="B778" s="285" t="s">
        <v>3480</v>
      </c>
      <c r="C778" s="447" t="s">
        <v>5690</v>
      </c>
      <c r="D778" s="497">
        <f t="shared" si="115"/>
        <v>439</v>
      </c>
      <c r="E778" s="496" t="e">
        <v>#N/A</v>
      </c>
      <c r="F778" s="489">
        <v>439</v>
      </c>
      <c r="G778" s="489" t="e">
        <v>#N/A</v>
      </c>
      <c r="H778" s="489">
        <v>496</v>
      </c>
      <c r="I778" s="489">
        <v>496</v>
      </c>
      <c r="J778" s="489">
        <v>0</v>
      </c>
      <c r="K778" s="489" t="e">
        <v>#N/A</v>
      </c>
      <c r="L778" s="489">
        <v>0</v>
      </c>
      <c r="M778" s="743"/>
      <c r="N778" s="613" t="e">
        <f t="shared" si="108"/>
        <v>#N/A</v>
      </c>
      <c r="O778" s="613">
        <f t="shared" si="109"/>
        <v>0</v>
      </c>
      <c r="P778" s="613">
        <f t="shared" si="110"/>
        <v>-57</v>
      </c>
      <c r="Q778" s="896">
        <f t="shared" si="116"/>
        <v>0.88508064516129037</v>
      </c>
      <c r="R778" s="613">
        <f t="shared" si="111"/>
        <v>-57</v>
      </c>
      <c r="S778" s="613">
        <f t="shared" si="112"/>
        <v>439</v>
      </c>
      <c r="T778" s="747" t="e">
        <f t="shared" si="113"/>
        <v>#N/A</v>
      </c>
      <c r="U778" s="613">
        <f t="shared" si="114"/>
        <v>439</v>
      </c>
    </row>
    <row r="779" spans="1:21">
      <c r="A779" s="285" t="s">
        <v>3719</v>
      </c>
      <c r="B779" s="285" t="s">
        <v>2776</v>
      </c>
      <c r="C779" s="447" t="s">
        <v>5691</v>
      </c>
      <c r="D779" s="497">
        <f t="shared" si="115"/>
        <v>700</v>
      </c>
      <c r="E779" s="496" t="e">
        <v>#N/A</v>
      </c>
      <c r="F779" s="489">
        <v>700</v>
      </c>
      <c r="G779" s="489" t="e">
        <v>#N/A</v>
      </c>
      <c r="H779" s="489">
        <v>996</v>
      </c>
      <c r="I779" s="489">
        <v>996</v>
      </c>
      <c r="J779" s="489">
        <v>0</v>
      </c>
      <c r="K779" s="489" t="e">
        <v>#N/A</v>
      </c>
      <c r="L779" s="489">
        <v>0</v>
      </c>
      <c r="M779" s="743"/>
      <c r="N779" s="613" t="e">
        <f t="shared" si="108"/>
        <v>#N/A</v>
      </c>
      <c r="O779" s="613">
        <f t="shared" si="109"/>
        <v>0</v>
      </c>
      <c r="P779" s="613">
        <f t="shared" si="110"/>
        <v>-296</v>
      </c>
      <c r="Q779" s="896">
        <f t="shared" si="116"/>
        <v>0.70281124497991965</v>
      </c>
      <c r="R779" s="613">
        <f t="shared" si="111"/>
        <v>-296</v>
      </c>
      <c r="S779" s="613">
        <f t="shared" si="112"/>
        <v>700</v>
      </c>
      <c r="T779" s="747" t="e">
        <f t="shared" si="113"/>
        <v>#N/A</v>
      </c>
      <c r="U779" s="613">
        <f t="shared" si="114"/>
        <v>700</v>
      </c>
    </row>
    <row r="780" spans="1:21">
      <c r="A780" s="285" t="s">
        <v>3719</v>
      </c>
      <c r="B780" s="285" t="s">
        <v>3472</v>
      </c>
      <c r="C780" s="447" t="s">
        <v>4992</v>
      </c>
      <c r="D780" s="497">
        <f t="shared" si="115"/>
        <v>412</v>
      </c>
      <c r="E780" s="496" t="e">
        <v>#N/A</v>
      </c>
      <c r="F780" s="489">
        <v>412</v>
      </c>
      <c r="G780" s="489" t="e">
        <v>#N/A</v>
      </c>
      <c r="H780" s="489" t="e">
        <v>#N/A</v>
      </c>
      <c r="I780" s="489" t="e">
        <v>#N/A</v>
      </c>
      <c r="J780" s="489" t="e">
        <v>#N/A</v>
      </c>
      <c r="K780" s="489" t="e">
        <v>#N/A</v>
      </c>
      <c r="L780" s="489" t="e">
        <v>#N/A</v>
      </c>
      <c r="M780" s="743"/>
      <c r="N780" s="613" t="e">
        <f t="shared" si="108"/>
        <v>#N/A</v>
      </c>
      <c r="O780" s="613">
        <f t="shared" si="109"/>
        <v>0</v>
      </c>
      <c r="P780" s="613" t="e">
        <f t="shared" si="110"/>
        <v>#N/A</v>
      </c>
      <c r="Q780" s="896" t="e">
        <f t="shared" si="116"/>
        <v>#N/A</v>
      </c>
      <c r="R780" s="613" t="e">
        <f t="shared" si="111"/>
        <v>#N/A</v>
      </c>
      <c r="S780" s="613" t="e">
        <f t="shared" si="112"/>
        <v>#N/A</v>
      </c>
      <c r="T780" s="747" t="e">
        <f t="shared" si="113"/>
        <v>#N/A</v>
      </c>
      <c r="U780" s="613" t="e">
        <f t="shared" si="114"/>
        <v>#N/A</v>
      </c>
    </row>
    <row r="781" spans="1:21">
      <c r="A781" s="285" t="s">
        <v>3719</v>
      </c>
      <c r="B781" s="285" t="s">
        <v>185</v>
      </c>
      <c r="C781" s="447" t="s">
        <v>1200</v>
      </c>
      <c r="D781" s="497">
        <f t="shared" si="115"/>
        <v>403</v>
      </c>
      <c r="E781" s="496" t="e">
        <v>#N/A</v>
      </c>
      <c r="F781" s="489">
        <v>403</v>
      </c>
      <c r="G781" s="489" t="e">
        <v>#N/A</v>
      </c>
      <c r="H781" s="489">
        <v>403</v>
      </c>
      <c r="I781" s="489">
        <v>403</v>
      </c>
      <c r="J781" s="489">
        <v>403</v>
      </c>
      <c r="K781" s="489">
        <v>403</v>
      </c>
      <c r="L781" s="489">
        <v>403</v>
      </c>
      <c r="M781" s="743"/>
      <c r="N781" s="613" t="e">
        <f t="shared" si="108"/>
        <v>#N/A</v>
      </c>
      <c r="O781" s="613">
        <f t="shared" si="109"/>
        <v>0</v>
      </c>
      <c r="P781" s="613">
        <f t="shared" si="110"/>
        <v>0</v>
      </c>
      <c r="Q781" s="896">
        <f t="shared" si="116"/>
        <v>1</v>
      </c>
      <c r="R781" s="613">
        <f t="shared" si="111"/>
        <v>0</v>
      </c>
      <c r="S781" s="613">
        <f t="shared" si="112"/>
        <v>0</v>
      </c>
      <c r="T781" s="747">
        <f t="shared" si="113"/>
        <v>0</v>
      </c>
      <c r="U781" s="613">
        <f t="shared" si="114"/>
        <v>0</v>
      </c>
    </row>
    <row r="782" spans="1:21">
      <c r="A782" s="285" t="s">
        <v>3719</v>
      </c>
      <c r="B782" s="285" t="s">
        <v>3473</v>
      </c>
      <c r="C782" s="447" t="s">
        <v>4992</v>
      </c>
      <c r="D782" s="497">
        <f t="shared" si="115"/>
        <v>453</v>
      </c>
      <c r="E782" s="496" t="e">
        <v>#N/A</v>
      </c>
      <c r="F782" s="489">
        <v>453</v>
      </c>
      <c r="G782" s="489" t="e">
        <v>#N/A</v>
      </c>
      <c r="H782" s="489" t="e">
        <v>#N/A</v>
      </c>
      <c r="I782" s="489" t="e">
        <v>#N/A</v>
      </c>
      <c r="J782" s="489" t="e">
        <v>#N/A</v>
      </c>
      <c r="K782" s="489" t="e">
        <v>#N/A</v>
      </c>
      <c r="L782" s="489" t="e">
        <v>#N/A</v>
      </c>
      <c r="M782" s="743"/>
      <c r="N782" s="613" t="e">
        <f t="shared" si="108"/>
        <v>#N/A</v>
      </c>
      <c r="O782" s="613">
        <f t="shared" si="109"/>
        <v>0</v>
      </c>
      <c r="P782" s="613" t="e">
        <f t="shared" si="110"/>
        <v>#N/A</v>
      </c>
      <c r="Q782" s="896" t="e">
        <f t="shared" si="116"/>
        <v>#N/A</v>
      </c>
      <c r="R782" s="613" t="e">
        <f t="shared" si="111"/>
        <v>#N/A</v>
      </c>
      <c r="S782" s="613" t="e">
        <f t="shared" si="112"/>
        <v>#N/A</v>
      </c>
      <c r="T782" s="747" t="e">
        <f t="shared" si="113"/>
        <v>#N/A</v>
      </c>
      <c r="U782" s="613" t="e">
        <f t="shared" si="114"/>
        <v>#N/A</v>
      </c>
    </row>
    <row r="783" spans="1:21">
      <c r="A783" s="285" t="s">
        <v>3719</v>
      </c>
      <c r="B783" s="285" t="s">
        <v>186</v>
      </c>
      <c r="C783" s="447" t="s">
        <v>1202</v>
      </c>
      <c r="D783" s="497">
        <f t="shared" si="115"/>
        <v>444</v>
      </c>
      <c r="E783" s="496" t="e">
        <v>#N/A</v>
      </c>
      <c r="F783" s="489">
        <v>444</v>
      </c>
      <c r="G783" s="489" t="e">
        <v>#N/A</v>
      </c>
      <c r="H783" s="489">
        <v>444</v>
      </c>
      <c r="I783" s="489">
        <v>444</v>
      </c>
      <c r="J783" s="489">
        <v>444</v>
      </c>
      <c r="K783" s="489">
        <v>444</v>
      </c>
      <c r="L783" s="489">
        <v>444</v>
      </c>
      <c r="M783" s="743"/>
      <c r="N783" s="613" t="e">
        <f t="shared" si="108"/>
        <v>#N/A</v>
      </c>
      <c r="O783" s="613">
        <f t="shared" si="109"/>
        <v>0</v>
      </c>
      <c r="P783" s="613">
        <f t="shared" si="110"/>
        <v>0</v>
      </c>
      <c r="Q783" s="896">
        <f t="shared" si="116"/>
        <v>1</v>
      </c>
      <c r="R783" s="613">
        <f t="shared" si="111"/>
        <v>0</v>
      </c>
      <c r="S783" s="613">
        <f t="shared" si="112"/>
        <v>0</v>
      </c>
      <c r="T783" s="747">
        <f t="shared" si="113"/>
        <v>0</v>
      </c>
      <c r="U783" s="613">
        <f t="shared" si="114"/>
        <v>0</v>
      </c>
    </row>
    <row r="784" spans="1:21">
      <c r="A784" s="285" t="s">
        <v>3719</v>
      </c>
      <c r="B784" s="285" t="s">
        <v>3474</v>
      </c>
      <c r="C784" s="447" t="s">
        <v>4992</v>
      </c>
      <c r="D784" s="497">
        <f t="shared" si="115"/>
        <v>506</v>
      </c>
      <c r="E784" s="496" t="e">
        <v>#N/A</v>
      </c>
      <c r="F784" s="489">
        <v>506</v>
      </c>
      <c r="G784" s="489" t="e">
        <v>#N/A</v>
      </c>
      <c r="H784" s="489" t="e">
        <v>#N/A</v>
      </c>
      <c r="I784" s="489" t="e">
        <v>#N/A</v>
      </c>
      <c r="J784" s="489" t="e">
        <v>#N/A</v>
      </c>
      <c r="K784" s="489" t="e">
        <v>#N/A</v>
      </c>
      <c r="L784" s="489" t="e">
        <v>#N/A</v>
      </c>
      <c r="M784" s="743"/>
      <c r="N784" s="613" t="e">
        <f t="shared" si="108"/>
        <v>#N/A</v>
      </c>
      <c r="O784" s="613">
        <f t="shared" si="109"/>
        <v>0</v>
      </c>
      <c r="P784" s="613" t="e">
        <f t="shared" si="110"/>
        <v>#N/A</v>
      </c>
      <c r="Q784" s="896" t="e">
        <f t="shared" si="116"/>
        <v>#N/A</v>
      </c>
      <c r="R784" s="613" t="e">
        <f t="shared" si="111"/>
        <v>#N/A</v>
      </c>
      <c r="S784" s="613" t="e">
        <f t="shared" si="112"/>
        <v>#N/A</v>
      </c>
      <c r="T784" s="747" t="e">
        <f t="shared" si="113"/>
        <v>#N/A</v>
      </c>
      <c r="U784" s="613" t="e">
        <f t="shared" si="114"/>
        <v>#N/A</v>
      </c>
    </row>
    <row r="785" spans="1:21">
      <c r="A785" s="285" t="s">
        <v>3719</v>
      </c>
      <c r="B785" s="285" t="s">
        <v>187</v>
      </c>
      <c r="C785" s="447" t="s">
        <v>1204</v>
      </c>
      <c r="D785" s="497">
        <f t="shared" si="115"/>
        <v>496</v>
      </c>
      <c r="E785" s="496" t="e">
        <v>#N/A</v>
      </c>
      <c r="F785" s="489">
        <v>496</v>
      </c>
      <c r="G785" s="489" t="e">
        <v>#N/A</v>
      </c>
      <c r="H785" s="489">
        <v>496</v>
      </c>
      <c r="I785" s="489">
        <v>496</v>
      </c>
      <c r="J785" s="489">
        <v>496</v>
      </c>
      <c r="K785" s="489">
        <v>496</v>
      </c>
      <c r="L785" s="489">
        <v>496</v>
      </c>
      <c r="M785" s="743"/>
      <c r="N785" s="613" t="e">
        <f t="shared" si="108"/>
        <v>#N/A</v>
      </c>
      <c r="O785" s="613">
        <f t="shared" si="109"/>
        <v>0</v>
      </c>
      <c r="P785" s="613">
        <f t="shared" si="110"/>
        <v>0</v>
      </c>
      <c r="Q785" s="896">
        <f t="shared" si="116"/>
        <v>1</v>
      </c>
      <c r="R785" s="613">
        <f t="shared" si="111"/>
        <v>0</v>
      </c>
      <c r="S785" s="613">
        <f t="shared" si="112"/>
        <v>0</v>
      </c>
      <c r="T785" s="747">
        <f t="shared" si="113"/>
        <v>0</v>
      </c>
      <c r="U785" s="613">
        <f t="shared" si="114"/>
        <v>0</v>
      </c>
    </row>
    <row r="786" spans="1:21">
      <c r="A786" s="285" t="s">
        <v>3719</v>
      </c>
      <c r="B786" s="285" t="s">
        <v>3475</v>
      </c>
      <c r="C786" s="447" t="s">
        <v>4992</v>
      </c>
      <c r="D786" s="497">
        <f t="shared" si="115"/>
        <v>646</v>
      </c>
      <c r="E786" s="496" t="e">
        <v>#N/A</v>
      </c>
      <c r="F786" s="489">
        <v>646</v>
      </c>
      <c r="G786" s="489" t="e">
        <v>#N/A</v>
      </c>
      <c r="H786" s="489" t="e">
        <v>#N/A</v>
      </c>
      <c r="I786" s="489" t="e">
        <v>#N/A</v>
      </c>
      <c r="J786" s="489" t="e">
        <v>#N/A</v>
      </c>
      <c r="K786" s="489" t="e">
        <v>#N/A</v>
      </c>
      <c r="L786" s="489" t="e">
        <v>#N/A</v>
      </c>
      <c r="M786" s="743"/>
      <c r="N786" s="613" t="e">
        <f t="shared" si="108"/>
        <v>#N/A</v>
      </c>
      <c r="O786" s="613">
        <f t="shared" si="109"/>
        <v>0</v>
      </c>
      <c r="P786" s="613" t="e">
        <f t="shared" si="110"/>
        <v>#N/A</v>
      </c>
      <c r="Q786" s="896" t="e">
        <f t="shared" si="116"/>
        <v>#N/A</v>
      </c>
      <c r="R786" s="613" t="e">
        <f t="shared" si="111"/>
        <v>#N/A</v>
      </c>
      <c r="S786" s="613" t="e">
        <f t="shared" si="112"/>
        <v>#N/A</v>
      </c>
      <c r="T786" s="747" t="e">
        <f t="shared" si="113"/>
        <v>#N/A</v>
      </c>
      <c r="U786" s="613" t="e">
        <f t="shared" si="114"/>
        <v>#N/A</v>
      </c>
    </row>
    <row r="787" spans="1:21">
      <c r="A787" s="285" t="s">
        <v>3719</v>
      </c>
      <c r="B787" s="285" t="s">
        <v>188</v>
      </c>
      <c r="C787" s="447" t="s">
        <v>1206</v>
      </c>
      <c r="D787" s="497">
        <f t="shared" si="115"/>
        <v>633</v>
      </c>
      <c r="E787" s="496" t="e">
        <v>#N/A</v>
      </c>
      <c r="F787" s="489">
        <v>633</v>
      </c>
      <c r="G787" s="489" t="e">
        <v>#N/A</v>
      </c>
      <c r="H787" s="489">
        <v>702</v>
      </c>
      <c r="I787" s="489">
        <v>702</v>
      </c>
      <c r="J787" s="489">
        <v>702</v>
      </c>
      <c r="K787" s="489">
        <v>702</v>
      </c>
      <c r="L787" s="489">
        <v>702</v>
      </c>
      <c r="M787" s="743"/>
      <c r="N787" s="613" t="e">
        <f t="shared" si="108"/>
        <v>#N/A</v>
      </c>
      <c r="O787" s="613">
        <f t="shared" si="109"/>
        <v>0</v>
      </c>
      <c r="P787" s="613">
        <f t="shared" si="110"/>
        <v>-69</v>
      </c>
      <c r="Q787" s="896">
        <f t="shared" si="116"/>
        <v>0.90170940170940173</v>
      </c>
      <c r="R787" s="613">
        <f t="shared" si="111"/>
        <v>-69</v>
      </c>
      <c r="S787" s="613">
        <f t="shared" si="112"/>
        <v>-69</v>
      </c>
      <c r="T787" s="747">
        <f t="shared" si="113"/>
        <v>-69</v>
      </c>
      <c r="U787" s="613">
        <f t="shared" si="114"/>
        <v>-69</v>
      </c>
    </row>
    <row r="788" spans="1:21">
      <c r="A788" s="285" t="s">
        <v>3719</v>
      </c>
      <c r="B788" s="285" t="s">
        <v>3476</v>
      </c>
      <c r="C788" s="447" t="s">
        <v>4992</v>
      </c>
      <c r="D788" s="497">
        <f t="shared" si="115"/>
        <v>1016</v>
      </c>
      <c r="E788" s="496" t="e">
        <v>#N/A</v>
      </c>
      <c r="F788" s="489">
        <v>1016</v>
      </c>
      <c r="G788" s="489" t="e">
        <v>#N/A</v>
      </c>
      <c r="H788" s="489" t="e">
        <v>#N/A</v>
      </c>
      <c r="I788" s="489" t="e">
        <v>#N/A</v>
      </c>
      <c r="J788" s="489" t="e">
        <v>#N/A</v>
      </c>
      <c r="K788" s="489" t="e">
        <v>#N/A</v>
      </c>
      <c r="L788" s="489" t="e">
        <v>#N/A</v>
      </c>
      <c r="M788" s="743"/>
      <c r="N788" s="613" t="e">
        <f t="shared" si="108"/>
        <v>#N/A</v>
      </c>
      <c r="O788" s="613">
        <f t="shared" si="109"/>
        <v>0</v>
      </c>
      <c r="P788" s="613" t="e">
        <f t="shared" si="110"/>
        <v>#N/A</v>
      </c>
      <c r="Q788" s="896" t="e">
        <f t="shared" si="116"/>
        <v>#N/A</v>
      </c>
      <c r="R788" s="613" t="e">
        <f t="shared" si="111"/>
        <v>#N/A</v>
      </c>
      <c r="S788" s="613" t="e">
        <f t="shared" si="112"/>
        <v>#N/A</v>
      </c>
      <c r="T788" s="747" t="e">
        <f t="shared" si="113"/>
        <v>#N/A</v>
      </c>
      <c r="U788" s="613" t="e">
        <f t="shared" si="114"/>
        <v>#N/A</v>
      </c>
    </row>
    <row r="789" spans="1:21">
      <c r="A789" s="285" t="s">
        <v>3719</v>
      </c>
      <c r="B789" s="285" t="s">
        <v>189</v>
      </c>
      <c r="C789" s="447" t="s">
        <v>1208</v>
      </c>
      <c r="D789" s="497">
        <f t="shared" si="115"/>
        <v>996</v>
      </c>
      <c r="E789" s="496" t="e">
        <v>#N/A</v>
      </c>
      <c r="F789" s="489">
        <v>996</v>
      </c>
      <c r="G789" s="489" t="e">
        <v>#N/A</v>
      </c>
      <c r="H789" s="489">
        <v>996</v>
      </c>
      <c r="I789" s="489">
        <v>996</v>
      </c>
      <c r="J789" s="489">
        <v>996</v>
      </c>
      <c r="K789" s="489">
        <v>996</v>
      </c>
      <c r="L789" s="489">
        <v>996</v>
      </c>
      <c r="M789" s="743"/>
      <c r="N789" s="613" t="e">
        <f t="shared" si="108"/>
        <v>#N/A</v>
      </c>
      <c r="O789" s="613">
        <f t="shared" si="109"/>
        <v>0</v>
      </c>
      <c r="P789" s="613">
        <f t="shared" si="110"/>
        <v>0</v>
      </c>
      <c r="Q789" s="896">
        <f t="shared" si="116"/>
        <v>1</v>
      </c>
      <c r="R789" s="613">
        <f t="shared" si="111"/>
        <v>0</v>
      </c>
      <c r="S789" s="613">
        <f t="shared" si="112"/>
        <v>0</v>
      </c>
      <c r="T789" s="747">
        <f t="shared" si="113"/>
        <v>0</v>
      </c>
      <c r="U789" s="613">
        <f t="shared" si="114"/>
        <v>0</v>
      </c>
    </row>
    <row r="790" spans="1:21">
      <c r="A790" s="285" t="s">
        <v>3719</v>
      </c>
      <c r="B790" s="285" t="s">
        <v>3477</v>
      </c>
      <c r="C790" s="447" t="s">
        <v>4992</v>
      </c>
      <c r="D790" s="497">
        <f t="shared" si="115"/>
        <v>1252</v>
      </c>
      <c r="E790" s="496" t="e">
        <v>#N/A</v>
      </c>
      <c r="F790" s="489">
        <v>1252</v>
      </c>
      <c r="G790" s="489" t="e">
        <v>#N/A</v>
      </c>
      <c r="H790" s="489" t="e">
        <v>#N/A</v>
      </c>
      <c r="I790" s="489" t="e">
        <v>#N/A</v>
      </c>
      <c r="J790" s="489" t="e">
        <v>#N/A</v>
      </c>
      <c r="K790" s="489" t="e">
        <v>#N/A</v>
      </c>
      <c r="L790" s="489" t="e">
        <v>#N/A</v>
      </c>
      <c r="M790" s="743"/>
      <c r="N790" s="613" t="e">
        <f t="shared" si="108"/>
        <v>#N/A</v>
      </c>
      <c r="O790" s="613">
        <f t="shared" si="109"/>
        <v>0</v>
      </c>
      <c r="P790" s="613" t="e">
        <f t="shared" si="110"/>
        <v>#N/A</v>
      </c>
      <c r="Q790" s="896" t="e">
        <f t="shared" si="116"/>
        <v>#N/A</v>
      </c>
      <c r="R790" s="613" t="e">
        <f t="shared" si="111"/>
        <v>#N/A</v>
      </c>
      <c r="S790" s="613" t="e">
        <f t="shared" si="112"/>
        <v>#N/A</v>
      </c>
      <c r="T790" s="747" t="e">
        <f t="shared" si="113"/>
        <v>#N/A</v>
      </c>
      <c r="U790" s="613" t="e">
        <f t="shared" si="114"/>
        <v>#N/A</v>
      </c>
    </row>
    <row r="791" spans="1:21">
      <c r="A791" s="285" t="s">
        <v>3719</v>
      </c>
      <c r="B791" s="285" t="s">
        <v>190</v>
      </c>
      <c r="C791" s="447" t="s">
        <v>1210</v>
      </c>
      <c r="D791" s="497">
        <f t="shared" si="115"/>
        <v>1227</v>
      </c>
      <c r="E791" s="496" t="e">
        <v>#N/A</v>
      </c>
      <c r="F791" s="489">
        <v>1227</v>
      </c>
      <c r="G791" s="489" t="e">
        <v>#N/A</v>
      </c>
      <c r="H791" s="489">
        <v>1227</v>
      </c>
      <c r="I791" s="489">
        <v>1227</v>
      </c>
      <c r="J791" s="489">
        <v>1227</v>
      </c>
      <c r="K791" s="489">
        <v>1227</v>
      </c>
      <c r="L791" s="489">
        <v>1227</v>
      </c>
      <c r="M791" s="743"/>
      <c r="N791" s="613" t="e">
        <f t="shared" si="108"/>
        <v>#N/A</v>
      </c>
      <c r="O791" s="613">
        <f t="shared" si="109"/>
        <v>0</v>
      </c>
      <c r="P791" s="613">
        <f t="shared" si="110"/>
        <v>0</v>
      </c>
      <c r="Q791" s="896">
        <f t="shared" si="116"/>
        <v>1</v>
      </c>
      <c r="R791" s="613">
        <f t="shared" si="111"/>
        <v>0</v>
      </c>
      <c r="S791" s="613">
        <f t="shared" si="112"/>
        <v>0</v>
      </c>
      <c r="T791" s="747">
        <f t="shared" si="113"/>
        <v>0</v>
      </c>
      <c r="U791" s="613">
        <f t="shared" si="114"/>
        <v>0</v>
      </c>
    </row>
    <row r="792" spans="1:21">
      <c r="A792" s="285" t="s">
        <v>3719</v>
      </c>
      <c r="B792" s="285" t="s">
        <v>3478</v>
      </c>
      <c r="C792" s="447" t="s">
        <v>4992</v>
      </c>
      <c r="D792" s="497">
        <f t="shared" si="115"/>
        <v>1455</v>
      </c>
      <c r="E792" s="496" t="e">
        <v>#N/A</v>
      </c>
      <c r="F792" s="489">
        <v>1455</v>
      </c>
      <c r="G792" s="489" t="e">
        <v>#N/A</v>
      </c>
      <c r="H792" s="489" t="e">
        <v>#N/A</v>
      </c>
      <c r="I792" s="489" t="e">
        <v>#N/A</v>
      </c>
      <c r="J792" s="489" t="e">
        <v>#N/A</v>
      </c>
      <c r="K792" s="489" t="e">
        <v>#N/A</v>
      </c>
      <c r="L792" s="489" t="e">
        <v>#N/A</v>
      </c>
      <c r="M792" s="743"/>
      <c r="N792" s="613" t="e">
        <f t="shared" si="108"/>
        <v>#N/A</v>
      </c>
      <c r="O792" s="613">
        <f t="shared" si="109"/>
        <v>0</v>
      </c>
      <c r="P792" s="613" t="e">
        <f t="shared" si="110"/>
        <v>#N/A</v>
      </c>
      <c r="Q792" s="896" t="e">
        <f t="shared" si="116"/>
        <v>#N/A</v>
      </c>
      <c r="R792" s="613" t="e">
        <f t="shared" si="111"/>
        <v>#N/A</v>
      </c>
      <c r="S792" s="613" t="e">
        <f t="shared" si="112"/>
        <v>#N/A</v>
      </c>
      <c r="T792" s="747" t="e">
        <f t="shared" si="113"/>
        <v>#N/A</v>
      </c>
      <c r="U792" s="613" t="e">
        <f t="shared" si="114"/>
        <v>#N/A</v>
      </c>
    </row>
    <row r="793" spans="1:21">
      <c r="A793" s="285" t="s">
        <v>3719</v>
      </c>
      <c r="B793" s="285" t="s">
        <v>191</v>
      </c>
      <c r="C793" s="447" t="s">
        <v>1212</v>
      </c>
      <c r="D793" s="497">
        <f t="shared" si="115"/>
        <v>1426</v>
      </c>
      <c r="E793" s="496" t="e">
        <v>#N/A</v>
      </c>
      <c r="F793" s="489">
        <v>1426</v>
      </c>
      <c r="G793" s="489" t="e">
        <v>#N/A</v>
      </c>
      <c r="H793" s="489">
        <v>1426</v>
      </c>
      <c r="I793" s="489">
        <v>1426</v>
      </c>
      <c r="J793" s="489">
        <v>1426</v>
      </c>
      <c r="K793" s="489">
        <v>1426</v>
      </c>
      <c r="L793" s="489">
        <v>1426</v>
      </c>
      <c r="M793" s="743"/>
      <c r="N793" s="613" t="e">
        <f t="shared" si="108"/>
        <v>#N/A</v>
      </c>
      <c r="O793" s="613">
        <f t="shared" si="109"/>
        <v>0</v>
      </c>
      <c r="P793" s="613">
        <f t="shared" si="110"/>
        <v>0</v>
      </c>
      <c r="Q793" s="896">
        <f t="shared" si="116"/>
        <v>1</v>
      </c>
      <c r="R793" s="613">
        <f t="shared" si="111"/>
        <v>0</v>
      </c>
      <c r="S793" s="613">
        <f t="shared" si="112"/>
        <v>0</v>
      </c>
      <c r="T793" s="747">
        <f t="shared" si="113"/>
        <v>0</v>
      </c>
      <c r="U793" s="613">
        <f t="shared" si="114"/>
        <v>0</v>
      </c>
    </row>
    <row r="794" spans="1:21">
      <c r="A794" s="285" t="s">
        <v>3719</v>
      </c>
      <c r="B794" s="285" t="s">
        <v>3489</v>
      </c>
      <c r="C794" s="447" t="s">
        <v>4992</v>
      </c>
      <c r="D794" s="497">
        <f t="shared" si="115"/>
        <v>299</v>
      </c>
      <c r="E794" s="496" t="e">
        <v>#N/A</v>
      </c>
      <c r="F794" s="489">
        <v>299</v>
      </c>
      <c r="G794" s="489" t="e">
        <v>#N/A</v>
      </c>
      <c r="H794" s="489" t="e">
        <v>#N/A</v>
      </c>
      <c r="I794" s="489" t="e">
        <v>#N/A</v>
      </c>
      <c r="J794" s="489" t="e">
        <v>#N/A</v>
      </c>
      <c r="K794" s="489" t="e">
        <v>#N/A</v>
      </c>
      <c r="L794" s="489" t="e">
        <v>#N/A</v>
      </c>
      <c r="M794" s="743"/>
      <c r="N794" s="613" t="e">
        <f t="shared" si="108"/>
        <v>#N/A</v>
      </c>
      <c r="O794" s="613">
        <f t="shared" si="109"/>
        <v>0</v>
      </c>
      <c r="P794" s="613" t="e">
        <f t="shared" si="110"/>
        <v>#N/A</v>
      </c>
      <c r="Q794" s="896" t="e">
        <f t="shared" si="116"/>
        <v>#N/A</v>
      </c>
      <c r="R794" s="613" t="e">
        <f t="shared" si="111"/>
        <v>#N/A</v>
      </c>
      <c r="S794" s="613" t="e">
        <f t="shared" si="112"/>
        <v>#N/A</v>
      </c>
      <c r="T794" s="747" t="e">
        <f t="shared" si="113"/>
        <v>#N/A</v>
      </c>
      <c r="U794" s="613" t="e">
        <f t="shared" si="114"/>
        <v>#N/A</v>
      </c>
    </row>
    <row r="795" spans="1:21">
      <c r="A795" s="285" t="s">
        <v>3719</v>
      </c>
      <c r="B795" s="285" t="s">
        <v>2972</v>
      </c>
      <c r="C795" s="447" t="s">
        <v>2973</v>
      </c>
      <c r="D795" s="497">
        <f t="shared" si="115"/>
        <v>293</v>
      </c>
      <c r="E795" s="496" t="e">
        <v>#N/A</v>
      </c>
      <c r="F795" s="489">
        <v>293</v>
      </c>
      <c r="G795" s="489" t="e">
        <v>#N/A</v>
      </c>
      <c r="H795" s="489">
        <v>328</v>
      </c>
      <c r="I795" s="489">
        <v>328</v>
      </c>
      <c r="J795" s="489">
        <v>328</v>
      </c>
      <c r="K795" s="489">
        <v>328</v>
      </c>
      <c r="L795" s="489">
        <v>328</v>
      </c>
      <c r="M795" s="743"/>
      <c r="N795" s="613" t="e">
        <f t="shared" si="108"/>
        <v>#N/A</v>
      </c>
      <c r="O795" s="613">
        <f t="shared" si="109"/>
        <v>0</v>
      </c>
      <c r="P795" s="613">
        <f t="shared" si="110"/>
        <v>-35</v>
      </c>
      <c r="Q795" s="896">
        <f t="shared" si="116"/>
        <v>0.89329268292682928</v>
      </c>
      <c r="R795" s="613">
        <f t="shared" si="111"/>
        <v>-35</v>
      </c>
      <c r="S795" s="613">
        <f t="shared" si="112"/>
        <v>-35</v>
      </c>
      <c r="T795" s="747">
        <f t="shared" si="113"/>
        <v>-35</v>
      </c>
      <c r="U795" s="613">
        <f t="shared" si="114"/>
        <v>-35</v>
      </c>
    </row>
    <row r="796" spans="1:21">
      <c r="A796" s="285" t="s">
        <v>3719</v>
      </c>
      <c r="B796" s="285" t="s">
        <v>3490</v>
      </c>
      <c r="C796" s="447" t="s">
        <v>4992</v>
      </c>
      <c r="D796" s="497">
        <f t="shared" si="115"/>
        <v>311</v>
      </c>
      <c r="E796" s="496" t="e">
        <v>#N/A</v>
      </c>
      <c r="F796" s="489">
        <v>311</v>
      </c>
      <c r="G796" s="489" t="e">
        <v>#N/A</v>
      </c>
      <c r="H796" s="489" t="e">
        <v>#N/A</v>
      </c>
      <c r="I796" s="489" t="e">
        <v>#N/A</v>
      </c>
      <c r="J796" s="489" t="e">
        <v>#N/A</v>
      </c>
      <c r="K796" s="489" t="e">
        <v>#N/A</v>
      </c>
      <c r="L796" s="489" t="e">
        <v>#N/A</v>
      </c>
      <c r="M796" s="743"/>
      <c r="N796" s="613" t="e">
        <f t="shared" si="108"/>
        <v>#N/A</v>
      </c>
      <c r="O796" s="613">
        <f t="shared" si="109"/>
        <v>0</v>
      </c>
      <c r="P796" s="613" t="e">
        <f t="shared" si="110"/>
        <v>#N/A</v>
      </c>
      <c r="Q796" s="896" t="e">
        <f t="shared" si="116"/>
        <v>#N/A</v>
      </c>
      <c r="R796" s="613" t="e">
        <f t="shared" si="111"/>
        <v>#N/A</v>
      </c>
      <c r="S796" s="613" t="e">
        <f t="shared" si="112"/>
        <v>#N/A</v>
      </c>
      <c r="T796" s="747" t="e">
        <f t="shared" si="113"/>
        <v>#N/A</v>
      </c>
      <c r="U796" s="613" t="e">
        <f t="shared" si="114"/>
        <v>#N/A</v>
      </c>
    </row>
    <row r="797" spans="1:21">
      <c r="A797" s="285" t="s">
        <v>3719</v>
      </c>
      <c r="B797" s="285" t="s">
        <v>2966</v>
      </c>
      <c r="C797" s="447" t="s">
        <v>2967</v>
      </c>
      <c r="D797" s="497">
        <f t="shared" si="115"/>
        <v>304</v>
      </c>
      <c r="E797" s="496" t="e">
        <v>#N/A</v>
      </c>
      <c r="F797" s="489">
        <v>304</v>
      </c>
      <c r="G797" s="489" t="e">
        <v>#N/A</v>
      </c>
      <c r="H797" s="489">
        <v>351</v>
      </c>
      <c r="I797" s="489">
        <v>351</v>
      </c>
      <c r="J797" s="489">
        <v>351</v>
      </c>
      <c r="K797" s="489">
        <v>351</v>
      </c>
      <c r="L797" s="489">
        <v>351</v>
      </c>
      <c r="M797" s="743"/>
      <c r="N797" s="613" t="e">
        <f t="shared" si="108"/>
        <v>#N/A</v>
      </c>
      <c r="O797" s="613">
        <f t="shared" si="109"/>
        <v>0</v>
      </c>
      <c r="P797" s="613">
        <f t="shared" si="110"/>
        <v>-47</v>
      </c>
      <c r="Q797" s="896">
        <f t="shared" si="116"/>
        <v>0.86609686609686609</v>
      </c>
      <c r="R797" s="613">
        <f t="shared" si="111"/>
        <v>-47</v>
      </c>
      <c r="S797" s="613">
        <f t="shared" si="112"/>
        <v>-47</v>
      </c>
      <c r="T797" s="747">
        <f t="shared" si="113"/>
        <v>-47</v>
      </c>
      <c r="U797" s="613">
        <f t="shared" si="114"/>
        <v>-47</v>
      </c>
    </row>
    <row r="798" spans="1:21">
      <c r="A798" s="285" t="s">
        <v>3719</v>
      </c>
      <c r="B798" s="285" t="s">
        <v>3491</v>
      </c>
      <c r="C798" s="447" t="s">
        <v>4992</v>
      </c>
      <c r="D798" s="497">
        <f t="shared" si="115"/>
        <v>566</v>
      </c>
      <c r="E798" s="496" t="e">
        <v>#N/A</v>
      </c>
      <c r="F798" s="489">
        <v>566</v>
      </c>
      <c r="G798" s="489" t="e">
        <v>#N/A</v>
      </c>
      <c r="H798" s="489" t="e">
        <v>#N/A</v>
      </c>
      <c r="I798" s="489" t="e">
        <v>#N/A</v>
      </c>
      <c r="J798" s="489" t="e">
        <v>#N/A</v>
      </c>
      <c r="K798" s="489" t="e">
        <v>#N/A</v>
      </c>
      <c r="L798" s="489" t="e">
        <v>#N/A</v>
      </c>
      <c r="M798" s="743"/>
      <c r="N798" s="613" t="e">
        <f t="shared" si="108"/>
        <v>#N/A</v>
      </c>
      <c r="O798" s="613">
        <f t="shared" si="109"/>
        <v>0</v>
      </c>
      <c r="P798" s="613" t="e">
        <f t="shared" si="110"/>
        <v>#N/A</v>
      </c>
      <c r="Q798" s="896" t="e">
        <f t="shared" si="116"/>
        <v>#N/A</v>
      </c>
      <c r="R798" s="613" t="e">
        <f t="shared" si="111"/>
        <v>#N/A</v>
      </c>
      <c r="S798" s="613" t="e">
        <f t="shared" si="112"/>
        <v>#N/A</v>
      </c>
      <c r="T798" s="747" t="e">
        <f t="shared" si="113"/>
        <v>#N/A</v>
      </c>
      <c r="U798" s="613" t="e">
        <f t="shared" si="114"/>
        <v>#N/A</v>
      </c>
    </row>
    <row r="799" spans="1:21">
      <c r="A799" s="285" t="s">
        <v>3719</v>
      </c>
      <c r="B799" s="285" t="s">
        <v>2986</v>
      </c>
      <c r="C799" s="447" t="s">
        <v>5692</v>
      </c>
      <c r="D799" s="497">
        <f t="shared" si="115"/>
        <v>554</v>
      </c>
      <c r="E799" s="496" t="e">
        <v>#N/A</v>
      </c>
      <c r="F799" s="489">
        <v>554</v>
      </c>
      <c r="G799" s="489" t="e">
        <v>#N/A</v>
      </c>
      <c r="H799" s="489">
        <v>650</v>
      </c>
      <c r="I799" s="489">
        <v>650</v>
      </c>
      <c r="J799" s="489">
        <v>650</v>
      </c>
      <c r="K799" s="489" t="e">
        <v>#N/A</v>
      </c>
      <c r="L799" s="489">
        <v>0</v>
      </c>
      <c r="M799" s="743"/>
      <c r="N799" s="613" t="e">
        <f t="shared" si="108"/>
        <v>#N/A</v>
      </c>
      <c r="O799" s="613">
        <f t="shared" si="109"/>
        <v>0</v>
      </c>
      <c r="P799" s="613">
        <f t="shared" si="110"/>
        <v>-96</v>
      </c>
      <c r="Q799" s="896">
        <f t="shared" si="116"/>
        <v>0.85230769230769232</v>
      </c>
      <c r="R799" s="613">
        <f t="shared" si="111"/>
        <v>-96</v>
      </c>
      <c r="S799" s="613">
        <f t="shared" si="112"/>
        <v>-96</v>
      </c>
      <c r="T799" s="747" t="e">
        <f t="shared" si="113"/>
        <v>#N/A</v>
      </c>
      <c r="U799" s="613">
        <f t="shared" si="114"/>
        <v>554</v>
      </c>
    </row>
    <row r="800" spans="1:21">
      <c r="A800" s="285" t="s">
        <v>3719</v>
      </c>
      <c r="B800" s="285" t="s">
        <v>3417</v>
      </c>
      <c r="C800" s="447" t="s">
        <v>5693</v>
      </c>
      <c r="D800" s="497">
        <f t="shared" si="115"/>
        <v>1490</v>
      </c>
      <c r="E800" s="496" t="e">
        <v>#N/A</v>
      </c>
      <c r="F800" s="489">
        <v>1490</v>
      </c>
      <c r="G800" s="489" t="e">
        <v>#N/A</v>
      </c>
      <c r="H800" s="489" t="e">
        <v>#N/A</v>
      </c>
      <c r="I800" s="489">
        <v>1490</v>
      </c>
      <c r="J800" s="489">
        <v>9999999</v>
      </c>
      <c r="K800" s="489" t="e">
        <v>#N/A</v>
      </c>
      <c r="L800" s="489">
        <v>0</v>
      </c>
      <c r="M800" s="743"/>
      <c r="N800" s="613" t="e">
        <f t="shared" si="108"/>
        <v>#N/A</v>
      </c>
      <c r="O800" s="613">
        <f t="shared" si="109"/>
        <v>0</v>
      </c>
      <c r="P800" s="613" t="e">
        <f t="shared" si="110"/>
        <v>#N/A</v>
      </c>
      <c r="Q800" s="896" t="e">
        <f t="shared" si="116"/>
        <v>#N/A</v>
      </c>
      <c r="R800" s="613">
        <f t="shared" si="111"/>
        <v>0</v>
      </c>
      <c r="S800" s="613">
        <f t="shared" si="112"/>
        <v>-9998509</v>
      </c>
      <c r="T800" s="747" t="e">
        <f t="shared" si="113"/>
        <v>#N/A</v>
      </c>
      <c r="U800" s="613">
        <f t="shared" si="114"/>
        <v>1490</v>
      </c>
    </row>
    <row r="801" spans="1:21">
      <c r="A801" s="285" t="s">
        <v>3719</v>
      </c>
      <c r="B801" s="285" t="s">
        <v>3418</v>
      </c>
      <c r="C801" s="447" t="s">
        <v>5694</v>
      </c>
      <c r="D801" s="497">
        <f t="shared" si="115"/>
        <v>1270</v>
      </c>
      <c r="E801" s="496" t="e">
        <v>#N/A</v>
      </c>
      <c r="F801" s="489">
        <v>1270</v>
      </c>
      <c r="G801" s="489" t="e">
        <v>#N/A</v>
      </c>
      <c r="H801" s="489" t="e">
        <v>#N/A</v>
      </c>
      <c r="I801" s="489">
        <v>1270</v>
      </c>
      <c r="J801" s="489">
        <v>9999999</v>
      </c>
      <c r="K801" s="489" t="e">
        <v>#N/A</v>
      </c>
      <c r="L801" s="489">
        <v>0</v>
      </c>
      <c r="M801" s="743"/>
      <c r="N801" s="613" t="e">
        <f t="shared" si="108"/>
        <v>#N/A</v>
      </c>
      <c r="O801" s="613">
        <f t="shared" si="109"/>
        <v>0</v>
      </c>
      <c r="P801" s="613" t="e">
        <f t="shared" si="110"/>
        <v>#N/A</v>
      </c>
      <c r="Q801" s="896" t="e">
        <f t="shared" si="116"/>
        <v>#N/A</v>
      </c>
      <c r="R801" s="613">
        <f t="shared" si="111"/>
        <v>0</v>
      </c>
      <c r="S801" s="613">
        <f t="shared" si="112"/>
        <v>-9998729</v>
      </c>
      <c r="T801" s="747" t="e">
        <f t="shared" si="113"/>
        <v>#N/A</v>
      </c>
      <c r="U801" s="613">
        <f t="shared" si="114"/>
        <v>1270</v>
      </c>
    </row>
    <row r="802" spans="1:21">
      <c r="A802" s="285" t="s">
        <v>3719</v>
      </c>
      <c r="B802" s="285" t="s">
        <v>3434</v>
      </c>
      <c r="C802" s="447" t="s">
        <v>4992</v>
      </c>
      <c r="D802" s="497" t="e">
        <f t="shared" si="115"/>
        <v>#N/A</v>
      </c>
      <c r="E802" s="496" t="e">
        <v>#N/A</v>
      </c>
      <c r="F802" s="489" t="e">
        <v>#N/A</v>
      </c>
      <c r="G802" s="489" t="e">
        <v>#N/A</v>
      </c>
      <c r="H802" s="489" t="e">
        <v>#N/A</v>
      </c>
      <c r="I802" s="489" t="e">
        <v>#N/A</v>
      </c>
      <c r="J802" s="489" t="e">
        <v>#N/A</v>
      </c>
      <c r="K802" s="489" t="e">
        <v>#N/A</v>
      </c>
      <c r="L802" s="489" t="e">
        <v>#N/A</v>
      </c>
      <c r="M802" s="743"/>
      <c r="N802" s="613" t="e">
        <f t="shared" si="108"/>
        <v>#N/A</v>
      </c>
      <c r="O802" s="613" t="e">
        <f t="shared" si="109"/>
        <v>#N/A</v>
      </c>
      <c r="P802" s="613" t="e">
        <f t="shared" si="110"/>
        <v>#N/A</v>
      </c>
      <c r="Q802" s="896" t="e">
        <f t="shared" si="116"/>
        <v>#N/A</v>
      </c>
      <c r="R802" s="613" t="e">
        <f t="shared" si="111"/>
        <v>#N/A</v>
      </c>
      <c r="S802" s="613" t="e">
        <f t="shared" si="112"/>
        <v>#N/A</v>
      </c>
      <c r="T802" s="747" t="e">
        <f t="shared" si="113"/>
        <v>#N/A</v>
      </c>
      <c r="U802" s="613" t="e">
        <f t="shared" si="114"/>
        <v>#N/A</v>
      </c>
    </row>
    <row r="803" spans="1:21">
      <c r="A803" s="285" t="s">
        <v>3719</v>
      </c>
      <c r="B803" s="285" t="s">
        <v>3443</v>
      </c>
      <c r="C803" s="447" t="s">
        <v>4992</v>
      </c>
      <c r="D803" s="497">
        <f t="shared" si="115"/>
        <v>711</v>
      </c>
      <c r="E803" s="496" t="e">
        <v>#N/A</v>
      </c>
      <c r="F803" s="489">
        <v>711</v>
      </c>
      <c r="G803" s="489" t="e">
        <v>#N/A</v>
      </c>
      <c r="H803" s="489" t="e">
        <v>#N/A</v>
      </c>
      <c r="I803" s="489" t="e">
        <v>#N/A</v>
      </c>
      <c r="J803" s="489" t="e">
        <v>#N/A</v>
      </c>
      <c r="K803" s="489" t="e">
        <v>#N/A</v>
      </c>
      <c r="L803" s="489" t="e">
        <v>#N/A</v>
      </c>
      <c r="M803" s="743"/>
      <c r="N803" s="613" t="e">
        <f t="shared" si="108"/>
        <v>#N/A</v>
      </c>
      <c r="O803" s="613">
        <f t="shared" si="109"/>
        <v>0</v>
      </c>
      <c r="P803" s="613" t="e">
        <f t="shared" si="110"/>
        <v>#N/A</v>
      </c>
      <c r="Q803" s="896" t="e">
        <f t="shared" si="116"/>
        <v>#N/A</v>
      </c>
      <c r="R803" s="613" t="e">
        <f t="shared" si="111"/>
        <v>#N/A</v>
      </c>
      <c r="S803" s="613" t="e">
        <f t="shared" si="112"/>
        <v>#N/A</v>
      </c>
      <c r="T803" s="747" t="e">
        <f t="shared" si="113"/>
        <v>#N/A</v>
      </c>
      <c r="U803" s="613" t="e">
        <f t="shared" si="114"/>
        <v>#N/A</v>
      </c>
    </row>
    <row r="804" spans="1:21">
      <c r="A804" s="285" t="s">
        <v>3719</v>
      </c>
      <c r="B804" s="285" t="s">
        <v>3436</v>
      </c>
      <c r="C804" s="447" t="s">
        <v>5695</v>
      </c>
      <c r="D804" s="497">
        <f t="shared" si="115"/>
        <v>0</v>
      </c>
      <c r="E804" s="496" t="e">
        <v>#N/A</v>
      </c>
      <c r="F804" s="489" t="e">
        <v>#N/A</v>
      </c>
      <c r="G804" s="489" t="e">
        <v>#N/A</v>
      </c>
      <c r="H804" s="489" t="e">
        <v>#N/A</v>
      </c>
      <c r="I804" s="489" t="e">
        <v>#N/A</v>
      </c>
      <c r="J804" s="489">
        <v>0</v>
      </c>
      <c r="K804" s="489" t="e">
        <v>#N/A</v>
      </c>
      <c r="L804" s="489">
        <v>0</v>
      </c>
      <c r="M804" s="743"/>
      <c r="N804" s="613" t="e">
        <f t="shared" si="108"/>
        <v>#N/A</v>
      </c>
      <c r="O804" s="613" t="e">
        <f t="shared" si="109"/>
        <v>#N/A</v>
      </c>
      <c r="P804" s="613" t="e">
        <f t="shared" si="110"/>
        <v>#N/A</v>
      </c>
      <c r="Q804" s="896" t="e">
        <f t="shared" si="116"/>
        <v>#N/A</v>
      </c>
      <c r="R804" s="613" t="e">
        <f t="shared" si="111"/>
        <v>#N/A</v>
      </c>
      <c r="S804" s="613">
        <f t="shared" si="112"/>
        <v>0</v>
      </c>
      <c r="T804" s="747" t="e">
        <f t="shared" si="113"/>
        <v>#N/A</v>
      </c>
      <c r="U804" s="613">
        <f t="shared" si="114"/>
        <v>0</v>
      </c>
    </row>
    <row r="805" spans="1:21">
      <c r="A805" s="285" t="s">
        <v>3719</v>
      </c>
      <c r="B805" s="285" t="s">
        <v>174</v>
      </c>
      <c r="C805" s="447" t="s">
        <v>1197</v>
      </c>
      <c r="D805" s="497">
        <f t="shared" si="115"/>
        <v>697</v>
      </c>
      <c r="E805" s="496" t="e">
        <v>#N/A</v>
      </c>
      <c r="F805" s="489">
        <v>697</v>
      </c>
      <c r="G805" s="489" t="e">
        <v>#N/A</v>
      </c>
      <c r="H805" s="489">
        <v>683</v>
      </c>
      <c r="I805" s="489">
        <v>683</v>
      </c>
      <c r="J805" s="489">
        <v>683</v>
      </c>
      <c r="K805" s="489">
        <v>683</v>
      </c>
      <c r="L805" s="489">
        <v>683</v>
      </c>
      <c r="M805" s="743"/>
      <c r="N805" s="613" t="e">
        <f t="shared" si="108"/>
        <v>#N/A</v>
      </c>
      <c r="O805" s="613">
        <f t="shared" si="109"/>
        <v>0</v>
      </c>
      <c r="P805" s="613">
        <f t="shared" si="110"/>
        <v>14</v>
      </c>
      <c r="Q805" s="896">
        <f t="shared" si="116"/>
        <v>1.0204978038067349</v>
      </c>
      <c r="R805" s="613">
        <f t="shared" si="111"/>
        <v>14</v>
      </c>
      <c r="S805" s="613">
        <f t="shared" si="112"/>
        <v>14</v>
      </c>
      <c r="T805" s="747">
        <f t="shared" si="113"/>
        <v>14</v>
      </c>
      <c r="U805" s="613">
        <f t="shared" si="114"/>
        <v>14</v>
      </c>
    </row>
    <row r="806" spans="1:21">
      <c r="A806" s="285" t="s">
        <v>3719</v>
      </c>
      <c r="B806" s="285" t="s">
        <v>3435</v>
      </c>
      <c r="C806" s="447" t="s">
        <v>4992</v>
      </c>
      <c r="D806" s="497" t="e">
        <f t="shared" si="115"/>
        <v>#N/A</v>
      </c>
      <c r="E806" s="496" t="e">
        <v>#N/A</v>
      </c>
      <c r="F806" s="489" t="e">
        <v>#N/A</v>
      </c>
      <c r="G806" s="489" t="e">
        <v>#N/A</v>
      </c>
      <c r="H806" s="489" t="e">
        <v>#N/A</v>
      </c>
      <c r="I806" s="489" t="e">
        <v>#N/A</v>
      </c>
      <c r="J806" s="489" t="e">
        <v>#N/A</v>
      </c>
      <c r="K806" s="489" t="e">
        <v>#N/A</v>
      </c>
      <c r="L806" s="489" t="e">
        <v>#N/A</v>
      </c>
      <c r="M806" s="743"/>
      <c r="N806" s="613" t="e">
        <f t="shared" si="108"/>
        <v>#N/A</v>
      </c>
      <c r="O806" s="613" t="e">
        <f t="shared" si="109"/>
        <v>#N/A</v>
      </c>
      <c r="P806" s="613" t="e">
        <f t="shared" si="110"/>
        <v>#N/A</v>
      </c>
      <c r="Q806" s="896" t="e">
        <f t="shared" si="116"/>
        <v>#N/A</v>
      </c>
      <c r="R806" s="613" t="e">
        <f t="shared" si="111"/>
        <v>#N/A</v>
      </c>
      <c r="S806" s="613" t="e">
        <f t="shared" si="112"/>
        <v>#N/A</v>
      </c>
      <c r="T806" s="747" t="e">
        <f t="shared" si="113"/>
        <v>#N/A</v>
      </c>
      <c r="U806" s="613" t="e">
        <f t="shared" si="114"/>
        <v>#N/A</v>
      </c>
    </row>
    <row r="807" spans="1:21">
      <c r="A807" s="285" t="s">
        <v>3719</v>
      </c>
      <c r="B807" s="285" t="s">
        <v>3444</v>
      </c>
      <c r="C807" s="447" t="s">
        <v>4992</v>
      </c>
      <c r="D807" s="497">
        <f t="shared" si="115"/>
        <v>756</v>
      </c>
      <c r="E807" s="496" t="e">
        <v>#N/A</v>
      </c>
      <c r="F807" s="489">
        <v>756</v>
      </c>
      <c r="G807" s="489" t="e">
        <v>#N/A</v>
      </c>
      <c r="H807" s="489" t="e">
        <v>#N/A</v>
      </c>
      <c r="I807" s="489" t="e">
        <v>#N/A</v>
      </c>
      <c r="J807" s="489" t="e">
        <v>#N/A</v>
      </c>
      <c r="K807" s="489" t="e">
        <v>#N/A</v>
      </c>
      <c r="L807" s="489" t="e">
        <v>#N/A</v>
      </c>
      <c r="M807" s="743"/>
      <c r="N807" s="613" t="e">
        <f t="shared" si="108"/>
        <v>#N/A</v>
      </c>
      <c r="O807" s="613">
        <f t="shared" si="109"/>
        <v>0</v>
      </c>
      <c r="P807" s="613" t="e">
        <f t="shared" si="110"/>
        <v>#N/A</v>
      </c>
      <c r="Q807" s="896" t="e">
        <f t="shared" si="116"/>
        <v>#N/A</v>
      </c>
      <c r="R807" s="613" t="e">
        <f t="shared" si="111"/>
        <v>#N/A</v>
      </c>
      <c r="S807" s="613" t="e">
        <f t="shared" si="112"/>
        <v>#N/A</v>
      </c>
      <c r="T807" s="747" t="e">
        <f t="shared" si="113"/>
        <v>#N/A</v>
      </c>
      <c r="U807" s="613" t="e">
        <f t="shared" si="114"/>
        <v>#N/A</v>
      </c>
    </row>
    <row r="808" spans="1:21">
      <c r="A808" s="285" t="s">
        <v>3719</v>
      </c>
      <c r="B808" s="285" t="s">
        <v>3437</v>
      </c>
      <c r="C808" s="447" t="s">
        <v>5696</v>
      </c>
      <c r="D808" s="497">
        <f t="shared" si="115"/>
        <v>0</v>
      </c>
      <c r="E808" s="496" t="e">
        <v>#N/A</v>
      </c>
      <c r="F808" s="489" t="e">
        <v>#N/A</v>
      </c>
      <c r="G808" s="489" t="e">
        <v>#N/A</v>
      </c>
      <c r="H808" s="489" t="e">
        <v>#N/A</v>
      </c>
      <c r="I808" s="489" t="e">
        <v>#N/A</v>
      </c>
      <c r="J808" s="489">
        <v>0</v>
      </c>
      <c r="K808" s="489" t="e">
        <v>#N/A</v>
      </c>
      <c r="L808" s="489">
        <v>0</v>
      </c>
      <c r="M808" s="743"/>
      <c r="N808" s="613" t="e">
        <f t="shared" si="108"/>
        <v>#N/A</v>
      </c>
      <c r="O808" s="613" t="e">
        <f t="shared" si="109"/>
        <v>#N/A</v>
      </c>
      <c r="P808" s="613" t="e">
        <f t="shared" si="110"/>
        <v>#N/A</v>
      </c>
      <c r="Q808" s="896" t="e">
        <f t="shared" si="116"/>
        <v>#N/A</v>
      </c>
      <c r="R808" s="613" t="e">
        <f t="shared" si="111"/>
        <v>#N/A</v>
      </c>
      <c r="S808" s="613">
        <f t="shared" si="112"/>
        <v>0</v>
      </c>
      <c r="T808" s="747" t="e">
        <f t="shared" si="113"/>
        <v>#N/A</v>
      </c>
      <c r="U808" s="613">
        <f t="shared" si="114"/>
        <v>0</v>
      </c>
    </row>
    <row r="809" spans="1:21">
      <c r="A809" s="285" t="s">
        <v>3719</v>
      </c>
      <c r="B809" s="285" t="s">
        <v>175</v>
      </c>
      <c r="C809" s="447" t="s">
        <v>1198</v>
      </c>
      <c r="D809" s="497">
        <f t="shared" si="115"/>
        <v>741</v>
      </c>
      <c r="E809" s="496" t="e">
        <v>#N/A</v>
      </c>
      <c r="F809" s="489">
        <v>741</v>
      </c>
      <c r="G809" s="489" t="e">
        <v>#N/A</v>
      </c>
      <c r="H809" s="489">
        <v>726</v>
      </c>
      <c r="I809" s="489">
        <v>726</v>
      </c>
      <c r="J809" s="489">
        <v>726</v>
      </c>
      <c r="K809" s="489">
        <v>726</v>
      </c>
      <c r="L809" s="489">
        <v>726</v>
      </c>
      <c r="M809" s="743"/>
      <c r="N809" s="613" t="e">
        <f t="shared" si="108"/>
        <v>#N/A</v>
      </c>
      <c r="O809" s="613">
        <f t="shared" si="109"/>
        <v>0</v>
      </c>
      <c r="P809" s="613">
        <f t="shared" si="110"/>
        <v>15</v>
      </c>
      <c r="Q809" s="896">
        <f t="shared" si="116"/>
        <v>1.0206611570247934</v>
      </c>
      <c r="R809" s="613">
        <f t="shared" si="111"/>
        <v>15</v>
      </c>
      <c r="S809" s="613">
        <f t="shared" si="112"/>
        <v>15</v>
      </c>
      <c r="T809" s="747">
        <f t="shared" si="113"/>
        <v>15</v>
      </c>
      <c r="U809" s="613">
        <f t="shared" si="114"/>
        <v>15</v>
      </c>
    </row>
    <row r="810" spans="1:21">
      <c r="A810" s="285" t="s">
        <v>3719</v>
      </c>
      <c r="B810" s="285" t="s">
        <v>3441</v>
      </c>
      <c r="C810" s="447" t="s">
        <v>4992</v>
      </c>
      <c r="D810" s="497" t="e">
        <f t="shared" si="115"/>
        <v>#N/A</v>
      </c>
      <c r="E810" s="496" t="e">
        <v>#N/A</v>
      </c>
      <c r="F810" s="489" t="e">
        <v>#N/A</v>
      </c>
      <c r="G810" s="489" t="e">
        <v>#N/A</v>
      </c>
      <c r="H810" s="489" t="e">
        <v>#N/A</v>
      </c>
      <c r="I810" s="489" t="e">
        <v>#N/A</v>
      </c>
      <c r="J810" s="489" t="e">
        <v>#N/A</v>
      </c>
      <c r="K810" s="489" t="e">
        <v>#N/A</v>
      </c>
      <c r="L810" s="489" t="e">
        <v>#N/A</v>
      </c>
      <c r="M810" s="743"/>
      <c r="N810" s="613" t="e">
        <f t="shared" si="108"/>
        <v>#N/A</v>
      </c>
      <c r="O810" s="613" t="e">
        <f t="shared" si="109"/>
        <v>#N/A</v>
      </c>
      <c r="P810" s="613" t="e">
        <f t="shared" si="110"/>
        <v>#N/A</v>
      </c>
      <c r="Q810" s="896" t="e">
        <f t="shared" si="116"/>
        <v>#N/A</v>
      </c>
      <c r="R810" s="613" t="e">
        <f t="shared" si="111"/>
        <v>#N/A</v>
      </c>
      <c r="S810" s="613" t="e">
        <f t="shared" si="112"/>
        <v>#N/A</v>
      </c>
      <c r="T810" s="747" t="e">
        <f t="shared" si="113"/>
        <v>#N/A</v>
      </c>
      <c r="U810" s="613" t="e">
        <f t="shared" si="114"/>
        <v>#N/A</v>
      </c>
    </row>
    <row r="811" spans="1:21">
      <c r="A811" s="285" t="s">
        <v>3719</v>
      </c>
      <c r="B811" s="285" t="s">
        <v>3445</v>
      </c>
      <c r="C811" s="447" t="s">
        <v>4992</v>
      </c>
      <c r="D811" s="497">
        <f t="shared" si="115"/>
        <v>853</v>
      </c>
      <c r="E811" s="496" t="e">
        <v>#N/A</v>
      </c>
      <c r="F811" s="489">
        <v>853</v>
      </c>
      <c r="G811" s="489" t="e">
        <v>#N/A</v>
      </c>
      <c r="H811" s="489" t="e">
        <v>#N/A</v>
      </c>
      <c r="I811" s="489" t="e">
        <v>#N/A</v>
      </c>
      <c r="J811" s="489" t="e">
        <v>#N/A</v>
      </c>
      <c r="K811" s="489" t="e">
        <v>#N/A</v>
      </c>
      <c r="L811" s="489" t="e">
        <v>#N/A</v>
      </c>
      <c r="M811" s="743"/>
      <c r="N811" s="613" t="e">
        <f t="shared" si="108"/>
        <v>#N/A</v>
      </c>
      <c r="O811" s="613">
        <f t="shared" si="109"/>
        <v>0</v>
      </c>
      <c r="P811" s="613" t="e">
        <f t="shared" si="110"/>
        <v>#N/A</v>
      </c>
      <c r="Q811" s="896" t="e">
        <f t="shared" si="116"/>
        <v>#N/A</v>
      </c>
      <c r="R811" s="613" t="e">
        <f t="shared" si="111"/>
        <v>#N/A</v>
      </c>
      <c r="S811" s="613" t="e">
        <f t="shared" si="112"/>
        <v>#N/A</v>
      </c>
      <c r="T811" s="747" t="e">
        <f t="shared" si="113"/>
        <v>#N/A</v>
      </c>
      <c r="U811" s="613" t="e">
        <f t="shared" si="114"/>
        <v>#N/A</v>
      </c>
    </row>
    <row r="812" spans="1:21">
      <c r="A812" s="285" t="s">
        <v>3719</v>
      </c>
      <c r="B812" s="285" t="s">
        <v>3438</v>
      </c>
      <c r="C812" s="447" t="s">
        <v>5697</v>
      </c>
      <c r="D812" s="497">
        <f t="shared" si="115"/>
        <v>0</v>
      </c>
      <c r="E812" s="496" t="e">
        <v>#N/A</v>
      </c>
      <c r="F812" s="489" t="e">
        <v>#N/A</v>
      </c>
      <c r="G812" s="489" t="e">
        <v>#N/A</v>
      </c>
      <c r="H812" s="489" t="e">
        <v>#N/A</v>
      </c>
      <c r="I812" s="489" t="e">
        <v>#N/A</v>
      </c>
      <c r="J812" s="489">
        <v>0</v>
      </c>
      <c r="K812" s="489" t="e">
        <v>#N/A</v>
      </c>
      <c r="L812" s="489">
        <v>0</v>
      </c>
      <c r="M812" s="743"/>
      <c r="N812" s="613" t="e">
        <f t="shared" si="108"/>
        <v>#N/A</v>
      </c>
      <c r="O812" s="613" t="e">
        <f t="shared" si="109"/>
        <v>#N/A</v>
      </c>
      <c r="P812" s="613" t="e">
        <f t="shared" si="110"/>
        <v>#N/A</v>
      </c>
      <c r="Q812" s="896" t="e">
        <f t="shared" si="116"/>
        <v>#N/A</v>
      </c>
      <c r="R812" s="613" t="e">
        <f t="shared" si="111"/>
        <v>#N/A</v>
      </c>
      <c r="S812" s="613">
        <f t="shared" si="112"/>
        <v>0</v>
      </c>
      <c r="T812" s="747" t="e">
        <f t="shared" si="113"/>
        <v>#N/A</v>
      </c>
      <c r="U812" s="613">
        <f t="shared" si="114"/>
        <v>0</v>
      </c>
    </row>
    <row r="813" spans="1:21">
      <c r="A813" s="285" t="s">
        <v>3719</v>
      </c>
      <c r="B813" s="285" t="s">
        <v>176</v>
      </c>
      <c r="C813" s="447" t="s">
        <v>1199</v>
      </c>
      <c r="D813" s="497">
        <f t="shared" si="115"/>
        <v>836</v>
      </c>
      <c r="E813" s="496" t="e">
        <v>#N/A</v>
      </c>
      <c r="F813" s="489">
        <v>836</v>
      </c>
      <c r="G813" s="489" t="e">
        <v>#N/A</v>
      </c>
      <c r="H813" s="489">
        <v>820</v>
      </c>
      <c r="I813" s="489">
        <v>820</v>
      </c>
      <c r="J813" s="489">
        <v>820</v>
      </c>
      <c r="K813" s="489">
        <v>820</v>
      </c>
      <c r="L813" s="489">
        <v>820</v>
      </c>
      <c r="M813" s="743"/>
      <c r="N813" s="613" t="e">
        <f t="shared" si="108"/>
        <v>#N/A</v>
      </c>
      <c r="O813" s="613">
        <f t="shared" si="109"/>
        <v>0</v>
      </c>
      <c r="P813" s="613">
        <f t="shared" si="110"/>
        <v>16</v>
      </c>
      <c r="Q813" s="896">
        <f t="shared" si="116"/>
        <v>1.0195121951219512</v>
      </c>
      <c r="R813" s="613">
        <f t="shared" si="111"/>
        <v>16</v>
      </c>
      <c r="S813" s="613">
        <f t="shared" si="112"/>
        <v>16</v>
      </c>
      <c r="T813" s="747">
        <f t="shared" si="113"/>
        <v>16</v>
      </c>
      <c r="U813" s="613">
        <f t="shared" si="114"/>
        <v>16</v>
      </c>
    </row>
    <row r="814" spans="1:21">
      <c r="A814" s="285" t="s">
        <v>3719</v>
      </c>
      <c r="B814" s="285" t="s">
        <v>3446</v>
      </c>
      <c r="C814" s="447" t="s">
        <v>4992</v>
      </c>
      <c r="D814" s="497">
        <f t="shared" si="115"/>
        <v>913</v>
      </c>
      <c r="E814" s="496" t="e">
        <v>#N/A</v>
      </c>
      <c r="F814" s="489">
        <v>913</v>
      </c>
      <c r="G814" s="489" t="e">
        <v>#N/A</v>
      </c>
      <c r="H814" s="489" t="e">
        <v>#N/A</v>
      </c>
      <c r="I814" s="489" t="e">
        <v>#N/A</v>
      </c>
      <c r="J814" s="489" t="e">
        <v>#N/A</v>
      </c>
      <c r="K814" s="489" t="e">
        <v>#N/A</v>
      </c>
      <c r="L814" s="489" t="e">
        <v>#N/A</v>
      </c>
      <c r="M814" s="743"/>
      <c r="N814" s="613" t="e">
        <f t="shared" si="108"/>
        <v>#N/A</v>
      </c>
      <c r="O814" s="613">
        <f t="shared" si="109"/>
        <v>0</v>
      </c>
      <c r="P814" s="613" t="e">
        <f t="shared" si="110"/>
        <v>#N/A</v>
      </c>
      <c r="Q814" s="896" t="e">
        <f t="shared" si="116"/>
        <v>#N/A</v>
      </c>
      <c r="R814" s="613" t="e">
        <f t="shared" si="111"/>
        <v>#N/A</v>
      </c>
      <c r="S814" s="613" t="e">
        <f t="shared" si="112"/>
        <v>#N/A</v>
      </c>
      <c r="T814" s="747" t="e">
        <f t="shared" si="113"/>
        <v>#N/A</v>
      </c>
      <c r="U814" s="613" t="e">
        <f t="shared" si="114"/>
        <v>#N/A</v>
      </c>
    </row>
    <row r="815" spans="1:21">
      <c r="A815" s="285" t="s">
        <v>3719</v>
      </c>
      <c r="B815" s="285" t="s">
        <v>3440</v>
      </c>
      <c r="C815" s="447" t="s">
        <v>5698</v>
      </c>
      <c r="D815" s="497">
        <f t="shared" si="115"/>
        <v>895</v>
      </c>
      <c r="E815" s="496" t="e">
        <v>#N/A</v>
      </c>
      <c r="F815" s="489">
        <v>895</v>
      </c>
      <c r="G815" s="489" t="e">
        <v>#N/A</v>
      </c>
      <c r="H815" s="489" t="e">
        <v>#N/A</v>
      </c>
      <c r="I815" s="489" t="e">
        <v>#N/A</v>
      </c>
      <c r="J815" s="489">
        <v>0</v>
      </c>
      <c r="K815" s="489" t="e">
        <v>#N/A</v>
      </c>
      <c r="L815" s="489">
        <v>0</v>
      </c>
      <c r="M815" s="743"/>
      <c r="N815" s="613" t="e">
        <f t="shared" si="108"/>
        <v>#N/A</v>
      </c>
      <c r="O815" s="613">
        <f t="shared" si="109"/>
        <v>0</v>
      </c>
      <c r="P815" s="613" t="e">
        <f t="shared" si="110"/>
        <v>#N/A</v>
      </c>
      <c r="Q815" s="896" t="e">
        <f t="shared" si="116"/>
        <v>#N/A</v>
      </c>
      <c r="R815" s="613" t="e">
        <f t="shared" si="111"/>
        <v>#N/A</v>
      </c>
      <c r="S815" s="613">
        <f t="shared" si="112"/>
        <v>895</v>
      </c>
      <c r="T815" s="747" t="e">
        <f t="shared" si="113"/>
        <v>#N/A</v>
      </c>
      <c r="U815" s="613">
        <f t="shared" si="114"/>
        <v>895</v>
      </c>
    </row>
    <row r="816" spans="1:21">
      <c r="A816" s="285" t="s">
        <v>3719</v>
      </c>
      <c r="B816" s="285" t="s">
        <v>3442</v>
      </c>
      <c r="C816" s="447" t="s">
        <v>4992</v>
      </c>
      <c r="D816" s="497" t="e">
        <f t="shared" si="115"/>
        <v>#N/A</v>
      </c>
      <c r="E816" s="496" t="e">
        <v>#N/A</v>
      </c>
      <c r="F816" s="489" t="e">
        <v>#N/A</v>
      </c>
      <c r="G816" s="489" t="e">
        <v>#N/A</v>
      </c>
      <c r="H816" s="489" t="e">
        <v>#N/A</v>
      </c>
      <c r="I816" s="489" t="e">
        <v>#N/A</v>
      </c>
      <c r="J816" s="489" t="e">
        <v>#N/A</v>
      </c>
      <c r="K816" s="489" t="e">
        <v>#N/A</v>
      </c>
      <c r="L816" s="489" t="e">
        <v>#N/A</v>
      </c>
      <c r="M816" s="743"/>
      <c r="N816" s="613" t="e">
        <f t="shared" si="108"/>
        <v>#N/A</v>
      </c>
      <c r="O816" s="613" t="e">
        <f t="shared" si="109"/>
        <v>#N/A</v>
      </c>
      <c r="P816" s="613" t="e">
        <f t="shared" si="110"/>
        <v>#N/A</v>
      </c>
      <c r="Q816" s="896" t="e">
        <f t="shared" si="116"/>
        <v>#N/A</v>
      </c>
      <c r="R816" s="613" t="e">
        <f t="shared" si="111"/>
        <v>#N/A</v>
      </c>
      <c r="S816" s="613" t="e">
        <f t="shared" si="112"/>
        <v>#N/A</v>
      </c>
      <c r="T816" s="747" t="e">
        <f t="shared" si="113"/>
        <v>#N/A</v>
      </c>
      <c r="U816" s="613" t="e">
        <f t="shared" si="114"/>
        <v>#N/A</v>
      </c>
    </row>
    <row r="817" spans="1:21">
      <c r="A817" s="285" t="s">
        <v>3719</v>
      </c>
      <c r="B817" s="285" t="s">
        <v>3439</v>
      </c>
      <c r="C817" s="447" t="s">
        <v>5699</v>
      </c>
      <c r="D817" s="497">
        <f t="shared" si="115"/>
        <v>0</v>
      </c>
      <c r="E817" s="496" t="e">
        <v>#N/A</v>
      </c>
      <c r="F817" s="489" t="e">
        <v>#N/A</v>
      </c>
      <c r="G817" s="489" t="e">
        <v>#N/A</v>
      </c>
      <c r="H817" s="489" t="e">
        <v>#N/A</v>
      </c>
      <c r="I817" s="489" t="e">
        <v>#N/A</v>
      </c>
      <c r="J817" s="489">
        <v>0</v>
      </c>
      <c r="K817" s="489" t="e">
        <v>#N/A</v>
      </c>
      <c r="L817" s="489">
        <v>0</v>
      </c>
      <c r="M817" s="743"/>
      <c r="N817" s="613" t="e">
        <f t="shared" si="108"/>
        <v>#N/A</v>
      </c>
      <c r="O817" s="613" t="e">
        <f t="shared" si="109"/>
        <v>#N/A</v>
      </c>
      <c r="P817" s="613" t="e">
        <f t="shared" si="110"/>
        <v>#N/A</v>
      </c>
      <c r="Q817" s="896" t="e">
        <f t="shared" si="116"/>
        <v>#N/A</v>
      </c>
      <c r="R817" s="613" t="e">
        <f t="shared" si="111"/>
        <v>#N/A</v>
      </c>
      <c r="S817" s="613">
        <f t="shared" si="112"/>
        <v>0</v>
      </c>
      <c r="T817" s="747" t="e">
        <f t="shared" si="113"/>
        <v>#N/A</v>
      </c>
      <c r="U817" s="613">
        <f t="shared" si="114"/>
        <v>0</v>
      </c>
    </row>
    <row r="818" spans="1:21">
      <c r="A818" s="285" t="s">
        <v>3719</v>
      </c>
      <c r="B818" s="285" t="s">
        <v>3422</v>
      </c>
      <c r="C818" s="447" t="s">
        <v>4992</v>
      </c>
      <c r="D818" s="497">
        <f t="shared" si="115"/>
        <v>536</v>
      </c>
      <c r="E818" s="496" t="e">
        <v>#N/A</v>
      </c>
      <c r="F818" s="489">
        <v>536</v>
      </c>
      <c r="G818" s="489" t="e">
        <v>#N/A</v>
      </c>
      <c r="H818" s="489" t="e">
        <v>#N/A</v>
      </c>
      <c r="I818" s="489" t="e">
        <v>#N/A</v>
      </c>
      <c r="J818" s="489" t="e">
        <v>#N/A</v>
      </c>
      <c r="K818" s="489" t="e">
        <v>#N/A</v>
      </c>
      <c r="L818" s="489" t="e">
        <v>#N/A</v>
      </c>
      <c r="M818" s="743"/>
      <c r="N818" s="613" t="e">
        <f t="shared" si="108"/>
        <v>#N/A</v>
      </c>
      <c r="O818" s="613">
        <f t="shared" si="109"/>
        <v>0</v>
      </c>
      <c r="P818" s="613" t="e">
        <f t="shared" si="110"/>
        <v>#N/A</v>
      </c>
      <c r="Q818" s="896" t="e">
        <f t="shared" si="116"/>
        <v>#N/A</v>
      </c>
      <c r="R818" s="613" t="e">
        <f t="shared" si="111"/>
        <v>#N/A</v>
      </c>
      <c r="S818" s="613" t="e">
        <f t="shared" si="112"/>
        <v>#N/A</v>
      </c>
      <c r="T818" s="747" t="e">
        <f t="shared" si="113"/>
        <v>#N/A</v>
      </c>
      <c r="U818" s="613" t="e">
        <f t="shared" si="114"/>
        <v>#N/A</v>
      </c>
    </row>
    <row r="819" spans="1:21">
      <c r="A819" s="285" t="s">
        <v>3719</v>
      </c>
      <c r="B819" s="285" t="s">
        <v>167</v>
      </c>
      <c r="C819" s="447" t="s">
        <v>1185</v>
      </c>
      <c r="D819" s="497">
        <f t="shared" si="115"/>
        <v>525</v>
      </c>
      <c r="E819" s="496" t="e">
        <v>#N/A</v>
      </c>
      <c r="F819" s="489">
        <v>525</v>
      </c>
      <c r="G819" s="489" t="e">
        <v>#N/A</v>
      </c>
      <c r="H819" s="489">
        <v>520</v>
      </c>
      <c r="I819" s="489">
        <v>520</v>
      </c>
      <c r="J819" s="489">
        <v>520</v>
      </c>
      <c r="K819" s="489">
        <v>520</v>
      </c>
      <c r="L819" s="489">
        <v>520</v>
      </c>
      <c r="M819" s="743"/>
      <c r="N819" s="613" t="e">
        <f t="shared" si="108"/>
        <v>#N/A</v>
      </c>
      <c r="O819" s="613">
        <f t="shared" si="109"/>
        <v>0</v>
      </c>
      <c r="P819" s="613">
        <f t="shared" si="110"/>
        <v>5</v>
      </c>
      <c r="Q819" s="896">
        <f t="shared" si="116"/>
        <v>1.0096153846153846</v>
      </c>
      <c r="R819" s="613">
        <f t="shared" si="111"/>
        <v>5</v>
      </c>
      <c r="S819" s="613">
        <f t="shared" si="112"/>
        <v>5</v>
      </c>
      <c r="T819" s="747">
        <f t="shared" si="113"/>
        <v>5</v>
      </c>
      <c r="U819" s="613">
        <f t="shared" si="114"/>
        <v>5</v>
      </c>
    </row>
    <row r="820" spans="1:21">
      <c r="A820" s="285" t="s">
        <v>3719</v>
      </c>
      <c r="B820" s="285" t="s">
        <v>3517</v>
      </c>
      <c r="C820" s="447" t="s">
        <v>4992</v>
      </c>
      <c r="D820" s="497">
        <f t="shared" si="115"/>
        <v>907</v>
      </c>
      <c r="E820" s="496" t="e">
        <v>#N/A</v>
      </c>
      <c r="F820" s="489">
        <v>907</v>
      </c>
      <c r="G820" s="489" t="e">
        <v>#N/A</v>
      </c>
      <c r="H820" s="489" t="e">
        <v>#N/A</v>
      </c>
      <c r="I820" s="489" t="e">
        <v>#N/A</v>
      </c>
      <c r="J820" s="489" t="e">
        <v>#N/A</v>
      </c>
      <c r="K820" s="489" t="e">
        <v>#N/A</v>
      </c>
      <c r="L820" s="489" t="e">
        <v>#N/A</v>
      </c>
      <c r="M820" s="743"/>
      <c r="N820" s="613" t="e">
        <f t="shared" si="108"/>
        <v>#N/A</v>
      </c>
      <c r="O820" s="613">
        <f t="shared" si="109"/>
        <v>0</v>
      </c>
      <c r="P820" s="613" t="e">
        <f t="shared" si="110"/>
        <v>#N/A</v>
      </c>
      <c r="Q820" s="896" t="e">
        <f t="shared" si="116"/>
        <v>#N/A</v>
      </c>
      <c r="R820" s="613" t="e">
        <f t="shared" si="111"/>
        <v>#N/A</v>
      </c>
      <c r="S820" s="613" t="e">
        <f t="shared" si="112"/>
        <v>#N/A</v>
      </c>
      <c r="T820" s="747" t="e">
        <f t="shared" si="113"/>
        <v>#N/A</v>
      </c>
      <c r="U820" s="613" t="e">
        <f t="shared" si="114"/>
        <v>#N/A</v>
      </c>
    </row>
    <row r="821" spans="1:21">
      <c r="A821" s="285" t="s">
        <v>3719</v>
      </c>
      <c r="B821" s="285" t="s">
        <v>3522</v>
      </c>
      <c r="C821" s="447" t="s">
        <v>4992</v>
      </c>
      <c r="D821" s="497">
        <f t="shared" si="115"/>
        <v>1304</v>
      </c>
      <c r="E821" s="496" t="e">
        <v>#N/A</v>
      </c>
      <c r="F821" s="489">
        <v>1304</v>
      </c>
      <c r="G821" s="489" t="e">
        <v>#N/A</v>
      </c>
      <c r="H821" s="489" t="e">
        <v>#N/A</v>
      </c>
      <c r="I821" s="489" t="e">
        <v>#N/A</v>
      </c>
      <c r="J821" s="489" t="e">
        <v>#N/A</v>
      </c>
      <c r="K821" s="489" t="e">
        <v>#N/A</v>
      </c>
      <c r="L821" s="489" t="e">
        <v>#N/A</v>
      </c>
      <c r="M821" s="743"/>
      <c r="N821" s="613" t="e">
        <f t="shared" si="108"/>
        <v>#N/A</v>
      </c>
      <c r="O821" s="613">
        <f t="shared" si="109"/>
        <v>0</v>
      </c>
      <c r="P821" s="613" t="e">
        <f t="shared" si="110"/>
        <v>#N/A</v>
      </c>
      <c r="Q821" s="896" t="e">
        <f t="shared" si="116"/>
        <v>#N/A</v>
      </c>
      <c r="R821" s="613" t="e">
        <f t="shared" si="111"/>
        <v>#N/A</v>
      </c>
      <c r="S821" s="613" t="e">
        <f t="shared" si="112"/>
        <v>#N/A</v>
      </c>
      <c r="T821" s="747" t="e">
        <f t="shared" si="113"/>
        <v>#N/A</v>
      </c>
      <c r="U821" s="613" t="e">
        <f t="shared" si="114"/>
        <v>#N/A</v>
      </c>
    </row>
    <row r="822" spans="1:21">
      <c r="A822" s="285" t="s">
        <v>3719</v>
      </c>
      <c r="B822" s="285" t="s">
        <v>3529</v>
      </c>
      <c r="C822" s="447" t="s">
        <v>4992</v>
      </c>
      <c r="D822" s="497">
        <f t="shared" si="115"/>
        <v>1304</v>
      </c>
      <c r="E822" s="496" t="e">
        <v>#N/A</v>
      </c>
      <c r="F822" s="489">
        <v>1304</v>
      </c>
      <c r="G822" s="489" t="e">
        <v>#N/A</v>
      </c>
      <c r="H822" s="489" t="e">
        <v>#N/A</v>
      </c>
      <c r="I822" s="489" t="e">
        <v>#N/A</v>
      </c>
      <c r="J822" s="489" t="e">
        <v>#N/A</v>
      </c>
      <c r="K822" s="489" t="e">
        <v>#N/A</v>
      </c>
      <c r="L822" s="489" t="e">
        <v>#N/A</v>
      </c>
      <c r="M822" s="743"/>
      <c r="N822" s="613" t="e">
        <f t="shared" si="108"/>
        <v>#N/A</v>
      </c>
      <c r="O822" s="613">
        <f t="shared" si="109"/>
        <v>0</v>
      </c>
      <c r="P822" s="613" t="e">
        <f t="shared" si="110"/>
        <v>#N/A</v>
      </c>
      <c r="Q822" s="896" t="e">
        <f t="shared" si="116"/>
        <v>#N/A</v>
      </c>
      <c r="R822" s="613" t="e">
        <f t="shared" si="111"/>
        <v>#N/A</v>
      </c>
      <c r="S822" s="613" t="e">
        <f t="shared" si="112"/>
        <v>#N/A</v>
      </c>
      <c r="T822" s="747" t="e">
        <f t="shared" si="113"/>
        <v>#N/A</v>
      </c>
      <c r="U822" s="613" t="e">
        <f t="shared" si="114"/>
        <v>#N/A</v>
      </c>
    </row>
    <row r="823" spans="1:21">
      <c r="A823" s="285" t="s">
        <v>3719</v>
      </c>
      <c r="B823" s="285" t="s">
        <v>3423</v>
      </c>
      <c r="C823" s="447" t="s">
        <v>4992</v>
      </c>
      <c r="D823" s="497">
        <f t="shared" si="115"/>
        <v>579</v>
      </c>
      <c r="E823" s="496" t="e">
        <v>#N/A</v>
      </c>
      <c r="F823" s="489">
        <v>579</v>
      </c>
      <c r="G823" s="489" t="e">
        <v>#N/A</v>
      </c>
      <c r="H823" s="489" t="e">
        <v>#N/A</v>
      </c>
      <c r="I823" s="489" t="e">
        <v>#N/A</v>
      </c>
      <c r="J823" s="489" t="e">
        <v>#N/A</v>
      </c>
      <c r="K823" s="489" t="e">
        <v>#N/A</v>
      </c>
      <c r="L823" s="489" t="e">
        <v>#N/A</v>
      </c>
      <c r="M823" s="743"/>
      <c r="N823" s="613" t="e">
        <f t="shared" si="108"/>
        <v>#N/A</v>
      </c>
      <c r="O823" s="613">
        <f t="shared" si="109"/>
        <v>0</v>
      </c>
      <c r="P823" s="613" t="e">
        <f t="shared" si="110"/>
        <v>#N/A</v>
      </c>
      <c r="Q823" s="896" t="e">
        <f t="shared" si="116"/>
        <v>#N/A</v>
      </c>
      <c r="R823" s="613" t="e">
        <f t="shared" si="111"/>
        <v>#N/A</v>
      </c>
      <c r="S823" s="613" t="e">
        <f t="shared" si="112"/>
        <v>#N/A</v>
      </c>
      <c r="T823" s="747" t="e">
        <f t="shared" si="113"/>
        <v>#N/A</v>
      </c>
      <c r="U823" s="613" t="e">
        <f t="shared" si="114"/>
        <v>#N/A</v>
      </c>
    </row>
    <row r="824" spans="1:21">
      <c r="A824" s="285" t="s">
        <v>3719</v>
      </c>
      <c r="B824" s="285" t="s">
        <v>209</v>
      </c>
      <c r="C824" s="447" t="s">
        <v>5700</v>
      </c>
      <c r="D824" s="497">
        <f t="shared" si="115"/>
        <v>889</v>
      </c>
      <c r="E824" s="496" t="e">
        <v>#N/A</v>
      </c>
      <c r="F824" s="489">
        <v>889</v>
      </c>
      <c r="G824" s="489" t="e">
        <v>#N/A</v>
      </c>
      <c r="H824" s="489">
        <v>889</v>
      </c>
      <c r="I824" s="489">
        <v>889</v>
      </c>
      <c r="J824" s="489">
        <v>889</v>
      </c>
      <c r="K824" s="489">
        <v>889</v>
      </c>
      <c r="L824" s="489">
        <v>893</v>
      </c>
      <c r="M824" s="743"/>
      <c r="N824" s="613" t="e">
        <f t="shared" si="108"/>
        <v>#N/A</v>
      </c>
      <c r="O824" s="613">
        <f t="shared" si="109"/>
        <v>0</v>
      </c>
      <c r="P824" s="613">
        <f t="shared" si="110"/>
        <v>0</v>
      </c>
      <c r="Q824" s="896">
        <f t="shared" si="116"/>
        <v>1</v>
      </c>
      <c r="R824" s="613">
        <f t="shared" si="111"/>
        <v>0</v>
      </c>
      <c r="S824" s="613">
        <f t="shared" si="112"/>
        <v>0</v>
      </c>
      <c r="T824" s="747">
        <f t="shared" si="113"/>
        <v>0</v>
      </c>
      <c r="U824" s="613">
        <f t="shared" si="114"/>
        <v>-4</v>
      </c>
    </row>
    <row r="825" spans="1:21">
      <c r="A825" s="285" t="s">
        <v>3719</v>
      </c>
      <c r="B825" s="285" t="s">
        <v>205</v>
      </c>
      <c r="C825" s="447" t="s">
        <v>5701</v>
      </c>
      <c r="D825" s="497">
        <f t="shared" si="115"/>
        <v>1278</v>
      </c>
      <c r="E825" s="496" t="e">
        <v>#N/A</v>
      </c>
      <c r="F825" s="489">
        <v>1278</v>
      </c>
      <c r="G825" s="489" t="e">
        <v>#N/A</v>
      </c>
      <c r="H825" s="489">
        <v>1278</v>
      </c>
      <c r="I825" s="489">
        <v>1278</v>
      </c>
      <c r="J825" s="489">
        <v>1278</v>
      </c>
      <c r="K825" s="489">
        <v>1278</v>
      </c>
      <c r="L825" s="489">
        <v>1307</v>
      </c>
      <c r="M825" s="743"/>
      <c r="N825" s="613" t="e">
        <f t="shared" si="108"/>
        <v>#N/A</v>
      </c>
      <c r="O825" s="613">
        <f t="shared" si="109"/>
        <v>0</v>
      </c>
      <c r="P825" s="613">
        <f t="shared" si="110"/>
        <v>0</v>
      </c>
      <c r="Q825" s="896">
        <f t="shared" si="116"/>
        <v>1</v>
      </c>
      <c r="R825" s="613">
        <f t="shared" si="111"/>
        <v>0</v>
      </c>
      <c r="S825" s="613">
        <f t="shared" si="112"/>
        <v>0</v>
      </c>
      <c r="T825" s="747">
        <f t="shared" si="113"/>
        <v>0</v>
      </c>
      <c r="U825" s="613">
        <f t="shared" si="114"/>
        <v>-29</v>
      </c>
    </row>
    <row r="826" spans="1:21">
      <c r="A826" s="285" t="s">
        <v>3719</v>
      </c>
      <c r="B826" s="285" t="s">
        <v>3533</v>
      </c>
      <c r="C826" s="447" t="s">
        <v>5702</v>
      </c>
      <c r="D826" s="497">
        <f t="shared" si="115"/>
        <v>9999999</v>
      </c>
      <c r="E826" s="496" t="e">
        <v>#N/A</v>
      </c>
      <c r="F826" s="489" t="e">
        <v>#N/A</v>
      </c>
      <c r="G826" s="489" t="e">
        <v>#N/A</v>
      </c>
      <c r="H826" s="489" t="e">
        <v>#N/A</v>
      </c>
      <c r="I826" s="489" t="e">
        <v>#N/A</v>
      </c>
      <c r="J826" s="489">
        <v>9999999</v>
      </c>
      <c r="K826" s="489" t="e">
        <v>#N/A</v>
      </c>
      <c r="L826" s="489">
        <v>0</v>
      </c>
      <c r="M826" s="743"/>
      <c r="N826" s="613" t="e">
        <f t="shared" si="108"/>
        <v>#N/A</v>
      </c>
      <c r="O826" s="613" t="e">
        <f t="shared" si="109"/>
        <v>#N/A</v>
      </c>
      <c r="P826" s="613" t="e">
        <f t="shared" si="110"/>
        <v>#N/A</v>
      </c>
      <c r="Q826" s="896" t="e">
        <f t="shared" si="116"/>
        <v>#N/A</v>
      </c>
      <c r="R826" s="613" t="e">
        <f t="shared" si="111"/>
        <v>#N/A</v>
      </c>
      <c r="S826" s="613">
        <f t="shared" si="112"/>
        <v>0</v>
      </c>
      <c r="T826" s="747" t="e">
        <f t="shared" si="113"/>
        <v>#N/A</v>
      </c>
      <c r="U826" s="613">
        <f t="shared" si="114"/>
        <v>9999999</v>
      </c>
    </row>
    <row r="827" spans="1:21">
      <c r="A827" s="285" t="s">
        <v>3719</v>
      </c>
      <c r="B827" s="285" t="s">
        <v>294</v>
      </c>
      <c r="C827" s="447" t="s">
        <v>5703</v>
      </c>
      <c r="D827" s="497">
        <f t="shared" si="115"/>
        <v>501</v>
      </c>
      <c r="E827" s="496" t="e">
        <v>#N/A</v>
      </c>
      <c r="F827" s="489">
        <v>501</v>
      </c>
      <c r="G827" s="489" t="e">
        <v>#N/A</v>
      </c>
      <c r="H827" s="489">
        <v>501</v>
      </c>
      <c r="I827" s="489">
        <v>501</v>
      </c>
      <c r="J827" s="489">
        <v>501</v>
      </c>
      <c r="K827" s="489" t="e">
        <v>#N/A</v>
      </c>
      <c r="L827" s="489">
        <v>501</v>
      </c>
      <c r="M827" s="743"/>
      <c r="N827" s="613" t="e">
        <f t="shared" si="108"/>
        <v>#N/A</v>
      </c>
      <c r="O827" s="613">
        <f t="shared" si="109"/>
        <v>0</v>
      </c>
      <c r="P827" s="613">
        <f t="shared" si="110"/>
        <v>0</v>
      </c>
      <c r="Q827" s="896">
        <f t="shared" si="116"/>
        <v>1</v>
      </c>
      <c r="R827" s="613">
        <f t="shared" si="111"/>
        <v>0</v>
      </c>
      <c r="S827" s="613">
        <f t="shared" si="112"/>
        <v>0</v>
      </c>
      <c r="T827" s="747" t="e">
        <f t="shared" si="113"/>
        <v>#N/A</v>
      </c>
      <c r="U827" s="613">
        <f t="shared" si="114"/>
        <v>0</v>
      </c>
    </row>
    <row r="828" spans="1:21">
      <c r="A828" s="285" t="s">
        <v>3719</v>
      </c>
      <c r="B828" s="285" t="s">
        <v>2809</v>
      </c>
      <c r="C828" s="447" t="s">
        <v>5704</v>
      </c>
      <c r="D828" s="497">
        <f t="shared" si="115"/>
        <v>521</v>
      </c>
      <c r="E828" s="496" t="e">
        <v>#N/A</v>
      </c>
      <c r="F828" s="489">
        <v>521</v>
      </c>
      <c r="G828" s="489" t="e">
        <v>#N/A</v>
      </c>
      <c r="H828" s="489">
        <v>501</v>
      </c>
      <c r="I828" s="489">
        <v>501</v>
      </c>
      <c r="J828" s="489">
        <v>501</v>
      </c>
      <c r="K828" s="489">
        <v>501</v>
      </c>
      <c r="L828" s="489" t="e">
        <v>#N/A</v>
      </c>
      <c r="M828" s="743"/>
      <c r="N828" s="613" t="e">
        <f t="shared" si="108"/>
        <v>#N/A</v>
      </c>
      <c r="O828" s="613">
        <f t="shared" si="109"/>
        <v>0</v>
      </c>
      <c r="P828" s="613">
        <f t="shared" si="110"/>
        <v>20</v>
      </c>
      <c r="Q828" s="896">
        <f t="shared" si="116"/>
        <v>1.0399201596806387</v>
      </c>
      <c r="R828" s="613">
        <f t="shared" si="111"/>
        <v>20</v>
      </c>
      <c r="S828" s="613">
        <f t="shared" si="112"/>
        <v>20</v>
      </c>
      <c r="T828" s="747">
        <f t="shared" si="113"/>
        <v>20</v>
      </c>
      <c r="U828" s="613" t="e">
        <f t="shared" si="114"/>
        <v>#N/A</v>
      </c>
    </row>
    <row r="829" spans="1:21">
      <c r="A829" s="285" t="s">
        <v>3719</v>
      </c>
      <c r="B829" s="285" t="s">
        <v>168</v>
      </c>
      <c r="C829" s="447" t="s">
        <v>1187</v>
      </c>
      <c r="D829" s="497">
        <f t="shared" si="115"/>
        <v>568</v>
      </c>
      <c r="E829" s="496" t="e">
        <v>#N/A</v>
      </c>
      <c r="F829" s="489">
        <v>568</v>
      </c>
      <c r="G829" s="489" t="e">
        <v>#N/A</v>
      </c>
      <c r="H829" s="489">
        <v>562</v>
      </c>
      <c r="I829" s="489">
        <v>562</v>
      </c>
      <c r="J829" s="489">
        <v>562</v>
      </c>
      <c r="K829" s="489">
        <v>562</v>
      </c>
      <c r="L829" s="489">
        <v>562</v>
      </c>
      <c r="M829" s="743"/>
      <c r="N829" s="613" t="e">
        <f t="shared" si="108"/>
        <v>#N/A</v>
      </c>
      <c r="O829" s="613">
        <f t="shared" si="109"/>
        <v>0</v>
      </c>
      <c r="P829" s="613">
        <f t="shared" si="110"/>
        <v>6</v>
      </c>
      <c r="Q829" s="896">
        <f t="shared" si="116"/>
        <v>1.01067615658363</v>
      </c>
      <c r="R829" s="613">
        <f t="shared" si="111"/>
        <v>6</v>
      </c>
      <c r="S829" s="613">
        <f t="shared" si="112"/>
        <v>6</v>
      </c>
      <c r="T829" s="747">
        <f t="shared" si="113"/>
        <v>6</v>
      </c>
      <c r="U829" s="613">
        <f t="shared" si="114"/>
        <v>6</v>
      </c>
    </row>
    <row r="830" spans="1:21">
      <c r="A830" s="285" t="s">
        <v>3719</v>
      </c>
      <c r="B830" s="285" t="s">
        <v>3518</v>
      </c>
      <c r="C830" s="447" t="s">
        <v>4992</v>
      </c>
      <c r="D830" s="497">
        <f t="shared" si="115"/>
        <v>911</v>
      </c>
      <c r="E830" s="496" t="e">
        <v>#N/A</v>
      </c>
      <c r="F830" s="489">
        <v>911</v>
      </c>
      <c r="G830" s="489" t="e">
        <v>#N/A</v>
      </c>
      <c r="H830" s="489" t="e">
        <v>#N/A</v>
      </c>
      <c r="I830" s="489" t="e">
        <v>#N/A</v>
      </c>
      <c r="J830" s="489" t="e">
        <v>#N/A</v>
      </c>
      <c r="K830" s="489" t="e">
        <v>#N/A</v>
      </c>
      <c r="L830" s="489" t="e">
        <v>#N/A</v>
      </c>
      <c r="M830" s="743"/>
      <c r="N830" s="613" t="e">
        <f t="shared" si="108"/>
        <v>#N/A</v>
      </c>
      <c r="O830" s="613">
        <f t="shared" si="109"/>
        <v>0</v>
      </c>
      <c r="P830" s="613" t="e">
        <f t="shared" si="110"/>
        <v>#N/A</v>
      </c>
      <c r="Q830" s="896" t="e">
        <f t="shared" si="116"/>
        <v>#N/A</v>
      </c>
      <c r="R830" s="613" t="e">
        <f t="shared" si="111"/>
        <v>#N/A</v>
      </c>
      <c r="S830" s="613" t="e">
        <f t="shared" si="112"/>
        <v>#N/A</v>
      </c>
      <c r="T830" s="747" t="e">
        <f t="shared" si="113"/>
        <v>#N/A</v>
      </c>
      <c r="U830" s="613" t="e">
        <f t="shared" si="114"/>
        <v>#N/A</v>
      </c>
    </row>
    <row r="831" spans="1:21">
      <c r="A831" s="285" t="s">
        <v>3719</v>
      </c>
      <c r="B831" s="285" t="s">
        <v>3523</v>
      </c>
      <c r="C831" s="447" t="s">
        <v>4992</v>
      </c>
      <c r="D831" s="497">
        <f t="shared" si="115"/>
        <v>1334</v>
      </c>
      <c r="E831" s="496" t="e">
        <v>#N/A</v>
      </c>
      <c r="F831" s="489">
        <v>1334</v>
      </c>
      <c r="G831" s="489" t="e">
        <v>#N/A</v>
      </c>
      <c r="H831" s="489" t="e">
        <v>#N/A</v>
      </c>
      <c r="I831" s="489" t="e">
        <v>#N/A</v>
      </c>
      <c r="J831" s="489" t="e">
        <v>#N/A</v>
      </c>
      <c r="K831" s="489" t="e">
        <v>#N/A</v>
      </c>
      <c r="L831" s="489" t="e">
        <v>#N/A</v>
      </c>
      <c r="M831" s="743"/>
      <c r="N831" s="613" t="e">
        <f t="shared" si="108"/>
        <v>#N/A</v>
      </c>
      <c r="O831" s="613">
        <f t="shared" si="109"/>
        <v>0</v>
      </c>
      <c r="P831" s="613" t="e">
        <f t="shared" si="110"/>
        <v>#N/A</v>
      </c>
      <c r="Q831" s="896" t="e">
        <f t="shared" si="116"/>
        <v>#N/A</v>
      </c>
      <c r="R831" s="613" t="e">
        <f t="shared" si="111"/>
        <v>#N/A</v>
      </c>
      <c r="S831" s="613" t="e">
        <f t="shared" si="112"/>
        <v>#N/A</v>
      </c>
      <c r="T831" s="747" t="e">
        <f t="shared" si="113"/>
        <v>#N/A</v>
      </c>
      <c r="U831" s="613" t="e">
        <f t="shared" si="114"/>
        <v>#N/A</v>
      </c>
    </row>
    <row r="832" spans="1:21">
      <c r="A832" s="285" t="s">
        <v>3719</v>
      </c>
      <c r="B832" s="285" t="s">
        <v>3530</v>
      </c>
      <c r="C832" s="447" t="s">
        <v>4992</v>
      </c>
      <c r="D832" s="497">
        <f t="shared" si="115"/>
        <v>1334</v>
      </c>
      <c r="E832" s="496" t="e">
        <v>#N/A</v>
      </c>
      <c r="F832" s="489">
        <v>1334</v>
      </c>
      <c r="G832" s="489" t="e">
        <v>#N/A</v>
      </c>
      <c r="H832" s="489" t="e">
        <v>#N/A</v>
      </c>
      <c r="I832" s="489" t="e">
        <v>#N/A</v>
      </c>
      <c r="J832" s="489" t="e">
        <v>#N/A</v>
      </c>
      <c r="K832" s="489" t="e">
        <v>#N/A</v>
      </c>
      <c r="L832" s="489" t="e">
        <v>#N/A</v>
      </c>
      <c r="M832" s="743"/>
      <c r="N832" s="613" t="e">
        <f t="shared" si="108"/>
        <v>#N/A</v>
      </c>
      <c r="O832" s="613">
        <f t="shared" si="109"/>
        <v>0</v>
      </c>
      <c r="P832" s="613" t="e">
        <f t="shared" si="110"/>
        <v>#N/A</v>
      </c>
      <c r="Q832" s="896" t="e">
        <f t="shared" si="116"/>
        <v>#N/A</v>
      </c>
      <c r="R832" s="613" t="e">
        <f t="shared" si="111"/>
        <v>#N/A</v>
      </c>
      <c r="S832" s="613" t="e">
        <f t="shared" si="112"/>
        <v>#N/A</v>
      </c>
      <c r="T832" s="747" t="e">
        <f t="shared" si="113"/>
        <v>#N/A</v>
      </c>
      <c r="U832" s="613" t="e">
        <f t="shared" si="114"/>
        <v>#N/A</v>
      </c>
    </row>
    <row r="833" spans="1:21">
      <c r="A833" s="285" t="s">
        <v>3719</v>
      </c>
      <c r="B833" s="285" t="s">
        <v>3424</v>
      </c>
      <c r="C833" s="447" t="s">
        <v>4992</v>
      </c>
      <c r="D833" s="497">
        <f t="shared" si="115"/>
        <v>677</v>
      </c>
      <c r="E833" s="496" t="e">
        <v>#N/A</v>
      </c>
      <c r="F833" s="489">
        <v>677</v>
      </c>
      <c r="G833" s="489" t="e">
        <v>#N/A</v>
      </c>
      <c r="H833" s="489" t="e">
        <v>#N/A</v>
      </c>
      <c r="I833" s="489" t="e">
        <v>#N/A</v>
      </c>
      <c r="J833" s="489" t="e">
        <v>#N/A</v>
      </c>
      <c r="K833" s="489" t="e">
        <v>#N/A</v>
      </c>
      <c r="L833" s="489" t="e">
        <v>#N/A</v>
      </c>
      <c r="M833" s="743"/>
      <c r="N833" s="613" t="e">
        <f t="shared" si="108"/>
        <v>#N/A</v>
      </c>
      <c r="O833" s="613">
        <f t="shared" si="109"/>
        <v>0</v>
      </c>
      <c r="P833" s="613" t="e">
        <f t="shared" si="110"/>
        <v>#N/A</v>
      </c>
      <c r="Q833" s="896" t="e">
        <f t="shared" si="116"/>
        <v>#N/A</v>
      </c>
      <c r="R833" s="613" t="e">
        <f t="shared" si="111"/>
        <v>#N/A</v>
      </c>
      <c r="S833" s="613" t="e">
        <f t="shared" si="112"/>
        <v>#N/A</v>
      </c>
      <c r="T833" s="747" t="e">
        <f t="shared" si="113"/>
        <v>#N/A</v>
      </c>
      <c r="U833" s="613" t="e">
        <f t="shared" si="114"/>
        <v>#N/A</v>
      </c>
    </row>
    <row r="834" spans="1:21">
      <c r="A834" s="285" t="s">
        <v>3719</v>
      </c>
      <c r="B834" s="285" t="s">
        <v>210</v>
      </c>
      <c r="C834" s="447" t="s">
        <v>5705</v>
      </c>
      <c r="D834" s="497">
        <f t="shared" si="115"/>
        <v>893</v>
      </c>
      <c r="E834" s="496" t="e">
        <v>#N/A</v>
      </c>
      <c r="F834" s="489">
        <v>893</v>
      </c>
      <c r="G834" s="489" t="e">
        <v>#N/A</v>
      </c>
      <c r="H834" s="489">
        <v>893</v>
      </c>
      <c r="I834" s="489">
        <v>893</v>
      </c>
      <c r="J834" s="489">
        <v>893</v>
      </c>
      <c r="K834" s="489">
        <v>893</v>
      </c>
      <c r="L834" s="489">
        <v>889</v>
      </c>
      <c r="M834" s="743"/>
      <c r="N834" s="613" t="e">
        <f t="shared" ref="N834:N897" si="117">D834-E834</f>
        <v>#N/A</v>
      </c>
      <c r="O834" s="613">
        <f t="shared" ref="O834:O897" si="118">D834-F834</f>
        <v>0</v>
      </c>
      <c r="P834" s="613">
        <f t="shared" ref="P834:P897" si="119">D834-H834</f>
        <v>0</v>
      </c>
      <c r="Q834" s="896">
        <f t="shared" si="116"/>
        <v>1</v>
      </c>
      <c r="R834" s="613">
        <f t="shared" ref="R834:R897" si="120">D834-I834</f>
        <v>0</v>
      </c>
      <c r="S834" s="613">
        <f t="shared" ref="S834:S897" si="121">D834-J834</f>
        <v>0</v>
      </c>
      <c r="T834" s="747">
        <f t="shared" ref="T834:T897" si="122">D834-K834</f>
        <v>0</v>
      </c>
      <c r="U834" s="613">
        <f t="shared" ref="U834:U897" si="123">D834-L834</f>
        <v>4</v>
      </c>
    </row>
    <row r="835" spans="1:21">
      <c r="A835" s="285" t="s">
        <v>3719</v>
      </c>
      <c r="B835" s="285" t="s">
        <v>206</v>
      </c>
      <c r="C835" s="447" t="s">
        <v>5706</v>
      </c>
      <c r="D835" s="497">
        <f t="shared" ref="D835:D898" si="124">IFERROR(E835,IFERROR(F835,IFERROR(G835,IFERROR(H835,IFERROR(I835,IFERROR(J835,IFERROR(K835,L835)))))))</f>
        <v>1307</v>
      </c>
      <c r="E835" s="496" t="e">
        <v>#N/A</v>
      </c>
      <c r="F835" s="489">
        <v>1307</v>
      </c>
      <c r="G835" s="489" t="e">
        <v>#N/A</v>
      </c>
      <c r="H835" s="489">
        <v>1307</v>
      </c>
      <c r="I835" s="489">
        <v>1307</v>
      </c>
      <c r="J835" s="489">
        <v>1307</v>
      </c>
      <c r="K835" s="489">
        <v>1307</v>
      </c>
      <c r="L835" s="489">
        <v>1278</v>
      </c>
      <c r="M835" s="743"/>
      <c r="N835" s="613" t="e">
        <f t="shared" si="117"/>
        <v>#N/A</v>
      </c>
      <c r="O835" s="613">
        <f t="shared" si="118"/>
        <v>0</v>
      </c>
      <c r="P835" s="613">
        <f t="shared" si="119"/>
        <v>0</v>
      </c>
      <c r="Q835" s="896">
        <f t="shared" ref="Q835:Q898" si="125">F835/H835</f>
        <v>1</v>
      </c>
      <c r="R835" s="613">
        <f t="shared" si="120"/>
        <v>0</v>
      </c>
      <c r="S835" s="613">
        <f t="shared" si="121"/>
        <v>0</v>
      </c>
      <c r="T835" s="747">
        <f t="shared" si="122"/>
        <v>0</v>
      </c>
      <c r="U835" s="613">
        <f t="shared" si="123"/>
        <v>29</v>
      </c>
    </row>
    <row r="836" spans="1:21">
      <c r="A836" s="285" t="s">
        <v>3719</v>
      </c>
      <c r="B836" s="285" t="s">
        <v>3534</v>
      </c>
      <c r="C836" s="447" t="s">
        <v>5707</v>
      </c>
      <c r="D836" s="497">
        <f t="shared" si="124"/>
        <v>9999999</v>
      </c>
      <c r="E836" s="496" t="e">
        <v>#N/A</v>
      </c>
      <c r="F836" s="489" t="e">
        <v>#N/A</v>
      </c>
      <c r="G836" s="489" t="e">
        <v>#N/A</v>
      </c>
      <c r="H836" s="489" t="e">
        <v>#N/A</v>
      </c>
      <c r="I836" s="489" t="e">
        <v>#N/A</v>
      </c>
      <c r="J836" s="489">
        <v>9999999</v>
      </c>
      <c r="K836" s="489" t="e">
        <v>#N/A</v>
      </c>
      <c r="L836" s="489">
        <v>0</v>
      </c>
      <c r="M836" s="743"/>
      <c r="N836" s="613" t="e">
        <f t="shared" si="117"/>
        <v>#N/A</v>
      </c>
      <c r="O836" s="613" t="e">
        <f t="shared" si="118"/>
        <v>#N/A</v>
      </c>
      <c r="P836" s="613" t="e">
        <f t="shared" si="119"/>
        <v>#N/A</v>
      </c>
      <c r="Q836" s="896" t="e">
        <f t="shared" si="125"/>
        <v>#N/A</v>
      </c>
      <c r="R836" s="613" t="e">
        <f t="shared" si="120"/>
        <v>#N/A</v>
      </c>
      <c r="S836" s="613">
        <f t="shared" si="121"/>
        <v>0</v>
      </c>
      <c r="T836" s="747" t="e">
        <f t="shared" si="122"/>
        <v>#N/A</v>
      </c>
      <c r="U836" s="613">
        <f t="shared" si="123"/>
        <v>9999999</v>
      </c>
    </row>
    <row r="837" spans="1:21">
      <c r="A837" s="285" t="s">
        <v>3719</v>
      </c>
      <c r="B837" s="285" t="s">
        <v>295</v>
      </c>
      <c r="C837" s="447" t="s">
        <v>5708</v>
      </c>
      <c r="D837" s="497">
        <f t="shared" si="124"/>
        <v>563</v>
      </c>
      <c r="E837" s="496" t="e">
        <v>#N/A</v>
      </c>
      <c r="F837" s="489">
        <v>563</v>
      </c>
      <c r="G837" s="489" t="e">
        <v>#N/A</v>
      </c>
      <c r="H837" s="489">
        <v>563</v>
      </c>
      <c r="I837" s="489">
        <v>563</v>
      </c>
      <c r="J837" s="489">
        <v>563</v>
      </c>
      <c r="K837" s="489" t="e">
        <v>#N/A</v>
      </c>
      <c r="L837" s="489">
        <v>563</v>
      </c>
      <c r="M837" s="743"/>
      <c r="N837" s="613" t="e">
        <f t="shared" si="117"/>
        <v>#N/A</v>
      </c>
      <c r="O837" s="613">
        <f t="shared" si="118"/>
        <v>0</v>
      </c>
      <c r="P837" s="613">
        <f t="shared" si="119"/>
        <v>0</v>
      </c>
      <c r="Q837" s="896">
        <f t="shared" si="125"/>
        <v>1</v>
      </c>
      <c r="R837" s="613">
        <f t="shared" si="120"/>
        <v>0</v>
      </c>
      <c r="S837" s="613">
        <f t="shared" si="121"/>
        <v>0</v>
      </c>
      <c r="T837" s="747" t="e">
        <f t="shared" si="122"/>
        <v>#N/A</v>
      </c>
      <c r="U837" s="613">
        <f t="shared" si="123"/>
        <v>0</v>
      </c>
    </row>
    <row r="838" spans="1:21">
      <c r="A838" s="285" t="s">
        <v>3719</v>
      </c>
      <c r="B838" s="285" t="s">
        <v>2811</v>
      </c>
      <c r="C838" s="447" t="s">
        <v>5709</v>
      </c>
      <c r="D838" s="497">
        <f t="shared" si="124"/>
        <v>586</v>
      </c>
      <c r="E838" s="496" t="e">
        <v>#N/A</v>
      </c>
      <c r="F838" s="489">
        <v>586</v>
      </c>
      <c r="G838" s="489" t="e">
        <v>#N/A</v>
      </c>
      <c r="H838" s="489">
        <v>563</v>
      </c>
      <c r="I838" s="489">
        <v>563</v>
      </c>
      <c r="J838" s="489">
        <v>563</v>
      </c>
      <c r="K838" s="489">
        <v>563</v>
      </c>
      <c r="L838" s="489" t="e">
        <v>#N/A</v>
      </c>
      <c r="M838" s="743"/>
      <c r="N838" s="613" t="e">
        <f t="shared" si="117"/>
        <v>#N/A</v>
      </c>
      <c r="O838" s="613">
        <f t="shared" si="118"/>
        <v>0</v>
      </c>
      <c r="P838" s="613">
        <f t="shared" si="119"/>
        <v>23</v>
      </c>
      <c r="Q838" s="896">
        <f t="shared" si="125"/>
        <v>1.0408525754884548</v>
      </c>
      <c r="R838" s="613">
        <f t="shared" si="120"/>
        <v>23</v>
      </c>
      <c r="S838" s="613">
        <f t="shared" si="121"/>
        <v>23</v>
      </c>
      <c r="T838" s="747">
        <f t="shared" si="122"/>
        <v>23</v>
      </c>
      <c r="U838" s="613" t="e">
        <f t="shared" si="123"/>
        <v>#N/A</v>
      </c>
    </row>
    <row r="839" spans="1:21">
      <c r="A839" s="285" t="s">
        <v>3719</v>
      </c>
      <c r="B839" s="285" t="s">
        <v>169</v>
      </c>
      <c r="C839" s="447" t="s">
        <v>1189</v>
      </c>
      <c r="D839" s="497">
        <f t="shared" si="124"/>
        <v>664</v>
      </c>
      <c r="E839" s="496" t="e">
        <v>#N/A</v>
      </c>
      <c r="F839" s="489">
        <v>664</v>
      </c>
      <c r="G839" s="489" t="e">
        <v>#N/A</v>
      </c>
      <c r="H839" s="489">
        <v>657</v>
      </c>
      <c r="I839" s="489">
        <v>657</v>
      </c>
      <c r="J839" s="489">
        <v>657</v>
      </c>
      <c r="K839" s="489">
        <v>657</v>
      </c>
      <c r="L839" s="489">
        <v>657</v>
      </c>
      <c r="M839" s="743"/>
      <c r="N839" s="613" t="e">
        <f t="shared" si="117"/>
        <v>#N/A</v>
      </c>
      <c r="O839" s="613">
        <f t="shared" si="118"/>
        <v>0</v>
      </c>
      <c r="P839" s="613">
        <f t="shared" si="119"/>
        <v>7</v>
      </c>
      <c r="Q839" s="896">
        <f t="shared" si="125"/>
        <v>1.0106544901065448</v>
      </c>
      <c r="R839" s="613">
        <f t="shared" si="120"/>
        <v>7</v>
      </c>
      <c r="S839" s="613">
        <f t="shared" si="121"/>
        <v>7</v>
      </c>
      <c r="T839" s="747">
        <f t="shared" si="122"/>
        <v>7</v>
      </c>
      <c r="U839" s="613">
        <f t="shared" si="123"/>
        <v>7</v>
      </c>
    </row>
    <row r="840" spans="1:21">
      <c r="A840" s="285" t="s">
        <v>3719</v>
      </c>
      <c r="B840" s="285" t="s">
        <v>3425</v>
      </c>
      <c r="C840" s="447" t="s">
        <v>4992</v>
      </c>
      <c r="D840" s="497">
        <f t="shared" si="124"/>
        <v>864</v>
      </c>
      <c r="E840" s="496" t="e">
        <v>#N/A</v>
      </c>
      <c r="F840" s="489">
        <v>864</v>
      </c>
      <c r="G840" s="489" t="e">
        <v>#N/A</v>
      </c>
      <c r="H840" s="489" t="e">
        <v>#N/A</v>
      </c>
      <c r="I840" s="489" t="e">
        <v>#N/A</v>
      </c>
      <c r="J840" s="489" t="e">
        <v>#N/A</v>
      </c>
      <c r="K840" s="489" t="e">
        <v>#N/A</v>
      </c>
      <c r="L840" s="489" t="e">
        <v>#N/A</v>
      </c>
      <c r="M840" s="743"/>
      <c r="N840" s="613" t="e">
        <f t="shared" si="117"/>
        <v>#N/A</v>
      </c>
      <c r="O840" s="613">
        <f t="shared" si="118"/>
        <v>0</v>
      </c>
      <c r="P840" s="613" t="e">
        <f t="shared" si="119"/>
        <v>#N/A</v>
      </c>
      <c r="Q840" s="896" t="e">
        <f t="shared" si="125"/>
        <v>#N/A</v>
      </c>
      <c r="R840" s="613" t="e">
        <f t="shared" si="120"/>
        <v>#N/A</v>
      </c>
      <c r="S840" s="613" t="e">
        <f t="shared" si="121"/>
        <v>#N/A</v>
      </c>
      <c r="T840" s="747" t="e">
        <f t="shared" si="122"/>
        <v>#N/A</v>
      </c>
      <c r="U840" s="613" t="e">
        <f t="shared" si="123"/>
        <v>#N/A</v>
      </c>
    </row>
    <row r="841" spans="1:21">
      <c r="A841" s="285" t="s">
        <v>3719</v>
      </c>
      <c r="B841" s="285" t="s">
        <v>296</v>
      </c>
      <c r="C841" s="447" t="s">
        <v>5710</v>
      </c>
      <c r="D841" s="497">
        <f t="shared" si="124"/>
        <v>808</v>
      </c>
      <c r="E841" s="496" t="e">
        <v>#N/A</v>
      </c>
      <c r="F841" s="489">
        <v>808</v>
      </c>
      <c r="G841" s="489" t="e">
        <v>#N/A</v>
      </c>
      <c r="H841" s="489">
        <v>808</v>
      </c>
      <c r="I841" s="489">
        <v>808</v>
      </c>
      <c r="J841" s="489">
        <v>808</v>
      </c>
      <c r="K841" s="489" t="e">
        <v>#N/A</v>
      </c>
      <c r="L841" s="489">
        <v>808</v>
      </c>
      <c r="M841" s="743"/>
      <c r="N841" s="613" t="e">
        <f t="shared" si="117"/>
        <v>#N/A</v>
      </c>
      <c r="O841" s="613">
        <f t="shared" si="118"/>
        <v>0</v>
      </c>
      <c r="P841" s="613">
        <f t="shared" si="119"/>
        <v>0</v>
      </c>
      <c r="Q841" s="896">
        <f t="shared" si="125"/>
        <v>1</v>
      </c>
      <c r="R841" s="613">
        <f t="shared" si="120"/>
        <v>0</v>
      </c>
      <c r="S841" s="613">
        <f t="shared" si="121"/>
        <v>0</v>
      </c>
      <c r="T841" s="747" t="e">
        <f t="shared" si="122"/>
        <v>#N/A</v>
      </c>
      <c r="U841" s="613">
        <f t="shared" si="123"/>
        <v>0</v>
      </c>
    </row>
    <row r="842" spans="1:21">
      <c r="A842" s="285" t="s">
        <v>3719</v>
      </c>
      <c r="B842" s="285" t="s">
        <v>2813</v>
      </c>
      <c r="C842" s="447" t="s">
        <v>5711</v>
      </c>
      <c r="D842" s="497">
        <f t="shared" si="124"/>
        <v>840</v>
      </c>
      <c r="E842" s="496" t="e">
        <v>#N/A</v>
      </c>
      <c r="F842" s="489">
        <v>840</v>
      </c>
      <c r="G842" s="489" t="e">
        <v>#N/A</v>
      </c>
      <c r="H842" s="489">
        <v>808</v>
      </c>
      <c r="I842" s="489">
        <v>808</v>
      </c>
      <c r="J842" s="489">
        <v>808</v>
      </c>
      <c r="K842" s="489">
        <v>808</v>
      </c>
      <c r="L842" s="489" t="e">
        <v>#N/A</v>
      </c>
      <c r="M842" s="743"/>
      <c r="N842" s="613" t="e">
        <f t="shared" si="117"/>
        <v>#N/A</v>
      </c>
      <c r="O842" s="613">
        <f t="shared" si="118"/>
        <v>0</v>
      </c>
      <c r="P842" s="613">
        <f t="shared" si="119"/>
        <v>32</v>
      </c>
      <c r="Q842" s="896">
        <f t="shared" si="125"/>
        <v>1.0396039603960396</v>
      </c>
      <c r="R842" s="613">
        <f t="shared" si="120"/>
        <v>32</v>
      </c>
      <c r="S842" s="613">
        <f t="shared" si="121"/>
        <v>32</v>
      </c>
      <c r="T842" s="747">
        <f t="shared" si="122"/>
        <v>32</v>
      </c>
      <c r="U842" s="613" t="e">
        <f t="shared" si="123"/>
        <v>#N/A</v>
      </c>
    </row>
    <row r="843" spans="1:21">
      <c r="A843" s="285" t="s">
        <v>3719</v>
      </c>
      <c r="B843" s="285" t="s">
        <v>170</v>
      </c>
      <c r="C843" s="447" t="s">
        <v>1191</v>
      </c>
      <c r="D843" s="497">
        <f t="shared" si="124"/>
        <v>847</v>
      </c>
      <c r="E843" s="496" t="e">
        <v>#N/A</v>
      </c>
      <c r="F843" s="489">
        <v>847</v>
      </c>
      <c r="G843" s="489" t="e">
        <v>#N/A</v>
      </c>
      <c r="H843" s="489">
        <v>839</v>
      </c>
      <c r="I843" s="489">
        <v>839</v>
      </c>
      <c r="J843" s="489">
        <v>839</v>
      </c>
      <c r="K843" s="489">
        <v>839</v>
      </c>
      <c r="L843" s="489">
        <v>839</v>
      </c>
      <c r="M843" s="743"/>
      <c r="N843" s="613" t="e">
        <f t="shared" si="117"/>
        <v>#N/A</v>
      </c>
      <c r="O843" s="613">
        <f t="shared" si="118"/>
        <v>0</v>
      </c>
      <c r="P843" s="613">
        <f t="shared" si="119"/>
        <v>8</v>
      </c>
      <c r="Q843" s="896">
        <f t="shared" si="125"/>
        <v>1.0095351609058403</v>
      </c>
      <c r="R843" s="613">
        <f t="shared" si="120"/>
        <v>8</v>
      </c>
      <c r="S843" s="613">
        <f t="shared" si="121"/>
        <v>8</v>
      </c>
      <c r="T843" s="747">
        <f t="shared" si="122"/>
        <v>8</v>
      </c>
      <c r="U843" s="613">
        <f t="shared" si="123"/>
        <v>8</v>
      </c>
    </row>
    <row r="844" spans="1:21">
      <c r="A844" s="285" t="s">
        <v>3719</v>
      </c>
      <c r="B844" s="285" t="s">
        <v>3519</v>
      </c>
      <c r="C844" s="447" t="s">
        <v>4992</v>
      </c>
      <c r="D844" s="497">
        <f t="shared" si="124"/>
        <v>1043</v>
      </c>
      <c r="E844" s="496" t="e">
        <v>#N/A</v>
      </c>
      <c r="F844" s="489">
        <v>1043</v>
      </c>
      <c r="G844" s="489" t="e">
        <v>#N/A</v>
      </c>
      <c r="H844" s="489" t="e">
        <v>#N/A</v>
      </c>
      <c r="I844" s="489" t="e">
        <v>#N/A</v>
      </c>
      <c r="J844" s="489" t="e">
        <v>#N/A</v>
      </c>
      <c r="K844" s="489" t="e">
        <v>#N/A</v>
      </c>
      <c r="L844" s="489" t="e">
        <v>#N/A</v>
      </c>
      <c r="M844" s="743"/>
      <c r="N844" s="613" t="e">
        <f t="shared" si="117"/>
        <v>#N/A</v>
      </c>
      <c r="O844" s="613">
        <f t="shared" si="118"/>
        <v>0</v>
      </c>
      <c r="P844" s="613" t="e">
        <f t="shared" si="119"/>
        <v>#N/A</v>
      </c>
      <c r="Q844" s="896" t="e">
        <f t="shared" si="125"/>
        <v>#N/A</v>
      </c>
      <c r="R844" s="613" t="e">
        <f t="shared" si="120"/>
        <v>#N/A</v>
      </c>
      <c r="S844" s="613" t="e">
        <f t="shared" si="121"/>
        <v>#N/A</v>
      </c>
      <c r="T844" s="747" t="e">
        <f t="shared" si="122"/>
        <v>#N/A</v>
      </c>
      <c r="U844" s="613" t="e">
        <f t="shared" si="123"/>
        <v>#N/A</v>
      </c>
    </row>
    <row r="845" spans="1:21">
      <c r="A845" s="285" t="s">
        <v>3719</v>
      </c>
      <c r="B845" s="285" t="s">
        <v>3524</v>
      </c>
      <c r="C845" s="447" t="s">
        <v>4992</v>
      </c>
      <c r="D845" s="497">
        <f t="shared" si="124"/>
        <v>1987</v>
      </c>
      <c r="E845" s="496" t="e">
        <v>#N/A</v>
      </c>
      <c r="F845" s="489">
        <v>1987</v>
      </c>
      <c r="G845" s="489" t="e">
        <v>#N/A</v>
      </c>
      <c r="H845" s="489" t="e">
        <v>#N/A</v>
      </c>
      <c r="I845" s="489" t="e">
        <v>#N/A</v>
      </c>
      <c r="J845" s="489" t="e">
        <v>#N/A</v>
      </c>
      <c r="K845" s="489" t="e">
        <v>#N/A</v>
      </c>
      <c r="L845" s="489" t="e">
        <v>#N/A</v>
      </c>
      <c r="M845" s="743"/>
      <c r="N845" s="613" t="e">
        <f t="shared" si="117"/>
        <v>#N/A</v>
      </c>
      <c r="O845" s="613">
        <f t="shared" si="118"/>
        <v>0</v>
      </c>
      <c r="P845" s="613" t="e">
        <f t="shared" si="119"/>
        <v>#N/A</v>
      </c>
      <c r="Q845" s="896" t="e">
        <f t="shared" si="125"/>
        <v>#N/A</v>
      </c>
      <c r="R845" s="613" t="e">
        <f t="shared" si="120"/>
        <v>#N/A</v>
      </c>
      <c r="S845" s="613" t="e">
        <f t="shared" si="121"/>
        <v>#N/A</v>
      </c>
      <c r="T845" s="747" t="e">
        <f t="shared" si="122"/>
        <v>#N/A</v>
      </c>
      <c r="U845" s="613" t="e">
        <f t="shared" si="123"/>
        <v>#N/A</v>
      </c>
    </row>
    <row r="846" spans="1:21">
      <c r="A846" s="285" t="s">
        <v>3719</v>
      </c>
      <c r="B846" s="285" t="s">
        <v>3426</v>
      </c>
      <c r="C846" s="447" t="s">
        <v>4992</v>
      </c>
      <c r="D846" s="497">
        <f t="shared" si="124"/>
        <v>1079</v>
      </c>
      <c r="E846" s="496" t="e">
        <v>#N/A</v>
      </c>
      <c r="F846" s="489">
        <v>1079</v>
      </c>
      <c r="G846" s="489" t="e">
        <v>#N/A</v>
      </c>
      <c r="H846" s="489" t="e">
        <v>#N/A</v>
      </c>
      <c r="I846" s="489" t="e">
        <v>#N/A</v>
      </c>
      <c r="J846" s="489" t="e">
        <v>#N/A</v>
      </c>
      <c r="K846" s="489" t="e">
        <v>#N/A</v>
      </c>
      <c r="L846" s="489" t="e">
        <v>#N/A</v>
      </c>
      <c r="M846" s="743"/>
      <c r="N846" s="613" t="e">
        <f t="shared" si="117"/>
        <v>#N/A</v>
      </c>
      <c r="O846" s="613">
        <f t="shared" si="118"/>
        <v>0</v>
      </c>
      <c r="P846" s="613" t="e">
        <f t="shared" si="119"/>
        <v>#N/A</v>
      </c>
      <c r="Q846" s="896" t="e">
        <f t="shared" si="125"/>
        <v>#N/A</v>
      </c>
      <c r="R846" s="613" t="e">
        <f t="shared" si="120"/>
        <v>#N/A</v>
      </c>
      <c r="S846" s="613" t="e">
        <f t="shared" si="121"/>
        <v>#N/A</v>
      </c>
      <c r="T846" s="747" t="e">
        <f t="shared" si="122"/>
        <v>#N/A</v>
      </c>
      <c r="U846" s="613" t="e">
        <f t="shared" si="123"/>
        <v>#N/A</v>
      </c>
    </row>
    <row r="847" spans="1:21">
      <c r="A847" s="285" t="s">
        <v>3719</v>
      </c>
      <c r="B847" s="285" t="s">
        <v>211</v>
      </c>
      <c r="C847" s="447" t="s">
        <v>5712</v>
      </c>
      <c r="D847" s="497">
        <f t="shared" si="124"/>
        <v>1023</v>
      </c>
      <c r="E847" s="496" t="e">
        <v>#N/A</v>
      </c>
      <c r="F847" s="489">
        <v>1023</v>
      </c>
      <c r="G847" s="489" t="e">
        <v>#N/A</v>
      </c>
      <c r="H847" s="489">
        <v>1023</v>
      </c>
      <c r="I847" s="489">
        <v>1023</v>
      </c>
      <c r="J847" s="489">
        <v>1023</v>
      </c>
      <c r="K847" s="489">
        <v>1023</v>
      </c>
      <c r="L847" s="489">
        <v>1023</v>
      </c>
      <c r="M847" s="743"/>
      <c r="N847" s="613" t="e">
        <f t="shared" si="117"/>
        <v>#N/A</v>
      </c>
      <c r="O847" s="613">
        <f t="shared" si="118"/>
        <v>0</v>
      </c>
      <c r="P847" s="613">
        <f t="shared" si="119"/>
        <v>0</v>
      </c>
      <c r="Q847" s="896">
        <f t="shared" si="125"/>
        <v>1</v>
      </c>
      <c r="R847" s="613">
        <f t="shared" si="120"/>
        <v>0</v>
      </c>
      <c r="S847" s="613">
        <f t="shared" si="121"/>
        <v>0</v>
      </c>
      <c r="T847" s="747">
        <f t="shared" si="122"/>
        <v>0</v>
      </c>
      <c r="U847" s="613">
        <f t="shared" si="123"/>
        <v>0</v>
      </c>
    </row>
    <row r="848" spans="1:21">
      <c r="A848" s="285" t="s">
        <v>3719</v>
      </c>
      <c r="B848" s="285" t="s">
        <v>207</v>
      </c>
      <c r="C848" s="447" t="s">
        <v>5713</v>
      </c>
      <c r="D848" s="497">
        <f t="shared" si="124"/>
        <v>1948</v>
      </c>
      <c r="E848" s="496" t="e">
        <v>#N/A</v>
      </c>
      <c r="F848" s="489">
        <v>1948</v>
      </c>
      <c r="G848" s="489" t="e">
        <v>#N/A</v>
      </c>
      <c r="H848" s="489">
        <v>1948</v>
      </c>
      <c r="I848" s="489">
        <v>1948</v>
      </c>
      <c r="J848" s="489">
        <v>1948</v>
      </c>
      <c r="K848" s="489">
        <v>1948</v>
      </c>
      <c r="L848" s="489">
        <v>1948</v>
      </c>
      <c r="M848" s="743"/>
      <c r="N848" s="613" t="e">
        <f t="shared" si="117"/>
        <v>#N/A</v>
      </c>
      <c r="O848" s="613">
        <f t="shared" si="118"/>
        <v>0</v>
      </c>
      <c r="P848" s="613">
        <f t="shared" si="119"/>
        <v>0</v>
      </c>
      <c r="Q848" s="896">
        <f t="shared" si="125"/>
        <v>1</v>
      </c>
      <c r="R848" s="613">
        <f t="shared" si="120"/>
        <v>0</v>
      </c>
      <c r="S848" s="613">
        <f t="shared" si="121"/>
        <v>0</v>
      </c>
      <c r="T848" s="747">
        <f t="shared" si="122"/>
        <v>0</v>
      </c>
      <c r="U848" s="613">
        <f t="shared" si="123"/>
        <v>0</v>
      </c>
    </row>
    <row r="849" spans="1:21">
      <c r="A849" s="285" t="s">
        <v>3719</v>
      </c>
      <c r="B849" s="285" t="s">
        <v>297</v>
      </c>
      <c r="C849" s="447" t="s">
        <v>5714</v>
      </c>
      <c r="D849" s="497">
        <f t="shared" si="124"/>
        <v>845</v>
      </c>
      <c r="E849" s="496" t="e">
        <v>#N/A</v>
      </c>
      <c r="F849" s="489">
        <v>845</v>
      </c>
      <c r="G849" s="489" t="e">
        <v>#N/A</v>
      </c>
      <c r="H849" s="489">
        <v>845</v>
      </c>
      <c r="I849" s="489">
        <v>845</v>
      </c>
      <c r="J849" s="489">
        <v>845</v>
      </c>
      <c r="K849" s="489" t="e">
        <v>#N/A</v>
      </c>
      <c r="L849" s="489">
        <v>845</v>
      </c>
      <c r="M849" s="743"/>
      <c r="N849" s="613" t="e">
        <f t="shared" si="117"/>
        <v>#N/A</v>
      </c>
      <c r="O849" s="613">
        <f t="shared" si="118"/>
        <v>0</v>
      </c>
      <c r="P849" s="613">
        <f t="shared" si="119"/>
        <v>0</v>
      </c>
      <c r="Q849" s="896">
        <f t="shared" si="125"/>
        <v>1</v>
      </c>
      <c r="R849" s="613">
        <f t="shared" si="120"/>
        <v>0</v>
      </c>
      <c r="S849" s="613">
        <f t="shared" si="121"/>
        <v>0</v>
      </c>
      <c r="T849" s="747" t="e">
        <f t="shared" si="122"/>
        <v>#N/A</v>
      </c>
      <c r="U849" s="613">
        <f t="shared" si="123"/>
        <v>0</v>
      </c>
    </row>
    <row r="850" spans="1:21">
      <c r="A850" s="285" t="s">
        <v>3719</v>
      </c>
      <c r="B850" s="285" t="s">
        <v>2815</v>
      </c>
      <c r="C850" s="447" t="s">
        <v>5715</v>
      </c>
      <c r="D850" s="497">
        <f t="shared" si="124"/>
        <v>879</v>
      </c>
      <c r="E850" s="496" t="e">
        <v>#N/A</v>
      </c>
      <c r="F850" s="489">
        <v>879</v>
      </c>
      <c r="G850" s="489" t="e">
        <v>#N/A</v>
      </c>
      <c r="H850" s="489">
        <v>845</v>
      </c>
      <c r="I850" s="489">
        <v>845</v>
      </c>
      <c r="J850" s="489">
        <v>845</v>
      </c>
      <c r="K850" s="489">
        <v>845</v>
      </c>
      <c r="L850" s="489" t="e">
        <v>#N/A</v>
      </c>
      <c r="M850" s="743"/>
      <c r="N850" s="613" t="e">
        <f t="shared" si="117"/>
        <v>#N/A</v>
      </c>
      <c r="O850" s="613">
        <f t="shared" si="118"/>
        <v>0</v>
      </c>
      <c r="P850" s="613">
        <f t="shared" si="119"/>
        <v>34</v>
      </c>
      <c r="Q850" s="896">
        <f t="shared" si="125"/>
        <v>1.0402366863905326</v>
      </c>
      <c r="R850" s="613">
        <f t="shared" si="120"/>
        <v>34</v>
      </c>
      <c r="S850" s="613">
        <f t="shared" si="121"/>
        <v>34</v>
      </c>
      <c r="T850" s="747">
        <f t="shared" si="122"/>
        <v>34</v>
      </c>
      <c r="U850" s="613" t="e">
        <f t="shared" si="123"/>
        <v>#N/A</v>
      </c>
    </row>
    <row r="851" spans="1:21">
      <c r="A851" s="285" t="s">
        <v>3719</v>
      </c>
      <c r="B851" s="285" t="s">
        <v>171</v>
      </c>
      <c r="C851" s="447" t="s">
        <v>1193</v>
      </c>
      <c r="D851" s="497">
        <f t="shared" si="124"/>
        <v>1058</v>
      </c>
      <c r="E851" s="496" t="e">
        <v>#N/A</v>
      </c>
      <c r="F851" s="489">
        <v>1058</v>
      </c>
      <c r="G851" s="489" t="e">
        <v>#N/A</v>
      </c>
      <c r="H851" s="489">
        <v>1048</v>
      </c>
      <c r="I851" s="489">
        <v>1048</v>
      </c>
      <c r="J851" s="489">
        <v>1048</v>
      </c>
      <c r="K851" s="489">
        <v>1048</v>
      </c>
      <c r="L851" s="489">
        <v>970</v>
      </c>
      <c r="M851" s="743"/>
      <c r="N851" s="613" t="e">
        <f t="shared" si="117"/>
        <v>#N/A</v>
      </c>
      <c r="O851" s="613">
        <f t="shared" si="118"/>
        <v>0</v>
      </c>
      <c r="P851" s="613">
        <f t="shared" si="119"/>
        <v>10</v>
      </c>
      <c r="Q851" s="896">
        <f t="shared" si="125"/>
        <v>1.0095419847328244</v>
      </c>
      <c r="R851" s="613">
        <f t="shared" si="120"/>
        <v>10</v>
      </c>
      <c r="S851" s="613">
        <f t="shared" si="121"/>
        <v>10</v>
      </c>
      <c r="T851" s="747">
        <f t="shared" si="122"/>
        <v>10</v>
      </c>
      <c r="U851" s="613">
        <f t="shared" si="123"/>
        <v>88</v>
      </c>
    </row>
    <row r="852" spans="1:21">
      <c r="A852" s="285" t="s">
        <v>3719</v>
      </c>
      <c r="B852" s="285" t="s">
        <v>3520</v>
      </c>
      <c r="C852" s="447" t="s">
        <v>4992</v>
      </c>
      <c r="D852" s="497">
        <f t="shared" si="124"/>
        <v>1156</v>
      </c>
      <c r="E852" s="496" t="e">
        <v>#N/A</v>
      </c>
      <c r="F852" s="489">
        <v>1156</v>
      </c>
      <c r="G852" s="489" t="e">
        <v>#N/A</v>
      </c>
      <c r="H852" s="489" t="e">
        <v>#N/A</v>
      </c>
      <c r="I852" s="489" t="e">
        <v>#N/A</v>
      </c>
      <c r="J852" s="489" t="e">
        <v>#N/A</v>
      </c>
      <c r="K852" s="489" t="e">
        <v>#N/A</v>
      </c>
      <c r="L852" s="489" t="e">
        <v>#N/A</v>
      </c>
      <c r="M852" s="743"/>
      <c r="N852" s="613" t="e">
        <f t="shared" si="117"/>
        <v>#N/A</v>
      </c>
      <c r="O852" s="613">
        <f t="shared" si="118"/>
        <v>0</v>
      </c>
      <c r="P852" s="613" t="e">
        <f t="shared" si="119"/>
        <v>#N/A</v>
      </c>
      <c r="Q852" s="896" t="e">
        <f t="shared" si="125"/>
        <v>#N/A</v>
      </c>
      <c r="R852" s="613" t="e">
        <f t="shared" si="120"/>
        <v>#N/A</v>
      </c>
      <c r="S852" s="613" t="e">
        <f t="shared" si="121"/>
        <v>#N/A</v>
      </c>
      <c r="T852" s="747" t="e">
        <f t="shared" si="122"/>
        <v>#N/A</v>
      </c>
      <c r="U852" s="613" t="e">
        <f t="shared" si="123"/>
        <v>#N/A</v>
      </c>
    </row>
    <row r="853" spans="1:21">
      <c r="A853" s="285" t="s">
        <v>3719</v>
      </c>
      <c r="B853" s="285" t="s">
        <v>212</v>
      </c>
      <c r="C853" s="447" t="s">
        <v>5716</v>
      </c>
      <c r="D853" s="497">
        <f t="shared" si="124"/>
        <v>1133</v>
      </c>
      <c r="E853" s="496" t="e">
        <v>#N/A</v>
      </c>
      <c r="F853" s="489">
        <v>1133</v>
      </c>
      <c r="G853" s="489" t="e">
        <v>#N/A</v>
      </c>
      <c r="H853" s="489">
        <v>1133</v>
      </c>
      <c r="I853" s="489">
        <v>1133</v>
      </c>
      <c r="J853" s="489">
        <v>1133</v>
      </c>
      <c r="K853" s="489">
        <v>1133</v>
      </c>
      <c r="L853" s="489">
        <v>1133</v>
      </c>
      <c r="M853" s="743"/>
      <c r="N853" s="613" t="e">
        <f t="shared" si="117"/>
        <v>#N/A</v>
      </c>
      <c r="O853" s="613">
        <f t="shared" si="118"/>
        <v>0</v>
      </c>
      <c r="P853" s="613">
        <f t="shared" si="119"/>
        <v>0</v>
      </c>
      <c r="Q853" s="896">
        <f t="shared" si="125"/>
        <v>1</v>
      </c>
      <c r="R853" s="613">
        <f t="shared" si="120"/>
        <v>0</v>
      </c>
      <c r="S853" s="613">
        <f t="shared" si="121"/>
        <v>0</v>
      </c>
      <c r="T853" s="747">
        <f t="shared" si="122"/>
        <v>0</v>
      </c>
      <c r="U853" s="613">
        <f t="shared" si="123"/>
        <v>0</v>
      </c>
    </row>
    <row r="854" spans="1:21">
      <c r="A854" s="285" t="s">
        <v>3719</v>
      </c>
      <c r="B854" s="285" t="s">
        <v>3427</v>
      </c>
      <c r="C854" s="447" t="s">
        <v>4992</v>
      </c>
      <c r="D854" s="497">
        <f t="shared" si="124"/>
        <v>1655</v>
      </c>
      <c r="E854" s="496" t="e">
        <v>#N/A</v>
      </c>
      <c r="F854" s="489">
        <v>1655</v>
      </c>
      <c r="G854" s="489" t="e">
        <v>#N/A</v>
      </c>
      <c r="H854" s="489" t="e">
        <v>#N/A</v>
      </c>
      <c r="I854" s="489" t="e">
        <v>#N/A</v>
      </c>
      <c r="J854" s="489" t="e">
        <v>#N/A</v>
      </c>
      <c r="K854" s="489" t="e">
        <v>#N/A</v>
      </c>
      <c r="L854" s="489" t="e">
        <v>#N/A</v>
      </c>
      <c r="M854" s="743"/>
      <c r="N854" s="613" t="e">
        <f t="shared" si="117"/>
        <v>#N/A</v>
      </c>
      <c r="O854" s="613">
        <f t="shared" si="118"/>
        <v>0</v>
      </c>
      <c r="P854" s="613" t="e">
        <f t="shared" si="119"/>
        <v>#N/A</v>
      </c>
      <c r="Q854" s="896" t="e">
        <f t="shared" si="125"/>
        <v>#N/A</v>
      </c>
      <c r="R854" s="613" t="e">
        <f t="shared" si="120"/>
        <v>#N/A</v>
      </c>
      <c r="S854" s="613" t="e">
        <f t="shared" si="121"/>
        <v>#N/A</v>
      </c>
      <c r="T854" s="747" t="e">
        <f t="shared" si="122"/>
        <v>#N/A</v>
      </c>
      <c r="U854" s="613" t="e">
        <f t="shared" si="123"/>
        <v>#N/A</v>
      </c>
    </row>
    <row r="855" spans="1:21">
      <c r="A855" s="285" t="s">
        <v>3719</v>
      </c>
      <c r="B855" s="285" t="s">
        <v>298</v>
      </c>
      <c r="C855" s="447" t="s">
        <v>5717</v>
      </c>
      <c r="D855" s="497">
        <f t="shared" si="124"/>
        <v>1205</v>
      </c>
      <c r="E855" s="496" t="e">
        <v>#N/A</v>
      </c>
      <c r="F855" s="489">
        <v>1205</v>
      </c>
      <c r="G855" s="489" t="e">
        <v>#N/A</v>
      </c>
      <c r="H855" s="489">
        <v>1205</v>
      </c>
      <c r="I855" s="489">
        <v>1205</v>
      </c>
      <c r="J855" s="489">
        <v>1205</v>
      </c>
      <c r="K855" s="489" t="e">
        <v>#N/A</v>
      </c>
      <c r="L855" s="489">
        <v>1205</v>
      </c>
      <c r="M855" s="743"/>
      <c r="N855" s="613" t="e">
        <f t="shared" si="117"/>
        <v>#N/A</v>
      </c>
      <c r="O855" s="613">
        <f t="shared" si="118"/>
        <v>0</v>
      </c>
      <c r="P855" s="613">
        <f t="shared" si="119"/>
        <v>0</v>
      </c>
      <c r="Q855" s="896">
        <f t="shared" si="125"/>
        <v>1</v>
      </c>
      <c r="R855" s="613">
        <f t="shared" si="120"/>
        <v>0</v>
      </c>
      <c r="S855" s="613">
        <f t="shared" si="121"/>
        <v>0</v>
      </c>
      <c r="T855" s="747" t="e">
        <f t="shared" si="122"/>
        <v>#N/A</v>
      </c>
      <c r="U855" s="613">
        <f t="shared" si="123"/>
        <v>0</v>
      </c>
    </row>
    <row r="856" spans="1:21">
      <c r="A856" s="285" t="s">
        <v>3719</v>
      </c>
      <c r="B856" s="285" t="s">
        <v>2817</v>
      </c>
      <c r="C856" s="447" t="s">
        <v>5718</v>
      </c>
      <c r="D856" s="497">
        <f t="shared" si="124"/>
        <v>1253</v>
      </c>
      <c r="E856" s="496" t="e">
        <v>#N/A</v>
      </c>
      <c r="F856" s="489">
        <v>1253</v>
      </c>
      <c r="G856" s="489" t="e">
        <v>#N/A</v>
      </c>
      <c r="H856" s="489">
        <v>1205</v>
      </c>
      <c r="I856" s="489">
        <v>1205</v>
      </c>
      <c r="J856" s="489">
        <v>1205</v>
      </c>
      <c r="K856" s="489">
        <v>1205</v>
      </c>
      <c r="L856" s="489" t="e">
        <v>#N/A</v>
      </c>
      <c r="M856" s="743"/>
      <c r="N856" s="613" t="e">
        <f t="shared" si="117"/>
        <v>#N/A</v>
      </c>
      <c r="O856" s="613">
        <f t="shared" si="118"/>
        <v>0</v>
      </c>
      <c r="P856" s="613">
        <f t="shared" si="119"/>
        <v>48</v>
      </c>
      <c r="Q856" s="896">
        <f t="shared" si="125"/>
        <v>1.0398340248962656</v>
      </c>
      <c r="R856" s="613">
        <f t="shared" si="120"/>
        <v>48</v>
      </c>
      <c r="S856" s="613">
        <f t="shared" si="121"/>
        <v>48</v>
      </c>
      <c r="T856" s="747">
        <f t="shared" si="122"/>
        <v>48</v>
      </c>
      <c r="U856" s="613" t="e">
        <f t="shared" si="123"/>
        <v>#N/A</v>
      </c>
    </row>
    <row r="857" spans="1:21">
      <c r="A857" s="285" t="s">
        <v>3719</v>
      </c>
      <c r="B857" s="285" t="s">
        <v>172</v>
      </c>
      <c r="C857" s="447" t="s">
        <v>1195</v>
      </c>
      <c r="D857" s="497">
        <f t="shared" si="124"/>
        <v>1623</v>
      </c>
      <c r="E857" s="496" t="e">
        <v>#N/A</v>
      </c>
      <c r="F857" s="489">
        <v>1623</v>
      </c>
      <c r="G857" s="489" t="e">
        <v>#N/A</v>
      </c>
      <c r="H857" s="489">
        <v>1607</v>
      </c>
      <c r="I857" s="489">
        <v>1607</v>
      </c>
      <c r="J857" s="489">
        <v>1607</v>
      </c>
      <c r="K857" s="489">
        <v>1607</v>
      </c>
      <c r="L857" s="489">
        <v>1607</v>
      </c>
      <c r="M857" s="743"/>
      <c r="N857" s="613" t="e">
        <f t="shared" si="117"/>
        <v>#N/A</v>
      </c>
      <c r="O857" s="613">
        <f t="shared" si="118"/>
        <v>0</v>
      </c>
      <c r="P857" s="613">
        <f t="shared" si="119"/>
        <v>16</v>
      </c>
      <c r="Q857" s="896">
        <f t="shared" si="125"/>
        <v>1.0099564405724952</v>
      </c>
      <c r="R857" s="613">
        <f t="shared" si="120"/>
        <v>16</v>
      </c>
      <c r="S857" s="613">
        <f t="shared" si="121"/>
        <v>16</v>
      </c>
      <c r="T857" s="747">
        <f t="shared" si="122"/>
        <v>16</v>
      </c>
      <c r="U857" s="613">
        <f t="shared" si="123"/>
        <v>16</v>
      </c>
    </row>
    <row r="858" spans="1:21">
      <c r="A858" s="285" t="s">
        <v>3719</v>
      </c>
      <c r="B858" s="285" t="s">
        <v>213</v>
      </c>
      <c r="C858" s="447" t="s">
        <v>5719</v>
      </c>
      <c r="D858" s="497">
        <f t="shared" si="124"/>
        <v>1070</v>
      </c>
      <c r="E858" s="496" t="e">
        <v>#N/A</v>
      </c>
      <c r="F858" s="489">
        <v>1070</v>
      </c>
      <c r="G858" s="489" t="e">
        <v>#N/A</v>
      </c>
      <c r="H858" s="489">
        <v>1070</v>
      </c>
      <c r="I858" s="489">
        <v>1070</v>
      </c>
      <c r="J858" s="489">
        <v>1070</v>
      </c>
      <c r="K858" s="489">
        <v>1070</v>
      </c>
      <c r="L858" s="489">
        <v>1237</v>
      </c>
      <c r="M858" s="743"/>
      <c r="N858" s="613" t="e">
        <f t="shared" si="117"/>
        <v>#N/A</v>
      </c>
      <c r="O858" s="613">
        <f t="shared" si="118"/>
        <v>0</v>
      </c>
      <c r="P858" s="613">
        <f t="shared" si="119"/>
        <v>0</v>
      </c>
      <c r="Q858" s="896">
        <f t="shared" si="125"/>
        <v>1</v>
      </c>
      <c r="R858" s="613">
        <f t="shared" si="120"/>
        <v>0</v>
      </c>
      <c r="S858" s="613">
        <f t="shared" si="121"/>
        <v>0</v>
      </c>
      <c r="T858" s="747">
        <f t="shared" si="122"/>
        <v>0</v>
      </c>
      <c r="U858" s="613">
        <f t="shared" si="123"/>
        <v>-167</v>
      </c>
    </row>
    <row r="859" spans="1:21">
      <c r="A859" s="285" t="s">
        <v>3719</v>
      </c>
      <c r="B859" s="285" t="s">
        <v>214</v>
      </c>
      <c r="C859" s="447" t="s">
        <v>5720</v>
      </c>
      <c r="D859" s="497">
        <f t="shared" si="124"/>
        <v>1295</v>
      </c>
      <c r="E859" s="496" t="e">
        <v>#N/A</v>
      </c>
      <c r="F859" s="489">
        <v>1295</v>
      </c>
      <c r="G859" s="489" t="e">
        <v>#N/A</v>
      </c>
      <c r="H859" s="489">
        <v>1295</v>
      </c>
      <c r="I859" s="489">
        <v>1295</v>
      </c>
      <c r="J859" s="489">
        <v>1295</v>
      </c>
      <c r="K859" s="489">
        <v>1295</v>
      </c>
      <c r="L859" s="489">
        <v>1392</v>
      </c>
      <c r="M859" s="743"/>
      <c r="N859" s="613" t="e">
        <f t="shared" si="117"/>
        <v>#N/A</v>
      </c>
      <c r="O859" s="613">
        <f t="shared" si="118"/>
        <v>0</v>
      </c>
      <c r="P859" s="613">
        <f t="shared" si="119"/>
        <v>0</v>
      </c>
      <c r="Q859" s="896">
        <f t="shared" si="125"/>
        <v>1</v>
      </c>
      <c r="R859" s="613">
        <f t="shared" si="120"/>
        <v>0</v>
      </c>
      <c r="S859" s="613">
        <f t="shared" si="121"/>
        <v>0</v>
      </c>
      <c r="T859" s="747">
        <f t="shared" si="122"/>
        <v>0</v>
      </c>
      <c r="U859" s="613">
        <f t="shared" si="123"/>
        <v>-97</v>
      </c>
    </row>
    <row r="860" spans="1:21">
      <c r="A860" s="285" t="s">
        <v>3719</v>
      </c>
      <c r="B860" s="285" t="s">
        <v>3506</v>
      </c>
      <c r="C860" s="447" t="s">
        <v>4992</v>
      </c>
      <c r="D860" s="497">
        <f t="shared" si="124"/>
        <v>1363</v>
      </c>
      <c r="E860" s="496" t="e">
        <v>#N/A</v>
      </c>
      <c r="F860" s="489">
        <v>1363</v>
      </c>
      <c r="G860" s="489" t="e">
        <v>#N/A</v>
      </c>
      <c r="H860" s="489" t="e">
        <v>#N/A</v>
      </c>
      <c r="I860" s="489" t="e">
        <v>#N/A</v>
      </c>
      <c r="J860" s="489" t="e">
        <v>#N/A</v>
      </c>
      <c r="K860" s="489" t="e">
        <v>#N/A</v>
      </c>
      <c r="L860" s="489" t="e">
        <v>#N/A</v>
      </c>
      <c r="M860" s="743"/>
      <c r="N860" s="613" t="e">
        <f t="shared" si="117"/>
        <v>#N/A</v>
      </c>
      <c r="O860" s="613">
        <f t="shared" si="118"/>
        <v>0</v>
      </c>
      <c r="P860" s="613" t="e">
        <f t="shared" si="119"/>
        <v>#N/A</v>
      </c>
      <c r="Q860" s="896" t="e">
        <f t="shared" si="125"/>
        <v>#N/A</v>
      </c>
      <c r="R860" s="613" t="e">
        <f t="shared" si="120"/>
        <v>#N/A</v>
      </c>
      <c r="S860" s="613" t="e">
        <f t="shared" si="121"/>
        <v>#N/A</v>
      </c>
      <c r="T860" s="747" t="e">
        <f t="shared" si="122"/>
        <v>#N/A</v>
      </c>
      <c r="U860" s="613" t="e">
        <f t="shared" si="123"/>
        <v>#N/A</v>
      </c>
    </row>
    <row r="861" spans="1:21">
      <c r="A861" s="285" t="s">
        <v>3719</v>
      </c>
      <c r="B861" s="285" t="s">
        <v>216</v>
      </c>
      <c r="C861" s="447" t="s">
        <v>5721</v>
      </c>
      <c r="D861" s="497">
        <f t="shared" si="124"/>
        <v>1336</v>
      </c>
      <c r="E861" s="496" t="e">
        <v>#N/A</v>
      </c>
      <c r="F861" s="489">
        <v>1336</v>
      </c>
      <c r="G861" s="489" t="e">
        <v>#N/A</v>
      </c>
      <c r="H861" s="489">
        <v>1336</v>
      </c>
      <c r="I861" s="489">
        <v>1336</v>
      </c>
      <c r="J861" s="489">
        <v>1336</v>
      </c>
      <c r="K861" s="489">
        <v>1336</v>
      </c>
      <c r="L861" s="489">
        <v>1336</v>
      </c>
      <c r="M861" s="743"/>
      <c r="N861" s="613" t="e">
        <f t="shared" si="117"/>
        <v>#N/A</v>
      </c>
      <c r="O861" s="613">
        <f t="shared" si="118"/>
        <v>0</v>
      </c>
      <c r="P861" s="613">
        <f t="shared" si="119"/>
        <v>0</v>
      </c>
      <c r="Q861" s="896">
        <f t="shared" si="125"/>
        <v>1</v>
      </c>
      <c r="R861" s="613">
        <f t="shared" si="120"/>
        <v>0</v>
      </c>
      <c r="S861" s="613">
        <f t="shared" si="121"/>
        <v>0</v>
      </c>
      <c r="T861" s="747">
        <f t="shared" si="122"/>
        <v>0</v>
      </c>
      <c r="U861" s="613">
        <f t="shared" si="123"/>
        <v>0</v>
      </c>
    </row>
    <row r="862" spans="1:21">
      <c r="A862" s="285" t="s">
        <v>3719</v>
      </c>
      <c r="B862" s="285" t="s">
        <v>3507</v>
      </c>
      <c r="C862" s="447" t="s">
        <v>4992</v>
      </c>
      <c r="D862" s="497">
        <f t="shared" si="124"/>
        <v>1501</v>
      </c>
      <c r="E862" s="496" t="e">
        <v>#N/A</v>
      </c>
      <c r="F862" s="489">
        <v>1501</v>
      </c>
      <c r="G862" s="489" t="e">
        <v>#N/A</v>
      </c>
      <c r="H862" s="489" t="e">
        <v>#N/A</v>
      </c>
      <c r="I862" s="489" t="e">
        <v>#N/A</v>
      </c>
      <c r="J862" s="489" t="e">
        <v>#N/A</v>
      </c>
      <c r="K862" s="489" t="e">
        <v>#N/A</v>
      </c>
      <c r="L862" s="489" t="e">
        <v>#N/A</v>
      </c>
      <c r="M862" s="743"/>
      <c r="N862" s="613" t="e">
        <f t="shared" si="117"/>
        <v>#N/A</v>
      </c>
      <c r="O862" s="613">
        <f t="shared" si="118"/>
        <v>0</v>
      </c>
      <c r="P862" s="613" t="e">
        <f t="shared" si="119"/>
        <v>#N/A</v>
      </c>
      <c r="Q862" s="896" t="e">
        <f t="shared" si="125"/>
        <v>#N/A</v>
      </c>
      <c r="R862" s="613" t="e">
        <f t="shared" si="120"/>
        <v>#N/A</v>
      </c>
      <c r="S862" s="613" t="e">
        <f t="shared" si="121"/>
        <v>#N/A</v>
      </c>
      <c r="T862" s="747" t="e">
        <f t="shared" si="122"/>
        <v>#N/A</v>
      </c>
      <c r="U862" s="613" t="e">
        <f t="shared" si="123"/>
        <v>#N/A</v>
      </c>
    </row>
    <row r="863" spans="1:21">
      <c r="A863" s="285" t="s">
        <v>3719</v>
      </c>
      <c r="B863" s="285" t="s">
        <v>217</v>
      </c>
      <c r="C863" s="447" t="s">
        <v>5722</v>
      </c>
      <c r="D863" s="497">
        <f t="shared" si="124"/>
        <v>1472</v>
      </c>
      <c r="E863" s="496" t="e">
        <v>#N/A</v>
      </c>
      <c r="F863" s="489">
        <v>1472</v>
      </c>
      <c r="G863" s="489" t="e">
        <v>#N/A</v>
      </c>
      <c r="H863" s="489">
        <v>1472</v>
      </c>
      <c r="I863" s="489">
        <v>1472</v>
      </c>
      <c r="J863" s="489">
        <v>1472</v>
      </c>
      <c r="K863" s="489">
        <v>1472</v>
      </c>
      <c r="L863" s="489">
        <v>1472</v>
      </c>
      <c r="M863" s="743"/>
      <c r="N863" s="613" t="e">
        <f t="shared" si="117"/>
        <v>#N/A</v>
      </c>
      <c r="O863" s="613">
        <f t="shared" si="118"/>
        <v>0</v>
      </c>
      <c r="P863" s="613">
        <f t="shared" si="119"/>
        <v>0</v>
      </c>
      <c r="Q863" s="896">
        <f t="shared" si="125"/>
        <v>1</v>
      </c>
      <c r="R863" s="613">
        <f t="shared" si="120"/>
        <v>0</v>
      </c>
      <c r="S863" s="613">
        <f t="shared" si="121"/>
        <v>0</v>
      </c>
      <c r="T863" s="747">
        <f t="shared" si="122"/>
        <v>0</v>
      </c>
      <c r="U863" s="613">
        <f t="shared" si="123"/>
        <v>0</v>
      </c>
    </row>
    <row r="864" spans="1:21">
      <c r="A864" s="285" t="s">
        <v>3719</v>
      </c>
      <c r="B864" s="285" t="s">
        <v>3514</v>
      </c>
      <c r="C864" s="447" t="s">
        <v>5723</v>
      </c>
      <c r="D864" s="497">
        <f t="shared" si="124"/>
        <v>0</v>
      </c>
      <c r="E864" s="496" t="e">
        <v>#N/A</v>
      </c>
      <c r="F864" s="489" t="e">
        <v>#N/A</v>
      </c>
      <c r="G864" s="489" t="e">
        <v>#N/A</v>
      </c>
      <c r="H864" s="489" t="e">
        <v>#N/A</v>
      </c>
      <c r="I864" s="489" t="e">
        <v>#N/A</v>
      </c>
      <c r="J864" s="489">
        <v>0</v>
      </c>
      <c r="K864" s="489" t="e">
        <v>#N/A</v>
      </c>
      <c r="L864" s="489">
        <v>0</v>
      </c>
      <c r="M864" s="743"/>
      <c r="N864" s="613" t="e">
        <f t="shared" si="117"/>
        <v>#N/A</v>
      </c>
      <c r="O864" s="613" t="e">
        <f t="shared" si="118"/>
        <v>#N/A</v>
      </c>
      <c r="P864" s="613" t="e">
        <f t="shared" si="119"/>
        <v>#N/A</v>
      </c>
      <c r="Q864" s="896" t="e">
        <f t="shared" si="125"/>
        <v>#N/A</v>
      </c>
      <c r="R864" s="613" t="e">
        <f t="shared" si="120"/>
        <v>#N/A</v>
      </c>
      <c r="S864" s="613">
        <f t="shared" si="121"/>
        <v>0</v>
      </c>
      <c r="T864" s="747" t="e">
        <f t="shared" si="122"/>
        <v>#N/A</v>
      </c>
      <c r="U864" s="613">
        <f t="shared" si="123"/>
        <v>0</v>
      </c>
    </row>
    <row r="865" spans="1:21">
      <c r="A865" s="285" t="s">
        <v>3719</v>
      </c>
      <c r="B865" s="285" t="s">
        <v>3508</v>
      </c>
      <c r="C865" s="447" t="s">
        <v>4992</v>
      </c>
      <c r="D865" s="497">
        <f t="shared" si="124"/>
        <v>1635</v>
      </c>
      <c r="E865" s="496" t="e">
        <v>#N/A</v>
      </c>
      <c r="F865" s="489">
        <v>1635</v>
      </c>
      <c r="G865" s="489" t="e">
        <v>#N/A</v>
      </c>
      <c r="H865" s="489" t="e">
        <v>#N/A</v>
      </c>
      <c r="I865" s="489" t="e">
        <v>#N/A</v>
      </c>
      <c r="J865" s="489" t="e">
        <v>#N/A</v>
      </c>
      <c r="K865" s="489" t="e">
        <v>#N/A</v>
      </c>
      <c r="L865" s="489" t="e">
        <v>#N/A</v>
      </c>
      <c r="M865" s="743"/>
      <c r="N865" s="613" t="e">
        <f t="shared" si="117"/>
        <v>#N/A</v>
      </c>
      <c r="O865" s="613">
        <f t="shared" si="118"/>
        <v>0</v>
      </c>
      <c r="P865" s="613" t="e">
        <f t="shared" si="119"/>
        <v>#N/A</v>
      </c>
      <c r="Q865" s="896" t="e">
        <f t="shared" si="125"/>
        <v>#N/A</v>
      </c>
      <c r="R865" s="613" t="e">
        <f t="shared" si="120"/>
        <v>#N/A</v>
      </c>
      <c r="S865" s="613" t="e">
        <f t="shared" si="121"/>
        <v>#N/A</v>
      </c>
      <c r="T865" s="747" t="e">
        <f t="shared" si="122"/>
        <v>#N/A</v>
      </c>
      <c r="U865" s="613" t="e">
        <f t="shared" si="123"/>
        <v>#N/A</v>
      </c>
    </row>
    <row r="866" spans="1:21">
      <c r="A866" s="285" t="s">
        <v>3719</v>
      </c>
      <c r="B866" s="285" t="s">
        <v>218</v>
      </c>
      <c r="C866" s="447" t="s">
        <v>5724</v>
      </c>
      <c r="D866" s="497">
        <f t="shared" si="124"/>
        <v>1603</v>
      </c>
      <c r="E866" s="496" t="e">
        <v>#N/A</v>
      </c>
      <c r="F866" s="489">
        <v>1603</v>
      </c>
      <c r="G866" s="489" t="e">
        <v>#N/A</v>
      </c>
      <c r="H866" s="489">
        <v>1603</v>
      </c>
      <c r="I866" s="489">
        <v>1603</v>
      </c>
      <c r="J866" s="489">
        <v>1603</v>
      </c>
      <c r="K866" s="489">
        <v>1603</v>
      </c>
      <c r="L866" s="489">
        <v>1603</v>
      </c>
      <c r="M866" s="743"/>
      <c r="N866" s="613" t="e">
        <f t="shared" si="117"/>
        <v>#N/A</v>
      </c>
      <c r="O866" s="613">
        <f t="shared" si="118"/>
        <v>0</v>
      </c>
      <c r="P866" s="613">
        <f t="shared" si="119"/>
        <v>0</v>
      </c>
      <c r="Q866" s="896">
        <f t="shared" si="125"/>
        <v>1</v>
      </c>
      <c r="R866" s="613">
        <f t="shared" si="120"/>
        <v>0</v>
      </c>
      <c r="S866" s="613">
        <f t="shared" si="121"/>
        <v>0</v>
      </c>
      <c r="T866" s="747">
        <f t="shared" si="122"/>
        <v>0</v>
      </c>
      <c r="U866" s="613">
        <f t="shared" si="123"/>
        <v>0</v>
      </c>
    </row>
    <row r="867" spans="1:21">
      <c r="A867" s="285" t="s">
        <v>3719</v>
      </c>
      <c r="B867" s="285" t="s">
        <v>215</v>
      </c>
      <c r="C867" s="447" t="s">
        <v>5725</v>
      </c>
      <c r="D867" s="497">
        <f t="shared" si="124"/>
        <v>1653</v>
      </c>
      <c r="E867" s="496" t="e">
        <v>#N/A</v>
      </c>
      <c r="F867" s="489">
        <v>1653</v>
      </c>
      <c r="G867" s="489" t="e">
        <v>#N/A</v>
      </c>
      <c r="H867" s="489">
        <v>1653</v>
      </c>
      <c r="I867" s="489">
        <v>1653</v>
      </c>
      <c r="J867" s="489">
        <v>1653</v>
      </c>
      <c r="K867" s="489">
        <v>1653</v>
      </c>
      <c r="L867" s="489">
        <v>1777</v>
      </c>
      <c r="M867" s="743"/>
      <c r="N867" s="613" t="e">
        <f t="shared" si="117"/>
        <v>#N/A</v>
      </c>
      <c r="O867" s="613">
        <f t="shared" si="118"/>
        <v>0</v>
      </c>
      <c r="P867" s="613">
        <f t="shared" si="119"/>
        <v>0</v>
      </c>
      <c r="Q867" s="896">
        <f t="shared" si="125"/>
        <v>1</v>
      </c>
      <c r="R867" s="613">
        <f t="shared" si="120"/>
        <v>0</v>
      </c>
      <c r="S867" s="613">
        <f t="shared" si="121"/>
        <v>0</v>
      </c>
      <c r="T867" s="747">
        <f t="shared" si="122"/>
        <v>0</v>
      </c>
      <c r="U867" s="613">
        <f t="shared" si="123"/>
        <v>-124</v>
      </c>
    </row>
    <row r="868" spans="1:21">
      <c r="A868" s="285" t="s">
        <v>3719</v>
      </c>
      <c r="B868" s="285" t="s">
        <v>3509</v>
      </c>
      <c r="C868" s="447" t="s">
        <v>4992</v>
      </c>
      <c r="D868" s="497">
        <f t="shared" si="124"/>
        <v>2050</v>
      </c>
      <c r="E868" s="496" t="e">
        <v>#N/A</v>
      </c>
      <c r="F868" s="489">
        <v>2050</v>
      </c>
      <c r="G868" s="489" t="e">
        <v>#N/A</v>
      </c>
      <c r="H868" s="489" t="e">
        <v>#N/A</v>
      </c>
      <c r="I868" s="489" t="e">
        <v>#N/A</v>
      </c>
      <c r="J868" s="489" t="e">
        <v>#N/A</v>
      </c>
      <c r="K868" s="489" t="e">
        <v>#N/A</v>
      </c>
      <c r="L868" s="489" t="e">
        <v>#N/A</v>
      </c>
      <c r="M868" s="743"/>
      <c r="N868" s="613" t="e">
        <f t="shared" si="117"/>
        <v>#N/A</v>
      </c>
      <c r="O868" s="613">
        <f t="shared" si="118"/>
        <v>0</v>
      </c>
      <c r="P868" s="613" t="e">
        <f t="shared" si="119"/>
        <v>#N/A</v>
      </c>
      <c r="Q868" s="896" t="e">
        <f t="shared" si="125"/>
        <v>#N/A</v>
      </c>
      <c r="R868" s="613" t="e">
        <f t="shared" si="120"/>
        <v>#N/A</v>
      </c>
      <c r="S868" s="613" t="e">
        <f t="shared" si="121"/>
        <v>#N/A</v>
      </c>
      <c r="T868" s="747" t="e">
        <f t="shared" si="122"/>
        <v>#N/A</v>
      </c>
      <c r="U868" s="613" t="e">
        <f t="shared" si="123"/>
        <v>#N/A</v>
      </c>
    </row>
    <row r="869" spans="1:21">
      <c r="A869" s="285" t="s">
        <v>3719</v>
      </c>
      <c r="B869" s="285" t="s">
        <v>219</v>
      </c>
      <c r="C869" s="447" t="s">
        <v>5726</v>
      </c>
      <c r="D869" s="497">
        <f t="shared" si="124"/>
        <v>2030</v>
      </c>
      <c r="E869" s="496" t="e">
        <v>#N/A</v>
      </c>
      <c r="F869" s="489">
        <v>2030</v>
      </c>
      <c r="G869" s="489" t="e">
        <v>#N/A</v>
      </c>
      <c r="H869" s="489">
        <v>2030</v>
      </c>
      <c r="I869" s="489">
        <v>2030</v>
      </c>
      <c r="J869" s="489">
        <v>2030</v>
      </c>
      <c r="K869" s="489">
        <v>2030</v>
      </c>
      <c r="L869" s="489">
        <v>2030</v>
      </c>
      <c r="M869" s="743"/>
      <c r="N869" s="613" t="e">
        <f t="shared" si="117"/>
        <v>#N/A</v>
      </c>
      <c r="O869" s="613">
        <f t="shared" si="118"/>
        <v>0</v>
      </c>
      <c r="P869" s="613">
        <f t="shared" si="119"/>
        <v>0</v>
      </c>
      <c r="Q869" s="896">
        <f t="shared" si="125"/>
        <v>1</v>
      </c>
      <c r="R869" s="613">
        <f t="shared" si="120"/>
        <v>0</v>
      </c>
      <c r="S869" s="613">
        <f t="shared" si="121"/>
        <v>0</v>
      </c>
      <c r="T869" s="747">
        <f t="shared" si="122"/>
        <v>0</v>
      </c>
      <c r="U869" s="613">
        <f t="shared" si="123"/>
        <v>0</v>
      </c>
    </row>
    <row r="870" spans="1:21">
      <c r="A870" s="285" t="s">
        <v>3719</v>
      </c>
      <c r="B870" s="285" t="s">
        <v>3510</v>
      </c>
      <c r="C870" s="447" t="s">
        <v>4992</v>
      </c>
      <c r="D870" s="497">
        <f t="shared" si="124"/>
        <v>2639</v>
      </c>
      <c r="E870" s="496" t="e">
        <v>#N/A</v>
      </c>
      <c r="F870" s="489">
        <v>2639</v>
      </c>
      <c r="G870" s="489" t="e">
        <v>#N/A</v>
      </c>
      <c r="H870" s="489" t="e">
        <v>#N/A</v>
      </c>
      <c r="I870" s="489" t="e">
        <v>#N/A</v>
      </c>
      <c r="J870" s="489" t="e">
        <v>#N/A</v>
      </c>
      <c r="K870" s="489" t="e">
        <v>#N/A</v>
      </c>
      <c r="L870" s="489" t="e">
        <v>#N/A</v>
      </c>
      <c r="M870" s="743"/>
      <c r="N870" s="613" t="e">
        <f t="shared" si="117"/>
        <v>#N/A</v>
      </c>
      <c r="O870" s="613">
        <f t="shared" si="118"/>
        <v>0</v>
      </c>
      <c r="P870" s="613" t="e">
        <f t="shared" si="119"/>
        <v>#N/A</v>
      </c>
      <c r="Q870" s="896" t="e">
        <f t="shared" si="125"/>
        <v>#N/A</v>
      </c>
      <c r="R870" s="613" t="e">
        <f t="shared" si="120"/>
        <v>#N/A</v>
      </c>
      <c r="S870" s="613" t="e">
        <f t="shared" si="121"/>
        <v>#N/A</v>
      </c>
      <c r="T870" s="747" t="e">
        <f t="shared" si="122"/>
        <v>#N/A</v>
      </c>
      <c r="U870" s="613" t="e">
        <f t="shared" si="123"/>
        <v>#N/A</v>
      </c>
    </row>
    <row r="871" spans="1:21">
      <c r="A871" s="285" t="s">
        <v>3719</v>
      </c>
      <c r="B871" s="285" t="s">
        <v>220</v>
      </c>
      <c r="C871" s="447" t="s">
        <v>5727</v>
      </c>
      <c r="D871" s="497">
        <f t="shared" si="124"/>
        <v>2613</v>
      </c>
      <c r="E871" s="496" t="e">
        <v>#N/A</v>
      </c>
      <c r="F871" s="489">
        <v>2613</v>
      </c>
      <c r="G871" s="489" t="e">
        <v>#N/A</v>
      </c>
      <c r="H871" s="489">
        <v>2613</v>
      </c>
      <c r="I871" s="489">
        <v>2613</v>
      </c>
      <c r="J871" s="489">
        <v>2613</v>
      </c>
      <c r="K871" s="489">
        <v>2613</v>
      </c>
      <c r="L871" s="489">
        <v>2613</v>
      </c>
      <c r="M871" s="743"/>
      <c r="N871" s="613" t="e">
        <f t="shared" si="117"/>
        <v>#N/A</v>
      </c>
      <c r="O871" s="613">
        <f t="shared" si="118"/>
        <v>0</v>
      </c>
      <c r="P871" s="613">
        <f t="shared" si="119"/>
        <v>0</v>
      </c>
      <c r="Q871" s="896">
        <f t="shared" si="125"/>
        <v>1</v>
      </c>
      <c r="R871" s="613">
        <f t="shared" si="120"/>
        <v>0</v>
      </c>
      <c r="S871" s="613">
        <f t="shared" si="121"/>
        <v>0</v>
      </c>
      <c r="T871" s="747">
        <f t="shared" si="122"/>
        <v>0</v>
      </c>
      <c r="U871" s="613">
        <f t="shared" si="123"/>
        <v>0</v>
      </c>
    </row>
    <row r="872" spans="1:21">
      <c r="A872" s="285" t="s">
        <v>3719</v>
      </c>
      <c r="B872" s="285" t="s">
        <v>3515</v>
      </c>
      <c r="C872" s="447" t="s">
        <v>5728</v>
      </c>
      <c r="D872" s="497">
        <f t="shared" si="124"/>
        <v>0</v>
      </c>
      <c r="E872" s="496" t="e">
        <v>#N/A</v>
      </c>
      <c r="F872" s="489" t="e">
        <v>#N/A</v>
      </c>
      <c r="G872" s="489" t="e">
        <v>#N/A</v>
      </c>
      <c r="H872" s="489" t="e">
        <v>#N/A</v>
      </c>
      <c r="I872" s="489" t="e">
        <v>#N/A</v>
      </c>
      <c r="J872" s="489">
        <v>0</v>
      </c>
      <c r="K872" s="489" t="e">
        <v>#N/A</v>
      </c>
      <c r="L872" s="489">
        <v>0</v>
      </c>
      <c r="M872" s="743"/>
      <c r="N872" s="613" t="e">
        <f t="shared" si="117"/>
        <v>#N/A</v>
      </c>
      <c r="O872" s="613" t="e">
        <f t="shared" si="118"/>
        <v>#N/A</v>
      </c>
      <c r="P872" s="613" t="e">
        <f t="shared" si="119"/>
        <v>#N/A</v>
      </c>
      <c r="Q872" s="896" t="e">
        <f t="shared" si="125"/>
        <v>#N/A</v>
      </c>
      <c r="R872" s="613" t="e">
        <f t="shared" si="120"/>
        <v>#N/A</v>
      </c>
      <c r="S872" s="613">
        <f t="shared" si="121"/>
        <v>0</v>
      </c>
      <c r="T872" s="747" t="e">
        <f t="shared" si="122"/>
        <v>#N/A</v>
      </c>
      <c r="U872" s="613">
        <f t="shared" si="123"/>
        <v>0</v>
      </c>
    </row>
    <row r="873" spans="1:21">
      <c r="A873" s="285" t="s">
        <v>3720</v>
      </c>
      <c r="B873" s="285" t="s">
        <v>3091</v>
      </c>
      <c r="C873" s="447" t="s">
        <v>4992</v>
      </c>
      <c r="D873" s="497">
        <f t="shared" si="124"/>
        <v>4520</v>
      </c>
      <c r="E873" s="496" t="e">
        <v>#N/A</v>
      </c>
      <c r="F873" s="489">
        <v>4520</v>
      </c>
      <c r="G873" s="489" t="e">
        <v>#N/A</v>
      </c>
      <c r="H873" s="489">
        <v>4520</v>
      </c>
      <c r="I873" s="489">
        <v>4520</v>
      </c>
      <c r="J873" s="489" t="e">
        <v>#N/A</v>
      </c>
      <c r="K873" s="489" t="e">
        <v>#N/A</v>
      </c>
      <c r="L873" s="489" t="e">
        <v>#N/A</v>
      </c>
      <c r="M873" s="743"/>
      <c r="N873" s="613" t="e">
        <f t="shared" si="117"/>
        <v>#N/A</v>
      </c>
      <c r="O873" s="613">
        <f t="shared" si="118"/>
        <v>0</v>
      </c>
      <c r="P873" s="613">
        <f t="shared" si="119"/>
        <v>0</v>
      </c>
      <c r="Q873" s="896">
        <f t="shared" si="125"/>
        <v>1</v>
      </c>
      <c r="R873" s="613">
        <f t="shared" si="120"/>
        <v>0</v>
      </c>
      <c r="S873" s="613" t="e">
        <f t="shared" si="121"/>
        <v>#N/A</v>
      </c>
      <c r="T873" s="747" t="e">
        <f t="shared" si="122"/>
        <v>#N/A</v>
      </c>
      <c r="U873" s="613" t="e">
        <f t="shared" si="123"/>
        <v>#N/A</v>
      </c>
    </row>
    <row r="874" spans="1:21">
      <c r="A874" s="285" t="s">
        <v>3719</v>
      </c>
      <c r="B874" s="285" t="s">
        <v>3511</v>
      </c>
      <c r="C874" s="447" t="s">
        <v>4992</v>
      </c>
      <c r="D874" s="497">
        <f t="shared" si="124"/>
        <v>3301</v>
      </c>
      <c r="E874" s="496" t="e">
        <v>#N/A</v>
      </c>
      <c r="F874" s="489">
        <v>3301</v>
      </c>
      <c r="G874" s="489" t="e">
        <v>#N/A</v>
      </c>
      <c r="H874" s="489" t="e">
        <v>#N/A</v>
      </c>
      <c r="I874" s="489" t="e">
        <v>#N/A</v>
      </c>
      <c r="J874" s="489" t="e">
        <v>#N/A</v>
      </c>
      <c r="K874" s="489" t="e">
        <v>#N/A</v>
      </c>
      <c r="L874" s="489" t="e">
        <v>#N/A</v>
      </c>
      <c r="M874" s="743"/>
      <c r="N874" s="613" t="e">
        <f t="shared" si="117"/>
        <v>#N/A</v>
      </c>
      <c r="O874" s="613">
        <f t="shared" si="118"/>
        <v>0</v>
      </c>
      <c r="P874" s="613" t="e">
        <f t="shared" si="119"/>
        <v>#N/A</v>
      </c>
      <c r="Q874" s="896" t="e">
        <f t="shared" si="125"/>
        <v>#N/A</v>
      </c>
      <c r="R874" s="613" t="e">
        <f t="shared" si="120"/>
        <v>#N/A</v>
      </c>
      <c r="S874" s="613" t="e">
        <f t="shared" si="121"/>
        <v>#N/A</v>
      </c>
      <c r="T874" s="747" t="e">
        <f t="shared" si="122"/>
        <v>#N/A</v>
      </c>
      <c r="U874" s="613" t="e">
        <f t="shared" si="123"/>
        <v>#N/A</v>
      </c>
    </row>
    <row r="875" spans="1:21">
      <c r="A875" s="285" t="s">
        <v>3719</v>
      </c>
      <c r="B875" s="285" t="s">
        <v>221</v>
      </c>
      <c r="C875" s="447" t="s">
        <v>5729</v>
      </c>
      <c r="D875" s="497">
        <f t="shared" si="124"/>
        <v>3268</v>
      </c>
      <c r="E875" s="496" t="e">
        <v>#N/A</v>
      </c>
      <c r="F875" s="489">
        <v>3268</v>
      </c>
      <c r="G875" s="489" t="e">
        <v>#N/A</v>
      </c>
      <c r="H875" s="489">
        <v>3268</v>
      </c>
      <c r="I875" s="489">
        <v>3268</v>
      </c>
      <c r="J875" s="489">
        <v>3268</v>
      </c>
      <c r="K875" s="489">
        <v>3268</v>
      </c>
      <c r="L875" s="489">
        <v>3268</v>
      </c>
      <c r="M875" s="743"/>
      <c r="N875" s="613" t="e">
        <f t="shared" si="117"/>
        <v>#N/A</v>
      </c>
      <c r="O875" s="613">
        <f t="shared" si="118"/>
        <v>0</v>
      </c>
      <c r="P875" s="613">
        <f t="shared" si="119"/>
        <v>0</v>
      </c>
      <c r="Q875" s="896">
        <f t="shared" si="125"/>
        <v>1</v>
      </c>
      <c r="R875" s="613">
        <f t="shared" si="120"/>
        <v>0</v>
      </c>
      <c r="S875" s="613">
        <f t="shared" si="121"/>
        <v>0</v>
      </c>
      <c r="T875" s="747">
        <f t="shared" si="122"/>
        <v>0</v>
      </c>
      <c r="U875" s="613">
        <f t="shared" si="123"/>
        <v>0</v>
      </c>
    </row>
    <row r="876" spans="1:21">
      <c r="A876" s="285" t="s">
        <v>3719</v>
      </c>
      <c r="B876" s="285" t="s">
        <v>3512</v>
      </c>
      <c r="C876" s="447" t="s">
        <v>4992</v>
      </c>
      <c r="D876" s="497">
        <f t="shared" si="124"/>
        <v>3996</v>
      </c>
      <c r="E876" s="496" t="e">
        <v>#N/A</v>
      </c>
      <c r="F876" s="489">
        <v>3996</v>
      </c>
      <c r="G876" s="489" t="e">
        <v>#N/A</v>
      </c>
      <c r="H876" s="489" t="e">
        <v>#N/A</v>
      </c>
      <c r="I876" s="489" t="e">
        <v>#N/A</v>
      </c>
      <c r="J876" s="489" t="e">
        <v>#N/A</v>
      </c>
      <c r="K876" s="489" t="e">
        <v>#N/A</v>
      </c>
      <c r="L876" s="489" t="e">
        <v>#N/A</v>
      </c>
      <c r="M876" s="743"/>
      <c r="N876" s="613" t="e">
        <f t="shared" si="117"/>
        <v>#N/A</v>
      </c>
      <c r="O876" s="613">
        <f t="shared" si="118"/>
        <v>0</v>
      </c>
      <c r="P876" s="613" t="e">
        <f t="shared" si="119"/>
        <v>#N/A</v>
      </c>
      <c r="Q876" s="896" t="e">
        <f t="shared" si="125"/>
        <v>#N/A</v>
      </c>
      <c r="R876" s="613" t="e">
        <f t="shared" si="120"/>
        <v>#N/A</v>
      </c>
      <c r="S876" s="613" t="e">
        <f t="shared" si="121"/>
        <v>#N/A</v>
      </c>
      <c r="T876" s="747" t="e">
        <f t="shared" si="122"/>
        <v>#N/A</v>
      </c>
      <c r="U876" s="613" t="e">
        <f t="shared" si="123"/>
        <v>#N/A</v>
      </c>
    </row>
    <row r="877" spans="1:21">
      <c r="A877" s="285" t="s">
        <v>3719</v>
      </c>
      <c r="B877" s="285" t="s">
        <v>222</v>
      </c>
      <c r="C877" s="447" t="s">
        <v>5730</v>
      </c>
      <c r="D877" s="497">
        <f t="shared" si="124"/>
        <v>3956</v>
      </c>
      <c r="E877" s="496" t="e">
        <v>#N/A</v>
      </c>
      <c r="F877" s="489">
        <v>3956</v>
      </c>
      <c r="G877" s="489" t="e">
        <v>#N/A</v>
      </c>
      <c r="H877" s="489">
        <v>3956</v>
      </c>
      <c r="I877" s="489">
        <v>3956</v>
      </c>
      <c r="J877" s="489">
        <v>3956</v>
      </c>
      <c r="K877" s="489">
        <v>3956</v>
      </c>
      <c r="L877" s="489">
        <v>3956</v>
      </c>
      <c r="M877" s="743"/>
      <c r="N877" s="613" t="e">
        <f t="shared" si="117"/>
        <v>#N/A</v>
      </c>
      <c r="O877" s="613">
        <f t="shared" si="118"/>
        <v>0</v>
      </c>
      <c r="P877" s="613">
        <f t="shared" si="119"/>
        <v>0</v>
      </c>
      <c r="Q877" s="896">
        <f t="shared" si="125"/>
        <v>1</v>
      </c>
      <c r="R877" s="613">
        <f t="shared" si="120"/>
        <v>0</v>
      </c>
      <c r="S877" s="613">
        <f t="shared" si="121"/>
        <v>0</v>
      </c>
      <c r="T877" s="747">
        <f t="shared" si="122"/>
        <v>0</v>
      </c>
      <c r="U877" s="613">
        <f t="shared" si="123"/>
        <v>0</v>
      </c>
    </row>
    <row r="878" spans="1:21">
      <c r="A878" s="285" t="s">
        <v>3719</v>
      </c>
      <c r="B878" s="285" t="s">
        <v>3513</v>
      </c>
      <c r="C878" s="447" t="s">
        <v>4992</v>
      </c>
      <c r="D878" s="497">
        <f t="shared" si="124"/>
        <v>5354</v>
      </c>
      <c r="E878" s="496" t="e">
        <v>#N/A</v>
      </c>
      <c r="F878" s="489">
        <v>5354</v>
      </c>
      <c r="G878" s="489" t="e">
        <v>#N/A</v>
      </c>
      <c r="H878" s="489" t="e">
        <v>#N/A</v>
      </c>
      <c r="I878" s="489" t="e">
        <v>#N/A</v>
      </c>
      <c r="J878" s="489" t="e">
        <v>#N/A</v>
      </c>
      <c r="K878" s="489" t="e">
        <v>#N/A</v>
      </c>
      <c r="L878" s="489" t="e">
        <v>#N/A</v>
      </c>
      <c r="M878" s="743"/>
      <c r="N878" s="613" t="e">
        <f t="shared" si="117"/>
        <v>#N/A</v>
      </c>
      <c r="O878" s="613">
        <f t="shared" si="118"/>
        <v>0</v>
      </c>
      <c r="P878" s="613" t="e">
        <f t="shared" si="119"/>
        <v>#N/A</v>
      </c>
      <c r="Q878" s="896" t="e">
        <f t="shared" si="125"/>
        <v>#N/A</v>
      </c>
      <c r="R878" s="613" t="e">
        <f t="shared" si="120"/>
        <v>#N/A</v>
      </c>
      <c r="S878" s="613" t="e">
        <f t="shared" si="121"/>
        <v>#N/A</v>
      </c>
      <c r="T878" s="747" t="e">
        <f t="shared" si="122"/>
        <v>#N/A</v>
      </c>
      <c r="U878" s="613" t="e">
        <f t="shared" si="123"/>
        <v>#N/A</v>
      </c>
    </row>
    <row r="879" spans="1:21">
      <c r="A879" s="285" t="s">
        <v>3719</v>
      </c>
      <c r="B879" s="285" t="s">
        <v>223</v>
      </c>
      <c r="C879" s="447" t="s">
        <v>5731</v>
      </c>
      <c r="D879" s="497">
        <f t="shared" si="124"/>
        <v>5301</v>
      </c>
      <c r="E879" s="496" t="e">
        <v>#N/A</v>
      </c>
      <c r="F879" s="489">
        <v>5301</v>
      </c>
      <c r="G879" s="489" t="e">
        <v>#N/A</v>
      </c>
      <c r="H879" s="489">
        <v>5301</v>
      </c>
      <c r="I879" s="489">
        <v>5301</v>
      </c>
      <c r="J879" s="489">
        <v>5301</v>
      </c>
      <c r="K879" s="489">
        <v>5301</v>
      </c>
      <c r="L879" s="489">
        <v>5301</v>
      </c>
      <c r="M879" s="743"/>
      <c r="N879" s="613" t="e">
        <f t="shared" si="117"/>
        <v>#N/A</v>
      </c>
      <c r="O879" s="613">
        <f t="shared" si="118"/>
        <v>0</v>
      </c>
      <c r="P879" s="613">
        <f t="shared" si="119"/>
        <v>0</v>
      </c>
      <c r="Q879" s="896">
        <f t="shared" si="125"/>
        <v>1</v>
      </c>
      <c r="R879" s="613">
        <f t="shared" si="120"/>
        <v>0</v>
      </c>
      <c r="S879" s="613">
        <f t="shared" si="121"/>
        <v>0</v>
      </c>
      <c r="T879" s="747">
        <f t="shared" si="122"/>
        <v>0</v>
      </c>
      <c r="U879" s="613">
        <f t="shared" si="123"/>
        <v>0</v>
      </c>
    </row>
    <row r="880" spans="1:21">
      <c r="A880" s="285" t="s">
        <v>3719</v>
      </c>
      <c r="B880" s="285" t="s">
        <v>3497</v>
      </c>
      <c r="C880" s="447" t="s">
        <v>4992</v>
      </c>
      <c r="D880" s="497">
        <f t="shared" si="124"/>
        <v>435</v>
      </c>
      <c r="E880" s="496" t="e">
        <v>#N/A</v>
      </c>
      <c r="F880" s="489">
        <v>435</v>
      </c>
      <c r="G880" s="489" t="e">
        <v>#N/A</v>
      </c>
      <c r="H880" s="489" t="e">
        <v>#N/A</v>
      </c>
      <c r="I880" s="489" t="e">
        <v>#N/A</v>
      </c>
      <c r="J880" s="489" t="e">
        <v>#N/A</v>
      </c>
      <c r="K880" s="489" t="e">
        <v>#N/A</v>
      </c>
      <c r="L880" s="489" t="e">
        <v>#N/A</v>
      </c>
      <c r="M880" s="743"/>
      <c r="N880" s="613" t="e">
        <f t="shared" si="117"/>
        <v>#N/A</v>
      </c>
      <c r="O880" s="613">
        <f t="shared" si="118"/>
        <v>0</v>
      </c>
      <c r="P880" s="613" t="e">
        <f t="shared" si="119"/>
        <v>#N/A</v>
      </c>
      <c r="Q880" s="896" t="e">
        <f t="shared" si="125"/>
        <v>#N/A</v>
      </c>
      <c r="R880" s="613" t="e">
        <f t="shared" si="120"/>
        <v>#N/A</v>
      </c>
      <c r="S880" s="613" t="e">
        <f t="shared" si="121"/>
        <v>#N/A</v>
      </c>
      <c r="T880" s="747" t="e">
        <f t="shared" si="122"/>
        <v>#N/A</v>
      </c>
      <c r="U880" s="613" t="e">
        <f t="shared" si="123"/>
        <v>#N/A</v>
      </c>
    </row>
    <row r="881" spans="1:21">
      <c r="A881" s="285" t="s">
        <v>3719</v>
      </c>
      <c r="B881" s="285" t="s">
        <v>192</v>
      </c>
      <c r="C881" s="447" t="s">
        <v>1223</v>
      </c>
      <c r="D881" s="497">
        <f t="shared" si="124"/>
        <v>426</v>
      </c>
      <c r="E881" s="496" t="e">
        <v>#N/A</v>
      </c>
      <c r="F881" s="489">
        <v>426</v>
      </c>
      <c r="G881" s="489" t="e">
        <v>#N/A</v>
      </c>
      <c r="H881" s="489">
        <v>538</v>
      </c>
      <c r="I881" s="489">
        <v>538</v>
      </c>
      <c r="J881" s="489">
        <v>538</v>
      </c>
      <c r="K881" s="489">
        <v>538</v>
      </c>
      <c r="L881" s="489">
        <v>528</v>
      </c>
      <c r="M881" s="743"/>
      <c r="N881" s="613" t="e">
        <f t="shared" si="117"/>
        <v>#N/A</v>
      </c>
      <c r="O881" s="613">
        <f t="shared" si="118"/>
        <v>0</v>
      </c>
      <c r="P881" s="613">
        <f t="shared" si="119"/>
        <v>-112</v>
      </c>
      <c r="Q881" s="896">
        <f t="shared" si="125"/>
        <v>0.79182156133828996</v>
      </c>
      <c r="R881" s="613">
        <f t="shared" si="120"/>
        <v>-112</v>
      </c>
      <c r="S881" s="613">
        <f t="shared" si="121"/>
        <v>-112</v>
      </c>
      <c r="T881" s="747">
        <f t="shared" si="122"/>
        <v>-112</v>
      </c>
      <c r="U881" s="613">
        <f t="shared" si="123"/>
        <v>-102</v>
      </c>
    </row>
    <row r="882" spans="1:21">
      <c r="A882" s="285" t="s">
        <v>3719</v>
      </c>
      <c r="B882" s="285" t="s">
        <v>3486</v>
      </c>
      <c r="C882" s="447" t="s">
        <v>4992</v>
      </c>
      <c r="D882" s="497">
        <f t="shared" si="124"/>
        <v>454</v>
      </c>
      <c r="E882" s="496" t="e">
        <v>#N/A</v>
      </c>
      <c r="F882" s="489">
        <v>454</v>
      </c>
      <c r="G882" s="489" t="e">
        <v>#N/A</v>
      </c>
      <c r="H882" s="489" t="e">
        <v>#N/A</v>
      </c>
      <c r="I882" s="489" t="e">
        <v>#N/A</v>
      </c>
      <c r="J882" s="489" t="e">
        <v>#N/A</v>
      </c>
      <c r="K882" s="489" t="e">
        <v>#N/A</v>
      </c>
      <c r="L882" s="489" t="e">
        <v>#N/A</v>
      </c>
      <c r="M882" s="743"/>
      <c r="N882" s="613" t="e">
        <f t="shared" si="117"/>
        <v>#N/A</v>
      </c>
      <c r="O882" s="613">
        <f t="shared" si="118"/>
        <v>0</v>
      </c>
      <c r="P882" s="613" t="e">
        <f t="shared" si="119"/>
        <v>#N/A</v>
      </c>
      <c r="Q882" s="896" t="e">
        <f t="shared" si="125"/>
        <v>#N/A</v>
      </c>
      <c r="R882" s="613" t="e">
        <f t="shared" si="120"/>
        <v>#N/A</v>
      </c>
      <c r="S882" s="613" t="e">
        <f t="shared" si="121"/>
        <v>#N/A</v>
      </c>
      <c r="T882" s="747" t="e">
        <f t="shared" si="122"/>
        <v>#N/A</v>
      </c>
      <c r="U882" s="613" t="e">
        <f t="shared" si="123"/>
        <v>#N/A</v>
      </c>
    </row>
    <row r="883" spans="1:21">
      <c r="A883" s="285" t="s">
        <v>3719</v>
      </c>
      <c r="B883" s="285" t="s">
        <v>193</v>
      </c>
      <c r="C883" s="447" t="s">
        <v>1225</v>
      </c>
      <c r="D883" s="497">
        <f t="shared" si="124"/>
        <v>445</v>
      </c>
      <c r="E883" s="496" t="e">
        <v>#N/A</v>
      </c>
      <c r="F883" s="489">
        <v>445</v>
      </c>
      <c r="G883" s="489" t="e">
        <v>#N/A</v>
      </c>
      <c r="H883" s="489">
        <v>575</v>
      </c>
      <c r="I883" s="489">
        <v>575</v>
      </c>
      <c r="J883" s="489">
        <v>575</v>
      </c>
      <c r="K883" s="489">
        <v>575</v>
      </c>
      <c r="L883" s="489">
        <v>564</v>
      </c>
      <c r="M883" s="743"/>
      <c r="N883" s="613" t="e">
        <f t="shared" si="117"/>
        <v>#N/A</v>
      </c>
      <c r="O883" s="613">
        <f t="shared" si="118"/>
        <v>0</v>
      </c>
      <c r="P883" s="613">
        <f t="shared" si="119"/>
        <v>-130</v>
      </c>
      <c r="Q883" s="896">
        <f t="shared" si="125"/>
        <v>0.77391304347826084</v>
      </c>
      <c r="R883" s="613">
        <f t="shared" si="120"/>
        <v>-130</v>
      </c>
      <c r="S883" s="613">
        <f t="shared" si="121"/>
        <v>-130</v>
      </c>
      <c r="T883" s="747">
        <f t="shared" si="122"/>
        <v>-130</v>
      </c>
      <c r="U883" s="613">
        <f t="shared" si="123"/>
        <v>-119</v>
      </c>
    </row>
    <row r="884" spans="1:21">
      <c r="A884" s="285" t="s">
        <v>3719</v>
      </c>
      <c r="B884" s="285" t="s">
        <v>3487</v>
      </c>
      <c r="C884" s="447" t="s">
        <v>4992</v>
      </c>
      <c r="D884" s="497">
        <f t="shared" si="124"/>
        <v>822</v>
      </c>
      <c r="E884" s="496" t="e">
        <v>#N/A</v>
      </c>
      <c r="F884" s="489">
        <v>822</v>
      </c>
      <c r="G884" s="489" t="e">
        <v>#N/A</v>
      </c>
      <c r="H884" s="489" t="e">
        <v>#N/A</v>
      </c>
      <c r="I884" s="489" t="e">
        <v>#N/A</v>
      </c>
      <c r="J884" s="489" t="e">
        <v>#N/A</v>
      </c>
      <c r="K884" s="489" t="e">
        <v>#N/A</v>
      </c>
      <c r="L884" s="489" t="e">
        <v>#N/A</v>
      </c>
      <c r="M884" s="743"/>
      <c r="N884" s="613" t="e">
        <f t="shared" si="117"/>
        <v>#N/A</v>
      </c>
      <c r="O884" s="613">
        <f t="shared" si="118"/>
        <v>0</v>
      </c>
      <c r="P884" s="613" t="e">
        <f t="shared" si="119"/>
        <v>#N/A</v>
      </c>
      <c r="Q884" s="896" t="e">
        <f t="shared" si="125"/>
        <v>#N/A</v>
      </c>
      <c r="R884" s="613" t="e">
        <f t="shared" si="120"/>
        <v>#N/A</v>
      </c>
      <c r="S884" s="613" t="e">
        <f t="shared" si="121"/>
        <v>#N/A</v>
      </c>
      <c r="T884" s="747" t="e">
        <f t="shared" si="122"/>
        <v>#N/A</v>
      </c>
      <c r="U884" s="613" t="e">
        <f t="shared" si="123"/>
        <v>#N/A</v>
      </c>
    </row>
    <row r="885" spans="1:21">
      <c r="A885" s="285" t="s">
        <v>3719</v>
      </c>
      <c r="B885" s="285" t="s">
        <v>194</v>
      </c>
      <c r="C885" s="447" t="s">
        <v>1227</v>
      </c>
      <c r="D885" s="497">
        <f t="shared" si="124"/>
        <v>805</v>
      </c>
      <c r="E885" s="496" t="e">
        <v>#N/A</v>
      </c>
      <c r="F885" s="489">
        <v>805</v>
      </c>
      <c r="G885" s="489" t="e">
        <v>#N/A</v>
      </c>
      <c r="H885" s="489">
        <v>1053</v>
      </c>
      <c r="I885" s="489">
        <v>1053</v>
      </c>
      <c r="J885" s="489">
        <v>1053</v>
      </c>
      <c r="K885" s="489">
        <v>1053</v>
      </c>
      <c r="L885" s="489">
        <v>1038</v>
      </c>
      <c r="M885" s="743"/>
      <c r="N885" s="613" t="e">
        <f t="shared" si="117"/>
        <v>#N/A</v>
      </c>
      <c r="O885" s="613">
        <f t="shared" si="118"/>
        <v>0</v>
      </c>
      <c r="P885" s="613">
        <f t="shared" si="119"/>
        <v>-248</v>
      </c>
      <c r="Q885" s="896">
        <f t="shared" si="125"/>
        <v>0.76448243114909786</v>
      </c>
      <c r="R885" s="613">
        <f t="shared" si="120"/>
        <v>-248</v>
      </c>
      <c r="S885" s="613">
        <f t="shared" si="121"/>
        <v>-248</v>
      </c>
      <c r="T885" s="747">
        <f t="shared" si="122"/>
        <v>-248</v>
      </c>
      <c r="U885" s="613">
        <f t="shared" si="123"/>
        <v>-233</v>
      </c>
    </row>
    <row r="886" spans="1:21">
      <c r="A886" s="285" t="s">
        <v>3719</v>
      </c>
      <c r="B886" s="285" t="s">
        <v>3488</v>
      </c>
      <c r="C886" s="447" t="s">
        <v>4992</v>
      </c>
      <c r="D886" s="497">
        <f t="shared" si="124"/>
        <v>1036</v>
      </c>
      <c r="E886" s="496" t="e">
        <v>#N/A</v>
      </c>
      <c r="F886" s="489">
        <v>1036</v>
      </c>
      <c r="G886" s="489" t="e">
        <v>#N/A</v>
      </c>
      <c r="H886" s="489" t="e">
        <v>#N/A</v>
      </c>
      <c r="I886" s="489" t="e">
        <v>#N/A</v>
      </c>
      <c r="J886" s="489" t="e">
        <v>#N/A</v>
      </c>
      <c r="K886" s="489" t="e">
        <v>#N/A</v>
      </c>
      <c r="L886" s="489" t="e">
        <v>#N/A</v>
      </c>
      <c r="M886" s="743"/>
      <c r="N886" s="613" t="e">
        <f t="shared" si="117"/>
        <v>#N/A</v>
      </c>
      <c r="O886" s="613">
        <f t="shared" si="118"/>
        <v>0</v>
      </c>
      <c r="P886" s="613" t="e">
        <f t="shared" si="119"/>
        <v>#N/A</v>
      </c>
      <c r="Q886" s="896" t="e">
        <f t="shared" si="125"/>
        <v>#N/A</v>
      </c>
      <c r="R886" s="613" t="e">
        <f t="shared" si="120"/>
        <v>#N/A</v>
      </c>
      <c r="S886" s="613" t="e">
        <f t="shared" si="121"/>
        <v>#N/A</v>
      </c>
      <c r="T886" s="747" t="e">
        <f t="shared" si="122"/>
        <v>#N/A</v>
      </c>
      <c r="U886" s="613" t="e">
        <f t="shared" si="123"/>
        <v>#N/A</v>
      </c>
    </row>
    <row r="887" spans="1:21">
      <c r="A887" s="285" t="s">
        <v>3719</v>
      </c>
      <c r="B887" s="285" t="s">
        <v>195</v>
      </c>
      <c r="C887" s="447" t="s">
        <v>1229</v>
      </c>
      <c r="D887" s="497">
        <f t="shared" si="124"/>
        <v>1015</v>
      </c>
      <c r="E887" s="496" t="e">
        <v>#N/A</v>
      </c>
      <c r="F887" s="489">
        <v>1015</v>
      </c>
      <c r="G887" s="489" t="e">
        <v>#N/A</v>
      </c>
      <c r="H887" s="489">
        <v>1300</v>
      </c>
      <c r="I887" s="489">
        <v>1300</v>
      </c>
      <c r="J887" s="489">
        <v>1300</v>
      </c>
      <c r="K887" s="489">
        <v>1300</v>
      </c>
      <c r="L887" s="489">
        <v>1289</v>
      </c>
      <c r="M887" s="743"/>
      <c r="N887" s="613" t="e">
        <f t="shared" si="117"/>
        <v>#N/A</v>
      </c>
      <c r="O887" s="613">
        <f t="shared" si="118"/>
        <v>0</v>
      </c>
      <c r="P887" s="613">
        <f t="shared" si="119"/>
        <v>-285</v>
      </c>
      <c r="Q887" s="896">
        <f t="shared" si="125"/>
        <v>0.78076923076923077</v>
      </c>
      <c r="R887" s="613">
        <f t="shared" si="120"/>
        <v>-285</v>
      </c>
      <c r="S887" s="613">
        <f t="shared" si="121"/>
        <v>-285</v>
      </c>
      <c r="T887" s="747">
        <f t="shared" si="122"/>
        <v>-285</v>
      </c>
      <c r="U887" s="613">
        <f t="shared" si="123"/>
        <v>-274</v>
      </c>
    </row>
    <row r="888" spans="1:21">
      <c r="A888" s="285" t="s">
        <v>3719</v>
      </c>
      <c r="B888" s="285" t="s">
        <v>3500</v>
      </c>
      <c r="C888" s="447" t="s">
        <v>5732</v>
      </c>
      <c r="D888" s="497">
        <f t="shared" si="124"/>
        <v>0</v>
      </c>
      <c r="E888" s="496" t="e">
        <v>#N/A</v>
      </c>
      <c r="F888" s="489" t="e">
        <v>#N/A</v>
      </c>
      <c r="G888" s="489" t="e">
        <v>#N/A</v>
      </c>
      <c r="H888" s="489" t="e">
        <v>#N/A</v>
      </c>
      <c r="I888" s="489" t="e">
        <v>#N/A</v>
      </c>
      <c r="J888" s="489">
        <v>0</v>
      </c>
      <c r="K888" s="489" t="e">
        <v>#N/A</v>
      </c>
      <c r="L888" s="489" t="e">
        <v>#N/A</v>
      </c>
      <c r="M888" s="743"/>
      <c r="N888" s="613" t="e">
        <f t="shared" si="117"/>
        <v>#N/A</v>
      </c>
      <c r="O888" s="613" t="e">
        <f t="shared" si="118"/>
        <v>#N/A</v>
      </c>
      <c r="P888" s="613" t="e">
        <f t="shared" si="119"/>
        <v>#N/A</v>
      </c>
      <c r="Q888" s="896" t="e">
        <f t="shared" si="125"/>
        <v>#N/A</v>
      </c>
      <c r="R888" s="613" t="e">
        <f t="shared" si="120"/>
        <v>#N/A</v>
      </c>
      <c r="S888" s="613">
        <f t="shared" si="121"/>
        <v>0</v>
      </c>
      <c r="T888" s="747" t="e">
        <f t="shared" si="122"/>
        <v>#N/A</v>
      </c>
      <c r="U888" s="613" t="e">
        <f t="shared" si="123"/>
        <v>#N/A</v>
      </c>
    </row>
    <row r="889" spans="1:21">
      <c r="A889" s="285" t="s">
        <v>3719</v>
      </c>
      <c r="B889" s="285" t="s">
        <v>3504</v>
      </c>
      <c r="C889" s="447" t="s">
        <v>5733</v>
      </c>
      <c r="D889" s="497">
        <f t="shared" si="124"/>
        <v>0</v>
      </c>
      <c r="E889" s="496" t="e">
        <v>#N/A</v>
      </c>
      <c r="F889" s="489" t="e">
        <v>#N/A</v>
      </c>
      <c r="G889" s="489" t="e">
        <v>#N/A</v>
      </c>
      <c r="H889" s="489" t="e">
        <v>#N/A</v>
      </c>
      <c r="I889" s="489" t="e">
        <v>#N/A</v>
      </c>
      <c r="J889" s="489" t="e">
        <v>#N/A</v>
      </c>
      <c r="K889" s="489" t="e">
        <v>#N/A</v>
      </c>
      <c r="L889" s="489">
        <v>0</v>
      </c>
      <c r="M889" s="743"/>
      <c r="N889" s="613" t="e">
        <f t="shared" si="117"/>
        <v>#N/A</v>
      </c>
      <c r="O889" s="613" t="e">
        <f t="shared" si="118"/>
        <v>#N/A</v>
      </c>
      <c r="P889" s="613" t="e">
        <f t="shared" si="119"/>
        <v>#N/A</v>
      </c>
      <c r="Q889" s="896" t="e">
        <f t="shared" si="125"/>
        <v>#N/A</v>
      </c>
      <c r="R889" s="613" t="e">
        <f t="shared" si="120"/>
        <v>#N/A</v>
      </c>
      <c r="S889" s="613" t="e">
        <f t="shared" si="121"/>
        <v>#N/A</v>
      </c>
      <c r="T889" s="747" t="e">
        <f t="shared" si="122"/>
        <v>#N/A</v>
      </c>
      <c r="U889" s="613">
        <f t="shared" si="123"/>
        <v>0</v>
      </c>
    </row>
    <row r="890" spans="1:21">
      <c r="A890" s="285" t="s">
        <v>3719</v>
      </c>
      <c r="B890" s="285" t="s">
        <v>3501</v>
      </c>
      <c r="C890" s="447" t="s">
        <v>5734</v>
      </c>
      <c r="D890" s="497">
        <f t="shared" si="124"/>
        <v>0</v>
      </c>
      <c r="E890" s="496" t="e">
        <v>#N/A</v>
      </c>
      <c r="F890" s="489" t="e">
        <v>#N/A</v>
      </c>
      <c r="G890" s="489" t="e">
        <v>#N/A</v>
      </c>
      <c r="H890" s="489" t="e">
        <v>#N/A</v>
      </c>
      <c r="I890" s="489" t="e">
        <v>#N/A</v>
      </c>
      <c r="J890" s="489">
        <v>0</v>
      </c>
      <c r="K890" s="489" t="e">
        <v>#N/A</v>
      </c>
      <c r="L890" s="489" t="e">
        <v>#N/A</v>
      </c>
      <c r="M890" s="743"/>
      <c r="N890" s="613" t="e">
        <f t="shared" si="117"/>
        <v>#N/A</v>
      </c>
      <c r="O890" s="613" t="e">
        <f t="shared" si="118"/>
        <v>#N/A</v>
      </c>
      <c r="P890" s="613" t="e">
        <f t="shared" si="119"/>
        <v>#N/A</v>
      </c>
      <c r="Q890" s="896" t="e">
        <f t="shared" si="125"/>
        <v>#N/A</v>
      </c>
      <c r="R890" s="613" t="e">
        <f t="shared" si="120"/>
        <v>#N/A</v>
      </c>
      <c r="S890" s="613">
        <f t="shared" si="121"/>
        <v>0</v>
      </c>
      <c r="T890" s="747" t="e">
        <f t="shared" si="122"/>
        <v>#N/A</v>
      </c>
      <c r="U890" s="613" t="e">
        <f t="shared" si="123"/>
        <v>#N/A</v>
      </c>
    </row>
    <row r="891" spans="1:21">
      <c r="A891" s="285" t="s">
        <v>3719</v>
      </c>
      <c r="B891" s="285" t="s">
        <v>3505</v>
      </c>
      <c r="C891" s="447" t="s">
        <v>5735</v>
      </c>
      <c r="D891" s="497">
        <f t="shared" si="124"/>
        <v>0</v>
      </c>
      <c r="E891" s="496" t="e">
        <v>#N/A</v>
      </c>
      <c r="F891" s="489" t="e">
        <v>#N/A</v>
      </c>
      <c r="G891" s="489" t="e">
        <v>#N/A</v>
      </c>
      <c r="H891" s="489" t="e">
        <v>#N/A</v>
      </c>
      <c r="I891" s="489" t="e">
        <v>#N/A</v>
      </c>
      <c r="J891" s="489" t="e">
        <v>#N/A</v>
      </c>
      <c r="K891" s="489" t="e">
        <v>#N/A</v>
      </c>
      <c r="L891" s="489">
        <v>0</v>
      </c>
      <c r="M891" s="743"/>
      <c r="N891" s="613" t="e">
        <f t="shared" si="117"/>
        <v>#N/A</v>
      </c>
      <c r="O891" s="613" t="e">
        <f t="shared" si="118"/>
        <v>#N/A</v>
      </c>
      <c r="P891" s="613" t="e">
        <f t="shared" si="119"/>
        <v>#N/A</v>
      </c>
      <c r="Q891" s="896" t="e">
        <f t="shared" si="125"/>
        <v>#N/A</v>
      </c>
      <c r="R891" s="613" t="e">
        <f t="shared" si="120"/>
        <v>#N/A</v>
      </c>
      <c r="S891" s="613" t="e">
        <f t="shared" si="121"/>
        <v>#N/A</v>
      </c>
      <c r="T891" s="747" t="e">
        <f t="shared" si="122"/>
        <v>#N/A</v>
      </c>
      <c r="U891" s="613">
        <f t="shared" si="123"/>
        <v>0</v>
      </c>
    </row>
    <row r="892" spans="1:21">
      <c r="A892" s="285" t="s">
        <v>3719</v>
      </c>
      <c r="B892" s="285" t="s">
        <v>3450</v>
      </c>
      <c r="C892" s="447" t="s">
        <v>5736</v>
      </c>
      <c r="D892" s="497">
        <f t="shared" si="124"/>
        <v>0</v>
      </c>
      <c r="E892" s="496" t="e">
        <v>#N/A</v>
      </c>
      <c r="F892" s="489" t="e">
        <v>#N/A</v>
      </c>
      <c r="G892" s="489" t="e">
        <v>#N/A</v>
      </c>
      <c r="H892" s="489" t="e">
        <v>#N/A</v>
      </c>
      <c r="I892" s="489" t="e">
        <v>#N/A</v>
      </c>
      <c r="J892" s="489">
        <v>0</v>
      </c>
      <c r="K892" s="489" t="e">
        <v>#N/A</v>
      </c>
      <c r="L892" s="489" t="e">
        <v>#N/A</v>
      </c>
      <c r="M892" s="743"/>
      <c r="N892" s="613" t="e">
        <f t="shared" si="117"/>
        <v>#N/A</v>
      </c>
      <c r="O892" s="613" t="e">
        <f t="shared" si="118"/>
        <v>#N/A</v>
      </c>
      <c r="P892" s="613" t="e">
        <f t="shared" si="119"/>
        <v>#N/A</v>
      </c>
      <c r="Q892" s="896" t="e">
        <f t="shared" si="125"/>
        <v>#N/A</v>
      </c>
      <c r="R892" s="613" t="e">
        <f t="shared" si="120"/>
        <v>#N/A</v>
      </c>
      <c r="S892" s="613">
        <f t="shared" si="121"/>
        <v>0</v>
      </c>
      <c r="T892" s="747" t="e">
        <f t="shared" si="122"/>
        <v>#N/A</v>
      </c>
      <c r="U892" s="613" t="e">
        <f t="shared" si="123"/>
        <v>#N/A</v>
      </c>
    </row>
    <row r="893" spans="1:21">
      <c r="A893" s="285" t="s">
        <v>3719</v>
      </c>
      <c r="B893" s="285" t="s">
        <v>3451</v>
      </c>
      <c r="C893" s="447" t="s">
        <v>5737</v>
      </c>
      <c r="D893" s="497">
        <f t="shared" si="124"/>
        <v>0</v>
      </c>
      <c r="E893" s="496" t="e">
        <v>#N/A</v>
      </c>
      <c r="F893" s="489" t="e">
        <v>#N/A</v>
      </c>
      <c r="G893" s="489" t="e">
        <v>#N/A</v>
      </c>
      <c r="H893" s="489" t="e">
        <v>#N/A</v>
      </c>
      <c r="I893" s="489" t="e">
        <v>#N/A</v>
      </c>
      <c r="J893" s="489">
        <v>0</v>
      </c>
      <c r="K893" s="489" t="e">
        <v>#N/A</v>
      </c>
      <c r="L893" s="489" t="e">
        <v>#N/A</v>
      </c>
      <c r="M893" s="743"/>
      <c r="N893" s="613" t="e">
        <f t="shared" si="117"/>
        <v>#N/A</v>
      </c>
      <c r="O893" s="613" t="e">
        <f t="shared" si="118"/>
        <v>#N/A</v>
      </c>
      <c r="P893" s="613" t="e">
        <f t="shared" si="119"/>
        <v>#N/A</v>
      </c>
      <c r="Q893" s="896" t="e">
        <f t="shared" si="125"/>
        <v>#N/A</v>
      </c>
      <c r="R893" s="613" t="e">
        <f t="shared" si="120"/>
        <v>#N/A</v>
      </c>
      <c r="S893" s="613">
        <f t="shared" si="121"/>
        <v>0</v>
      </c>
      <c r="T893" s="747" t="e">
        <f t="shared" si="122"/>
        <v>#N/A</v>
      </c>
      <c r="U893" s="613" t="e">
        <f t="shared" si="123"/>
        <v>#N/A</v>
      </c>
    </row>
    <row r="894" spans="1:21">
      <c r="A894" s="285" t="s">
        <v>3719</v>
      </c>
      <c r="B894" s="285" t="s">
        <v>3459</v>
      </c>
      <c r="C894" s="447" t="s">
        <v>5738</v>
      </c>
      <c r="D894" s="497">
        <f t="shared" si="124"/>
        <v>0</v>
      </c>
      <c r="E894" s="496" t="e">
        <v>#N/A</v>
      </c>
      <c r="F894" s="489" t="e">
        <v>#N/A</v>
      </c>
      <c r="G894" s="489" t="e">
        <v>#N/A</v>
      </c>
      <c r="H894" s="489" t="e">
        <v>#N/A</v>
      </c>
      <c r="I894" s="489" t="e">
        <v>#N/A</v>
      </c>
      <c r="J894" s="489" t="e">
        <v>#N/A</v>
      </c>
      <c r="K894" s="489" t="e">
        <v>#N/A</v>
      </c>
      <c r="L894" s="489">
        <v>0</v>
      </c>
      <c r="M894" s="743"/>
      <c r="N894" s="613" t="e">
        <f t="shared" si="117"/>
        <v>#N/A</v>
      </c>
      <c r="O894" s="613" t="e">
        <f t="shared" si="118"/>
        <v>#N/A</v>
      </c>
      <c r="P894" s="613" t="e">
        <f t="shared" si="119"/>
        <v>#N/A</v>
      </c>
      <c r="Q894" s="896" t="e">
        <f t="shared" si="125"/>
        <v>#N/A</v>
      </c>
      <c r="R894" s="613" t="e">
        <f t="shared" si="120"/>
        <v>#N/A</v>
      </c>
      <c r="S894" s="613" t="e">
        <f t="shared" si="121"/>
        <v>#N/A</v>
      </c>
      <c r="T894" s="747" t="e">
        <f t="shared" si="122"/>
        <v>#N/A</v>
      </c>
      <c r="U894" s="613">
        <f t="shared" si="123"/>
        <v>0</v>
      </c>
    </row>
    <row r="895" spans="1:21">
      <c r="A895" s="285" t="s">
        <v>3719</v>
      </c>
      <c r="B895" s="285" t="s">
        <v>3460</v>
      </c>
      <c r="C895" s="447" t="s">
        <v>5739</v>
      </c>
      <c r="D895" s="497">
        <f t="shared" si="124"/>
        <v>0</v>
      </c>
      <c r="E895" s="496" t="e">
        <v>#N/A</v>
      </c>
      <c r="F895" s="489" t="e">
        <v>#N/A</v>
      </c>
      <c r="G895" s="489" t="e">
        <v>#N/A</v>
      </c>
      <c r="H895" s="489" t="e">
        <v>#N/A</v>
      </c>
      <c r="I895" s="489" t="e">
        <v>#N/A</v>
      </c>
      <c r="J895" s="489" t="e">
        <v>#N/A</v>
      </c>
      <c r="K895" s="489" t="e">
        <v>#N/A</v>
      </c>
      <c r="L895" s="489">
        <v>0</v>
      </c>
      <c r="M895" s="743"/>
      <c r="N895" s="613" t="e">
        <f t="shared" si="117"/>
        <v>#N/A</v>
      </c>
      <c r="O895" s="613" t="e">
        <f t="shared" si="118"/>
        <v>#N/A</v>
      </c>
      <c r="P895" s="613" t="e">
        <f t="shared" si="119"/>
        <v>#N/A</v>
      </c>
      <c r="Q895" s="896" t="e">
        <f t="shared" si="125"/>
        <v>#N/A</v>
      </c>
      <c r="R895" s="613" t="e">
        <f t="shared" si="120"/>
        <v>#N/A</v>
      </c>
      <c r="S895" s="613" t="e">
        <f t="shared" si="121"/>
        <v>#N/A</v>
      </c>
      <c r="T895" s="747" t="e">
        <f t="shared" si="122"/>
        <v>#N/A</v>
      </c>
      <c r="U895" s="613">
        <f t="shared" si="123"/>
        <v>0</v>
      </c>
    </row>
    <row r="896" spans="1:21">
      <c r="A896" s="285" t="s">
        <v>3719</v>
      </c>
      <c r="B896" s="285" t="s">
        <v>3452</v>
      </c>
      <c r="C896" s="447" t="s">
        <v>5740</v>
      </c>
      <c r="D896" s="497">
        <f t="shared" si="124"/>
        <v>0</v>
      </c>
      <c r="E896" s="496" t="e">
        <v>#N/A</v>
      </c>
      <c r="F896" s="489" t="e">
        <v>#N/A</v>
      </c>
      <c r="G896" s="489" t="e">
        <v>#N/A</v>
      </c>
      <c r="H896" s="489" t="e">
        <v>#N/A</v>
      </c>
      <c r="I896" s="489" t="e">
        <v>#N/A</v>
      </c>
      <c r="J896" s="489">
        <v>0</v>
      </c>
      <c r="K896" s="489" t="e">
        <v>#N/A</v>
      </c>
      <c r="L896" s="489" t="e">
        <v>#N/A</v>
      </c>
      <c r="M896" s="743"/>
      <c r="N896" s="613" t="e">
        <f t="shared" si="117"/>
        <v>#N/A</v>
      </c>
      <c r="O896" s="613" t="e">
        <f t="shared" si="118"/>
        <v>#N/A</v>
      </c>
      <c r="P896" s="613" t="e">
        <f t="shared" si="119"/>
        <v>#N/A</v>
      </c>
      <c r="Q896" s="896" t="e">
        <f t="shared" si="125"/>
        <v>#N/A</v>
      </c>
      <c r="R896" s="613" t="e">
        <f t="shared" si="120"/>
        <v>#N/A</v>
      </c>
      <c r="S896" s="613">
        <f t="shared" si="121"/>
        <v>0</v>
      </c>
      <c r="T896" s="747" t="e">
        <f t="shared" si="122"/>
        <v>#N/A</v>
      </c>
      <c r="U896" s="613" t="e">
        <f t="shared" si="123"/>
        <v>#N/A</v>
      </c>
    </row>
    <row r="897" spans="1:21">
      <c r="A897" s="285" t="s">
        <v>3719</v>
      </c>
      <c r="B897" s="285" t="s">
        <v>3461</v>
      </c>
      <c r="C897" s="447" t="s">
        <v>5741</v>
      </c>
      <c r="D897" s="497">
        <f t="shared" si="124"/>
        <v>0</v>
      </c>
      <c r="E897" s="496" t="e">
        <v>#N/A</v>
      </c>
      <c r="F897" s="489" t="e">
        <v>#N/A</v>
      </c>
      <c r="G897" s="489" t="e">
        <v>#N/A</v>
      </c>
      <c r="H897" s="489" t="e">
        <v>#N/A</v>
      </c>
      <c r="I897" s="489" t="e">
        <v>#N/A</v>
      </c>
      <c r="J897" s="489" t="e">
        <v>#N/A</v>
      </c>
      <c r="K897" s="489" t="e">
        <v>#N/A</v>
      </c>
      <c r="L897" s="489">
        <v>0</v>
      </c>
      <c r="M897" s="743"/>
      <c r="N897" s="613" t="e">
        <f t="shared" si="117"/>
        <v>#N/A</v>
      </c>
      <c r="O897" s="613" t="e">
        <f t="shared" si="118"/>
        <v>#N/A</v>
      </c>
      <c r="P897" s="613" t="e">
        <f t="shared" si="119"/>
        <v>#N/A</v>
      </c>
      <c r="Q897" s="896" t="e">
        <f t="shared" si="125"/>
        <v>#N/A</v>
      </c>
      <c r="R897" s="613" t="e">
        <f t="shared" si="120"/>
        <v>#N/A</v>
      </c>
      <c r="S897" s="613" t="e">
        <f t="shared" si="121"/>
        <v>#N/A</v>
      </c>
      <c r="T897" s="747" t="e">
        <f t="shared" si="122"/>
        <v>#N/A</v>
      </c>
      <c r="U897" s="613">
        <f t="shared" si="123"/>
        <v>0</v>
      </c>
    </row>
    <row r="898" spans="1:21">
      <c r="A898" s="285" t="s">
        <v>3719</v>
      </c>
      <c r="B898" s="285" t="s">
        <v>3467</v>
      </c>
      <c r="C898" s="447" t="s">
        <v>5742</v>
      </c>
      <c r="D898" s="497">
        <f t="shared" si="124"/>
        <v>9999999</v>
      </c>
      <c r="E898" s="496" t="e">
        <v>#N/A</v>
      </c>
      <c r="F898" s="489" t="e">
        <v>#N/A</v>
      </c>
      <c r="G898" s="489" t="e">
        <v>#N/A</v>
      </c>
      <c r="H898" s="489" t="e">
        <v>#N/A</v>
      </c>
      <c r="I898" s="489" t="e">
        <v>#N/A</v>
      </c>
      <c r="J898" s="489">
        <v>9999999</v>
      </c>
      <c r="K898" s="489" t="e">
        <v>#N/A</v>
      </c>
      <c r="L898" s="489">
        <v>0</v>
      </c>
      <c r="M898" s="743"/>
      <c r="N898" s="613" t="e">
        <f t="shared" ref="N898:N961" si="126">D898-E898</f>
        <v>#N/A</v>
      </c>
      <c r="O898" s="613" t="e">
        <f t="shared" ref="O898:O961" si="127">D898-F898</f>
        <v>#N/A</v>
      </c>
      <c r="P898" s="613" t="e">
        <f t="shared" ref="P898:P961" si="128">D898-H898</f>
        <v>#N/A</v>
      </c>
      <c r="Q898" s="896" t="e">
        <f t="shared" si="125"/>
        <v>#N/A</v>
      </c>
      <c r="R898" s="613" t="e">
        <f t="shared" ref="R898:R961" si="129">D898-I898</f>
        <v>#N/A</v>
      </c>
      <c r="S898" s="613">
        <f t="shared" ref="S898:S961" si="130">D898-J898</f>
        <v>0</v>
      </c>
      <c r="T898" s="747" t="e">
        <f t="shared" ref="T898:T961" si="131">D898-K898</f>
        <v>#N/A</v>
      </c>
      <c r="U898" s="613">
        <f t="shared" ref="U898:U961" si="132">D898-L898</f>
        <v>9999999</v>
      </c>
    </row>
    <row r="899" spans="1:21">
      <c r="A899" s="285" t="s">
        <v>3719</v>
      </c>
      <c r="B899" s="285" t="s">
        <v>3468</v>
      </c>
      <c r="C899" s="447" t="s">
        <v>5743</v>
      </c>
      <c r="D899" s="497">
        <f t="shared" ref="D899:D962" si="133">IFERROR(E899,IFERROR(F899,IFERROR(G899,IFERROR(H899,IFERROR(I899,IFERROR(J899,IFERROR(K899,L899)))))))</f>
        <v>9999999</v>
      </c>
      <c r="E899" s="496" t="e">
        <v>#N/A</v>
      </c>
      <c r="F899" s="489" t="e">
        <v>#N/A</v>
      </c>
      <c r="G899" s="489" t="e">
        <v>#N/A</v>
      </c>
      <c r="H899" s="489" t="e">
        <v>#N/A</v>
      </c>
      <c r="I899" s="489" t="e">
        <v>#N/A</v>
      </c>
      <c r="J899" s="489">
        <v>9999999</v>
      </c>
      <c r="K899" s="489" t="e">
        <v>#N/A</v>
      </c>
      <c r="L899" s="489">
        <v>0</v>
      </c>
      <c r="M899" s="743"/>
      <c r="N899" s="613" t="e">
        <f t="shared" si="126"/>
        <v>#N/A</v>
      </c>
      <c r="O899" s="613" t="e">
        <f t="shared" si="127"/>
        <v>#N/A</v>
      </c>
      <c r="P899" s="613" t="e">
        <f t="shared" si="128"/>
        <v>#N/A</v>
      </c>
      <c r="Q899" s="896" t="e">
        <f t="shared" ref="Q899:Q962" si="134">F899/H899</f>
        <v>#N/A</v>
      </c>
      <c r="R899" s="613" t="e">
        <f t="shared" si="129"/>
        <v>#N/A</v>
      </c>
      <c r="S899" s="613">
        <f t="shared" si="130"/>
        <v>0</v>
      </c>
      <c r="T899" s="747" t="e">
        <f t="shared" si="131"/>
        <v>#N/A</v>
      </c>
      <c r="U899" s="613">
        <f t="shared" si="132"/>
        <v>9999999</v>
      </c>
    </row>
    <row r="900" spans="1:21">
      <c r="A900" s="285" t="s">
        <v>3719</v>
      </c>
      <c r="B900" s="285" t="s">
        <v>2777</v>
      </c>
      <c r="C900" s="447" t="s">
        <v>5744</v>
      </c>
      <c r="D900" s="497">
        <f t="shared" si="133"/>
        <v>519</v>
      </c>
      <c r="E900" s="496" t="e">
        <v>#N/A</v>
      </c>
      <c r="F900" s="489">
        <v>519</v>
      </c>
      <c r="G900" s="489" t="e">
        <v>#N/A</v>
      </c>
      <c r="H900" s="489">
        <v>470</v>
      </c>
      <c r="I900" s="489">
        <v>470</v>
      </c>
      <c r="J900" s="489">
        <v>0</v>
      </c>
      <c r="K900" s="489" t="e">
        <v>#N/A</v>
      </c>
      <c r="L900" s="489">
        <v>0</v>
      </c>
      <c r="M900" s="743"/>
      <c r="N900" s="613" t="e">
        <f t="shared" si="126"/>
        <v>#N/A</v>
      </c>
      <c r="O900" s="613">
        <f t="shared" si="127"/>
        <v>0</v>
      </c>
      <c r="P900" s="613">
        <f t="shared" si="128"/>
        <v>49</v>
      </c>
      <c r="Q900" s="896">
        <f t="shared" si="134"/>
        <v>1.1042553191489362</v>
      </c>
      <c r="R900" s="613">
        <f t="shared" si="129"/>
        <v>49</v>
      </c>
      <c r="S900" s="613">
        <f t="shared" si="130"/>
        <v>519</v>
      </c>
      <c r="T900" s="747" t="e">
        <f t="shared" si="131"/>
        <v>#N/A</v>
      </c>
      <c r="U900" s="613">
        <f t="shared" si="132"/>
        <v>519</v>
      </c>
    </row>
    <row r="901" spans="1:21">
      <c r="A901" s="285" t="s">
        <v>3719</v>
      </c>
      <c r="B901" s="285" t="s">
        <v>2778</v>
      </c>
      <c r="C901" s="447" t="s">
        <v>5745</v>
      </c>
      <c r="D901" s="497">
        <f t="shared" si="133"/>
        <v>560</v>
      </c>
      <c r="E901" s="496" t="e">
        <v>#N/A</v>
      </c>
      <c r="F901" s="489">
        <v>560</v>
      </c>
      <c r="G901" s="489" t="e">
        <v>#N/A</v>
      </c>
      <c r="H901" s="489">
        <v>518</v>
      </c>
      <c r="I901" s="489">
        <v>518</v>
      </c>
      <c r="J901" s="489">
        <v>0</v>
      </c>
      <c r="K901" s="489" t="e">
        <v>#N/A</v>
      </c>
      <c r="L901" s="489">
        <v>0</v>
      </c>
      <c r="M901" s="743"/>
      <c r="N901" s="613" t="e">
        <f t="shared" si="126"/>
        <v>#N/A</v>
      </c>
      <c r="O901" s="613">
        <f t="shared" si="127"/>
        <v>0</v>
      </c>
      <c r="P901" s="613">
        <f t="shared" si="128"/>
        <v>42</v>
      </c>
      <c r="Q901" s="896">
        <f t="shared" si="134"/>
        <v>1.0810810810810811</v>
      </c>
      <c r="R901" s="613">
        <f t="shared" si="129"/>
        <v>42</v>
      </c>
      <c r="S901" s="613">
        <f t="shared" si="130"/>
        <v>560</v>
      </c>
      <c r="T901" s="747" t="e">
        <f t="shared" si="131"/>
        <v>#N/A</v>
      </c>
      <c r="U901" s="613">
        <f t="shared" si="132"/>
        <v>560</v>
      </c>
    </row>
    <row r="902" spans="1:21">
      <c r="A902" s="285" t="s">
        <v>3719</v>
      </c>
      <c r="B902" s="285" t="s">
        <v>2779</v>
      </c>
      <c r="C902" s="447" t="s">
        <v>5746</v>
      </c>
      <c r="D902" s="497">
        <f t="shared" si="133"/>
        <v>1099</v>
      </c>
      <c r="E902" s="496" t="e">
        <v>#N/A</v>
      </c>
      <c r="F902" s="489">
        <v>1099</v>
      </c>
      <c r="G902" s="489" t="e">
        <v>#N/A</v>
      </c>
      <c r="H902" s="489">
        <v>1269</v>
      </c>
      <c r="I902" s="489">
        <v>1269</v>
      </c>
      <c r="J902" s="489">
        <v>0</v>
      </c>
      <c r="K902" s="489" t="e">
        <v>#N/A</v>
      </c>
      <c r="L902" s="489">
        <v>0</v>
      </c>
      <c r="M902" s="743"/>
      <c r="N902" s="613" t="e">
        <f t="shared" si="126"/>
        <v>#N/A</v>
      </c>
      <c r="O902" s="613">
        <f t="shared" si="127"/>
        <v>0</v>
      </c>
      <c r="P902" s="613">
        <f t="shared" si="128"/>
        <v>-170</v>
      </c>
      <c r="Q902" s="896">
        <f t="shared" si="134"/>
        <v>0.86603624901497245</v>
      </c>
      <c r="R902" s="613">
        <f t="shared" si="129"/>
        <v>-170</v>
      </c>
      <c r="S902" s="613">
        <f t="shared" si="130"/>
        <v>1099</v>
      </c>
      <c r="T902" s="747" t="e">
        <f t="shared" si="131"/>
        <v>#N/A</v>
      </c>
      <c r="U902" s="613">
        <f t="shared" si="132"/>
        <v>1099</v>
      </c>
    </row>
    <row r="903" spans="1:21">
      <c r="A903" s="285" t="s">
        <v>3719</v>
      </c>
      <c r="B903" s="285" t="s">
        <v>3469</v>
      </c>
      <c r="C903" s="447" t="s">
        <v>4992</v>
      </c>
      <c r="D903" s="497">
        <f t="shared" si="133"/>
        <v>525</v>
      </c>
      <c r="E903" s="496" t="e">
        <v>#N/A</v>
      </c>
      <c r="F903" s="489">
        <v>525</v>
      </c>
      <c r="G903" s="489" t="e">
        <v>#N/A</v>
      </c>
      <c r="H903" s="489" t="e">
        <v>#N/A</v>
      </c>
      <c r="I903" s="489" t="e">
        <v>#N/A</v>
      </c>
      <c r="J903" s="489" t="e">
        <v>#N/A</v>
      </c>
      <c r="K903" s="489" t="e">
        <v>#N/A</v>
      </c>
      <c r="L903" s="489" t="e">
        <v>#N/A</v>
      </c>
      <c r="M903" s="743"/>
      <c r="N903" s="613" t="e">
        <f t="shared" si="126"/>
        <v>#N/A</v>
      </c>
      <c r="O903" s="613">
        <f t="shared" si="127"/>
        <v>0</v>
      </c>
      <c r="P903" s="613" t="e">
        <f t="shared" si="128"/>
        <v>#N/A</v>
      </c>
      <c r="Q903" s="896" t="e">
        <f t="shared" si="134"/>
        <v>#N/A</v>
      </c>
      <c r="R903" s="613" t="e">
        <f t="shared" si="129"/>
        <v>#N/A</v>
      </c>
      <c r="S903" s="613" t="e">
        <f t="shared" si="130"/>
        <v>#N/A</v>
      </c>
      <c r="T903" s="747" t="e">
        <f t="shared" si="131"/>
        <v>#N/A</v>
      </c>
      <c r="U903" s="613" t="e">
        <f t="shared" si="132"/>
        <v>#N/A</v>
      </c>
    </row>
    <row r="904" spans="1:21">
      <c r="A904" s="285" t="s">
        <v>3719</v>
      </c>
      <c r="B904" s="285" t="s">
        <v>177</v>
      </c>
      <c r="C904" s="447" t="s">
        <v>1201</v>
      </c>
      <c r="D904" s="497">
        <f t="shared" si="133"/>
        <v>514</v>
      </c>
      <c r="E904" s="496" t="e">
        <v>#N/A</v>
      </c>
      <c r="F904" s="489">
        <v>514</v>
      </c>
      <c r="G904" s="489" t="e">
        <v>#N/A</v>
      </c>
      <c r="H904" s="489">
        <v>514</v>
      </c>
      <c r="I904" s="489">
        <v>514</v>
      </c>
      <c r="J904" s="489">
        <v>514</v>
      </c>
      <c r="K904" s="489">
        <v>514</v>
      </c>
      <c r="L904" s="489">
        <v>514</v>
      </c>
      <c r="M904" s="743"/>
      <c r="N904" s="613" t="e">
        <f t="shared" si="126"/>
        <v>#N/A</v>
      </c>
      <c r="O904" s="613">
        <f t="shared" si="127"/>
        <v>0</v>
      </c>
      <c r="P904" s="613">
        <f t="shared" si="128"/>
        <v>0</v>
      </c>
      <c r="Q904" s="896">
        <f t="shared" si="134"/>
        <v>1</v>
      </c>
      <c r="R904" s="613">
        <f t="shared" si="129"/>
        <v>0</v>
      </c>
      <c r="S904" s="613">
        <f t="shared" si="130"/>
        <v>0</v>
      </c>
      <c r="T904" s="747">
        <f t="shared" si="131"/>
        <v>0</v>
      </c>
      <c r="U904" s="613">
        <f t="shared" si="132"/>
        <v>0</v>
      </c>
    </row>
    <row r="905" spans="1:21">
      <c r="A905" s="285" t="s">
        <v>3719</v>
      </c>
      <c r="B905" s="285" t="s">
        <v>3470</v>
      </c>
      <c r="C905" s="447" t="s">
        <v>4992</v>
      </c>
      <c r="D905" s="497">
        <f t="shared" si="133"/>
        <v>583</v>
      </c>
      <c r="E905" s="496" t="e">
        <v>#N/A</v>
      </c>
      <c r="F905" s="489">
        <v>583</v>
      </c>
      <c r="G905" s="489" t="e">
        <v>#N/A</v>
      </c>
      <c r="H905" s="489" t="e">
        <v>#N/A</v>
      </c>
      <c r="I905" s="489" t="e">
        <v>#N/A</v>
      </c>
      <c r="J905" s="489" t="e">
        <v>#N/A</v>
      </c>
      <c r="K905" s="489" t="e">
        <v>#N/A</v>
      </c>
      <c r="L905" s="489" t="e">
        <v>#N/A</v>
      </c>
      <c r="M905" s="743"/>
      <c r="N905" s="613" t="e">
        <f t="shared" si="126"/>
        <v>#N/A</v>
      </c>
      <c r="O905" s="613">
        <f t="shared" si="127"/>
        <v>0</v>
      </c>
      <c r="P905" s="613" t="e">
        <f t="shared" si="128"/>
        <v>#N/A</v>
      </c>
      <c r="Q905" s="896" t="e">
        <f t="shared" si="134"/>
        <v>#N/A</v>
      </c>
      <c r="R905" s="613" t="e">
        <f t="shared" si="129"/>
        <v>#N/A</v>
      </c>
      <c r="S905" s="613" t="e">
        <f t="shared" si="130"/>
        <v>#N/A</v>
      </c>
      <c r="T905" s="747" t="e">
        <f t="shared" si="131"/>
        <v>#N/A</v>
      </c>
      <c r="U905" s="613" t="e">
        <f t="shared" si="132"/>
        <v>#N/A</v>
      </c>
    </row>
    <row r="906" spans="1:21">
      <c r="A906" s="285" t="s">
        <v>3719</v>
      </c>
      <c r="B906" s="285" t="s">
        <v>178</v>
      </c>
      <c r="C906" s="447" t="s">
        <v>1203</v>
      </c>
      <c r="D906" s="497">
        <f t="shared" si="133"/>
        <v>571</v>
      </c>
      <c r="E906" s="496" t="e">
        <v>#N/A</v>
      </c>
      <c r="F906" s="489">
        <v>571</v>
      </c>
      <c r="G906" s="489" t="e">
        <v>#N/A</v>
      </c>
      <c r="H906" s="489">
        <v>571</v>
      </c>
      <c r="I906" s="489">
        <v>571</v>
      </c>
      <c r="J906" s="489">
        <v>571</v>
      </c>
      <c r="K906" s="489">
        <v>571</v>
      </c>
      <c r="L906" s="489">
        <v>571</v>
      </c>
      <c r="M906" s="743"/>
      <c r="N906" s="613" t="e">
        <f t="shared" si="126"/>
        <v>#N/A</v>
      </c>
      <c r="O906" s="613">
        <f t="shared" si="127"/>
        <v>0</v>
      </c>
      <c r="P906" s="613">
        <f t="shared" si="128"/>
        <v>0</v>
      </c>
      <c r="Q906" s="896">
        <f t="shared" si="134"/>
        <v>1</v>
      </c>
      <c r="R906" s="613">
        <f t="shared" si="129"/>
        <v>0</v>
      </c>
      <c r="S906" s="613">
        <f t="shared" si="130"/>
        <v>0</v>
      </c>
      <c r="T906" s="747">
        <f t="shared" si="131"/>
        <v>0</v>
      </c>
      <c r="U906" s="613">
        <f t="shared" si="132"/>
        <v>0</v>
      </c>
    </row>
    <row r="907" spans="1:21">
      <c r="A907" s="285" t="s">
        <v>3719</v>
      </c>
      <c r="B907" s="285" t="s">
        <v>3471</v>
      </c>
      <c r="C907" s="447" t="s">
        <v>4992</v>
      </c>
      <c r="D907" s="497">
        <f t="shared" si="133"/>
        <v>644</v>
      </c>
      <c r="E907" s="496" t="e">
        <v>#N/A</v>
      </c>
      <c r="F907" s="489">
        <v>644</v>
      </c>
      <c r="G907" s="489" t="e">
        <v>#N/A</v>
      </c>
      <c r="H907" s="489" t="e">
        <v>#N/A</v>
      </c>
      <c r="I907" s="489" t="e">
        <v>#N/A</v>
      </c>
      <c r="J907" s="489" t="e">
        <v>#N/A</v>
      </c>
      <c r="K907" s="489" t="e">
        <v>#N/A</v>
      </c>
      <c r="L907" s="489" t="e">
        <v>#N/A</v>
      </c>
      <c r="M907" s="743"/>
      <c r="N907" s="613" t="e">
        <f t="shared" si="126"/>
        <v>#N/A</v>
      </c>
      <c r="O907" s="613">
        <f t="shared" si="127"/>
        <v>0</v>
      </c>
      <c r="P907" s="613" t="e">
        <f t="shared" si="128"/>
        <v>#N/A</v>
      </c>
      <c r="Q907" s="896" t="e">
        <f t="shared" si="134"/>
        <v>#N/A</v>
      </c>
      <c r="R907" s="613" t="e">
        <f t="shared" si="129"/>
        <v>#N/A</v>
      </c>
      <c r="S907" s="613" t="e">
        <f t="shared" si="130"/>
        <v>#N/A</v>
      </c>
      <c r="T907" s="747" t="e">
        <f t="shared" si="131"/>
        <v>#N/A</v>
      </c>
      <c r="U907" s="613" t="e">
        <f t="shared" si="132"/>
        <v>#N/A</v>
      </c>
    </row>
    <row r="908" spans="1:21">
      <c r="A908" s="285" t="s">
        <v>3719</v>
      </c>
      <c r="B908" s="285" t="s">
        <v>179</v>
      </c>
      <c r="C908" s="447" t="s">
        <v>1205</v>
      </c>
      <c r="D908" s="497">
        <f t="shared" si="133"/>
        <v>631</v>
      </c>
      <c r="E908" s="496" t="e">
        <v>#N/A</v>
      </c>
      <c r="F908" s="489">
        <v>631</v>
      </c>
      <c r="G908" s="489" t="e">
        <v>#N/A</v>
      </c>
      <c r="H908" s="489">
        <v>631</v>
      </c>
      <c r="I908" s="489">
        <v>631</v>
      </c>
      <c r="J908" s="489">
        <v>631</v>
      </c>
      <c r="K908" s="489">
        <v>631</v>
      </c>
      <c r="L908" s="489">
        <v>631</v>
      </c>
      <c r="M908" s="743"/>
      <c r="N908" s="613" t="e">
        <f t="shared" si="126"/>
        <v>#N/A</v>
      </c>
      <c r="O908" s="613">
        <f t="shared" si="127"/>
        <v>0</v>
      </c>
      <c r="P908" s="613">
        <f t="shared" si="128"/>
        <v>0</v>
      </c>
      <c r="Q908" s="896">
        <f t="shared" si="134"/>
        <v>1</v>
      </c>
      <c r="R908" s="613">
        <f t="shared" si="129"/>
        <v>0</v>
      </c>
      <c r="S908" s="613">
        <f t="shared" si="130"/>
        <v>0</v>
      </c>
      <c r="T908" s="747">
        <f t="shared" si="131"/>
        <v>0</v>
      </c>
      <c r="U908" s="613">
        <f t="shared" si="132"/>
        <v>0</v>
      </c>
    </row>
    <row r="909" spans="1:21">
      <c r="A909" s="285" t="s">
        <v>3719</v>
      </c>
      <c r="B909" s="285" t="s">
        <v>180</v>
      </c>
      <c r="C909" s="447" t="s">
        <v>1207</v>
      </c>
      <c r="D909" s="497">
        <f t="shared" si="133"/>
        <v>966</v>
      </c>
      <c r="E909" s="496" t="e">
        <v>#N/A</v>
      </c>
      <c r="F909" s="489">
        <v>966</v>
      </c>
      <c r="G909" s="489" t="e">
        <v>#N/A</v>
      </c>
      <c r="H909" s="489">
        <v>1070</v>
      </c>
      <c r="I909" s="489">
        <v>1070</v>
      </c>
      <c r="J909" s="489">
        <v>1070</v>
      </c>
      <c r="K909" s="489">
        <v>1070</v>
      </c>
      <c r="L909" s="489">
        <v>1070</v>
      </c>
      <c r="M909" s="743"/>
      <c r="N909" s="613" t="e">
        <f t="shared" si="126"/>
        <v>#N/A</v>
      </c>
      <c r="O909" s="613">
        <f t="shared" si="127"/>
        <v>0</v>
      </c>
      <c r="P909" s="613">
        <f t="shared" si="128"/>
        <v>-104</v>
      </c>
      <c r="Q909" s="896">
        <f t="shared" si="134"/>
        <v>0.90280373831775695</v>
      </c>
      <c r="R909" s="613">
        <f t="shared" si="129"/>
        <v>-104</v>
      </c>
      <c r="S909" s="613">
        <f t="shared" si="130"/>
        <v>-104</v>
      </c>
      <c r="T909" s="747">
        <f t="shared" si="131"/>
        <v>-104</v>
      </c>
      <c r="U909" s="613">
        <f t="shared" si="132"/>
        <v>-104</v>
      </c>
    </row>
    <row r="910" spans="1:21">
      <c r="A910" s="285" t="s">
        <v>3719</v>
      </c>
      <c r="B910" s="285" t="s">
        <v>181</v>
      </c>
      <c r="C910" s="447" t="s">
        <v>1209</v>
      </c>
      <c r="D910" s="497">
        <f t="shared" si="133"/>
        <v>1520</v>
      </c>
      <c r="E910" s="496" t="e">
        <v>#N/A</v>
      </c>
      <c r="F910" s="489">
        <v>1520</v>
      </c>
      <c r="G910" s="489" t="e">
        <v>#N/A</v>
      </c>
      <c r="H910" s="489">
        <v>1520</v>
      </c>
      <c r="I910" s="489">
        <v>1520</v>
      </c>
      <c r="J910" s="489">
        <v>1520</v>
      </c>
      <c r="K910" s="489">
        <v>1520</v>
      </c>
      <c r="L910" s="489">
        <v>1520</v>
      </c>
      <c r="M910" s="743"/>
      <c r="N910" s="613" t="e">
        <f t="shared" si="126"/>
        <v>#N/A</v>
      </c>
      <c r="O910" s="613">
        <f t="shared" si="127"/>
        <v>0</v>
      </c>
      <c r="P910" s="613">
        <f t="shared" si="128"/>
        <v>0</v>
      </c>
      <c r="Q910" s="896">
        <f t="shared" si="134"/>
        <v>1</v>
      </c>
      <c r="R910" s="613">
        <f t="shared" si="129"/>
        <v>0</v>
      </c>
      <c r="S910" s="613">
        <f t="shared" si="130"/>
        <v>0</v>
      </c>
      <c r="T910" s="747">
        <f t="shared" si="131"/>
        <v>0</v>
      </c>
      <c r="U910" s="613">
        <f t="shared" si="132"/>
        <v>0</v>
      </c>
    </row>
    <row r="911" spans="1:21">
      <c r="A911" s="285" t="s">
        <v>3719</v>
      </c>
      <c r="B911" s="285" t="s">
        <v>182</v>
      </c>
      <c r="C911" s="447" t="s">
        <v>1211</v>
      </c>
      <c r="D911" s="497">
        <f t="shared" si="133"/>
        <v>1869</v>
      </c>
      <c r="E911" s="496" t="e">
        <v>#N/A</v>
      </c>
      <c r="F911" s="489">
        <v>1869</v>
      </c>
      <c r="G911" s="489" t="e">
        <v>#N/A</v>
      </c>
      <c r="H911" s="489">
        <v>1869</v>
      </c>
      <c r="I911" s="489">
        <v>1869</v>
      </c>
      <c r="J911" s="489">
        <v>1869</v>
      </c>
      <c r="K911" s="489">
        <v>1869</v>
      </c>
      <c r="L911" s="489">
        <v>1869</v>
      </c>
      <c r="M911" s="743"/>
      <c r="N911" s="613" t="e">
        <f t="shared" si="126"/>
        <v>#N/A</v>
      </c>
      <c r="O911" s="613">
        <f t="shared" si="127"/>
        <v>0</v>
      </c>
      <c r="P911" s="613">
        <f t="shared" si="128"/>
        <v>0</v>
      </c>
      <c r="Q911" s="896">
        <f t="shared" si="134"/>
        <v>1</v>
      </c>
      <c r="R911" s="613">
        <f t="shared" si="129"/>
        <v>0</v>
      </c>
      <c r="S911" s="613">
        <f t="shared" si="130"/>
        <v>0</v>
      </c>
      <c r="T911" s="747">
        <f t="shared" si="131"/>
        <v>0</v>
      </c>
      <c r="U911" s="613">
        <f t="shared" si="132"/>
        <v>0</v>
      </c>
    </row>
    <row r="912" spans="1:21">
      <c r="A912" s="285" t="s">
        <v>3719</v>
      </c>
      <c r="B912" s="285" t="s">
        <v>183</v>
      </c>
      <c r="C912" s="447" t="s">
        <v>1213</v>
      </c>
      <c r="D912" s="497">
        <f t="shared" si="133"/>
        <v>2167</v>
      </c>
      <c r="E912" s="496" t="e">
        <v>#N/A</v>
      </c>
      <c r="F912" s="489">
        <v>2167</v>
      </c>
      <c r="G912" s="489" t="e">
        <v>#N/A</v>
      </c>
      <c r="H912" s="489">
        <v>2167</v>
      </c>
      <c r="I912" s="489">
        <v>2167</v>
      </c>
      <c r="J912" s="489">
        <v>2167</v>
      </c>
      <c r="K912" s="489">
        <v>2167</v>
      </c>
      <c r="L912" s="489">
        <v>2167</v>
      </c>
      <c r="M912" s="743"/>
      <c r="N912" s="613" t="e">
        <f t="shared" si="126"/>
        <v>#N/A</v>
      </c>
      <c r="O912" s="613">
        <f t="shared" si="127"/>
        <v>0</v>
      </c>
      <c r="P912" s="613">
        <f t="shared" si="128"/>
        <v>0</v>
      </c>
      <c r="Q912" s="896">
        <f t="shared" si="134"/>
        <v>1</v>
      </c>
      <c r="R912" s="613">
        <f t="shared" si="129"/>
        <v>0</v>
      </c>
      <c r="S912" s="613">
        <f t="shared" si="130"/>
        <v>0</v>
      </c>
      <c r="T912" s="747">
        <f t="shared" si="131"/>
        <v>0</v>
      </c>
      <c r="U912" s="613">
        <f t="shared" si="132"/>
        <v>0</v>
      </c>
    </row>
    <row r="913" spans="1:21">
      <c r="A913" s="285" t="s">
        <v>3719</v>
      </c>
      <c r="B913" s="285" t="s">
        <v>3492</v>
      </c>
      <c r="C913" s="447" t="s">
        <v>4992</v>
      </c>
      <c r="D913" s="497">
        <f t="shared" si="133"/>
        <v>435</v>
      </c>
      <c r="E913" s="496" t="e">
        <v>#N/A</v>
      </c>
      <c r="F913" s="489">
        <v>435</v>
      </c>
      <c r="G913" s="489" t="e">
        <v>#N/A</v>
      </c>
      <c r="H913" s="489" t="e">
        <v>#N/A</v>
      </c>
      <c r="I913" s="489" t="e">
        <v>#N/A</v>
      </c>
      <c r="J913" s="489" t="e">
        <v>#N/A</v>
      </c>
      <c r="K913" s="489" t="e">
        <v>#N/A</v>
      </c>
      <c r="L913" s="489" t="e">
        <v>#N/A</v>
      </c>
      <c r="M913" s="743"/>
      <c r="N913" s="613" t="e">
        <f t="shared" si="126"/>
        <v>#N/A</v>
      </c>
      <c r="O913" s="613">
        <f t="shared" si="127"/>
        <v>0</v>
      </c>
      <c r="P913" s="613" t="e">
        <f t="shared" si="128"/>
        <v>#N/A</v>
      </c>
      <c r="Q913" s="896" t="e">
        <f t="shared" si="134"/>
        <v>#N/A</v>
      </c>
      <c r="R913" s="613" t="e">
        <f t="shared" si="129"/>
        <v>#N/A</v>
      </c>
      <c r="S913" s="613" t="e">
        <f t="shared" si="130"/>
        <v>#N/A</v>
      </c>
      <c r="T913" s="747" t="e">
        <f t="shared" si="131"/>
        <v>#N/A</v>
      </c>
      <c r="U913" s="613" t="e">
        <f t="shared" si="132"/>
        <v>#N/A</v>
      </c>
    </row>
    <row r="914" spans="1:21">
      <c r="A914" s="285" t="s">
        <v>3719</v>
      </c>
      <c r="B914" s="285" t="s">
        <v>2970</v>
      </c>
      <c r="C914" s="447" t="s">
        <v>2971</v>
      </c>
      <c r="D914" s="497">
        <f t="shared" si="133"/>
        <v>426</v>
      </c>
      <c r="E914" s="496" t="e">
        <v>#N/A</v>
      </c>
      <c r="F914" s="489">
        <v>426</v>
      </c>
      <c r="G914" s="489" t="e">
        <v>#N/A</v>
      </c>
      <c r="H914" s="489">
        <v>504</v>
      </c>
      <c r="I914" s="489">
        <v>504</v>
      </c>
      <c r="J914" s="489">
        <v>504</v>
      </c>
      <c r="K914" s="489">
        <v>504</v>
      </c>
      <c r="L914" s="489">
        <v>504</v>
      </c>
      <c r="M914" s="743"/>
      <c r="N914" s="613" t="e">
        <f t="shared" si="126"/>
        <v>#N/A</v>
      </c>
      <c r="O914" s="613">
        <f t="shared" si="127"/>
        <v>0</v>
      </c>
      <c r="P914" s="613">
        <f t="shared" si="128"/>
        <v>-78</v>
      </c>
      <c r="Q914" s="896">
        <f t="shared" si="134"/>
        <v>0.84523809523809523</v>
      </c>
      <c r="R914" s="613">
        <f t="shared" si="129"/>
        <v>-78</v>
      </c>
      <c r="S914" s="613">
        <f t="shared" si="130"/>
        <v>-78</v>
      </c>
      <c r="T914" s="747">
        <f t="shared" si="131"/>
        <v>-78</v>
      </c>
      <c r="U914" s="613">
        <f t="shared" si="132"/>
        <v>-78</v>
      </c>
    </row>
    <row r="915" spans="1:21">
      <c r="A915" s="285" t="s">
        <v>3719</v>
      </c>
      <c r="B915" s="285" t="s">
        <v>3493</v>
      </c>
      <c r="C915" s="447" t="s">
        <v>4992</v>
      </c>
      <c r="D915" s="497">
        <f t="shared" si="133"/>
        <v>454</v>
      </c>
      <c r="E915" s="496" t="e">
        <v>#N/A</v>
      </c>
      <c r="F915" s="489">
        <v>454</v>
      </c>
      <c r="G915" s="489" t="e">
        <v>#N/A</v>
      </c>
      <c r="H915" s="489" t="e">
        <v>#N/A</v>
      </c>
      <c r="I915" s="489" t="e">
        <v>#N/A</v>
      </c>
      <c r="J915" s="489" t="e">
        <v>#N/A</v>
      </c>
      <c r="K915" s="489" t="e">
        <v>#N/A</v>
      </c>
      <c r="L915" s="489" t="e">
        <v>#N/A</v>
      </c>
      <c r="M915" s="743"/>
      <c r="N915" s="613" t="e">
        <f t="shared" si="126"/>
        <v>#N/A</v>
      </c>
      <c r="O915" s="613">
        <f t="shared" si="127"/>
        <v>0</v>
      </c>
      <c r="P915" s="613" t="e">
        <f t="shared" si="128"/>
        <v>#N/A</v>
      </c>
      <c r="Q915" s="896" t="e">
        <f t="shared" si="134"/>
        <v>#N/A</v>
      </c>
      <c r="R915" s="613" t="e">
        <f t="shared" si="129"/>
        <v>#N/A</v>
      </c>
      <c r="S915" s="613" t="e">
        <f t="shared" si="130"/>
        <v>#N/A</v>
      </c>
      <c r="T915" s="747" t="e">
        <f t="shared" si="131"/>
        <v>#N/A</v>
      </c>
      <c r="U915" s="613" t="e">
        <f t="shared" si="132"/>
        <v>#N/A</v>
      </c>
    </row>
    <row r="916" spans="1:21">
      <c r="A916" s="285" t="s">
        <v>3719</v>
      </c>
      <c r="B916" s="285" t="s">
        <v>2964</v>
      </c>
      <c r="C916" s="447" t="s">
        <v>2965</v>
      </c>
      <c r="D916" s="497">
        <f t="shared" si="133"/>
        <v>445</v>
      </c>
      <c r="E916" s="496" t="e">
        <v>#N/A</v>
      </c>
      <c r="F916" s="489">
        <v>445</v>
      </c>
      <c r="G916" s="489" t="e">
        <v>#N/A</v>
      </c>
      <c r="H916" s="489">
        <v>536</v>
      </c>
      <c r="I916" s="489">
        <v>536</v>
      </c>
      <c r="J916" s="489">
        <v>536</v>
      </c>
      <c r="K916" s="489">
        <v>536</v>
      </c>
      <c r="L916" s="489">
        <v>536</v>
      </c>
      <c r="M916" s="743"/>
      <c r="N916" s="613" t="e">
        <f t="shared" si="126"/>
        <v>#N/A</v>
      </c>
      <c r="O916" s="613">
        <f t="shared" si="127"/>
        <v>0</v>
      </c>
      <c r="P916" s="613">
        <f t="shared" si="128"/>
        <v>-91</v>
      </c>
      <c r="Q916" s="896">
        <f t="shared" si="134"/>
        <v>0.83022388059701491</v>
      </c>
      <c r="R916" s="613">
        <f t="shared" si="129"/>
        <v>-91</v>
      </c>
      <c r="S916" s="613">
        <f t="shared" si="130"/>
        <v>-91</v>
      </c>
      <c r="T916" s="747">
        <f t="shared" si="131"/>
        <v>-91</v>
      </c>
      <c r="U916" s="613">
        <f t="shared" si="132"/>
        <v>-91</v>
      </c>
    </row>
    <row r="917" spans="1:21">
      <c r="A917" s="285" t="s">
        <v>3719</v>
      </c>
      <c r="B917" s="285" t="s">
        <v>3494</v>
      </c>
      <c r="C917" s="447" t="s">
        <v>4992</v>
      </c>
      <c r="D917" s="497">
        <f t="shared" si="133"/>
        <v>822</v>
      </c>
      <c r="E917" s="496" t="e">
        <v>#N/A</v>
      </c>
      <c r="F917" s="489">
        <v>822</v>
      </c>
      <c r="G917" s="489" t="e">
        <v>#N/A</v>
      </c>
      <c r="H917" s="489" t="e">
        <v>#N/A</v>
      </c>
      <c r="I917" s="489" t="e">
        <v>#N/A</v>
      </c>
      <c r="J917" s="489" t="e">
        <v>#N/A</v>
      </c>
      <c r="K917" s="489" t="e">
        <v>#N/A</v>
      </c>
      <c r="L917" s="489" t="e">
        <v>#N/A</v>
      </c>
      <c r="M917" s="743"/>
      <c r="N917" s="613" t="e">
        <f t="shared" si="126"/>
        <v>#N/A</v>
      </c>
      <c r="O917" s="613">
        <f t="shared" si="127"/>
        <v>0</v>
      </c>
      <c r="P917" s="613" t="e">
        <f t="shared" si="128"/>
        <v>#N/A</v>
      </c>
      <c r="Q917" s="896" t="e">
        <f t="shared" si="134"/>
        <v>#N/A</v>
      </c>
      <c r="R917" s="613" t="e">
        <f t="shared" si="129"/>
        <v>#N/A</v>
      </c>
      <c r="S917" s="613" t="e">
        <f t="shared" si="130"/>
        <v>#N/A</v>
      </c>
      <c r="T917" s="747" t="e">
        <f t="shared" si="131"/>
        <v>#N/A</v>
      </c>
      <c r="U917" s="613" t="e">
        <f t="shared" si="132"/>
        <v>#N/A</v>
      </c>
    </row>
    <row r="918" spans="1:21">
      <c r="A918" s="285" t="s">
        <v>3719</v>
      </c>
      <c r="B918" s="285" t="s">
        <v>2987</v>
      </c>
      <c r="C918" s="447" t="s">
        <v>5747</v>
      </c>
      <c r="D918" s="497">
        <f t="shared" si="133"/>
        <v>805</v>
      </c>
      <c r="E918" s="496" t="e">
        <v>#N/A</v>
      </c>
      <c r="F918" s="489">
        <v>805</v>
      </c>
      <c r="G918" s="489" t="e">
        <v>#N/A</v>
      </c>
      <c r="H918" s="489">
        <v>986</v>
      </c>
      <c r="I918" s="489">
        <v>986</v>
      </c>
      <c r="J918" s="489">
        <v>986</v>
      </c>
      <c r="K918" s="489" t="e">
        <v>#N/A</v>
      </c>
      <c r="L918" s="489">
        <v>0</v>
      </c>
      <c r="M918" s="743"/>
      <c r="N918" s="613" t="e">
        <f t="shared" si="126"/>
        <v>#N/A</v>
      </c>
      <c r="O918" s="613">
        <f t="shared" si="127"/>
        <v>0</v>
      </c>
      <c r="P918" s="613">
        <f t="shared" si="128"/>
        <v>-181</v>
      </c>
      <c r="Q918" s="896">
        <f t="shared" si="134"/>
        <v>0.81643002028397571</v>
      </c>
      <c r="R918" s="613">
        <f t="shared" si="129"/>
        <v>-181</v>
      </c>
      <c r="S918" s="613">
        <f t="shared" si="130"/>
        <v>-181</v>
      </c>
      <c r="T918" s="747" t="e">
        <f t="shared" si="131"/>
        <v>#N/A</v>
      </c>
      <c r="U918" s="613">
        <f t="shared" si="132"/>
        <v>805</v>
      </c>
    </row>
    <row r="919" spans="1:21">
      <c r="A919" s="285" t="s">
        <v>3719</v>
      </c>
      <c r="B919" s="285" t="s">
        <v>3419</v>
      </c>
      <c r="C919" s="447" t="s">
        <v>5748</v>
      </c>
      <c r="D919" s="497">
        <f t="shared" si="133"/>
        <v>2390</v>
      </c>
      <c r="E919" s="496" t="e">
        <v>#N/A</v>
      </c>
      <c r="F919" s="489">
        <v>2390</v>
      </c>
      <c r="G919" s="489" t="e">
        <v>#N/A</v>
      </c>
      <c r="H919" s="489" t="e">
        <v>#N/A</v>
      </c>
      <c r="I919" s="489">
        <v>2390</v>
      </c>
      <c r="J919" s="489">
        <v>9999999</v>
      </c>
      <c r="K919" s="489" t="e">
        <v>#N/A</v>
      </c>
      <c r="L919" s="489">
        <v>0</v>
      </c>
      <c r="M919" s="743"/>
      <c r="N919" s="613" t="e">
        <f t="shared" si="126"/>
        <v>#N/A</v>
      </c>
      <c r="O919" s="613">
        <f t="shared" si="127"/>
        <v>0</v>
      </c>
      <c r="P919" s="613" t="e">
        <f t="shared" si="128"/>
        <v>#N/A</v>
      </c>
      <c r="Q919" s="896" t="e">
        <f t="shared" si="134"/>
        <v>#N/A</v>
      </c>
      <c r="R919" s="613">
        <f t="shared" si="129"/>
        <v>0</v>
      </c>
      <c r="S919" s="613">
        <f t="shared" si="130"/>
        <v>-9997609</v>
      </c>
      <c r="T919" s="747" t="e">
        <f t="shared" si="131"/>
        <v>#N/A</v>
      </c>
      <c r="U919" s="613">
        <f t="shared" si="132"/>
        <v>2390</v>
      </c>
    </row>
    <row r="920" spans="1:21">
      <c r="A920" s="285" t="s">
        <v>3719</v>
      </c>
      <c r="B920" s="285" t="s">
        <v>3420</v>
      </c>
      <c r="C920" s="447" t="s">
        <v>5749</v>
      </c>
      <c r="D920" s="497">
        <f t="shared" si="133"/>
        <v>2235</v>
      </c>
      <c r="E920" s="496" t="e">
        <v>#N/A</v>
      </c>
      <c r="F920" s="489">
        <v>2235</v>
      </c>
      <c r="G920" s="489" t="e">
        <v>#N/A</v>
      </c>
      <c r="H920" s="489" t="e">
        <v>#N/A</v>
      </c>
      <c r="I920" s="489">
        <v>2235</v>
      </c>
      <c r="J920" s="489">
        <v>9999999</v>
      </c>
      <c r="K920" s="489" t="e">
        <v>#N/A</v>
      </c>
      <c r="L920" s="489">
        <v>0</v>
      </c>
      <c r="M920" s="743"/>
      <c r="N920" s="613" t="e">
        <f t="shared" si="126"/>
        <v>#N/A</v>
      </c>
      <c r="O920" s="613">
        <f t="shared" si="127"/>
        <v>0</v>
      </c>
      <c r="P920" s="613" t="e">
        <f t="shared" si="128"/>
        <v>#N/A</v>
      </c>
      <c r="Q920" s="896" t="e">
        <f t="shared" si="134"/>
        <v>#N/A</v>
      </c>
      <c r="R920" s="613">
        <f t="shared" si="129"/>
        <v>0</v>
      </c>
      <c r="S920" s="613">
        <f t="shared" si="130"/>
        <v>-9997764</v>
      </c>
      <c r="T920" s="747" t="e">
        <f t="shared" si="131"/>
        <v>#N/A</v>
      </c>
      <c r="U920" s="613">
        <f t="shared" si="132"/>
        <v>2235</v>
      </c>
    </row>
    <row r="921" spans="1:21">
      <c r="A921" s="285" t="s">
        <v>3719</v>
      </c>
      <c r="B921" s="285" t="s">
        <v>3428</v>
      </c>
      <c r="C921" s="447" t="s">
        <v>4992</v>
      </c>
      <c r="D921" s="497">
        <f t="shared" si="133"/>
        <v>803</v>
      </c>
      <c r="E921" s="496" t="e">
        <v>#N/A</v>
      </c>
      <c r="F921" s="489">
        <v>803</v>
      </c>
      <c r="G921" s="489" t="e">
        <v>#N/A</v>
      </c>
      <c r="H921" s="489" t="e">
        <v>#N/A</v>
      </c>
      <c r="I921" s="489" t="e">
        <v>#N/A</v>
      </c>
      <c r="J921" s="489" t="e">
        <v>#N/A</v>
      </c>
      <c r="K921" s="489" t="e">
        <v>#N/A</v>
      </c>
      <c r="L921" s="489" t="e">
        <v>#N/A</v>
      </c>
      <c r="M921" s="743"/>
      <c r="N921" s="613" t="e">
        <f t="shared" si="126"/>
        <v>#N/A</v>
      </c>
      <c r="O921" s="613">
        <f t="shared" si="127"/>
        <v>0</v>
      </c>
      <c r="P921" s="613" t="e">
        <f t="shared" si="128"/>
        <v>#N/A</v>
      </c>
      <c r="Q921" s="896" t="e">
        <f t="shared" si="134"/>
        <v>#N/A</v>
      </c>
      <c r="R921" s="613" t="e">
        <f t="shared" si="129"/>
        <v>#N/A</v>
      </c>
      <c r="S921" s="613" t="e">
        <f t="shared" si="130"/>
        <v>#N/A</v>
      </c>
      <c r="T921" s="747" t="e">
        <f t="shared" si="131"/>
        <v>#N/A</v>
      </c>
      <c r="U921" s="613" t="e">
        <f t="shared" si="132"/>
        <v>#N/A</v>
      </c>
    </row>
    <row r="922" spans="1:21">
      <c r="A922" s="285" t="s">
        <v>3719</v>
      </c>
      <c r="B922" s="285" t="s">
        <v>161</v>
      </c>
      <c r="C922" s="447" t="s">
        <v>1186</v>
      </c>
      <c r="D922" s="497">
        <f t="shared" si="133"/>
        <v>787</v>
      </c>
      <c r="E922" s="496" t="e">
        <v>#N/A</v>
      </c>
      <c r="F922" s="489">
        <v>787</v>
      </c>
      <c r="G922" s="489" t="e">
        <v>#N/A</v>
      </c>
      <c r="H922" s="489">
        <v>779</v>
      </c>
      <c r="I922" s="489">
        <v>779</v>
      </c>
      <c r="J922" s="489">
        <v>779</v>
      </c>
      <c r="K922" s="489">
        <v>779</v>
      </c>
      <c r="L922" s="489">
        <v>779</v>
      </c>
      <c r="M922" s="743"/>
      <c r="N922" s="613" t="e">
        <f t="shared" si="126"/>
        <v>#N/A</v>
      </c>
      <c r="O922" s="613">
        <f t="shared" si="127"/>
        <v>0</v>
      </c>
      <c r="P922" s="613">
        <f t="shared" si="128"/>
        <v>8</v>
      </c>
      <c r="Q922" s="896">
        <f t="shared" si="134"/>
        <v>1.0102695763799743</v>
      </c>
      <c r="R922" s="613">
        <f t="shared" si="129"/>
        <v>8</v>
      </c>
      <c r="S922" s="613">
        <f t="shared" si="130"/>
        <v>8</v>
      </c>
      <c r="T922" s="747">
        <f t="shared" si="131"/>
        <v>8</v>
      </c>
      <c r="U922" s="613">
        <f t="shared" si="132"/>
        <v>8</v>
      </c>
    </row>
    <row r="923" spans="1:21">
      <c r="A923" s="285" t="s">
        <v>3719</v>
      </c>
      <c r="B923" s="285" t="s">
        <v>3525</v>
      </c>
      <c r="C923" s="447" t="s">
        <v>4992</v>
      </c>
      <c r="D923" s="497">
        <f t="shared" si="133"/>
        <v>668</v>
      </c>
      <c r="E923" s="496" t="e">
        <v>#N/A</v>
      </c>
      <c r="F923" s="489">
        <v>668</v>
      </c>
      <c r="G923" s="489" t="e">
        <v>#N/A</v>
      </c>
      <c r="H923" s="489" t="e">
        <v>#N/A</v>
      </c>
      <c r="I923" s="489" t="e">
        <v>#N/A</v>
      </c>
      <c r="J923" s="489" t="e">
        <v>#N/A</v>
      </c>
      <c r="K923" s="489" t="e">
        <v>#N/A</v>
      </c>
      <c r="L923" s="489" t="e">
        <v>#N/A</v>
      </c>
      <c r="M923" s="743"/>
      <c r="N923" s="613" t="e">
        <f t="shared" si="126"/>
        <v>#N/A</v>
      </c>
      <c r="O923" s="613">
        <f t="shared" si="127"/>
        <v>0</v>
      </c>
      <c r="P923" s="613" t="e">
        <f t="shared" si="128"/>
        <v>#N/A</v>
      </c>
      <c r="Q923" s="896" t="e">
        <f t="shared" si="134"/>
        <v>#N/A</v>
      </c>
      <c r="R923" s="613" t="e">
        <f t="shared" si="129"/>
        <v>#N/A</v>
      </c>
      <c r="S923" s="613" t="e">
        <f t="shared" si="130"/>
        <v>#N/A</v>
      </c>
      <c r="T923" s="747" t="e">
        <f t="shared" si="131"/>
        <v>#N/A</v>
      </c>
      <c r="U923" s="613" t="e">
        <f t="shared" si="132"/>
        <v>#N/A</v>
      </c>
    </row>
    <row r="924" spans="1:21">
      <c r="A924" s="285" t="s">
        <v>3719</v>
      </c>
      <c r="B924" s="285" t="s">
        <v>3531</v>
      </c>
      <c r="C924" s="447" t="s">
        <v>4992</v>
      </c>
      <c r="D924" s="497" t="e">
        <f t="shared" si="133"/>
        <v>#N/A</v>
      </c>
      <c r="E924" s="496" t="e">
        <v>#N/A</v>
      </c>
      <c r="F924" s="489" t="e">
        <v>#N/A</v>
      </c>
      <c r="G924" s="489" t="e">
        <v>#N/A</v>
      </c>
      <c r="H924" s="489" t="e">
        <v>#N/A</v>
      </c>
      <c r="I924" s="489" t="e">
        <v>#N/A</v>
      </c>
      <c r="J924" s="489" t="e">
        <v>#N/A</v>
      </c>
      <c r="K924" s="489" t="e">
        <v>#N/A</v>
      </c>
      <c r="L924" s="489" t="e">
        <v>#N/A</v>
      </c>
      <c r="M924" s="743"/>
      <c r="N924" s="613" t="e">
        <f t="shared" si="126"/>
        <v>#N/A</v>
      </c>
      <c r="O924" s="613" t="e">
        <f t="shared" si="127"/>
        <v>#N/A</v>
      </c>
      <c r="P924" s="613" t="e">
        <f t="shared" si="128"/>
        <v>#N/A</v>
      </c>
      <c r="Q924" s="896" t="e">
        <f t="shared" si="134"/>
        <v>#N/A</v>
      </c>
      <c r="R924" s="613" t="e">
        <f t="shared" si="129"/>
        <v>#N/A</v>
      </c>
      <c r="S924" s="613" t="e">
        <f t="shared" si="130"/>
        <v>#N/A</v>
      </c>
      <c r="T924" s="747" t="e">
        <f t="shared" si="131"/>
        <v>#N/A</v>
      </c>
      <c r="U924" s="613" t="e">
        <f t="shared" si="132"/>
        <v>#N/A</v>
      </c>
    </row>
    <row r="925" spans="1:21">
      <c r="A925" s="285" t="s">
        <v>3719</v>
      </c>
      <c r="B925" s="285" t="s">
        <v>3429</v>
      </c>
      <c r="C925" s="447" t="s">
        <v>4992</v>
      </c>
      <c r="D925" s="497">
        <f t="shared" si="133"/>
        <v>853</v>
      </c>
      <c r="E925" s="496" t="e">
        <v>#N/A</v>
      </c>
      <c r="F925" s="489">
        <v>853</v>
      </c>
      <c r="G925" s="489" t="e">
        <v>#N/A</v>
      </c>
      <c r="H925" s="489" t="e">
        <v>#N/A</v>
      </c>
      <c r="I925" s="489" t="e">
        <v>#N/A</v>
      </c>
      <c r="J925" s="489" t="e">
        <v>#N/A</v>
      </c>
      <c r="K925" s="489" t="e">
        <v>#N/A</v>
      </c>
      <c r="L925" s="489" t="e">
        <v>#N/A</v>
      </c>
      <c r="M925" s="743"/>
      <c r="N925" s="613" t="e">
        <f t="shared" si="126"/>
        <v>#N/A</v>
      </c>
      <c r="O925" s="613">
        <f t="shared" si="127"/>
        <v>0</v>
      </c>
      <c r="P925" s="613" t="e">
        <f t="shared" si="128"/>
        <v>#N/A</v>
      </c>
      <c r="Q925" s="896" t="e">
        <f t="shared" si="134"/>
        <v>#N/A</v>
      </c>
      <c r="R925" s="613" t="e">
        <f t="shared" si="129"/>
        <v>#N/A</v>
      </c>
      <c r="S925" s="613" t="e">
        <f t="shared" si="130"/>
        <v>#N/A</v>
      </c>
      <c r="T925" s="747" t="e">
        <f t="shared" si="131"/>
        <v>#N/A</v>
      </c>
      <c r="U925" s="613" t="e">
        <f t="shared" si="132"/>
        <v>#N/A</v>
      </c>
    </row>
    <row r="926" spans="1:21">
      <c r="A926" s="285" t="s">
        <v>3719</v>
      </c>
      <c r="B926" s="285" t="s">
        <v>200</v>
      </c>
      <c r="C926" s="447" t="s">
        <v>5750</v>
      </c>
      <c r="D926" s="497">
        <f t="shared" si="133"/>
        <v>654</v>
      </c>
      <c r="E926" s="496" t="e">
        <v>#N/A</v>
      </c>
      <c r="F926" s="489">
        <v>654</v>
      </c>
      <c r="G926" s="489" t="e">
        <v>#N/A</v>
      </c>
      <c r="H926" s="489">
        <v>647.70000000000005</v>
      </c>
      <c r="I926" s="489">
        <v>648</v>
      </c>
      <c r="J926" s="489">
        <v>647.70000000000005</v>
      </c>
      <c r="K926" s="489">
        <v>647.70000000000005</v>
      </c>
      <c r="L926" s="489">
        <v>647.70000000000005</v>
      </c>
      <c r="M926" s="743"/>
      <c r="N926" s="613" t="e">
        <f t="shared" si="126"/>
        <v>#N/A</v>
      </c>
      <c r="O926" s="613">
        <f t="shared" si="127"/>
        <v>0</v>
      </c>
      <c r="P926" s="613">
        <f t="shared" si="128"/>
        <v>6.2999999999999545</v>
      </c>
      <c r="Q926" s="896">
        <f t="shared" si="134"/>
        <v>1.0097267253358035</v>
      </c>
      <c r="R926" s="613">
        <f t="shared" si="129"/>
        <v>6</v>
      </c>
      <c r="S926" s="613">
        <f t="shared" si="130"/>
        <v>6.2999999999999545</v>
      </c>
      <c r="T926" s="747">
        <f t="shared" si="131"/>
        <v>6.2999999999999545</v>
      </c>
      <c r="U926" s="613">
        <f t="shared" si="132"/>
        <v>6.2999999999999545</v>
      </c>
    </row>
    <row r="927" spans="1:21">
      <c r="A927" s="285" t="s">
        <v>3719</v>
      </c>
      <c r="B927" s="285" t="s">
        <v>3535</v>
      </c>
      <c r="C927" s="447" t="s">
        <v>5751</v>
      </c>
      <c r="D927" s="497">
        <f t="shared" si="133"/>
        <v>9999999</v>
      </c>
      <c r="E927" s="496" t="e">
        <v>#N/A</v>
      </c>
      <c r="F927" s="489" t="e">
        <v>#N/A</v>
      </c>
      <c r="G927" s="489" t="e">
        <v>#N/A</v>
      </c>
      <c r="H927" s="489" t="e">
        <v>#N/A</v>
      </c>
      <c r="I927" s="489" t="e">
        <v>#N/A</v>
      </c>
      <c r="J927" s="489">
        <v>9999999</v>
      </c>
      <c r="K927" s="489" t="e">
        <v>#N/A</v>
      </c>
      <c r="L927" s="489">
        <v>0</v>
      </c>
      <c r="M927" s="743"/>
      <c r="N927" s="613" t="e">
        <f t="shared" si="126"/>
        <v>#N/A</v>
      </c>
      <c r="O927" s="613" t="e">
        <f t="shared" si="127"/>
        <v>#N/A</v>
      </c>
      <c r="P927" s="613" t="e">
        <f t="shared" si="128"/>
        <v>#N/A</v>
      </c>
      <c r="Q927" s="896" t="e">
        <f t="shared" si="134"/>
        <v>#N/A</v>
      </c>
      <c r="R927" s="613" t="e">
        <f t="shared" si="129"/>
        <v>#N/A</v>
      </c>
      <c r="S927" s="613">
        <f t="shared" si="130"/>
        <v>0</v>
      </c>
      <c r="T927" s="747" t="e">
        <f t="shared" si="131"/>
        <v>#N/A</v>
      </c>
      <c r="U927" s="613">
        <f t="shared" si="132"/>
        <v>9999999</v>
      </c>
    </row>
    <row r="928" spans="1:21">
      <c r="A928" s="285" t="s">
        <v>3719</v>
      </c>
      <c r="B928" s="285" t="s">
        <v>289</v>
      </c>
      <c r="C928" s="447" t="s">
        <v>5752</v>
      </c>
      <c r="D928" s="497">
        <f t="shared" si="133"/>
        <v>895</v>
      </c>
      <c r="E928" s="496" t="e">
        <v>#N/A</v>
      </c>
      <c r="F928" s="489">
        <v>895</v>
      </c>
      <c r="G928" s="489" t="e">
        <v>#N/A</v>
      </c>
      <c r="H928" s="489">
        <v>895</v>
      </c>
      <c r="I928" s="489">
        <v>895</v>
      </c>
      <c r="J928" s="489">
        <v>895</v>
      </c>
      <c r="K928" s="489" t="e">
        <v>#N/A</v>
      </c>
      <c r="L928" s="489">
        <v>895</v>
      </c>
      <c r="M928" s="743"/>
      <c r="N928" s="613" t="e">
        <f t="shared" si="126"/>
        <v>#N/A</v>
      </c>
      <c r="O928" s="613">
        <f t="shared" si="127"/>
        <v>0</v>
      </c>
      <c r="P928" s="613">
        <f t="shared" si="128"/>
        <v>0</v>
      </c>
      <c r="Q928" s="896">
        <f t="shared" si="134"/>
        <v>1</v>
      </c>
      <c r="R928" s="613">
        <f t="shared" si="129"/>
        <v>0</v>
      </c>
      <c r="S928" s="613">
        <f t="shared" si="130"/>
        <v>0</v>
      </c>
      <c r="T928" s="747" t="e">
        <f t="shared" si="131"/>
        <v>#N/A</v>
      </c>
      <c r="U928" s="613">
        <f t="shared" si="132"/>
        <v>0</v>
      </c>
    </row>
    <row r="929" spans="1:21">
      <c r="A929" s="285" t="s">
        <v>3719</v>
      </c>
      <c r="B929" s="285" t="s">
        <v>2810</v>
      </c>
      <c r="C929" s="447" t="s">
        <v>5753</v>
      </c>
      <c r="D929" s="497">
        <f t="shared" si="133"/>
        <v>931</v>
      </c>
      <c r="E929" s="496" t="e">
        <v>#N/A</v>
      </c>
      <c r="F929" s="489">
        <v>931</v>
      </c>
      <c r="G929" s="489" t="e">
        <v>#N/A</v>
      </c>
      <c r="H929" s="489">
        <v>895</v>
      </c>
      <c r="I929" s="489">
        <v>895</v>
      </c>
      <c r="J929" s="489">
        <v>895</v>
      </c>
      <c r="K929" s="489">
        <v>895</v>
      </c>
      <c r="L929" s="489" t="e">
        <v>#N/A</v>
      </c>
      <c r="M929" s="743"/>
      <c r="N929" s="613" t="e">
        <f t="shared" si="126"/>
        <v>#N/A</v>
      </c>
      <c r="O929" s="613">
        <f t="shared" si="127"/>
        <v>0</v>
      </c>
      <c r="P929" s="613">
        <f t="shared" si="128"/>
        <v>36</v>
      </c>
      <c r="Q929" s="896">
        <f t="shared" si="134"/>
        <v>1.0402234636871508</v>
      </c>
      <c r="R929" s="613">
        <f t="shared" si="129"/>
        <v>36</v>
      </c>
      <c r="S929" s="613">
        <f t="shared" si="130"/>
        <v>36</v>
      </c>
      <c r="T929" s="747">
        <f t="shared" si="131"/>
        <v>36</v>
      </c>
      <c r="U929" s="613" t="e">
        <f t="shared" si="132"/>
        <v>#N/A</v>
      </c>
    </row>
    <row r="930" spans="1:21">
      <c r="A930" s="285" t="s">
        <v>3719</v>
      </c>
      <c r="B930" s="285" t="s">
        <v>162</v>
      </c>
      <c r="C930" s="447" t="s">
        <v>1188</v>
      </c>
      <c r="D930" s="497">
        <f t="shared" si="133"/>
        <v>836</v>
      </c>
      <c r="E930" s="496" t="e">
        <v>#N/A</v>
      </c>
      <c r="F930" s="489">
        <v>836</v>
      </c>
      <c r="G930" s="489" t="e">
        <v>#N/A</v>
      </c>
      <c r="H930" s="489">
        <v>828</v>
      </c>
      <c r="I930" s="489">
        <v>828</v>
      </c>
      <c r="J930" s="489">
        <v>828</v>
      </c>
      <c r="K930" s="489">
        <v>828</v>
      </c>
      <c r="L930" s="489">
        <v>828</v>
      </c>
      <c r="M930" s="743"/>
      <c r="N930" s="613" t="e">
        <f t="shared" si="126"/>
        <v>#N/A</v>
      </c>
      <c r="O930" s="613">
        <f t="shared" si="127"/>
        <v>0</v>
      </c>
      <c r="P930" s="613">
        <f t="shared" si="128"/>
        <v>8</v>
      </c>
      <c r="Q930" s="896">
        <f t="shared" si="134"/>
        <v>1.0096618357487923</v>
      </c>
      <c r="R930" s="613">
        <f t="shared" si="129"/>
        <v>8</v>
      </c>
      <c r="S930" s="613">
        <f t="shared" si="130"/>
        <v>8</v>
      </c>
      <c r="T930" s="747">
        <f t="shared" si="131"/>
        <v>8</v>
      </c>
      <c r="U930" s="613">
        <f t="shared" si="132"/>
        <v>8</v>
      </c>
    </row>
    <row r="931" spans="1:21">
      <c r="A931" s="285" t="s">
        <v>3719</v>
      </c>
      <c r="B931" s="285" t="s">
        <v>3526</v>
      </c>
      <c r="C931" s="447" t="s">
        <v>4992</v>
      </c>
      <c r="D931" s="497">
        <f t="shared" si="133"/>
        <v>935</v>
      </c>
      <c r="E931" s="496" t="e">
        <v>#N/A</v>
      </c>
      <c r="F931" s="489">
        <v>935</v>
      </c>
      <c r="G931" s="489" t="e">
        <v>#N/A</v>
      </c>
      <c r="H931" s="489" t="e">
        <v>#N/A</v>
      </c>
      <c r="I931" s="489" t="e">
        <v>#N/A</v>
      </c>
      <c r="J931" s="489" t="e">
        <v>#N/A</v>
      </c>
      <c r="K931" s="489" t="e">
        <v>#N/A</v>
      </c>
      <c r="L931" s="489" t="e">
        <v>#N/A</v>
      </c>
      <c r="M931" s="743"/>
      <c r="N931" s="613" t="e">
        <f t="shared" si="126"/>
        <v>#N/A</v>
      </c>
      <c r="O931" s="613">
        <f t="shared" si="127"/>
        <v>0</v>
      </c>
      <c r="P931" s="613" t="e">
        <f t="shared" si="128"/>
        <v>#N/A</v>
      </c>
      <c r="Q931" s="896" t="e">
        <f t="shared" si="134"/>
        <v>#N/A</v>
      </c>
      <c r="R931" s="613" t="e">
        <f t="shared" si="129"/>
        <v>#N/A</v>
      </c>
      <c r="S931" s="613" t="e">
        <f t="shared" si="130"/>
        <v>#N/A</v>
      </c>
      <c r="T931" s="747" t="e">
        <f t="shared" si="131"/>
        <v>#N/A</v>
      </c>
      <c r="U931" s="613" t="e">
        <f t="shared" si="132"/>
        <v>#N/A</v>
      </c>
    </row>
    <row r="932" spans="1:21">
      <c r="A932" s="285" t="s">
        <v>3719</v>
      </c>
      <c r="B932" s="285" t="s">
        <v>3532</v>
      </c>
      <c r="C932" s="447" t="s">
        <v>4992</v>
      </c>
      <c r="D932" s="497" t="e">
        <f t="shared" si="133"/>
        <v>#N/A</v>
      </c>
      <c r="E932" s="496" t="e">
        <v>#N/A</v>
      </c>
      <c r="F932" s="489" t="e">
        <v>#N/A</v>
      </c>
      <c r="G932" s="489" t="e">
        <v>#N/A</v>
      </c>
      <c r="H932" s="489" t="e">
        <v>#N/A</v>
      </c>
      <c r="I932" s="489" t="e">
        <v>#N/A</v>
      </c>
      <c r="J932" s="489" t="e">
        <v>#N/A</v>
      </c>
      <c r="K932" s="489" t="e">
        <v>#N/A</v>
      </c>
      <c r="L932" s="489" t="e">
        <v>#N/A</v>
      </c>
      <c r="M932" s="743"/>
      <c r="N932" s="613" t="e">
        <f t="shared" si="126"/>
        <v>#N/A</v>
      </c>
      <c r="O932" s="613" t="e">
        <f t="shared" si="127"/>
        <v>#N/A</v>
      </c>
      <c r="P932" s="613" t="e">
        <f t="shared" si="128"/>
        <v>#N/A</v>
      </c>
      <c r="Q932" s="896" t="e">
        <f t="shared" si="134"/>
        <v>#N/A</v>
      </c>
      <c r="R932" s="613" t="e">
        <f t="shared" si="129"/>
        <v>#N/A</v>
      </c>
      <c r="S932" s="613" t="e">
        <f t="shared" si="130"/>
        <v>#N/A</v>
      </c>
      <c r="T932" s="747" t="e">
        <f t="shared" si="131"/>
        <v>#N/A</v>
      </c>
      <c r="U932" s="613" t="e">
        <f t="shared" si="132"/>
        <v>#N/A</v>
      </c>
    </row>
    <row r="933" spans="1:21">
      <c r="A933" s="285" t="s">
        <v>3719</v>
      </c>
      <c r="B933" s="285" t="s">
        <v>3430</v>
      </c>
      <c r="C933" s="447" t="s">
        <v>4992</v>
      </c>
      <c r="D933" s="497">
        <f t="shared" si="133"/>
        <v>899</v>
      </c>
      <c r="E933" s="496" t="e">
        <v>#N/A</v>
      </c>
      <c r="F933" s="489">
        <v>899</v>
      </c>
      <c r="G933" s="489" t="e">
        <v>#N/A</v>
      </c>
      <c r="H933" s="489" t="e">
        <v>#N/A</v>
      </c>
      <c r="I933" s="489" t="e">
        <v>#N/A</v>
      </c>
      <c r="J933" s="489" t="e">
        <v>#N/A</v>
      </c>
      <c r="K933" s="489" t="e">
        <v>#N/A</v>
      </c>
      <c r="L933" s="489" t="e">
        <v>#N/A</v>
      </c>
      <c r="M933" s="743"/>
      <c r="N933" s="613" t="e">
        <f t="shared" si="126"/>
        <v>#N/A</v>
      </c>
      <c r="O933" s="613">
        <f t="shared" si="127"/>
        <v>0</v>
      </c>
      <c r="P933" s="613" t="e">
        <f t="shared" si="128"/>
        <v>#N/A</v>
      </c>
      <c r="Q933" s="896" t="e">
        <f t="shared" si="134"/>
        <v>#N/A</v>
      </c>
      <c r="R933" s="613" t="e">
        <f t="shared" si="129"/>
        <v>#N/A</v>
      </c>
      <c r="S933" s="613" t="e">
        <f t="shared" si="130"/>
        <v>#N/A</v>
      </c>
      <c r="T933" s="747" t="e">
        <f t="shared" si="131"/>
        <v>#N/A</v>
      </c>
      <c r="U933" s="613" t="e">
        <f t="shared" si="132"/>
        <v>#N/A</v>
      </c>
    </row>
    <row r="934" spans="1:21">
      <c r="A934" s="285" t="s">
        <v>3719</v>
      </c>
      <c r="B934" s="285" t="s">
        <v>201</v>
      </c>
      <c r="C934" s="447" t="s">
        <v>5754</v>
      </c>
      <c r="D934" s="497">
        <f t="shared" si="133"/>
        <v>916</v>
      </c>
      <c r="E934" s="496" t="e">
        <v>#N/A</v>
      </c>
      <c r="F934" s="489">
        <v>916</v>
      </c>
      <c r="G934" s="489" t="e">
        <v>#N/A</v>
      </c>
      <c r="H934" s="489">
        <v>907</v>
      </c>
      <c r="I934" s="489">
        <v>907</v>
      </c>
      <c r="J934" s="489">
        <v>907</v>
      </c>
      <c r="K934" s="489">
        <v>907</v>
      </c>
      <c r="L934" s="489">
        <v>907</v>
      </c>
      <c r="M934" s="743"/>
      <c r="N934" s="613" t="e">
        <f t="shared" si="126"/>
        <v>#N/A</v>
      </c>
      <c r="O934" s="613">
        <f t="shared" si="127"/>
        <v>0</v>
      </c>
      <c r="P934" s="613">
        <f t="shared" si="128"/>
        <v>9</v>
      </c>
      <c r="Q934" s="896">
        <f t="shared" si="134"/>
        <v>1.0099228224917309</v>
      </c>
      <c r="R934" s="613">
        <f t="shared" si="129"/>
        <v>9</v>
      </c>
      <c r="S934" s="613">
        <f t="shared" si="130"/>
        <v>9</v>
      </c>
      <c r="T934" s="747">
        <f t="shared" si="131"/>
        <v>9</v>
      </c>
      <c r="U934" s="613">
        <f t="shared" si="132"/>
        <v>9</v>
      </c>
    </row>
    <row r="935" spans="1:21">
      <c r="A935" s="285" t="s">
        <v>3719</v>
      </c>
      <c r="B935" s="285" t="s">
        <v>3536</v>
      </c>
      <c r="C935" s="447" t="s">
        <v>5755</v>
      </c>
      <c r="D935" s="497">
        <f t="shared" si="133"/>
        <v>9999999</v>
      </c>
      <c r="E935" s="496" t="e">
        <v>#N/A</v>
      </c>
      <c r="F935" s="489" t="e">
        <v>#N/A</v>
      </c>
      <c r="G935" s="489" t="e">
        <v>#N/A</v>
      </c>
      <c r="H935" s="489" t="e">
        <v>#N/A</v>
      </c>
      <c r="I935" s="489" t="e">
        <v>#N/A</v>
      </c>
      <c r="J935" s="489">
        <v>9999999</v>
      </c>
      <c r="K935" s="489" t="e">
        <v>#N/A</v>
      </c>
      <c r="L935" s="489">
        <v>0</v>
      </c>
      <c r="M935" s="743"/>
      <c r="N935" s="613" t="e">
        <f t="shared" si="126"/>
        <v>#N/A</v>
      </c>
      <c r="O935" s="613" t="e">
        <f t="shared" si="127"/>
        <v>#N/A</v>
      </c>
      <c r="P935" s="613" t="e">
        <f t="shared" si="128"/>
        <v>#N/A</v>
      </c>
      <c r="Q935" s="896" t="e">
        <f t="shared" si="134"/>
        <v>#N/A</v>
      </c>
      <c r="R935" s="613" t="e">
        <f t="shared" si="129"/>
        <v>#N/A</v>
      </c>
      <c r="S935" s="613">
        <f t="shared" si="130"/>
        <v>0</v>
      </c>
      <c r="T935" s="747" t="e">
        <f t="shared" si="131"/>
        <v>#N/A</v>
      </c>
      <c r="U935" s="613">
        <f t="shared" si="132"/>
        <v>9999999</v>
      </c>
    </row>
    <row r="936" spans="1:21">
      <c r="A936" s="285" t="s">
        <v>3719</v>
      </c>
      <c r="B936" s="285" t="s">
        <v>290</v>
      </c>
      <c r="C936" s="447" t="s">
        <v>5756</v>
      </c>
      <c r="D936" s="497">
        <f t="shared" si="133"/>
        <v>943</v>
      </c>
      <c r="E936" s="496" t="e">
        <v>#N/A</v>
      </c>
      <c r="F936" s="489">
        <v>943</v>
      </c>
      <c r="G936" s="489" t="e">
        <v>#N/A</v>
      </c>
      <c r="H936" s="489">
        <v>943</v>
      </c>
      <c r="I936" s="489">
        <v>943</v>
      </c>
      <c r="J936" s="489">
        <v>943</v>
      </c>
      <c r="K936" s="489" t="e">
        <v>#N/A</v>
      </c>
      <c r="L936" s="489">
        <v>943</v>
      </c>
      <c r="M936" s="743"/>
      <c r="N936" s="613" t="e">
        <f t="shared" si="126"/>
        <v>#N/A</v>
      </c>
      <c r="O936" s="613">
        <f t="shared" si="127"/>
        <v>0</v>
      </c>
      <c r="P936" s="613">
        <f t="shared" si="128"/>
        <v>0</v>
      </c>
      <c r="Q936" s="896">
        <f t="shared" si="134"/>
        <v>1</v>
      </c>
      <c r="R936" s="613">
        <f t="shared" si="129"/>
        <v>0</v>
      </c>
      <c r="S936" s="613">
        <f t="shared" si="130"/>
        <v>0</v>
      </c>
      <c r="T936" s="747" t="e">
        <f t="shared" si="131"/>
        <v>#N/A</v>
      </c>
      <c r="U936" s="613">
        <f t="shared" si="132"/>
        <v>0</v>
      </c>
    </row>
    <row r="937" spans="1:21">
      <c r="A937" s="285" t="s">
        <v>3719</v>
      </c>
      <c r="B937" s="285" t="s">
        <v>2812</v>
      </c>
      <c r="C937" s="447" t="s">
        <v>5757</v>
      </c>
      <c r="D937" s="497">
        <f t="shared" si="133"/>
        <v>981</v>
      </c>
      <c r="E937" s="496" t="e">
        <v>#N/A</v>
      </c>
      <c r="F937" s="489">
        <v>981</v>
      </c>
      <c r="G937" s="489" t="e">
        <v>#N/A</v>
      </c>
      <c r="H937" s="489">
        <v>943</v>
      </c>
      <c r="I937" s="489">
        <v>943</v>
      </c>
      <c r="J937" s="489">
        <v>943</v>
      </c>
      <c r="K937" s="489">
        <v>943</v>
      </c>
      <c r="L937" s="489" t="e">
        <v>#N/A</v>
      </c>
      <c r="M937" s="743"/>
      <c r="N937" s="613" t="e">
        <f t="shared" si="126"/>
        <v>#N/A</v>
      </c>
      <c r="O937" s="613">
        <f t="shared" si="127"/>
        <v>0</v>
      </c>
      <c r="P937" s="613">
        <f t="shared" si="128"/>
        <v>38</v>
      </c>
      <c r="Q937" s="896">
        <f t="shared" si="134"/>
        <v>1.0402969247083775</v>
      </c>
      <c r="R937" s="613">
        <f t="shared" si="129"/>
        <v>38</v>
      </c>
      <c r="S937" s="613">
        <f t="shared" si="130"/>
        <v>38</v>
      </c>
      <c r="T937" s="747">
        <f t="shared" si="131"/>
        <v>38</v>
      </c>
      <c r="U937" s="613" t="e">
        <f t="shared" si="132"/>
        <v>#N/A</v>
      </c>
    </row>
    <row r="938" spans="1:21">
      <c r="A938" s="285" t="s">
        <v>3719</v>
      </c>
      <c r="B938" s="285" t="s">
        <v>163</v>
      </c>
      <c r="C938" s="447" t="s">
        <v>1190</v>
      </c>
      <c r="D938" s="497">
        <f t="shared" si="133"/>
        <v>881</v>
      </c>
      <c r="E938" s="496" t="e">
        <v>#N/A</v>
      </c>
      <c r="F938" s="489">
        <v>881</v>
      </c>
      <c r="G938" s="489" t="e">
        <v>#N/A</v>
      </c>
      <c r="H938" s="489">
        <v>872</v>
      </c>
      <c r="I938" s="489">
        <v>872</v>
      </c>
      <c r="J938" s="489">
        <v>872</v>
      </c>
      <c r="K938" s="489">
        <v>872</v>
      </c>
      <c r="L938" s="489">
        <v>872</v>
      </c>
      <c r="M938" s="743"/>
      <c r="N938" s="613" t="e">
        <f t="shared" si="126"/>
        <v>#N/A</v>
      </c>
      <c r="O938" s="613">
        <f t="shared" si="127"/>
        <v>0</v>
      </c>
      <c r="P938" s="613">
        <f t="shared" si="128"/>
        <v>9</v>
      </c>
      <c r="Q938" s="896">
        <f t="shared" si="134"/>
        <v>1.0103211009174311</v>
      </c>
      <c r="R938" s="613">
        <f t="shared" si="129"/>
        <v>9</v>
      </c>
      <c r="S938" s="613">
        <f t="shared" si="130"/>
        <v>9</v>
      </c>
      <c r="T938" s="747">
        <f t="shared" si="131"/>
        <v>9</v>
      </c>
      <c r="U938" s="613">
        <f t="shared" si="132"/>
        <v>9</v>
      </c>
    </row>
    <row r="939" spans="1:21">
      <c r="A939" s="285" t="s">
        <v>3719</v>
      </c>
      <c r="B939" s="285" t="s">
        <v>3431</v>
      </c>
      <c r="C939" s="447" t="s">
        <v>4992</v>
      </c>
      <c r="D939" s="497">
        <f t="shared" si="133"/>
        <v>1204</v>
      </c>
      <c r="E939" s="496" t="e">
        <v>#N/A</v>
      </c>
      <c r="F939" s="489">
        <v>1204</v>
      </c>
      <c r="G939" s="489" t="e">
        <v>#N/A</v>
      </c>
      <c r="H939" s="489" t="e">
        <v>#N/A</v>
      </c>
      <c r="I939" s="489" t="e">
        <v>#N/A</v>
      </c>
      <c r="J939" s="489" t="e">
        <v>#N/A</v>
      </c>
      <c r="K939" s="489" t="e">
        <v>#N/A</v>
      </c>
      <c r="L939" s="489" t="e">
        <v>#N/A</v>
      </c>
      <c r="M939" s="743"/>
      <c r="N939" s="613" t="e">
        <f t="shared" si="126"/>
        <v>#N/A</v>
      </c>
      <c r="O939" s="613">
        <f t="shared" si="127"/>
        <v>0</v>
      </c>
      <c r="P939" s="613" t="e">
        <f t="shared" si="128"/>
        <v>#N/A</v>
      </c>
      <c r="Q939" s="896" t="e">
        <f t="shared" si="134"/>
        <v>#N/A</v>
      </c>
      <c r="R939" s="613" t="e">
        <f t="shared" si="129"/>
        <v>#N/A</v>
      </c>
      <c r="S939" s="613" t="e">
        <f t="shared" si="130"/>
        <v>#N/A</v>
      </c>
      <c r="T939" s="747" t="e">
        <f t="shared" si="131"/>
        <v>#N/A</v>
      </c>
      <c r="U939" s="613" t="e">
        <f t="shared" si="132"/>
        <v>#N/A</v>
      </c>
    </row>
    <row r="940" spans="1:21">
      <c r="A940" s="285" t="s">
        <v>3719</v>
      </c>
      <c r="B940" s="285" t="s">
        <v>291</v>
      </c>
      <c r="C940" s="447" t="s">
        <v>5758</v>
      </c>
      <c r="D940" s="497">
        <f t="shared" si="133"/>
        <v>1528</v>
      </c>
      <c r="E940" s="496" t="e">
        <v>#N/A</v>
      </c>
      <c r="F940" s="489">
        <v>1528</v>
      </c>
      <c r="G940" s="489" t="e">
        <v>#N/A</v>
      </c>
      <c r="H940" s="489">
        <v>1528</v>
      </c>
      <c r="I940" s="489">
        <v>1528</v>
      </c>
      <c r="J940" s="489">
        <v>1528</v>
      </c>
      <c r="K940" s="489" t="e">
        <v>#N/A</v>
      </c>
      <c r="L940" s="489">
        <v>1528</v>
      </c>
      <c r="M940" s="743"/>
      <c r="N940" s="613" t="e">
        <f t="shared" si="126"/>
        <v>#N/A</v>
      </c>
      <c r="O940" s="613">
        <f t="shared" si="127"/>
        <v>0</v>
      </c>
      <c r="P940" s="613">
        <f t="shared" si="128"/>
        <v>0</v>
      </c>
      <c r="Q940" s="896">
        <f t="shared" si="134"/>
        <v>1</v>
      </c>
      <c r="R940" s="613">
        <f t="shared" si="129"/>
        <v>0</v>
      </c>
      <c r="S940" s="613">
        <f t="shared" si="130"/>
        <v>0</v>
      </c>
      <c r="T940" s="747" t="e">
        <f t="shared" si="131"/>
        <v>#N/A</v>
      </c>
      <c r="U940" s="613">
        <f t="shared" si="132"/>
        <v>0</v>
      </c>
    </row>
    <row r="941" spans="1:21">
      <c r="A941" s="285" t="s">
        <v>3719</v>
      </c>
      <c r="B941" s="285" t="s">
        <v>2814</v>
      </c>
      <c r="C941" s="447" t="s">
        <v>5759</v>
      </c>
      <c r="D941" s="497">
        <f t="shared" si="133"/>
        <v>1589</v>
      </c>
      <c r="E941" s="496" t="e">
        <v>#N/A</v>
      </c>
      <c r="F941" s="489">
        <v>1589</v>
      </c>
      <c r="G941" s="489" t="e">
        <v>#N/A</v>
      </c>
      <c r="H941" s="489">
        <v>1528</v>
      </c>
      <c r="I941" s="489">
        <v>1528</v>
      </c>
      <c r="J941" s="489">
        <v>1528</v>
      </c>
      <c r="K941" s="489">
        <v>1528</v>
      </c>
      <c r="L941" s="489" t="e">
        <v>#N/A</v>
      </c>
      <c r="M941" s="743"/>
      <c r="N941" s="613" t="e">
        <f t="shared" si="126"/>
        <v>#N/A</v>
      </c>
      <c r="O941" s="613">
        <f t="shared" si="127"/>
        <v>0</v>
      </c>
      <c r="P941" s="613">
        <f t="shared" si="128"/>
        <v>61</v>
      </c>
      <c r="Q941" s="896">
        <f t="shared" si="134"/>
        <v>1.0399214659685865</v>
      </c>
      <c r="R941" s="613">
        <f t="shared" si="129"/>
        <v>61</v>
      </c>
      <c r="S941" s="613">
        <f t="shared" si="130"/>
        <v>61</v>
      </c>
      <c r="T941" s="747">
        <f t="shared" si="131"/>
        <v>61</v>
      </c>
      <c r="U941" s="613" t="e">
        <f t="shared" si="132"/>
        <v>#N/A</v>
      </c>
    </row>
    <row r="942" spans="1:21">
      <c r="A942" s="285" t="s">
        <v>3719</v>
      </c>
      <c r="B942" s="285" t="s">
        <v>164</v>
      </c>
      <c r="C942" s="447" t="s">
        <v>1192</v>
      </c>
      <c r="D942" s="497">
        <f t="shared" si="133"/>
        <v>1180</v>
      </c>
      <c r="E942" s="496" t="e">
        <v>#N/A</v>
      </c>
      <c r="F942" s="489">
        <v>1180</v>
      </c>
      <c r="G942" s="489" t="e">
        <v>#N/A</v>
      </c>
      <c r="H942" s="489">
        <v>1168</v>
      </c>
      <c r="I942" s="489">
        <v>1168</v>
      </c>
      <c r="J942" s="489">
        <v>1168</v>
      </c>
      <c r="K942" s="489">
        <v>1168</v>
      </c>
      <c r="L942" s="489">
        <v>1168</v>
      </c>
      <c r="M942" s="743"/>
      <c r="N942" s="613" t="e">
        <f t="shared" si="126"/>
        <v>#N/A</v>
      </c>
      <c r="O942" s="613">
        <f t="shared" si="127"/>
        <v>0</v>
      </c>
      <c r="P942" s="613">
        <f t="shared" si="128"/>
        <v>12</v>
      </c>
      <c r="Q942" s="896">
        <f t="shared" si="134"/>
        <v>1.0102739726027397</v>
      </c>
      <c r="R942" s="613">
        <f t="shared" si="129"/>
        <v>12</v>
      </c>
      <c r="S942" s="613">
        <f t="shared" si="130"/>
        <v>12</v>
      </c>
      <c r="T942" s="747">
        <f t="shared" si="131"/>
        <v>12</v>
      </c>
      <c r="U942" s="613">
        <f t="shared" si="132"/>
        <v>12</v>
      </c>
    </row>
    <row r="943" spans="1:21">
      <c r="A943" s="285" t="s">
        <v>3719</v>
      </c>
      <c r="B943" s="285" t="s">
        <v>3527</v>
      </c>
      <c r="C943" s="447" t="s">
        <v>4992</v>
      </c>
      <c r="D943" s="497">
        <f t="shared" si="133"/>
        <v>1182</v>
      </c>
      <c r="E943" s="496" t="e">
        <v>#N/A</v>
      </c>
      <c r="F943" s="489">
        <v>1182</v>
      </c>
      <c r="G943" s="489" t="e">
        <v>#N/A</v>
      </c>
      <c r="H943" s="489" t="e">
        <v>#N/A</v>
      </c>
      <c r="I943" s="489" t="e">
        <v>#N/A</v>
      </c>
      <c r="J943" s="489" t="e">
        <v>#N/A</v>
      </c>
      <c r="K943" s="489" t="e">
        <v>#N/A</v>
      </c>
      <c r="L943" s="489" t="e">
        <v>#N/A</v>
      </c>
      <c r="M943" s="743"/>
      <c r="N943" s="613" t="e">
        <f t="shared" si="126"/>
        <v>#N/A</v>
      </c>
      <c r="O943" s="613">
        <f t="shared" si="127"/>
        <v>0</v>
      </c>
      <c r="P943" s="613" t="e">
        <f t="shared" si="128"/>
        <v>#N/A</v>
      </c>
      <c r="Q943" s="896" t="e">
        <f t="shared" si="134"/>
        <v>#N/A</v>
      </c>
      <c r="R943" s="613" t="e">
        <f t="shared" si="129"/>
        <v>#N/A</v>
      </c>
      <c r="S943" s="613" t="e">
        <f t="shared" si="130"/>
        <v>#N/A</v>
      </c>
      <c r="T943" s="747" t="e">
        <f t="shared" si="131"/>
        <v>#N/A</v>
      </c>
      <c r="U943" s="613" t="e">
        <f t="shared" si="132"/>
        <v>#N/A</v>
      </c>
    </row>
    <row r="944" spans="1:21">
      <c r="A944" s="285" t="s">
        <v>3719</v>
      </c>
      <c r="B944" s="285" t="s">
        <v>3432</v>
      </c>
      <c r="C944" s="447" t="s">
        <v>4992</v>
      </c>
      <c r="D944" s="497">
        <f t="shared" si="133"/>
        <v>1648</v>
      </c>
      <c r="E944" s="496" t="e">
        <v>#N/A</v>
      </c>
      <c r="F944" s="489">
        <v>1648</v>
      </c>
      <c r="G944" s="489" t="e">
        <v>#N/A</v>
      </c>
      <c r="H944" s="489" t="e">
        <v>#N/A</v>
      </c>
      <c r="I944" s="489" t="e">
        <v>#N/A</v>
      </c>
      <c r="J944" s="489" t="e">
        <v>#N/A</v>
      </c>
      <c r="K944" s="489" t="e">
        <v>#N/A</v>
      </c>
      <c r="L944" s="489" t="e">
        <v>#N/A</v>
      </c>
      <c r="M944" s="743"/>
      <c r="N944" s="613" t="e">
        <f t="shared" si="126"/>
        <v>#N/A</v>
      </c>
      <c r="O944" s="613">
        <f t="shared" si="127"/>
        <v>0</v>
      </c>
      <c r="P944" s="613" t="e">
        <f t="shared" si="128"/>
        <v>#N/A</v>
      </c>
      <c r="Q944" s="896" t="e">
        <f t="shared" si="134"/>
        <v>#N/A</v>
      </c>
      <c r="R944" s="613" t="e">
        <f t="shared" si="129"/>
        <v>#N/A</v>
      </c>
      <c r="S944" s="613" t="e">
        <f t="shared" si="130"/>
        <v>#N/A</v>
      </c>
      <c r="T944" s="747" t="e">
        <f t="shared" si="131"/>
        <v>#N/A</v>
      </c>
      <c r="U944" s="613" t="e">
        <f t="shared" si="132"/>
        <v>#N/A</v>
      </c>
    </row>
    <row r="945" spans="1:21">
      <c r="A945" s="285" t="s">
        <v>3719</v>
      </c>
      <c r="B945" s="285" t="s">
        <v>202</v>
      </c>
      <c r="C945" s="447" t="s">
        <v>5760</v>
      </c>
      <c r="D945" s="497">
        <f t="shared" si="133"/>
        <v>1158</v>
      </c>
      <c r="E945" s="496" t="e">
        <v>#N/A</v>
      </c>
      <c r="F945" s="489">
        <v>1158</v>
      </c>
      <c r="G945" s="489" t="e">
        <v>#N/A</v>
      </c>
      <c r="H945" s="489">
        <v>1124</v>
      </c>
      <c r="I945" s="489">
        <v>1124</v>
      </c>
      <c r="J945" s="489">
        <v>1124</v>
      </c>
      <c r="K945" s="489">
        <v>1124</v>
      </c>
      <c r="L945" s="489">
        <v>1124</v>
      </c>
      <c r="M945" s="743"/>
      <c r="N945" s="613" t="e">
        <f t="shared" si="126"/>
        <v>#N/A</v>
      </c>
      <c r="O945" s="613">
        <f t="shared" si="127"/>
        <v>0</v>
      </c>
      <c r="P945" s="613">
        <f t="shared" si="128"/>
        <v>34</v>
      </c>
      <c r="Q945" s="896">
        <f t="shared" si="134"/>
        <v>1.0302491103202847</v>
      </c>
      <c r="R945" s="613">
        <f t="shared" si="129"/>
        <v>34</v>
      </c>
      <c r="S945" s="613">
        <f t="shared" si="130"/>
        <v>34</v>
      </c>
      <c r="T945" s="747">
        <f t="shared" si="131"/>
        <v>34</v>
      </c>
      <c r="U945" s="613">
        <f t="shared" si="132"/>
        <v>34</v>
      </c>
    </row>
    <row r="946" spans="1:21">
      <c r="A946" s="285" t="s">
        <v>3719</v>
      </c>
      <c r="B946" s="285" t="s">
        <v>292</v>
      </c>
      <c r="C946" s="447" t="s">
        <v>5761</v>
      </c>
      <c r="D946" s="497">
        <f t="shared" si="133"/>
        <v>1715</v>
      </c>
      <c r="E946" s="496" t="e">
        <v>#N/A</v>
      </c>
      <c r="F946" s="489">
        <v>1715</v>
      </c>
      <c r="G946" s="489" t="e">
        <v>#N/A</v>
      </c>
      <c r="H946" s="489">
        <v>1715</v>
      </c>
      <c r="I946" s="489">
        <v>1715</v>
      </c>
      <c r="J946" s="489">
        <v>1715</v>
      </c>
      <c r="K946" s="489" t="e">
        <v>#N/A</v>
      </c>
      <c r="L946" s="489">
        <v>1715</v>
      </c>
      <c r="M946" s="743"/>
      <c r="N946" s="613" t="e">
        <f t="shared" si="126"/>
        <v>#N/A</v>
      </c>
      <c r="O946" s="613">
        <f t="shared" si="127"/>
        <v>0</v>
      </c>
      <c r="P946" s="613">
        <f t="shared" si="128"/>
        <v>0</v>
      </c>
      <c r="Q946" s="896">
        <f t="shared" si="134"/>
        <v>1</v>
      </c>
      <c r="R946" s="613">
        <f t="shared" si="129"/>
        <v>0</v>
      </c>
      <c r="S946" s="613">
        <f t="shared" si="130"/>
        <v>0</v>
      </c>
      <c r="T946" s="747" t="e">
        <f t="shared" si="131"/>
        <v>#N/A</v>
      </c>
      <c r="U946" s="613">
        <f t="shared" si="132"/>
        <v>0</v>
      </c>
    </row>
    <row r="947" spans="1:21">
      <c r="A947" s="285" t="s">
        <v>3719</v>
      </c>
      <c r="B947" s="285" t="s">
        <v>2816</v>
      </c>
      <c r="C947" s="447" t="s">
        <v>5762</v>
      </c>
      <c r="D947" s="497">
        <f t="shared" si="133"/>
        <v>1784</v>
      </c>
      <c r="E947" s="496" t="e">
        <v>#N/A</v>
      </c>
      <c r="F947" s="489">
        <v>1784</v>
      </c>
      <c r="G947" s="489" t="e">
        <v>#N/A</v>
      </c>
      <c r="H947" s="489">
        <v>1715</v>
      </c>
      <c r="I947" s="489">
        <v>1715</v>
      </c>
      <c r="J947" s="489">
        <v>1715</v>
      </c>
      <c r="K947" s="489">
        <v>1715</v>
      </c>
      <c r="L947" s="489" t="e">
        <v>#N/A</v>
      </c>
      <c r="M947" s="743"/>
      <c r="N947" s="613" t="e">
        <f t="shared" si="126"/>
        <v>#N/A</v>
      </c>
      <c r="O947" s="613">
        <f t="shared" si="127"/>
        <v>0</v>
      </c>
      <c r="P947" s="613">
        <f t="shared" si="128"/>
        <v>69</v>
      </c>
      <c r="Q947" s="896">
        <f t="shared" si="134"/>
        <v>1.0402332361516036</v>
      </c>
      <c r="R947" s="613">
        <f t="shared" si="129"/>
        <v>69</v>
      </c>
      <c r="S947" s="613">
        <f t="shared" si="130"/>
        <v>69</v>
      </c>
      <c r="T947" s="747">
        <f t="shared" si="131"/>
        <v>69</v>
      </c>
      <c r="U947" s="613" t="e">
        <f t="shared" si="132"/>
        <v>#N/A</v>
      </c>
    </row>
    <row r="948" spans="1:21">
      <c r="A948" s="285" t="s">
        <v>3719</v>
      </c>
      <c r="B948" s="285" t="s">
        <v>165</v>
      </c>
      <c r="C948" s="447" t="s">
        <v>1194</v>
      </c>
      <c r="D948" s="497">
        <f t="shared" si="133"/>
        <v>1616</v>
      </c>
      <c r="E948" s="496" t="e">
        <v>#N/A</v>
      </c>
      <c r="F948" s="489">
        <v>1616</v>
      </c>
      <c r="G948" s="489" t="e">
        <v>#N/A</v>
      </c>
      <c r="H948" s="489">
        <v>1600</v>
      </c>
      <c r="I948" s="489">
        <v>1600</v>
      </c>
      <c r="J948" s="489">
        <v>1600</v>
      </c>
      <c r="K948" s="489">
        <v>1600</v>
      </c>
      <c r="L948" s="489">
        <v>1490</v>
      </c>
      <c r="M948" s="743"/>
      <c r="N948" s="613" t="e">
        <f t="shared" si="126"/>
        <v>#N/A</v>
      </c>
      <c r="O948" s="613">
        <f t="shared" si="127"/>
        <v>0</v>
      </c>
      <c r="P948" s="613">
        <f t="shared" si="128"/>
        <v>16</v>
      </c>
      <c r="Q948" s="896">
        <f t="shared" si="134"/>
        <v>1.01</v>
      </c>
      <c r="R948" s="613">
        <f t="shared" si="129"/>
        <v>16</v>
      </c>
      <c r="S948" s="613">
        <f t="shared" si="130"/>
        <v>16</v>
      </c>
      <c r="T948" s="747">
        <f t="shared" si="131"/>
        <v>16</v>
      </c>
      <c r="U948" s="613">
        <f t="shared" si="132"/>
        <v>126</v>
      </c>
    </row>
    <row r="949" spans="1:21">
      <c r="A949" s="285" t="s">
        <v>3719</v>
      </c>
      <c r="B949" s="285" t="s">
        <v>3528</v>
      </c>
      <c r="C949" s="447" t="s">
        <v>4992</v>
      </c>
      <c r="D949" s="497">
        <f t="shared" si="133"/>
        <v>1359</v>
      </c>
      <c r="E949" s="496" t="e">
        <v>#N/A</v>
      </c>
      <c r="F949" s="489">
        <v>1359</v>
      </c>
      <c r="G949" s="489" t="e">
        <v>#N/A</v>
      </c>
      <c r="H949" s="489" t="e">
        <v>#N/A</v>
      </c>
      <c r="I949" s="489" t="e">
        <v>#N/A</v>
      </c>
      <c r="J949" s="489" t="e">
        <v>#N/A</v>
      </c>
      <c r="K949" s="489" t="e">
        <v>#N/A</v>
      </c>
      <c r="L949" s="489" t="e">
        <v>#N/A</v>
      </c>
      <c r="M949" s="743"/>
      <c r="N949" s="613" t="e">
        <f t="shared" si="126"/>
        <v>#N/A</v>
      </c>
      <c r="O949" s="613">
        <f t="shared" si="127"/>
        <v>0</v>
      </c>
      <c r="P949" s="613" t="e">
        <f t="shared" si="128"/>
        <v>#N/A</v>
      </c>
      <c r="Q949" s="896" t="e">
        <f t="shared" si="134"/>
        <v>#N/A</v>
      </c>
      <c r="R949" s="613" t="e">
        <f t="shared" si="129"/>
        <v>#N/A</v>
      </c>
      <c r="S949" s="613" t="e">
        <f t="shared" si="130"/>
        <v>#N/A</v>
      </c>
      <c r="T949" s="747" t="e">
        <f t="shared" si="131"/>
        <v>#N/A</v>
      </c>
      <c r="U949" s="613" t="e">
        <f t="shared" si="132"/>
        <v>#N/A</v>
      </c>
    </row>
    <row r="950" spans="1:21">
      <c r="A950" s="285" t="s">
        <v>3719</v>
      </c>
      <c r="B950" s="285" t="s">
        <v>203</v>
      </c>
      <c r="C950" s="447" t="s">
        <v>5763</v>
      </c>
      <c r="D950" s="497">
        <f t="shared" si="133"/>
        <v>1332</v>
      </c>
      <c r="E950" s="496" t="e">
        <v>#N/A</v>
      </c>
      <c r="F950" s="489">
        <v>1332</v>
      </c>
      <c r="G950" s="489" t="e">
        <v>#N/A</v>
      </c>
      <c r="H950" s="489">
        <v>1293</v>
      </c>
      <c r="I950" s="489">
        <v>1293</v>
      </c>
      <c r="J950" s="489">
        <v>1293</v>
      </c>
      <c r="K950" s="489">
        <v>1293</v>
      </c>
      <c r="L950" s="489">
        <v>1293</v>
      </c>
      <c r="M950" s="743"/>
      <c r="N950" s="613" t="e">
        <f t="shared" si="126"/>
        <v>#N/A</v>
      </c>
      <c r="O950" s="613">
        <f t="shared" si="127"/>
        <v>0</v>
      </c>
      <c r="P950" s="613">
        <f t="shared" si="128"/>
        <v>39</v>
      </c>
      <c r="Q950" s="896">
        <f t="shared" si="134"/>
        <v>1.0301624129930393</v>
      </c>
      <c r="R950" s="613">
        <f t="shared" si="129"/>
        <v>39</v>
      </c>
      <c r="S950" s="613">
        <f t="shared" si="130"/>
        <v>39</v>
      </c>
      <c r="T950" s="747">
        <f t="shared" si="131"/>
        <v>39</v>
      </c>
      <c r="U950" s="613">
        <f t="shared" si="132"/>
        <v>39</v>
      </c>
    </row>
    <row r="951" spans="1:21">
      <c r="A951" s="285" t="s">
        <v>3719</v>
      </c>
      <c r="B951" s="285" t="s">
        <v>3433</v>
      </c>
      <c r="C951" s="447" t="s">
        <v>4992</v>
      </c>
      <c r="D951" s="497">
        <f t="shared" si="133"/>
        <v>2547</v>
      </c>
      <c r="E951" s="496" t="e">
        <v>#N/A</v>
      </c>
      <c r="F951" s="489">
        <v>2547</v>
      </c>
      <c r="G951" s="489" t="e">
        <v>#N/A</v>
      </c>
      <c r="H951" s="489" t="e">
        <v>#N/A</v>
      </c>
      <c r="I951" s="489" t="e">
        <v>#N/A</v>
      </c>
      <c r="J951" s="489" t="e">
        <v>#N/A</v>
      </c>
      <c r="K951" s="489" t="e">
        <v>#N/A</v>
      </c>
      <c r="L951" s="489" t="e">
        <v>#N/A</v>
      </c>
      <c r="M951" s="743"/>
      <c r="N951" s="613" t="e">
        <f t="shared" si="126"/>
        <v>#N/A</v>
      </c>
      <c r="O951" s="613">
        <f t="shared" si="127"/>
        <v>0</v>
      </c>
      <c r="P951" s="613" t="e">
        <f t="shared" si="128"/>
        <v>#N/A</v>
      </c>
      <c r="Q951" s="896" t="e">
        <f t="shared" si="134"/>
        <v>#N/A</v>
      </c>
      <c r="R951" s="613" t="e">
        <f t="shared" si="129"/>
        <v>#N/A</v>
      </c>
      <c r="S951" s="613" t="e">
        <f t="shared" si="130"/>
        <v>#N/A</v>
      </c>
      <c r="T951" s="747" t="e">
        <f t="shared" si="131"/>
        <v>#N/A</v>
      </c>
      <c r="U951" s="613" t="e">
        <f t="shared" si="132"/>
        <v>#N/A</v>
      </c>
    </row>
    <row r="952" spans="1:21">
      <c r="A952" s="285" t="s">
        <v>3719</v>
      </c>
      <c r="B952" s="285" t="s">
        <v>293</v>
      </c>
      <c r="C952" s="447" t="s">
        <v>5764</v>
      </c>
      <c r="D952" s="497">
        <f t="shared" si="133"/>
        <v>2241</v>
      </c>
      <c r="E952" s="496" t="e">
        <v>#N/A</v>
      </c>
      <c r="F952" s="489">
        <v>2241</v>
      </c>
      <c r="G952" s="489" t="e">
        <v>#N/A</v>
      </c>
      <c r="H952" s="489">
        <v>2241</v>
      </c>
      <c r="I952" s="489">
        <v>2241</v>
      </c>
      <c r="J952" s="489">
        <v>2241</v>
      </c>
      <c r="K952" s="489" t="e">
        <v>#N/A</v>
      </c>
      <c r="L952" s="489">
        <v>2241</v>
      </c>
      <c r="M952" s="743"/>
      <c r="N952" s="613" t="e">
        <f t="shared" si="126"/>
        <v>#N/A</v>
      </c>
      <c r="O952" s="613">
        <f t="shared" si="127"/>
        <v>0</v>
      </c>
      <c r="P952" s="613">
        <f t="shared" si="128"/>
        <v>0</v>
      </c>
      <c r="Q952" s="896">
        <f t="shared" si="134"/>
        <v>1</v>
      </c>
      <c r="R952" s="613">
        <f t="shared" si="129"/>
        <v>0</v>
      </c>
      <c r="S952" s="613">
        <f t="shared" si="130"/>
        <v>0</v>
      </c>
      <c r="T952" s="747" t="e">
        <f t="shared" si="131"/>
        <v>#N/A</v>
      </c>
      <c r="U952" s="613">
        <f t="shared" si="132"/>
        <v>0</v>
      </c>
    </row>
    <row r="953" spans="1:21">
      <c r="A953" s="285" t="s">
        <v>3719</v>
      </c>
      <c r="B953" s="285" t="s">
        <v>2818</v>
      </c>
      <c r="C953" s="447" t="s">
        <v>5765</v>
      </c>
      <c r="D953" s="497">
        <f t="shared" si="133"/>
        <v>2331</v>
      </c>
      <c r="E953" s="496" t="e">
        <v>#N/A</v>
      </c>
      <c r="F953" s="489">
        <v>2331</v>
      </c>
      <c r="G953" s="489" t="e">
        <v>#N/A</v>
      </c>
      <c r="H953" s="489">
        <v>2241</v>
      </c>
      <c r="I953" s="489">
        <v>2241</v>
      </c>
      <c r="J953" s="489">
        <v>2241</v>
      </c>
      <c r="K953" s="489">
        <v>2241</v>
      </c>
      <c r="L953" s="489" t="e">
        <v>#N/A</v>
      </c>
      <c r="M953" s="743"/>
      <c r="N953" s="613" t="e">
        <f t="shared" si="126"/>
        <v>#N/A</v>
      </c>
      <c r="O953" s="613">
        <f t="shared" si="127"/>
        <v>0</v>
      </c>
      <c r="P953" s="613">
        <f t="shared" si="128"/>
        <v>90</v>
      </c>
      <c r="Q953" s="896">
        <f t="shared" si="134"/>
        <v>1.0401606425702812</v>
      </c>
      <c r="R953" s="613">
        <f t="shared" si="129"/>
        <v>90</v>
      </c>
      <c r="S953" s="613">
        <f t="shared" si="130"/>
        <v>90</v>
      </c>
      <c r="T953" s="747">
        <f t="shared" si="131"/>
        <v>90</v>
      </c>
      <c r="U953" s="613" t="e">
        <f t="shared" si="132"/>
        <v>#N/A</v>
      </c>
    </row>
    <row r="954" spans="1:21">
      <c r="A954" s="285" t="s">
        <v>3719</v>
      </c>
      <c r="B954" s="285" t="s">
        <v>166</v>
      </c>
      <c r="C954" s="447" t="s">
        <v>1196</v>
      </c>
      <c r="D954" s="497">
        <f t="shared" si="133"/>
        <v>2497</v>
      </c>
      <c r="E954" s="496" t="e">
        <v>#N/A</v>
      </c>
      <c r="F954" s="489">
        <v>2497</v>
      </c>
      <c r="G954" s="489" t="e">
        <v>#N/A</v>
      </c>
      <c r="H954" s="489">
        <v>2472</v>
      </c>
      <c r="I954" s="489">
        <v>2472</v>
      </c>
      <c r="J954" s="489">
        <v>2472</v>
      </c>
      <c r="K954" s="489">
        <v>2472</v>
      </c>
      <c r="L954" s="489">
        <v>2472</v>
      </c>
      <c r="M954" s="743"/>
      <c r="N954" s="613" t="e">
        <f t="shared" si="126"/>
        <v>#N/A</v>
      </c>
      <c r="O954" s="613">
        <f t="shared" si="127"/>
        <v>0</v>
      </c>
      <c r="P954" s="613">
        <f t="shared" si="128"/>
        <v>25</v>
      </c>
      <c r="Q954" s="896">
        <f t="shared" si="134"/>
        <v>1.0101132686084142</v>
      </c>
      <c r="R954" s="613">
        <f t="shared" si="129"/>
        <v>25</v>
      </c>
      <c r="S954" s="613">
        <f t="shared" si="130"/>
        <v>25</v>
      </c>
      <c r="T954" s="747">
        <f t="shared" si="131"/>
        <v>25</v>
      </c>
      <c r="U954" s="613">
        <f t="shared" si="132"/>
        <v>25</v>
      </c>
    </row>
    <row r="955" spans="1:21">
      <c r="A955" s="285" t="s">
        <v>3719</v>
      </c>
      <c r="B955" s="285" t="s">
        <v>235</v>
      </c>
      <c r="C955" s="447" t="s">
        <v>5766</v>
      </c>
      <c r="D955" s="497">
        <f t="shared" si="133"/>
        <v>26</v>
      </c>
      <c r="E955" s="496" t="e">
        <v>#N/A</v>
      </c>
      <c r="F955" s="489">
        <v>26</v>
      </c>
      <c r="G955" s="489" t="e">
        <v>#N/A</v>
      </c>
      <c r="H955" s="489">
        <v>26</v>
      </c>
      <c r="I955" s="489">
        <v>26</v>
      </c>
      <c r="J955" s="489">
        <v>26</v>
      </c>
      <c r="K955" s="489">
        <v>26</v>
      </c>
      <c r="L955" s="489">
        <v>26</v>
      </c>
      <c r="M955" s="743"/>
      <c r="N955" s="613" t="e">
        <f t="shared" si="126"/>
        <v>#N/A</v>
      </c>
      <c r="O955" s="613">
        <f t="shared" si="127"/>
        <v>0</v>
      </c>
      <c r="P955" s="613">
        <f t="shared" si="128"/>
        <v>0</v>
      </c>
      <c r="Q955" s="896">
        <f t="shared" si="134"/>
        <v>1</v>
      </c>
      <c r="R955" s="613">
        <f t="shared" si="129"/>
        <v>0</v>
      </c>
      <c r="S955" s="613">
        <f t="shared" si="130"/>
        <v>0</v>
      </c>
      <c r="T955" s="747">
        <f t="shared" si="131"/>
        <v>0</v>
      </c>
      <c r="U955" s="613">
        <f t="shared" si="132"/>
        <v>0</v>
      </c>
    </row>
    <row r="956" spans="1:21">
      <c r="A956" s="285" t="s">
        <v>3719</v>
      </c>
      <c r="B956" s="285" t="s">
        <v>236</v>
      </c>
      <c r="C956" s="447" t="s">
        <v>5767</v>
      </c>
      <c r="D956" s="497">
        <f t="shared" si="133"/>
        <v>26</v>
      </c>
      <c r="E956" s="496" t="e">
        <v>#N/A</v>
      </c>
      <c r="F956" s="489">
        <v>26</v>
      </c>
      <c r="G956" s="489" t="e">
        <v>#N/A</v>
      </c>
      <c r="H956" s="489">
        <v>26</v>
      </c>
      <c r="I956" s="489">
        <v>26</v>
      </c>
      <c r="J956" s="489">
        <v>26</v>
      </c>
      <c r="K956" s="489">
        <v>26</v>
      </c>
      <c r="L956" s="489">
        <v>26</v>
      </c>
      <c r="M956" s="743"/>
      <c r="N956" s="613" t="e">
        <f t="shared" si="126"/>
        <v>#N/A</v>
      </c>
      <c r="O956" s="613">
        <f t="shared" si="127"/>
        <v>0</v>
      </c>
      <c r="P956" s="613">
        <f t="shared" si="128"/>
        <v>0</v>
      </c>
      <c r="Q956" s="896">
        <f t="shared" si="134"/>
        <v>1</v>
      </c>
      <c r="R956" s="613">
        <f t="shared" si="129"/>
        <v>0</v>
      </c>
      <c r="S956" s="613">
        <f t="shared" si="130"/>
        <v>0</v>
      </c>
      <c r="T956" s="747">
        <f t="shared" si="131"/>
        <v>0</v>
      </c>
      <c r="U956" s="613">
        <f t="shared" si="132"/>
        <v>0</v>
      </c>
    </row>
    <row r="957" spans="1:21">
      <c r="A957" s="285" t="s">
        <v>3719</v>
      </c>
      <c r="B957" s="285" t="s">
        <v>237</v>
      </c>
      <c r="C957" s="447" t="s">
        <v>5768</v>
      </c>
      <c r="D957" s="497">
        <f t="shared" si="133"/>
        <v>28</v>
      </c>
      <c r="E957" s="496" t="e">
        <v>#N/A</v>
      </c>
      <c r="F957" s="489">
        <v>28</v>
      </c>
      <c r="G957" s="489" t="e">
        <v>#N/A</v>
      </c>
      <c r="H957" s="489">
        <v>28</v>
      </c>
      <c r="I957" s="489">
        <v>28</v>
      </c>
      <c r="J957" s="489">
        <v>28</v>
      </c>
      <c r="K957" s="489">
        <v>28</v>
      </c>
      <c r="L957" s="489">
        <v>28</v>
      </c>
      <c r="M957" s="743"/>
      <c r="N957" s="613" t="e">
        <f t="shared" si="126"/>
        <v>#N/A</v>
      </c>
      <c r="O957" s="613">
        <f t="shared" si="127"/>
        <v>0</v>
      </c>
      <c r="P957" s="613">
        <f t="shared" si="128"/>
        <v>0</v>
      </c>
      <c r="Q957" s="896">
        <f t="shared" si="134"/>
        <v>1</v>
      </c>
      <c r="R957" s="613">
        <f t="shared" si="129"/>
        <v>0</v>
      </c>
      <c r="S957" s="613">
        <f t="shared" si="130"/>
        <v>0</v>
      </c>
      <c r="T957" s="747">
        <f t="shared" si="131"/>
        <v>0</v>
      </c>
      <c r="U957" s="613">
        <f t="shared" si="132"/>
        <v>0</v>
      </c>
    </row>
    <row r="958" spans="1:21">
      <c r="A958" s="285" t="s">
        <v>3719</v>
      </c>
      <c r="B958" s="285" t="s">
        <v>227</v>
      </c>
      <c r="C958" s="447" t="s">
        <v>5769</v>
      </c>
      <c r="D958" s="497">
        <f t="shared" si="133"/>
        <v>110</v>
      </c>
      <c r="E958" s="496" t="e">
        <v>#N/A</v>
      </c>
      <c r="F958" s="489">
        <v>110</v>
      </c>
      <c r="G958" s="489" t="e">
        <v>#N/A</v>
      </c>
      <c r="H958" s="489">
        <v>110</v>
      </c>
      <c r="I958" s="489">
        <v>110</v>
      </c>
      <c r="J958" s="489">
        <v>110</v>
      </c>
      <c r="K958" s="489">
        <v>110</v>
      </c>
      <c r="L958" s="489">
        <v>110</v>
      </c>
      <c r="M958" s="743"/>
      <c r="N958" s="613" t="e">
        <f t="shared" si="126"/>
        <v>#N/A</v>
      </c>
      <c r="O958" s="613">
        <f t="shared" si="127"/>
        <v>0</v>
      </c>
      <c r="P958" s="613">
        <f t="shared" si="128"/>
        <v>0</v>
      </c>
      <c r="Q958" s="896">
        <f t="shared" si="134"/>
        <v>1</v>
      </c>
      <c r="R958" s="613">
        <f t="shared" si="129"/>
        <v>0</v>
      </c>
      <c r="S958" s="613">
        <f t="shared" si="130"/>
        <v>0</v>
      </c>
      <c r="T958" s="747">
        <f t="shared" si="131"/>
        <v>0</v>
      </c>
      <c r="U958" s="613">
        <f t="shared" si="132"/>
        <v>0</v>
      </c>
    </row>
    <row r="959" spans="1:21">
      <c r="A959" s="285" t="s">
        <v>3719</v>
      </c>
      <c r="B959" s="285" t="s">
        <v>225</v>
      </c>
      <c r="C959" s="447" t="s">
        <v>5770</v>
      </c>
      <c r="D959" s="497">
        <f t="shared" si="133"/>
        <v>116</v>
      </c>
      <c r="E959" s="496" t="e">
        <v>#N/A</v>
      </c>
      <c r="F959" s="489">
        <v>116</v>
      </c>
      <c r="G959" s="489" t="e">
        <v>#N/A</v>
      </c>
      <c r="H959" s="489">
        <v>116</v>
      </c>
      <c r="I959" s="489">
        <v>116</v>
      </c>
      <c r="J959" s="489">
        <v>116</v>
      </c>
      <c r="K959" s="489">
        <v>116</v>
      </c>
      <c r="L959" s="489">
        <v>116</v>
      </c>
      <c r="M959" s="743"/>
      <c r="N959" s="613" t="e">
        <f t="shared" si="126"/>
        <v>#N/A</v>
      </c>
      <c r="O959" s="613">
        <f t="shared" si="127"/>
        <v>0</v>
      </c>
      <c r="P959" s="613">
        <f t="shared" si="128"/>
        <v>0</v>
      </c>
      <c r="Q959" s="896">
        <f t="shared" si="134"/>
        <v>1</v>
      </c>
      <c r="R959" s="613">
        <f t="shared" si="129"/>
        <v>0</v>
      </c>
      <c r="S959" s="613">
        <f t="shared" si="130"/>
        <v>0</v>
      </c>
      <c r="T959" s="747">
        <f t="shared" si="131"/>
        <v>0</v>
      </c>
      <c r="U959" s="613">
        <f t="shared" si="132"/>
        <v>0</v>
      </c>
    </row>
    <row r="960" spans="1:21">
      <c r="A960" s="285" t="s">
        <v>3719</v>
      </c>
      <c r="B960" s="285" t="s">
        <v>226</v>
      </c>
      <c r="C960" s="447" t="s">
        <v>5771</v>
      </c>
      <c r="D960" s="497">
        <f t="shared" si="133"/>
        <v>131</v>
      </c>
      <c r="E960" s="496" t="e">
        <v>#N/A</v>
      </c>
      <c r="F960" s="489">
        <v>131</v>
      </c>
      <c r="G960" s="489" t="e">
        <v>#N/A</v>
      </c>
      <c r="H960" s="489">
        <v>131</v>
      </c>
      <c r="I960" s="489">
        <v>131</v>
      </c>
      <c r="J960" s="489">
        <v>131</v>
      </c>
      <c r="K960" s="489">
        <v>131</v>
      </c>
      <c r="L960" s="489">
        <v>131</v>
      </c>
      <c r="M960" s="743"/>
      <c r="N960" s="613" t="e">
        <f t="shared" si="126"/>
        <v>#N/A</v>
      </c>
      <c r="O960" s="613">
        <f t="shared" si="127"/>
        <v>0</v>
      </c>
      <c r="P960" s="613">
        <f t="shared" si="128"/>
        <v>0</v>
      </c>
      <c r="Q960" s="896">
        <f t="shared" si="134"/>
        <v>1</v>
      </c>
      <c r="R960" s="613">
        <f t="shared" si="129"/>
        <v>0</v>
      </c>
      <c r="S960" s="613">
        <f t="shared" si="130"/>
        <v>0</v>
      </c>
      <c r="T960" s="747">
        <f t="shared" si="131"/>
        <v>0</v>
      </c>
      <c r="U960" s="613">
        <f t="shared" si="132"/>
        <v>0</v>
      </c>
    </row>
    <row r="961" spans="1:21">
      <c r="A961" s="285" t="s">
        <v>3719</v>
      </c>
      <c r="B961" s="285" t="s">
        <v>224</v>
      </c>
      <c r="C961" s="447" t="s">
        <v>5772</v>
      </c>
      <c r="D961" s="497">
        <f t="shared" si="133"/>
        <v>88</v>
      </c>
      <c r="E961" s="496" t="e">
        <v>#N/A</v>
      </c>
      <c r="F961" s="489">
        <v>88</v>
      </c>
      <c r="G961" s="489" t="e">
        <v>#N/A</v>
      </c>
      <c r="H961" s="489">
        <v>88</v>
      </c>
      <c r="I961" s="489">
        <v>88</v>
      </c>
      <c r="J961" s="489">
        <v>88</v>
      </c>
      <c r="K961" s="489">
        <v>88</v>
      </c>
      <c r="L961" s="489">
        <v>88</v>
      </c>
      <c r="M961" s="743"/>
      <c r="N961" s="613" t="e">
        <f t="shared" si="126"/>
        <v>#N/A</v>
      </c>
      <c r="O961" s="613">
        <f t="shared" si="127"/>
        <v>0</v>
      </c>
      <c r="P961" s="613">
        <f t="shared" si="128"/>
        <v>0</v>
      </c>
      <c r="Q961" s="896">
        <f t="shared" si="134"/>
        <v>1</v>
      </c>
      <c r="R961" s="613">
        <f t="shared" si="129"/>
        <v>0</v>
      </c>
      <c r="S961" s="613">
        <f t="shared" si="130"/>
        <v>0</v>
      </c>
      <c r="T961" s="747">
        <f t="shared" si="131"/>
        <v>0</v>
      </c>
      <c r="U961" s="613">
        <f t="shared" si="132"/>
        <v>0</v>
      </c>
    </row>
    <row r="962" spans="1:21">
      <c r="A962" s="285" t="s">
        <v>3719</v>
      </c>
      <c r="B962" s="285" t="s">
        <v>2974</v>
      </c>
      <c r="C962" s="447" t="s">
        <v>2975</v>
      </c>
      <c r="D962" s="497">
        <f t="shared" si="133"/>
        <v>832</v>
      </c>
      <c r="E962" s="496" t="e">
        <v>#N/A</v>
      </c>
      <c r="F962" s="489" t="e">
        <v>#N/A</v>
      </c>
      <c r="G962" s="489" t="e">
        <v>#N/A</v>
      </c>
      <c r="H962" s="489" t="e">
        <v>#N/A</v>
      </c>
      <c r="I962" s="489">
        <v>832</v>
      </c>
      <c r="J962" s="489">
        <v>832</v>
      </c>
      <c r="K962" s="489">
        <v>832</v>
      </c>
      <c r="L962" s="489" t="e">
        <v>#N/A</v>
      </c>
      <c r="M962" s="743"/>
      <c r="N962" s="613" t="e">
        <f t="shared" ref="N962:N1025" si="135">D962-E962</f>
        <v>#N/A</v>
      </c>
      <c r="O962" s="613" t="e">
        <f t="shared" ref="O962:O1025" si="136">D962-F962</f>
        <v>#N/A</v>
      </c>
      <c r="P962" s="613" t="e">
        <f t="shared" ref="P962:P1025" si="137">D962-H962</f>
        <v>#N/A</v>
      </c>
      <c r="Q962" s="896" t="e">
        <f t="shared" si="134"/>
        <v>#N/A</v>
      </c>
      <c r="R962" s="613">
        <f t="shared" ref="R962:R1025" si="138">D962-I962</f>
        <v>0</v>
      </c>
      <c r="S962" s="613">
        <f t="shared" ref="S962:S1025" si="139">D962-J962</f>
        <v>0</v>
      </c>
      <c r="T962" s="747">
        <f t="shared" ref="T962:T1025" si="140">D962-K962</f>
        <v>0</v>
      </c>
      <c r="U962" s="613" t="e">
        <f t="shared" ref="U962:U1025" si="141">D962-L962</f>
        <v>#N/A</v>
      </c>
    </row>
    <row r="963" spans="1:21">
      <c r="A963" s="285" t="s">
        <v>3719</v>
      </c>
      <c r="B963" s="285" t="s">
        <v>2968</v>
      </c>
      <c r="C963" s="447" t="s">
        <v>2969</v>
      </c>
      <c r="D963" s="497">
        <f t="shared" ref="D963:D1026" si="142">IFERROR(E963,IFERROR(F963,IFERROR(G963,IFERROR(H963,IFERROR(I963,IFERROR(J963,IFERROR(K963,L963)))))))</f>
        <v>887</v>
      </c>
      <c r="E963" s="496" t="e">
        <v>#N/A</v>
      </c>
      <c r="F963" s="489" t="e">
        <v>#N/A</v>
      </c>
      <c r="G963" s="489" t="e">
        <v>#N/A</v>
      </c>
      <c r="H963" s="489" t="e">
        <v>#N/A</v>
      </c>
      <c r="I963" s="489">
        <v>887</v>
      </c>
      <c r="J963" s="489">
        <v>887</v>
      </c>
      <c r="K963" s="489">
        <v>887</v>
      </c>
      <c r="L963" s="489" t="e">
        <v>#N/A</v>
      </c>
      <c r="M963" s="743"/>
      <c r="N963" s="613" t="e">
        <f t="shared" si="135"/>
        <v>#N/A</v>
      </c>
      <c r="O963" s="613" t="e">
        <f t="shared" si="136"/>
        <v>#N/A</v>
      </c>
      <c r="P963" s="613" t="e">
        <f t="shared" si="137"/>
        <v>#N/A</v>
      </c>
      <c r="Q963" s="896" t="e">
        <f t="shared" ref="Q963:Q1026" si="143">F963/H963</f>
        <v>#N/A</v>
      </c>
      <c r="R963" s="613">
        <f t="shared" si="138"/>
        <v>0</v>
      </c>
      <c r="S963" s="613">
        <f t="shared" si="139"/>
        <v>0</v>
      </c>
      <c r="T963" s="747">
        <f t="shared" si="140"/>
        <v>0</v>
      </c>
      <c r="U963" s="613" t="e">
        <f t="shared" si="141"/>
        <v>#N/A</v>
      </c>
    </row>
    <row r="964" spans="1:21">
      <c r="A964" s="285" t="s">
        <v>3719</v>
      </c>
      <c r="B964" s="285" t="s">
        <v>2988</v>
      </c>
      <c r="C964" s="447" t="s">
        <v>5773</v>
      </c>
      <c r="D964" s="497">
        <f t="shared" si="142"/>
        <v>1636</v>
      </c>
      <c r="E964" s="496" t="e">
        <v>#N/A</v>
      </c>
      <c r="F964" s="489" t="e">
        <v>#N/A</v>
      </c>
      <c r="G964" s="489" t="e">
        <v>#N/A</v>
      </c>
      <c r="H964" s="489" t="e">
        <v>#N/A</v>
      </c>
      <c r="I964" s="489">
        <v>1636</v>
      </c>
      <c r="J964" s="489">
        <v>1636</v>
      </c>
      <c r="K964" s="489" t="e">
        <v>#N/A</v>
      </c>
      <c r="L964" s="489" t="e">
        <v>#N/A</v>
      </c>
      <c r="M964" s="743"/>
      <c r="N964" s="613" t="e">
        <f t="shared" si="135"/>
        <v>#N/A</v>
      </c>
      <c r="O964" s="613" t="e">
        <f t="shared" si="136"/>
        <v>#N/A</v>
      </c>
      <c r="P964" s="613" t="e">
        <f t="shared" si="137"/>
        <v>#N/A</v>
      </c>
      <c r="Q964" s="896" t="e">
        <f t="shared" si="143"/>
        <v>#N/A</v>
      </c>
      <c r="R964" s="613">
        <f t="shared" si="138"/>
        <v>0</v>
      </c>
      <c r="S964" s="613">
        <f t="shared" si="139"/>
        <v>0</v>
      </c>
      <c r="T964" s="747" t="e">
        <f t="shared" si="140"/>
        <v>#N/A</v>
      </c>
      <c r="U964" s="613" t="e">
        <f t="shared" si="141"/>
        <v>#N/A</v>
      </c>
    </row>
    <row r="965" spans="1:21">
      <c r="A965" s="285" t="s">
        <v>3719</v>
      </c>
      <c r="B965" s="285" t="s">
        <v>232</v>
      </c>
      <c r="C965" s="447" t="s">
        <v>5774</v>
      </c>
      <c r="D965" s="497">
        <f t="shared" si="142"/>
        <v>469</v>
      </c>
      <c r="E965" s="496" t="e">
        <v>#N/A</v>
      </c>
      <c r="F965" s="489">
        <v>469</v>
      </c>
      <c r="G965" s="489" t="e">
        <v>#N/A</v>
      </c>
      <c r="H965" s="489">
        <v>469</v>
      </c>
      <c r="I965" s="489">
        <v>469</v>
      </c>
      <c r="J965" s="489">
        <v>469</v>
      </c>
      <c r="K965" s="489">
        <v>469</v>
      </c>
      <c r="L965" s="489">
        <v>469</v>
      </c>
      <c r="M965" s="743"/>
      <c r="N965" s="613" t="e">
        <f t="shared" si="135"/>
        <v>#N/A</v>
      </c>
      <c r="O965" s="613">
        <f t="shared" si="136"/>
        <v>0</v>
      </c>
      <c r="P965" s="613">
        <f t="shared" si="137"/>
        <v>0</v>
      </c>
      <c r="Q965" s="896">
        <f t="shared" si="143"/>
        <v>1</v>
      </c>
      <c r="R965" s="613">
        <f t="shared" si="138"/>
        <v>0</v>
      </c>
      <c r="S965" s="613">
        <f t="shared" si="139"/>
        <v>0</v>
      </c>
      <c r="T965" s="747">
        <f t="shared" si="140"/>
        <v>0</v>
      </c>
      <c r="U965" s="613">
        <f t="shared" si="141"/>
        <v>0</v>
      </c>
    </row>
    <row r="966" spans="1:21">
      <c r="A966" s="285" t="s">
        <v>3719</v>
      </c>
      <c r="B966" s="285" t="s">
        <v>234</v>
      </c>
      <c r="C966" s="447" t="s">
        <v>5775</v>
      </c>
      <c r="D966" s="497">
        <f t="shared" si="142"/>
        <v>204</v>
      </c>
      <c r="E966" s="496" t="e">
        <v>#N/A</v>
      </c>
      <c r="F966" s="489">
        <v>204</v>
      </c>
      <c r="G966" s="489" t="e">
        <v>#N/A</v>
      </c>
      <c r="H966" s="489">
        <v>204</v>
      </c>
      <c r="I966" s="489">
        <v>204</v>
      </c>
      <c r="J966" s="489">
        <v>204</v>
      </c>
      <c r="K966" s="489">
        <v>204</v>
      </c>
      <c r="L966" s="489">
        <v>204</v>
      </c>
      <c r="M966" s="743"/>
      <c r="N966" s="613" t="e">
        <f t="shared" si="135"/>
        <v>#N/A</v>
      </c>
      <c r="O966" s="613">
        <f t="shared" si="136"/>
        <v>0</v>
      </c>
      <c r="P966" s="613">
        <f t="shared" si="137"/>
        <v>0</v>
      </c>
      <c r="Q966" s="896">
        <f t="shared" si="143"/>
        <v>1</v>
      </c>
      <c r="R966" s="613">
        <f t="shared" si="138"/>
        <v>0</v>
      </c>
      <c r="S966" s="613">
        <f t="shared" si="139"/>
        <v>0</v>
      </c>
      <c r="T966" s="747">
        <f t="shared" si="140"/>
        <v>0</v>
      </c>
      <c r="U966" s="613">
        <f t="shared" si="141"/>
        <v>0</v>
      </c>
    </row>
    <row r="967" spans="1:21">
      <c r="A967" s="285" t="s">
        <v>3719</v>
      </c>
      <c r="B967" s="285" t="s">
        <v>228</v>
      </c>
      <c r="C967" s="447" t="s">
        <v>1216</v>
      </c>
      <c r="D967" s="497">
        <f t="shared" si="142"/>
        <v>365</v>
      </c>
      <c r="E967" s="496" t="e">
        <v>#N/A</v>
      </c>
      <c r="F967" s="489">
        <v>365</v>
      </c>
      <c r="G967" s="489" t="e">
        <v>#N/A</v>
      </c>
      <c r="H967" s="489">
        <v>365</v>
      </c>
      <c r="I967" s="489">
        <v>365</v>
      </c>
      <c r="J967" s="489">
        <v>365</v>
      </c>
      <c r="K967" s="489">
        <v>365</v>
      </c>
      <c r="L967" s="489">
        <v>365</v>
      </c>
      <c r="M967" s="743"/>
      <c r="N967" s="613" t="e">
        <f t="shared" si="135"/>
        <v>#N/A</v>
      </c>
      <c r="O967" s="613">
        <f t="shared" si="136"/>
        <v>0</v>
      </c>
      <c r="P967" s="613">
        <f t="shared" si="137"/>
        <v>0</v>
      </c>
      <c r="Q967" s="896">
        <f t="shared" si="143"/>
        <v>1</v>
      </c>
      <c r="R967" s="613">
        <f t="shared" si="138"/>
        <v>0</v>
      </c>
      <c r="S967" s="613">
        <f t="shared" si="139"/>
        <v>0</v>
      </c>
      <c r="T967" s="747">
        <f t="shared" si="140"/>
        <v>0</v>
      </c>
      <c r="U967" s="613">
        <f t="shared" si="141"/>
        <v>0</v>
      </c>
    </row>
    <row r="968" spans="1:21">
      <c r="A968" s="285" t="s">
        <v>3719</v>
      </c>
      <c r="B968" s="285" t="s">
        <v>230</v>
      </c>
      <c r="C968" s="447" t="s">
        <v>1217</v>
      </c>
      <c r="D968" s="497">
        <f t="shared" si="142"/>
        <v>375</v>
      </c>
      <c r="E968" s="496" t="e">
        <v>#N/A</v>
      </c>
      <c r="F968" s="489">
        <v>375</v>
      </c>
      <c r="G968" s="489" t="e">
        <v>#N/A</v>
      </c>
      <c r="H968" s="489">
        <v>375</v>
      </c>
      <c r="I968" s="489">
        <v>375</v>
      </c>
      <c r="J968" s="489">
        <v>375</v>
      </c>
      <c r="K968" s="489">
        <v>375</v>
      </c>
      <c r="L968" s="489">
        <v>375</v>
      </c>
      <c r="M968" s="743"/>
      <c r="N968" s="613" t="e">
        <f t="shared" si="135"/>
        <v>#N/A</v>
      </c>
      <c r="O968" s="613">
        <f t="shared" si="136"/>
        <v>0</v>
      </c>
      <c r="P968" s="613">
        <f t="shared" si="137"/>
        <v>0</v>
      </c>
      <c r="Q968" s="896">
        <f t="shared" si="143"/>
        <v>1</v>
      </c>
      <c r="R968" s="613">
        <f t="shared" si="138"/>
        <v>0</v>
      </c>
      <c r="S968" s="613">
        <f t="shared" si="139"/>
        <v>0</v>
      </c>
      <c r="T968" s="747">
        <f t="shared" si="140"/>
        <v>0</v>
      </c>
      <c r="U968" s="613">
        <f t="shared" si="141"/>
        <v>0</v>
      </c>
    </row>
    <row r="969" spans="1:21">
      <c r="A969" s="285" t="s">
        <v>3719</v>
      </c>
      <c r="B969" s="285" t="s">
        <v>233</v>
      </c>
      <c r="C969" s="447" t="s">
        <v>5776</v>
      </c>
      <c r="D969" s="497">
        <f t="shared" si="142"/>
        <v>469</v>
      </c>
      <c r="E969" s="496" t="e">
        <v>#N/A</v>
      </c>
      <c r="F969" s="489">
        <v>469</v>
      </c>
      <c r="G969" s="489" t="e">
        <v>#N/A</v>
      </c>
      <c r="H969" s="489">
        <v>469</v>
      </c>
      <c r="I969" s="489">
        <v>469</v>
      </c>
      <c r="J969" s="489">
        <v>469</v>
      </c>
      <c r="K969" s="489">
        <v>469</v>
      </c>
      <c r="L969" s="489">
        <v>469</v>
      </c>
      <c r="M969" s="743"/>
      <c r="N969" s="613" t="e">
        <f t="shared" si="135"/>
        <v>#N/A</v>
      </c>
      <c r="O969" s="613">
        <f t="shared" si="136"/>
        <v>0</v>
      </c>
      <c r="P969" s="613">
        <f t="shared" si="137"/>
        <v>0</v>
      </c>
      <c r="Q969" s="896">
        <f t="shared" si="143"/>
        <v>1</v>
      </c>
      <c r="R969" s="613">
        <f t="shared" si="138"/>
        <v>0</v>
      </c>
      <c r="S969" s="613">
        <f t="shared" si="139"/>
        <v>0</v>
      </c>
      <c r="T969" s="747">
        <f t="shared" si="140"/>
        <v>0</v>
      </c>
      <c r="U969" s="613">
        <f t="shared" si="141"/>
        <v>0</v>
      </c>
    </row>
    <row r="970" spans="1:21">
      <c r="A970" s="285" t="s">
        <v>3719</v>
      </c>
      <c r="B970" s="285" t="s">
        <v>229</v>
      </c>
      <c r="C970" s="447" t="s">
        <v>5777</v>
      </c>
      <c r="D970" s="497">
        <f t="shared" si="142"/>
        <v>365</v>
      </c>
      <c r="E970" s="496" t="e">
        <v>#N/A</v>
      </c>
      <c r="F970" s="489">
        <v>365</v>
      </c>
      <c r="G970" s="489" t="e">
        <v>#N/A</v>
      </c>
      <c r="H970" s="489">
        <v>365</v>
      </c>
      <c r="I970" s="489">
        <v>365</v>
      </c>
      <c r="J970" s="489">
        <v>365</v>
      </c>
      <c r="K970" s="489">
        <v>365</v>
      </c>
      <c r="L970" s="489">
        <v>365</v>
      </c>
      <c r="M970" s="743"/>
      <c r="N970" s="613" t="e">
        <f t="shared" si="135"/>
        <v>#N/A</v>
      </c>
      <c r="O970" s="613">
        <f t="shared" si="136"/>
        <v>0</v>
      </c>
      <c r="P970" s="613">
        <f t="shared" si="137"/>
        <v>0</v>
      </c>
      <c r="Q970" s="896">
        <f t="shared" si="143"/>
        <v>1</v>
      </c>
      <c r="R970" s="613">
        <f t="shared" si="138"/>
        <v>0</v>
      </c>
      <c r="S970" s="613">
        <f t="shared" si="139"/>
        <v>0</v>
      </c>
      <c r="T970" s="747">
        <f t="shared" si="140"/>
        <v>0</v>
      </c>
      <c r="U970" s="613">
        <f t="shared" si="141"/>
        <v>0</v>
      </c>
    </row>
    <row r="971" spans="1:21">
      <c r="A971" s="285" t="s">
        <v>3719</v>
      </c>
      <c r="B971" s="285" t="s">
        <v>231</v>
      </c>
      <c r="C971" s="447" t="s">
        <v>5778</v>
      </c>
      <c r="D971" s="497">
        <f t="shared" si="142"/>
        <v>375</v>
      </c>
      <c r="E971" s="496" t="e">
        <v>#N/A</v>
      </c>
      <c r="F971" s="489">
        <v>375</v>
      </c>
      <c r="G971" s="489" t="e">
        <v>#N/A</v>
      </c>
      <c r="H971" s="489">
        <v>375</v>
      </c>
      <c r="I971" s="489">
        <v>375</v>
      </c>
      <c r="J971" s="489">
        <v>375</v>
      </c>
      <c r="K971" s="489">
        <v>375</v>
      </c>
      <c r="L971" s="489">
        <v>375</v>
      </c>
      <c r="M971" s="743"/>
      <c r="N971" s="613" t="e">
        <f t="shared" si="135"/>
        <v>#N/A</v>
      </c>
      <c r="O971" s="613">
        <f t="shared" si="136"/>
        <v>0</v>
      </c>
      <c r="P971" s="613">
        <f t="shared" si="137"/>
        <v>0</v>
      </c>
      <c r="Q971" s="896">
        <f t="shared" si="143"/>
        <v>1</v>
      </c>
      <c r="R971" s="613">
        <f t="shared" si="138"/>
        <v>0</v>
      </c>
      <c r="S971" s="613">
        <f t="shared" si="139"/>
        <v>0</v>
      </c>
      <c r="T971" s="747">
        <f t="shared" si="140"/>
        <v>0</v>
      </c>
      <c r="U971" s="613">
        <f t="shared" si="141"/>
        <v>0</v>
      </c>
    </row>
    <row r="972" spans="1:21">
      <c r="A972" s="285" t="s">
        <v>3719</v>
      </c>
      <c r="B972" s="285" t="s">
        <v>3548</v>
      </c>
      <c r="C972" s="447" t="s">
        <v>4853</v>
      </c>
      <c r="D972" s="497">
        <f t="shared" si="142"/>
        <v>82</v>
      </c>
      <c r="E972" s="496" t="e">
        <v>#N/A</v>
      </c>
      <c r="F972" s="489">
        <v>82</v>
      </c>
      <c r="G972" s="489" t="e">
        <v>#N/A</v>
      </c>
      <c r="H972" s="489">
        <v>82</v>
      </c>
      <c r="I972" s="489">
        <v>82</v>
      </c>
      <c r="J972" s="489" t="e">
        <v>#N/A</v>
      </c>
      <c r="K972" s="489">
        <v>82</v>
      </c>
      <c r="L972" s="489" t="e">
        <v>#N/A</v>
      </c>
      <c r="M972" s="743"/>
      <c r="N972" s="613" t="e">
        <f t="shared" si="135"/>
        <v>#N/A</v>
      </c>
      <c r="O972" s="613">
        <f t="shared" si="136"/>
        <v>0</v>
      </c>
      <c r="P972" s="613">
        <f t="shared" si="137"/>
        <v>0</v>
      </c>
      <c r="Q972" s="896">
        <f t="shared" si="143"/>
        <v>1</v>
      </c>
      <c r="R972" s="613">
        <f t="shared" si="138"/>
        <v>0</v>
      </c>
      <c r="S972" s="613" t="e">
        <f t="shared" si="139"/>
        <v>#N/A</v>
      </c>
      <c r="T972" s="747">
        <f t="shared" si="140"/>
        <v>0</v>
      </c>
      <c r="U972" s="613" t="e">
        <f t="shared" si="141"/>
        <v>#N/A</v>
      </c>
    </row>
    <row r="973" spans="1:21">
      <c r="A973" s="285" t="s">
        <v>3719</v>
      </c>
      <c r="B973" s="285" t="s">
        <v>3543</v>
      </c>
      <c r="C973" s="447" t="s">
        <v>4862</v>
      </c>
      <c r="D973" s="497">
        <f t="shared" si="142"/>
        <v>92</v>
      </c>
      <c r="E973" s="496" t="e">
        <v>#N/A</v>
      </c>
      <c r="F973" s="489">
        <v>92</v>
      </c>
      <c r="G973" s="489" t="e">
        <v>#N/A</v>
      </c>
      <c r="H973" s="489">
        <v>92</v>
      </c>
      <c r="I973" s="489">
        <v>92</v>
      </c>
      <c r="J973" s="489" t="e">
        <v>#N/A</v>
      </c>
      <c r="K973" s="489">
        <v>92</v>
      </c>
      <c r="L973" s="489" t="e">
        <v>#N/A</v>
      </c>
      <c r="M973" s="743"/>
      <c r="N973" s="613" t="e">
        <f t="shared" si="135"/>
        <v>#N/A</v>
      </c>
      <c r="O973" s="613">
        <f t="shared" si="136"/>
        <v>0</v>
      </c>
      <c r="P973" s="613">
        <f t="shared" si="137"/>
        <v>0</v>
      </c>
      <c r="Q973" s="896">
        <f t="shared" si="143"/>
        <v>1</v>
      </c>
      <c r="R973" s="613">
        <f t="shared" si="138"/>
        <v>0</v>
      </c>
      <c r="S973" s="613" t="e">
        <f t="shared" si="139"/>
        <v>#N/A</v>
      </c>
      <c r="T973" s="747">
        <f t="shared" si="140"/>
        <v>0</v>
      </c>
      <c r="U973" s="613" t="e">
        <f t="shared" si="141"/>
        <v>#N/A</v>
      </c>
    </row>
    <row r="974" spans="1:21">
      <c r="A974" s="285" t="s">
        <v>3719</v>
      </c>
      <c r="B974" s="285" t="s">
        <v>3545</v>
      </c>
      <c r="C974" s="447" t="s">
        <v>4852</v>
      </c>
      <c r="D974" s="497">
        <f t="shared" si="142"/>
        <v>82</v>
      </c>
      <c r="E974" s="496" t="e">
        <v>#N/A</v>
      </c>
      <c r="F974" s="489">
        <v>82</v>
      </c>
      <c r="G974" s="489" t="e">
        <v>#N/A</v>
      </c>
      <c r="H974" s="489">
        <v>82</v>
      </c>
      <c r="I974" s="489">
        <v>82</v>
      </c>
      <c r="J974" s="489" t="e">
        <v>#N/A</v>
      </c>
      <c r="K974" s="489">
        <v>82</v>
      </c>
      <c r="L974" s="489" t="e">
        <v>#N/A</v>
      </c>
      <c r="M974" s="743"/>
      <c r="N974" s="613" t="e">
        <f t="shared" si="135"/>
        <v>#N/A</v>
      </c>
      <c r="O974" s="613">
        <f t="shared" si="136"/>
        <v>0</v>
      </c>
      <c r="P974" s="613">
        <f t="shared" si="137"/>
        <v>0</v>
      </c>
      <c r="Q974" s="896">
        <f t="shared" si="143"/>
        <v>1</v>
      </c>
      <c r="R974" s="613">
        <f t="shared" si="138"/>
        <v>0</v>
      </c>
      <c r="S974" s="613" t="e">
        <f t="shared" si="139"/>
        <v>#N/A</v>
      </c>
      <c r="T974" s="747">
        <f t="shared" si="140"/>
        <v>0</v>
      </c>
      <c r="U974" s="613" t="e">
        <f t="shared" si="141"/>
        <v>#N/A</v>
      </c>
    </row>
    <row r="975" spans="1:21">
      <c r="A975" s="285" t="s">
        <v>3719</v>
      </c>
      <c r="B975" s="285" t="s">
        <v>3544</v>
      </c>
      <c r="C975" s="447" t="s">
        <v>4863</v>
      </c>
      <c r="D975" s="497">
        <f t="shared" si="142"/>
        <v>120</v>
      </c>
      <c r="E975" s="496" t="e">
        <v>#N/A</v>
      </c>
      <c r="F975" s="489">
        <v>120</v>
      </c>
      <c r="G975" s="489" t="e">
        <v>#N/A</v>
      </c>
      <c r="H975" s="489">
        <v>120</v>
      </c>
      <c r="I975" s="489">
        <v>120</v>
      </c>
      <c r="J975" s="489" t="e">
        <v>#N/A</v>
      </c>
      <c r="K975" s="489">
        <v>120</v>
      </c>
      <c r="L975" s="489" t="e">
        <v>#N/A</v>
      </c>
      <c r="M975" s="743"/>
      <c r="N975" s="613" t="e">
        <f t="shared" si="135"/>
        <v>#N/A</v>
      </c>
      <c r="O975" s="613">
        <f t="shared" si="136"/>
        <v>0</v>
      </c>
      <c r="P975" s="613">
        <f t="shared" si="137"/>
        <v>0</v>
      </c>
      <c r="Q975" s="896">
        <f t="shared" si="143"/>
        <v>1</v>
      </c>
      <c r="R975" s="613">
        <f t="shared" si="138"/>
        <v>0</v>
      </c>
      <c r="S975" s="613" t="e">
        <f t="shared" si="139"/>
        <v>#N/A</v>
      </c>
      <c r="T975" s="747">
        <f t="shared" si="140"/>
        <v>0</v>
      </c>
      <c r="U975" s="613" t="e">
        <f t="shared" si="141"/>
        <v>#N/A</v>
      </c>
    </row>
    <row r="976" spans="1:21">
      <c r="A976" s="285" t="s">
        <v>3719</v>
      </c>
      <c r="B976" s="285" t="s">
        <v>3549</v>
      </c>
      <c r="C976" s="447" t="s">
        <v>4854</v>
      </c>
      <c r="D976" s="497">
        <f t="shared" si="142"/>
        <v>82</v>
      </c>
      <c r="E976" s="496" t="e">
        <v>#N/A</v>
      </c>
      <c r="F976" s="489">
        <v>82</v>
      </c>
      <c r="G976" s="489" t="e">
        <v>#N/A</v>
      </c>
      <c r="H976" s="489">
        <v>82</v>
      </c>
      <c r="I976" s="489">
        <v>82</v>
      </c>
      <c r="J976" s="489" t="e">
        <v>#N/A</v>
      </c>
      <c r="K976" s="489">
        <v>82</v>
      </c>
      <c r="L976" s="489" t="e">
        <v>#N/A</v>
      </c>
      <c r="M976" s="743"/>
      <c r="N976" s="613" t="e">
        <f t="shared" si="135"/>
        <v>#N/A</v>
      </c>
      <c r="O976" s="613">
        <f t="shared" si="136"/>
        <v>0</v>
      </c>
      <c r="P976" s="613">
        <f t="shared" si="137"/>
        <v>0</v>
      </c>
      <c r="Q976" s="896">
        <f t="shared" si="143"/>
        <v>1</v>
      </c>
      <c r="R976" s="613">
        <f t="shared" si="138"/>
        <v>0</v>
      </c>
      <c r="S976" s="613" t="e">
        <f t="shared" si="139"/>
        <v>#N/A</v>
      </c>
      <c r="T976" s="747">
        <f t="shared" si="140"/>
        <v>0</v>
      </c>
      <c r="U976" s="613" t="e">
        <f t="shared" si="141"/>
        <v>#N/A</v>
      </c>
    </row>
    <row r="977" spans="1:21">
      <c r="A977" s="285" t="s">
        <v>3719</v>
      </c>
      <c r="B977" s="285" t="s">
        <v>3550</v>
      </c>
      <c r="C977" s="447" t="s">
        <v>4855</v>
      </c>
      <c r="D977" s="497">
        <f t="shared" si="142"/>
        <v>54</v>
      </c>
      <c r="E977" s="496" t="e">
        <v>#N/A</v>
      </c>
      <c r="F977" s="489">
        <v>54</v>
      </c>
      <c r="G977" s="489" t="e">
        <v>#N/A</v>
      </c>
      <c r="H977" s="489">
        <v>54</v>
      </c>
      <c r="I977" s="489">
        <v>54</v>
      </c>
      <c r="J977" s="489" t="e">
        <v>#N/A</v>
      </c>
      <c r="K977" s="489">
        <v>54</v>
      </c>
      <c r="L977" s="489" t="e">
        <v>#N/A</v>
      </c>
      <c r="M977" s="743"/>
      <c r="N977" s="613" t="e">
        <f t="shared" si="135"/>
        <v>#N/A</v>
      </c>
      <c r="O977" s="613">
        <f t="shared" si="136"/>
        <v>0</v>
      </c>
      <c r="P977" s="613">
        <f t="shared" si="137"/>
        <v>0</v>
      </c>
      <c r="Q977" s="896">
        <f t="shared" si="143"/>
        <v>1</v>
      </c>
      <c r="R977" s="613">
        <f t="shared" si="138"/>
        <v>0</v>
      </c>
      <c r="S977" s="613" t="e">
        <f t="shared" si="139"/>
        <v>#N/A</v>
      </c>
      <c r="T977" s="747">
        <f t="shared" si="140"/>
        <v>0</v>
      </c>
      <c r="U977" s="613" t="e">
        <f t="shared" si="141"/>
        <v>#N/A</v>
      </c>
    </row>
    <row r="978" spans="1:21">
      <c r="A978" s="285" t="s">
        <v>3719</v>
      </c>
      <c r="B978" s="285" t="s">
        <v>3546</v>
      </c>
      <c r="C978" s="447" t="s">
        <v>4856</v>
      </c>
      <c r="D978" s="497">
        <f t="shared" si="142"/>
        <v>968</v>
      </c>
      <c r="E978" s="496" t="e">
        <v>#N/A</v>
      </c>
      <c r="F978" s="489">
        <v>968</v>
      </c>
      <c r="G978" s="489" t="e">
        <v>#N/A</v>
      </c>
      <c r="H978" s="489">
        <v>968</v>
      </c>
      <c r="I978" s="489">
        <v>968</v>
      </c>
      <c r="J978" s="489" t="e">
        <v>#N/A</v>
      </c>
      <c r="K978" s="489">
        <v>968</v>
      </c>
      <c r="L978" s="489" t="e">
        <v>#N/A</v>
      </c>
      <c r="M978" s="743"/>
      <c r="N978" s="613" t="e">
        <f t="shared" si="135"/>
        <v>#N/A</v>
      </c>
      <c r="O978" s="613">
        <f t="shared" si="136"/>
        <v>0</v>
      </c>
      <c r="P978" s="613">
        <f t="shared" si="137"/>
        <v>0</v>
      </c>
      <c r="Q978" s="896">
        <f t="shared" si="143"/>
        <v>1</v>
      </c>
      <c r="R978" s="613">
        <f t="shared" si="138"/>
        <v>0</v>
      </c>
      <c r="S978" s="613" t="e">
        <f t="shared" si="139"/>
        <v>#N/A</v>
      </c>
      <c r="T978" s="747">
        <f t="shared" si="140"/>
        <v>0</v>
      </c>
      <c r="U978" s="613" t="e">
        <f t="shared" si="141"/>
        <v>#N/A</v>
      </c>
    </row>
    <row r="979" spans="1:21">
      <c r="A979" s="285" t="s">
        <v>3719</v>
      </c>
      <c r="B979" s="285" t="s">
        <v>3547</v>
      </c>
      <c r="C979" s="447" t="s">
        <v>4857</v>
      </c>
      <c r="D979" s="497">
        <f t="shared" si="142"/>
        <v>968</v>
      </c>
      <c r="E979" s="496" t="e">
        <v>#N/A</v>
      </c>
      <c r="F979" s="489">
        <v>968</v>
      </c>
      <c r="G979" s="489" t="e">
        <v>#N/A</v>
      </c>
      <c r="H979" s="489">
        <v>968</v>
      </c>
      <c r="I979" s="489">
        <v>968</v>
      </c>
      <c r="J979" s="489" t="e">
        <v>#N/A</v>
      </c>
      <c r="K979" s="489">
        <v>968</v>
      </c>
      <c r="L979" s="489" t="e">
        <v>#N/A</v>
      </c>
      <c r="M979" s="743"/>
      <c r="N979" s="613" t="e">
        <f t="shared" si="135"/>
        <v>#N/A</v>
      </c>
      <c r="O979" s="613">
        <f t="shared" si="136"/>
        <v>0</v>
      </c>
      <c r="P979" s="613">
        <f t="shared" si="137"/>
        <v>0</v>
      </c>
      <c r="Q979" s="896">
        <f t="shared" si="143"/>
        <v>1</v>
      </c>
      <c r="R979" s="613">
        <f t="shared" si="138"/>
        <v>0</v>
      </c>
      <c r="S979" s="613" t="e">
        <f t="shared" si="139"/>
        <v>#N/A</v>
      </c>
      <c r="T979" s="747">
        <f t="shared" si="140"/>
        <v>0</v>
      </c>
      <c r="U979" s="613" t="e">
        <f t="shared" si="141"/>
        <v>#N/A</v>
      </c>
    </row>
    <row r="980" spans="1:21">
      <c r="A980" s="285" t="s">
        <v>3719</v>
      </c>
      <c r="B980" s="285" t="s">
        <v>3539</v>
      </c>
      <c r="C980" s="447" t="s">
        <v>4858</v>
      </c>
      <c r="D980" s="497">
        <f t="shared" si="142"/>
        <v>2491</v>
      </c>
      <c r="E980" s="496" t="e">
        <v>#N/A</v>
      </c>
      <c r="F980" s="489">
        <v>2491</v>
      </c>
      <c r="G980" s="489" t="e">
        <v>#N/A</v>
      </c>
      <c r="H980" s="489">
        <v>2491</v>
      </c>
      <c r="I980" s="489">
        <v>2491</v>
      </c>
      <c r="J980" s="489">
        <v>0</v>
      </c>
      <c r="K980" s="489">
        <v>2491</v>
      </c>
      <c r="L980" s="489" t="e">
        <v>#N/A</v>
      </c>
      <c r="M980" s="743"/>
      <c r="N980" s="613" t="e">
        <f t="shared" si="135"/>
        <v>#N/A</v>
      </c>
      <c r="O980" s="613">
        <f t="shared" si="136"/>
        <v>0</v>
      </c>
      <c r="P980" s="613">
        <f t="shared" si="137"/>
        <v>0</v>
      </c>
      <c r="Q980" s="896">
        <f t="shared" si="143"/>
        <v>1</v>
      </c>
      <c r="R980" s="613">
        <f t="shared" si="138"/>
        <v>0</v>
      </c>
      <c r="S980" s="613">
        <f t="shared" si="139"/>
        <v>2491</v>
      </c>
      <c r="T980" s="747">
        <f t="shared" si="140"/>
        <v>0</v>
      </c>
      <c r="U980" s="613" t="e">
        <f t="shared" si="141"/>
        <v>#N/A</v>
      </c>
    </row>
    <row r="981" spans="1:21">
      <c r="A981" s="285" t="s">
        <v>3719</v>
      </c>
      <c r="B981" s="285" t="s">
        <v>3540</v>
      </c>
      <c r="C981" s="447" t="s">
        <v>4859</v>
      </c>
      <c r="D981" s="497">
        <f t="shared" si="142"/>
        <v>2510</v>
      </c>
      <c r="E981" s="496" t="e">
        <v>#N/A</v>
      </c>
      <c r="F981" s="489">
        <v>2510</v>
      </c>
      <c r="G981" s="489" t="e">
        <v>#N/A</v>
      </c>
      <c r="H981" s="489">
        <v>2491</v>
      </c>
      <c r="I981" s="489">
        <v>2491</v>
      </c>
      <c r="J981" s="489">
        <v>2510</v>
      </c>
      <c r="K981" s="489">
        <v>2510</v>
      </c>
      <c r="L981" s="489" t="e">
        <v>#N/A</v>
      </c>
      <c r="M981" s="743"/>
      <c r="N981" s="613" t="e">
        <f t="shared" si="135"/>
        <v>#N/A</v>
      </c>
      <c r="O981" s="613">
        <f t="shared" si="136"/>
        <v>0</v>
      </c>
      <c r="P981" s="613">
        <f t="shared" si="137"/>
        <v>19</v>
      </c>
      <c r="Q981" s="896">
        <f t="shared" si="143"/>
        <v>1.0076274588518668</v>
      </c>
      <c r="R981" s="613">
        <f t="shared" si="138"/>
        <v>19</v>
      </c>
      <c r="S981" s="613">
        <f t="shared" si="139"/>
        <v>0</v>
      </c>
      <c r="T981" s="747">
        <f t="shared" si="140"/>
        <v>0</v>
      </c>
      <c r="U981" s="613" t="e">
        <f t="shared" si="141"/>
        <v>#N/A</v>
      </c>
    </row>
    <row r="982" spans="1:21">
      <c r="A982" s="285" t="s">
        <v>3719</v>
      </c>
      <c r="B982" s="285" t="s">
        <v>3541</v>
      </c>
      <c r="C982" s="447" t="s">
        <v>4860</v>
      </c>
      <c r="D982" s="497">
        <f t="shared" si="142"/>
        <v>2642</v>
      </c>
      <c r="E982" s="496" t="e">
        <v>#N/A</v>
      </c>
      <c r="F982" s="489">
        <v>2642</v>
      </c>
      <c r="G982" s="489" t="e">
        <v>#N/A</v>
      </c>
      <c r="H982" s="489">
        <v>2642</v>
      </c>
      <c r="I982" s="489">
        <v>2642</v>
      </c>
      <c r="J982" s="489">
        <v>0</v>
      </c>
      <c r="K982" s="489">
        <v>2642</v>
      </c>
      <c r="L982" s="489" t="e">
        <v>#N/A</v>
      </c>
      <c r="M982" s="743"/>
      <c r="N982" s="613" t="e">
        <f t="shared" si="135"/>
        <v>#N/A</v>
      </c>
      <c r="O982" s="613">
        <f t="shared" si="136"/>
        <v>0</v>
      </c>
      <c r="P982" s="613">
        <f t="shared" si="137"/>
        <v>0</v>
      </c>
      <c r="Q982" s="896">
        <f t="shared" si="143"/>
        <v>1</v>
      </c>
      <c r="R982" s="613">
        <f t="shared" si="138"/>
        <v>0</v>
      </c>
      <c r="S982" s="613">
        <f t="shared" si="139"/>
        <v>2642</v>
      </c>
      <c r="T982" s="747">
        <f t="shared" si="140"/>
        <v>0</v>
      </c>
      <c r="U982" s="613" t="e">
        <f t="shared" si="141"/>
        <v>#N/A</v>
      </c>
    </row>
    <row r="983" spans="1:21">
      <c r="A983" s="285" t="s">
        <v>3719</v>
      </c>
      <c r="B983" s="285" t="s">
        <v>3542</v>
      </c>
      <c r="C983" s="447" t="s">
        <v>4861</v>
      </c>
      <c r="D983" s="497">
        <f t="shared" si="142"/>
        <v>2891</v>
      </c>
      <c r="E983" s="496" t="e">
        <v>#N/A</v>
      </c>
      <c r="F983" s="489">
        <v>2891</v>
      </c>
      <c r="G983" s="489" t="e">
        <v>#N/A</v>
      </c>
      <c r="H983" s="489">
        <v>2891</v>
      </c>
      <c r="I983" s="489">
        <v>2891</v>
      </c>
      <c r="J983" s="489">
        <v>2891</v>
      </c>
      <c r="K983" s="489">
        <v>2891</v>
      </c>
      <c r="L983" s="489" t="e">
        <v>#N/A</v>
      </c>
      <c r="M983" s="743"/>
      <c r="N983" s="613" t="e">
        <f t="shared" si="135"/>
        <v>#N/A</v>
      </c>
      <c r="O983" s="613">
        <f t="shared" si="136"/>
        <v>0</v>
      </c>
      <c r="P983" s="613">
        <f t="shared" si="137"/>
        <v>0</v>
      </c>
      <c r="Q983" s="896">
        <f t="shared" si="143"/>
        <v>1</v>
      </c>
      <c r="R983" s="613">
        <f t="shared" si="138"/>
        <v>0</v>
      </c>
      <c r="S983" s="613">
        <f t="shared" si="139"/>
        <v>0</v>
      </c>
      <c r="T983" s="747">
        <f t="shared" si="140"/>
        <v>0</v>
      </c>
      <c r="U983" s="613" t="e">
        <f t="shared" si="141"/>
        <v>#N/A</v>
      </c>
    </row>
    <row r="984" spans="1:21">
      <c r="A984" s="285" t="s">
        <v>3718</v>
      </c>
      <c r="B984" s="285" t="s">
        <v>300</v>
      </c>
      <c r="C984" s="447" t="s">
        <v>5779</v>
      </c>
      <c r="D984" s="497">
        <f t="shared" si="142"/>
        <v>33</v>
      </c>
      <c r="E984" s="496" t="e">
        <v>#N/A</v>
      </c>
      <c r="F984" s="489">
        <v>33</v>
      </c>
      <c r="G984" s="489" t="e">
        <v>#N/A</v>
      </c>
      <c r="H984" s="489">
        <v>33</v>
      </c>
      <c r="I984" s="489">
        <v>33</v>
      </c>
      <c r="J984" s="489">
        <v>33</v>
      </c>
      <c r="K984" s="489">
        <v>33</v>
      </c>
      <c r="L984" s="489">
        <v>33</v>
      </c>
      <c r="M984" s="743"/>
      <c r="N984" s="613" t="e">
        <f t="shared" si="135"/>
        <v>#N/A</v>
      </c>
      <c r="O984" s="613">
        <f t="shared" si="136"/>
        <v>0</v>
      </c>
      <c r="P984" s="613">
        <f t="shared" si="137"/>
        <v>0</v>
      </c>
      <c r="Q984" s="896">
        <f t="shared" si="143"/>
        <v>1</v>
      </c>
      <c r="R984" s="613">
        <f t="shared" si="138"/>
        <v>0</v>
      </c>
      <c r="S984" s="613">
        <f t="shared" si="139"/>
        <v>0</v>
      </c>
      <c r="T984" s="747">
        <f t="shared" si="140"/>
        <v>0</v>
      </c>
      <c r="U984" s="613">
        <f t="shared" si="141"/>
        <v>0</v>
      </c>
    </row>
    <row r="985" spans="1:21">
      <c r="A985" s="285" t="s">
        <v>3718</v>
      </c>
      <c r="B985" s="285" t="s">
        <v>299</v>
      </c>
      <c r="C985" s="447" t="s">
        <v>5780</v>
      </c>
      <c r="D985" s="497">
        <f t="shared" si="142"/>
        <v>27</v>
      </c>
      <c r="E985" s="496" t="e">
        <v>#N/A</v>
      </c>
      <c r="F985" s="489">
        <v>27</v>
      </c>
      <c r="G985" s="489" t="e">
        <v>#N/A</v>
      </c>
      <c r="H985" s="489">
        <v>27</v>
      </c>
      <c r="I985" s="489">
        <v>27</v>
      </c>
      <c r="J985" s="489">
        <v>27</v>
      </c>
      <c r="K985" s="489">
        <v>27</v>
      </c>
      <c r="L985" s="489">
        <v>27</v>
      </c>
      <c r="M985" s="743"/>
      <c r="N985" s="613" t="e">
        <f t="shared" si="135"/>
        <v>#N/A</v>
      </c>
      <c r="O985" s="613">
        <f t="shared" si="136"/>
        <v>0</v>
      </c>
      <c r="P985" s="613">
        <f t="shared" si="137"/>
        <v>0</v>
      </c>
      <c r="Q985" s="896">
        <f t="shared" si="143"/>
        <v>1</v>
      </c>
      <c r="R985" s="613">
        <f t="shared" si="138"/>
        <v>0</v>
      </c>
      <c r="S985" s="613">
        <f t="shared" si="139"/>
        <v>0</v>
      </c>
      <c r="T985" s="747">
        <f t="shared" si="140"/>
        <v>0</v>
      </c>
      <c r="U985" s="613">
        <f t="shared" si="141"/>
        <v>0</v>
      </c>
    </row>
    <row r="986" spans="1:21">
      <c r="A986" s="285" t="s">
        <v>3718</v>
      </c>
      <c r="B986" s="285" t="s">
        <v>317</v>
      </c>
      <c r="C986" s="447" t="s">
        <v>5781</v>
      </c>
      <c r="D986" s="497">
        <f t="shared" si="142"/>
        <v>189</v>
      </c>
      <c r="E986" s="496" t="e">
        <v>#N/A</v>
      </c>
      <c r="F986" s="489">
        <v>189</v>
      </c>
      <c r="G986" s="489" t="e">
        <v>#N/A</v>
      </c>
      <c r="H986" s="489">
        <v>189</v>
      </c>
      <c r="I986" s="489">
        <v>189</v>
      </c>
      <c r="J986" s="489">
        <v>189</v>
      </c>
      <c r="K986" s="489" t="e">
        <v>#N/A</v>
      </c>
      <c r="L986" s="489">
        <v>189</v>
      </c>
      <c r="M986" s="743"/>
      <c r="N986" s="613" t="e">
        <f t="shared" si="135"/>
        <v>#N/A</v>
      </c>
      <c r="O986" s="613">
        <f t="shared" si="136"/>
        <v>0</v>
      </c>
      <c r="P986" s="613">
        <f t="shared" si="137"/>
        <v>0</v>
      </c>
      <c r="Q986" s="896">
        <f t="shared" si="143"/>
        <v>1</v>
      </c>
      <c r="R986" s="613">
        <f t="shared" si="138"/>
        <v>0</v>
      </c>
      <c r="S986" s="613">
        <f t="shared" si="139"/>
        <v>0</v>
      </c>
      <c r="T986" s="747" t="e">
        <f t="shared" si="140"/>
        <v>#N/A</v>
      </c>
      <c r="U986" s="613">
        <f t="shared" si="141"/>
        <v>0</v>
      </c>
    </row>
    <row r="987" spans="1:21">
      <c r="A987" s="285" t="s">
        <v>3718</v>
      </c>
      <c r="B987" s="285" t="s">
        <v>2638</v>
      </c>
      <c r="C987" s="447" t="s">
        <v>5782</v>
      </c>
      <c r="D987" s="497">
        <f t="shared" si="142"/>
        <v>227</v>
      </c>
      <c r="E987" s="496" t="e">
        <v>#N/A</v>
      </c>
      <c r="F987" s="489">
        <v>227</v>
      </c>
      <c r="G987" s="489" t="e">
        <v>#N/A</v>
      </c>
      <c r="H987" s="489">
        <v>227</v>
      </c>
      <c r="I987" s="489">
        <v>227</v>
      </c>
      <c r="J987" s="489">
        <v>227</v>
      </c>
      <c r="K987" s="489">
        <v>227</v>
      </c>
      <c r="L987" s="489">
        <v>208</v>
      </c>
      <c r="M987" s="743"/>
      <c r="N987" s="613" t="e">
        <f t="shared" si="135"/>
        <v>#N/A</v>
      </c>
      <c r="O987" s="613">
        <f t="shared" si="136"/>
        <v>0</v>
      </c>
      <c r="P987" s="613">
        <f t="shared" si="137"/>
        <v>0</v>
      </c>
      <c r="Q987" s="896">
        <f t="shared" si="143"/>
        <v>1</v>
      </c>
      <c r="R987" s="613">
        <f t="shared" si="138"/>
        <v>0</v>
      </c>
      <c r="S987" s="613">
        <f t="shared" si="139"/>
        <v>0</v>
      </c>
      <c r="T987" s="747">
        <f t="shared" si="140"/>
        <v>0</v>
      </c>
      <c r="U987" s="613">
        <f t="shared" si="141"/>
        <v>19</v>
      </c>
    </row>
    <row r="988" spans="1:21">
      <c r="A988" s="285" t="s">
        <v>3718</v>
      </c>
      <c r="B988" s="285" t="s">
        <v>307</v>
      </c>
      <c r="C988" s="447" t="s">
        <v>5783</v>
      </c>
      <c r="D988" s="497">
        <f t="shared" si="142"/>
        <v>194</v>
      </c>
      <c r="E988" s="496" t="e">
        <v>#N/A</v>
      </c>
      <c r="F988" s="489">
        <v>194</v>
      </c>
      <c r="G988" s="489" t="e">
        <v>#N/A</v>
      </c>
      <c r="H988" s="489">
        <v>194</v>
      </c>
      <c r="I988" s="489">
        <v>194</v>
      </c>
      <c r="J988" s="489">
        <v>194</v>
      </c>
      <c r="K988" s="489">
        <v>194</v>
      </c>
      <c r="L988" s="489">
        <v>194</v>
      </c>
      <c r="M988" s="743"/>
      <c r="N988" s="613" t="e">
        <f t="shared" si="135"/>
        <v>#N/A</v>
      </c>
      <c r="O988" s="613">
        <f t="shared" si="136"/>
        <v>0</v>
      </c>
      <c r="P988" s="613">
        <f t="shared" si="137"/>
        <v>0</v>
      </c>
      <c r="Q988" s="896">
        <f t="shared" si="143"/>
        <v>1</v>
      </c>
      <c r="R988" s="613">
        <f t="shared" si="138"/>
        <v>0</v>
      </c>
      <c r="S988" s="613">
        <f t="shared" si="139"/>
        <v>0</v>
      </c>
      <c r="T988" s="747">
        <f t="shared" si="140"/>
        <v>0</v>
      </c>
      <c r="U988" s="613">
        <f t="shared" si="141"/>
        <v>0</v>
      </c>
    </row>
    <row r="989" spans="1:21">
      <c r="A989" s="285" t="s">
        <v>3718</v>
      </c>
      <c r="B989" s="285" t="s">
        <v>303</v>
      </c>
      <c r="C989" s="447" t="s">
        <v>5784</v>
      </c>
      <c r="D989" s="497">
        <f t="shared" si="142"/>
        <v>150</v>
      </c>
      <c r="E989" s="496" t="e">
        <v>#N/A</v>
      </c>
      <c r="F989" s="489">
        <v>150</v>
      </c>
      <c r="G989" s="489" t="e">
        <v>#N/A</v>
      </c>
      <c r="H989" s="489">
        <v>150</v>
      </c>
      <c r="I989" s="489">
        <v>150</v>
      </c>
      <c r="J989" s="489">
        <v>150</v>
      </c>
      <c r="K989" s="489">
        <v>150</v>
      </c>
      <c r="L989" s="489">
        <v>150</v>
      </c>
      <c r="M989" s="743"/>
      <c r="N989" s="613" t="e">
        <f t="shared" si="135"/>
        <v>#N/A</v>
      </c>
      <c r="O989" s="613">
        <f t="shared" si="136"/>
        <v>0</v>
      </c>
      <c r="P989" s="613">
        <f t="shared" si="137"/>
        <v>0</v>
      </c>
      <c r="Q989" s="896">
        <f t="shared" si="143"/>
        <v>1</v>
      </c>
      <c r="R989" s="613">
        <f t="shared" si="138"/>
        <v>0</v>
      </c>
      <c r="S989" s="613">
        <f t="shared" si="139"/>
        <v>0</v>
      </c>
      <c r="T989" s="747">
        <f t="shared" si="140"/>
        <v>0</v>
      </c>
      <c r="U989" s="613">
        <f t="shared" si="141"/>
        <v>0</v>
      </c>
    </row>
    <row r="990" spans="1:21">
      <c r="A990" s="285" t="s">
        <v>3718</v>
      </c>
      <c r="B990" s="285" t="s">
        <v>400</v>
      </c>
      <c r="C990" s="447" t="s">
        <v>5785</v>
      </c>
      <c r="D990" s="497">
        <f t="shared" si="142"/>
        <v>7734</v>
      </c>
      <c r="E990" s="496" t="e">
        <v>#N/A</v>
      </c>
      <c r="F990" s="489">
        <v>7734</v>
      </c>
      <c r="G990" s="489" t="e">
        <v>#N/A</v>
      </c>
      <c r="H990" s="489">
        <v>7734</v>
      </c>
      <c r="I990" s="489">
        <v>7734</v>
      </c>
      <c r="J990" s="489">
        <v>7734</v>
      </c>
      <c r="K990" s="489">
        <v>7734</v>
      </c>
      <c r="L990" s="489">
        <v>7734</v>
      </c>
      <c r="M990" s="743"/>
      <c r="N990" s="613" t="e">
        <f t="shared" si="135"/>
        <v>#N/A</v>
      </c>
      <c r="O990" s="613">
        <f t="shared" si="136"/>
        <v>0</v>
      </c>
      <c r="P990" s="613">
        <f t="shared" si="137"/>
        <v>0</v>
      </c>
      <c r="Q990" s="896">
        <f t="shared" si="143"/>
        <v>1</v>
      </c>
      <c r="R990" s="613">
        <f t="shared" si="138"/>
        <v>0</v>
      </c>
      <c r="S990" s="613">
        <f t="shared" si="139"/>
        <v>0</v>
      </c>
      <c r="T990" s="747">
        <f t="shared" si="140"/>
        <v>0</v>
      </c>
      <c r="U990" s="613">
        <f t="shared" si="141"/>
        <v>0</v>
      </c>
    </row>
    <row r="991" spans="1:21">
      <c r="A991" s="285" t="s">
        <v>3718</v>
      </c>
      <c r="B991" s="285" t="s">
        <v>399</v>
      </c>
      <c r="C991" s="447" t="s">
        <v>5786</v>
      </c>
      <c r="D991" s="497">
        <f t="shared" si="142"/>
        <v>7479</v>
      </c>
      <c r="E991" s="496" t="e">
        <v>#N/A</v>
      </c>
      <c r="F991" s="489">
        <v>7479</v>
      </c>
      <c r="G991" s="489" t="e">
        <v>#N/A</v>
      </c>
      <c r="H991" s="489">
        <v>7479</v>
      </c>
      <c r="I991" s="489">
        <v>7479</v>
      </c>
      <c r="J991" s="489">
        <v>7479</v>
      </c>
      <c r="K991" s="489">
        <v>7479</v>
      </c>
      <c r="L991" s="489">
        <v>7479</v>
      </c>
      <c r="M991" s="743"/>
      <c r="N991" s="613" t="e">
        <f t="shared" si="135"/>
        <v>#N/A</v>
      </c>
      <c r="O991" s="613">
        <f t="shared" si="136"/>
        <v>0</v>
      </c>
      <c r="P991" s="613">
        <f t="shared" si="137"/>
        <v>0</v>
      </c>
      <c r="Q991" s="896">
        <f t="shared" si="143"/>
        <v>1</v>
      </c>
      <c r="R991" s="613">
        <f t="shared" si="138"/>
        <v>0</v>
      </c>
      <c r="S991" s="613">
        <f t="shared" si="139"/>
        <v>0</v>
      </c>
      <c r="T991" s="747">
        <f t="shared" si="140"/>
        <v>0</v>
      </c>
      <c r="U991" s="613">
        <f t="shared" si="141"/>
        <v>0</v>
      </c>
    </row>
    <row r="992" spans="1:21">
      <c r="A992" s="285" t="s">
        <v>3718</v>
      </c>
      <c r="B992" s="285" t="s">
        <v>402</v>
      </c>
      <c r="C992" s="447" t="s">
        <v>5787</v>
      </c>
      <c r="D992" s="497">
        <f t="shared" si="142"/>
        <v>9287</v>
      </c>
      <c r="E992" s="496" t="e">
        <v>#N/A</v>
      </c>
      <c r="F992" s="489">
        <v>9287</v>
      </c>
      <c r="G992" s="489" t="e">
        <v>#N/A</v>
      </c>
      <c r="H992" s="489">
        <v>9287</v>
      </c>
      <c r="I992" s="489">
        <v>9287</v>
      </c>
      <c r="J992" s="489">
        <v>9287</v>
      </c>
      <c r="K992" s="489">
        <v>9287</v>
      </c>
      <c r="L992" s="489">
        <v>9287</v>
      </c>
      <c r="M992" s="743"/>
      <c r="N992" s="613" t="e">
        <f t="shared" si="135"/>
        <v>#N/A</v>
      </c>
      <c r="O992" s="613">
        <f t="shared" si="136"/>
        <v>0</v>
      </c>
      <c r="P992" s="613">
        <f t="shared" si="137"/>
        <v>0</v>
      </c>
      <c r="Q992" s="896">
        <f t="shared" si="143"/>
        <v>1</v>
      </c>
      <c r="R992" s="613">
        <f t="shared" si="138"/>
        <v>0</v>
      </c>
      <c r="S992" s="613">
        <f t="shared" si="139"/>
        <v>0</v>
      </c>
      <c r="T992" s="747">
        <f t="shared" si="140"/>
        <v>0</v>
      </c>
      <c r="U992" s="613">
        <f t="shared" si="141"/>
        <v>0</v>
      </c>
    </row>
    <row r="993" spans="1:21">
      <c r="A993" s="285" t="s">
        <v>3718</v>
      </c>
      <c r="B993" s="285" t="s">
        <v>401</v>
      </c>
      <c r="C993" s="447" t="s">
        <v>5788</v>
      </c>
      <c r="D993" s="497">
        <f t="shared" si="142"/>
        <v>9566</v>
      </c>
      <c r="E993" s="496" t="e">
        <v>#N/A</v>
      </c>
      <c r="F993" s="489">
        <v>9566</v>
      </c>
      <c r="G993" s="489" t="e">
        <v>#N/A</v>
      </c>
      <c r="H993" s="489">
        <v>9566</v>
      </c>
      <c r="I993" s="489">
        <v>9566</v>
      </c>
      <c r="J993" s="489">
        <v>9566</v>
      </c>
      <c r="K993" s="489">
        <v>9566</v>
      </c>
      <c r="L993" s="489">
        <v>9566</v>
      </c>
      <c r="M993" s="743"/>
      <c r="N993" s="613" t="e">
        <f t="shared" si="135"/>
        <v>#N/A</v>
      </c>
      <c r="O993" s="613">
        <f t="shared" si="136"/>
        <v>0</v>
      </c>
      <c r="P993" s="613">
        <f t="shared" si="137"/>
        <v>0</v>
      </c>
      <c r="Q993" s="896">
        <f t="shared" si="143"/>
        <v>1</v>
      </c>
      <c r="R993" s="613">
        <f t="shared" si="138"/>
        <v>0</v>
      </c>
      <c r="S993" s="613">
        <f t="shared" si="139"/>
        <v>0</v>
      </c>
      <c r="T993" s="747">
        <f t="shared" si="140"/>
        <v>0</v>
      </c>
      <c r="U993" s="613">
        <f t="shared" si="141"/>
        <v>0</v>
      </c>
    </row>
    <row r="994" spans="1:21">
      <c r="A994" s="285" t="s">
        <v>3718</v>
      </c>
      <c r="B994" s="285" t="s">
        <v>280</v>
      </c>
      <c r="C994" s="447" t="s">
        <v>5789</v>
      </c>
      <c r="D994" s="497">
        <f t="shared" si="142"/>
        <v>6208</v>
      </c>
      <c r="E994" s="496" t="e">
        <v>#N/A</v>
      </c>
      <c r="F994" s="489" t="e">
        <v>#N/A</v>
      </c>
      <c r="G994" s="489" t="e">
        <v>#N/A</v>
      </c>
      <c r="H994" s="489">
        <v>6208</v>
      </c>
      <c r="I994" s="489">
        <v>6208</v>
      </c>
      <c r="J994" s="489">
        <v>6208</v>
      </c>
      <c r="K994" s="489">
        <v>6208</v>
      </c>
      <c r="L994" s="489">
        <v>6208</v>
      </c>
      <c r="M994" s="743"/>
      <c r="N994" s="613" t="e">
        <f t="shared" si="135"/>
        <v>#N/A</v>
      </c>
      <c r="O994" s="613" t="e">
        <f t="shared" si="136"/>
        <v>#N/A</v>
      </c>
      <c r="P994" s="613">
        <f t="shared" si="137"/>
        <v>0</v>
      </c>
      <c r="Q994" s="896" t="e">
        <f t="shared" si="143"/>
        <v>#N/A</v>
      </c>
      <c r="R994" s="613">
        <f t="shared" si="138"/>
        <v>0</v>
      </c>
      <c r="S994" s="613">
        <f t="shared" si="139"/>
        <v>0</v>
      </c>
      <c r="T994" s="747">
        <f t="shared" si="140"/>
        <v>0</v>
      </c>
      <c r="U994" s="613">
        <f t="shared" si="141"/>
        <v>0</v>
      </c>
    </row>
    <row r="995" spans="1:21">
      <c r="A995" s="285" t="s">
        <v>3718</v>
      </c>
      <c r="B995" s="285" t="s">
        <v>404</v>
      </c>
      <c r="C995" s="447" t="s">
        <v>5790</v>
      </c>
      <c r="D995" s="497">
        <f t="shared" si="142"/>
        <v>11421</v>
      </c>
      <c r="E995" s="496" t="e">
        <v>#N/A</v>
      </c>
      <c r="F995" s="489">
        <v>11421</v>
      </c>
      <c r="G995" s="489" t="e">
        <v>#N/A</v>
      </c>
      <c r="H995" s="489">
        <v>11421</v>
      </c>
      <c r="I995" s="489">
        <v>11421</v>
      </c>
      <c r="J995" s="489">
        <v>11421</v>
      </c>
      <c r="K995" s="489">
        <v>11421</v>
      </c>
      <c r="L995" s="489">
        <v>11421</v>
      </c>
      <c r="M995" s="743"/>
      <c r="N995" s="613" t="e">
        <f t="shared" si="135"/>
        <v>#N/A</v>
      </c>
      <c r="O995" s="613">
        <f t="shared" si="136"/>
        <v>0</v>
      </c>
      <c r="P995" s="613">
        <f t="shared" si="137"/>
        <v>0</v>
      </c>
      <c r="Q995" s="896">
        <f t="shared" si="143"/>
        <v>1</v>
      </c>
      <c r="R995" s="613">
        <f t="shared" si="138"/>
        <v>0</v>
      </c>
      <c r="S995" s="613">
        <f t="shared" si="139"/>
        <v>0</v>
      </c>
      <c r="T995" s="747">
        <f t="shared" si="140"/>
        <v>0</v>
      </c>
      <c r="U995" s="613">
        <f t="shared" si="141"/>
        <v>0</v>
      </c>
    </row>
    <row r="996" spans="1:21">
      <c r="A996" s="285" t="s">
        <v>3718</v>
      </c>
      <c r="B996" s="285" t="s">
        <v>403</v>
      </c>
      <c r="C996" s="447" t="s">
        <v>5791</v>
      </c>
      <c r="D996" s="497">
        <f t="shared" si="142"/>
        <v>10095</v>
      </c>
      <c r="E996" s="496" t="e">
        <v>#N/A</v>
      </c>
      <c r="F996" s="489">
        <v>10095</v>
      </c>
      <c r="G996" s="489" t="e">
        <v>#N/A</v>
      </c>
      <c r="H996" s="489">
        <v>10095</v>
      </c>
      <c r="I996" s="489">
        <v>10095</v>
      </c>
      <c r="J996" s="489">
        <v>10095</v>
      </c>
      <c r="K996" s="489">
        <v>10095</v>
      </c>
      <c r="L996" s="489">
        <v>10095</v>
      </c>
      <c r="M996" s="743"/>
      <c r="N996" s="613" t="e">
        <f t="shared" si="135"/>
        <v>#N/A</v>
      </c>
      <c r="O996" s="613">
        <f t="shared" si="136"/>
        <v>0</v>
      </c>
      <c r="P996" s="613">
        <f t="shared" si="137"/>
        <v>0</v>
      </c>
      <c r="Q996" s="896">
        <f t="shared" si="143"/>
        <v>1</v>
      </c>
      <c r="R996" s="613">
        <f t="shared" si="138"/>
        <v>0</v>
      </c>
      <c r="S996" s="613">
        <f t="shared" si="139"/>
        <v>0</v>
      </c>
      <c r="T996" s="747">
        <f t="shared" si="140"/>
        <v>0</v>
      </c>
      <c r="U996" s="613">
        <f t="shared" si="141"/>
        <v>0</v>
      </c>
    </row>
    <row r="997" spans="1:21">
      <c r="A997" s="285" t="s">
        <v>3718</v>
      </c>
      <c r="B997" s="285" t="s">
        <v>281</v>
      </c>
      <c r="C997" s="447" t="s">
        <v>5792</v>
      </c>
      <c r="D997" s="497">
        <f t="shared" si="142"/>
        <v>6894</v>
      </c>
      <c r="E997" s="496" t="e">
        <v>#N/A</v>
      </c>
      <c r="F997" s="489" t="e">
        <v>#N/A</v>
      </c>
      <c r="G997" s="489" t="e">
        <v>#N/A</v>
      </c>
      <c r="H997" s="489">
        <v>6894</v>
      </c>
      <c r="I997" s="489">
        <v>6894</v>
      </c>
      <c r="J997" s="489">
        <v>6894</v>
      </c>
      <c r="K997" s="489">
        <v>6894</v>
      </c>
      <c r="L997" s="489">
        <v>6894</v>
      </c>
      <c r="M997" s="743"/>
      <c r="N997" s="613" t="e">
        <f t="shared" si="135"/>
        <v>#N/A</v>
      </c>
      <c r="O997" s="613" t="e">
        <f t="shared" si="136"/>
        <v>#N/A</v>
      </c>
      <c r="P997" s="613">
        <f t="shared" si="137"/>
        <v>0</v>
      </c>
      <c r="Q997" s="896" t="e">
        <f t="shared" si="143"/>
        <v>#N/A</v>
      </c>
      <c r="R997" s="613">
        <f t="shared" si="138"/>
        <v>0</v>
      </c>
      <c r="S997" s="613">
        <f t="shared" si="139"/>
        <v>0</v>
      </c>
      <c r="T997" s="747">
        <f t="shared" si="140"/>
        <v>0</v>
      </c>
      <c r="U997" s="613">
        <f t="shared" si="141"/>
        <v>0</v>
      </c>
    </row>
    <row r="998" spans="1:21">
      <c r="A998" s="285" t="s">
        <v>3718</v>
      </c>
      <c r="B998" s="285" t="s">
        <v>406</v>
      </c>
      <c r="C998" s="447" t="s">
        <v>5793</v>
      </c>
      <c r="D998" s="497">
        <f t="shared" si="142"/>
        <v>15250</v>
      </c>
      <c r="E998" s="496" t="e">
        <v>#N/A</v>
      </c>
      <c r="F998" s="489">
        <v>15250</v>
      </c>
      <c r="G998" s="489" t="e">
        <v>#N/A</v>
      </c>
      <c r="H998" s="489">
        <v>15250</v>
      </c>
      <c r="I998" s="489">
        <v>15250</v>
      </c>
      <c r="J998" s="489">
        <v>15250</v>
      </c>
      <c r="K998" s="489">
        <v>15250</v>
      </c>
      <c r="L998" s="489">
        <v>15250</v>
      </c>
      <c r="M998" s="743"/>
      <c r="N998" s="613" t="e">
        <f t="shared" si="135"/>
        <v>#N/A</v>
      </c>
      <c r="O998" s="613">
        <f t="shared" si="136"/>
        <v>0</v>
      </c>
      <c r="P998" s="613">
        <f t="shared" si="137"/>
        <v>0</v>
      </c>
      <c r="Q998" s="896">
        <f t="shared" si="143"/>
        <v>1</v>
      </c>
      <c r="R998" s="613">
        <f t="shared" si="138"/>
        <v>0</v>
      </c>
      <c r="S998" s="613">
        <f t="shared" si="139"/>
        <v>0</v>
      </c>
      <c r="T998" s="747">
        <f t="shared" si="140"/>
        <v>0</v>
      </c>
      <c r="U998" s="613">
        <f t="shared" si="141"/>
        <v>0</v>
      </c>
    </row>
    <row r="999" spans="1:21">
      <c r="A999" s="285" t="s">
        <v>3718</v>
      </c>
      <c r="B999" s="285" t="s">
        <v>405</v>
      </c>
      <c r="C999" s="447" t="s">
        <v>5794</v>
      </c>
      <c r="D999" s="497">
        <f t="shared" si="142"/>
        <v>11952</v>
      </c>
      <c r="E999" s="496" t="e">
        <v>#N/A</v>
      </c>
      <c r="F999" s="489">
        <v>11952</v>
      </c>
      <c r="G999" s="489" t="e">
        <v>#N/A</v>
      </c>
      <c r="H999" s="489">
        <v>11952</v>
      </c>
      <c r="I999" s="489">
        <v>11952</v>
      </c>
      <c r="J999" s="489">
        <v>11952</v>
      </c>
      <c r="K999" s="489">
        <v>11952</v>
      </c>
      <c r="L999" s="489">
        <v>11952</v>
      </c>
      <c r="M999" s="743"/>
      <c r="N999" s="613" t="e">
        <f t="shared" si="135"/>
        <v>#N/A</v>
      </c>
      <c r="O999" s="613">
        <f t="shared" si="136"/>
        <v>0</v>
      </c>
      <c r="P999" s="613">
        <f t="shared" si="137"/>
        <v>0</v>
      </c>
      <c r="Q999" s="896">
        <f t="shared" si="143"/>
        <v>1</v>
      </c>
      <c r="R999" s="613">
        <f t="shared" si="138"/>
        <v>0</v>
      </c>
      <c r="S999" s="613">
        <f t="shared" si="139"/>
        <v>0</v>
      </c>
      <c r="T999" s="747">
        <f t="shared" si="140"/>
        <v>0</v>
      </c>
      <c r="U999" s="613">
        <f t="shared" si="141"/>
        <v>0</v>
      </c>
    </row>
    <row r="1000" spans="1:21">
      <c r="A1000" s="285" t="s">
        <v>3718</v>
      </c>
      <c r="B1000" s="285" t="s">
        <v>398</v>
      </c>
      <c r="C1000" s="447" t="s">
        <v>5795</v>
      </c>
      <c r="D1000" s="497">
        <f t="shared" si="142"/>
        <v>1449</v>
      </c>
      <c r="E1000" s="496" t="e">
        <v>#N/A</v>
      </c>
      <c r="F1000" s="489">
        <v>1449</v>
      </c>
      <c r="G1000" s="489" t="e">
        <v>#N/A</v>
      </c>
      <c r="H1000" s="489">
        <v>1449</v>
      </c>
      <c r="I1000" s="489">
        <v>1449</v>
      </c>
      <c r="J1000" s="489">
        <v>1449</v>
      </c>
      <c r="K1000" s="489">
        <v>1449</v>
      </c>
      <c r="L1000" s="489">
        <v>1449</v>
      </c>
      <c r="M1000" s="743"/>
      <c r="N1000" s="613" t="e">
        <f t="shared" si="135"/>
        <v>#N/A</v>
      </c>
      <c r="O1000" s="613">
        <f t="shared" si="136"/>
        <v>0</v>
      </c>
      <c r="P1000" s="613">
        <f t="shared" si="137"/>
        <v>0</v>
      </c>
      <c r="Q1000" s="896">
        <f t="shared" si="143"/>
        <v>1</v>
      </c>
      <c r="R1000" s="613">
        <f t="shared" si="138"/>
        <v>0</v>
      </c>
      <c r="S1000" s="613">
        <f t="shared" si="139"/>
        <v>0</v>
      </c>
      <c r="T1000" s="747">
        <f t="shared" si="140"/>
        <v>0</v>
      </c>
      <c r="U1000" s="613">
        <f t="shared" si="141"/>
        <v>0</v>
      </c>
    </row>
    <row r="1001" spans="1:21">
      <c r="A1001" s="285" t="s">
        <v>3718</v>
      </c>
      <c r="B1001" s="285" t="s">
        <v>430</v>
      </c>
      <c r="C1001" s="447" t="s">
        <v>5796</v>
      </c>
      <c r="D1001" s="497">
        <f t="shared" si="142"/>
        <v>1945</v>
      </c>
      <c r="E1001" s="496" t="e">
        <v>#N/A</v>
      </c>
      <c r="F1001" s="489">
        <v>1945</v>
      </c>
      <c r="G1001" s="489" t="e">
        <v>#N/A</v>
      </c>
      <c r="H1001" s="489" t="e">
        <v>#N/A</v>
      </c>
      <c r="I1001" s="489">
        <v>1945</v>
      </c>
      <c r="J1001" s="489">
        <v>1945</v>
      </c>
      <c r="K1001" s="489">
        <v>1945</v>
      </c>
      <c r="L1001" s="489">
        <v>1945</v>
      </c>
      <c r="M1001" s="743"/>
      <c r="N1001" s="613" t="e">
        <f t="shared" si="135"/>
        <v>#N/A</v>
      </c>
      <c r="O1001" s="613">
        <f t="shared" si="136"/>
        <v>0</v>
      </c>
      <c r="P1001" s="613" t="e">
        <f t="shared" si="137"/>
        <v>#N/A</v>
      </c>
      <c r="Q1001" s="896" t="e">
        <f t="shared" si="143"/>
        <v>#N/A</v>
      </c>
      <c r="R1001" s="613">
        <f t="shared" si="138"/>
        <v>0</v>
      </c>
      <c r="S1001" s="613">
        <f t="shared" si="139"/>
        <v>0</v>
      </c>
      <c r="T1001" s="747">
        <f t="shared" si="140"/>
        <v>0</v>
      </c>
      <c r="U1001" s="613">
        <f t="shared" si="141"/>
        <v>0</v>
      </c>
    </row>
    <row r="1002" spans="1:21">
      <c r="A1002" s="285" t="s">
        <v>3718</v>
      </c>
      <c r="B1002" s="285" t="s">
        <v>431</v>
      </c>
      <c r="C1002" s="447" t="s">
        <v>5797</v>
      </c>
      <c r="D1002" s="497">
        <f t="shared" si="142"/>
        <v>117</v>
      </c>
      <c r="E1002" s="496" t="e">
        <v>#N/A</v>
      </c>
      <c r="F1002" s="489">
        <v>117</v>
      </c>
      <c r="G1002" s="489" t="e">
        <v>#N/A</v>
      </c>
      <c r="H1002" s="489">
        <v>117</v>
      </c>
      <c r="I1002" s="489">
        <v>117</v>
      </c>
      <c r="J1002" s="489">
        <v>117</v>
      </c>
      <c r="K1002" s="489">
        <v>117</v>
      </c>
      <c r="L1002" s="489">
        <v>117</v>
      </c>
      <c r="M1002" s="743"/>
      <c r="N1002" s="613" t="e">
        <f t="shared" si="135"/>
        <v>#N/A</v>
      </c>
      <c r="O1002" s="613">
        <f t="shared" si="136"/>
        <v>0</v>
      </c>
      <c r="P1002" s="613">
        <f t="shared" si="137"/>
        <v>0</v>
      </c>
      <c r="Q1002" s="896">
        <f t="shared" si="143"/>
        <v>1</v>
      </c>
      <c r="R1002" s="613">
        <f t="shared" si="138"/>
        <v>0</v>
      </c>
      <c r="S1002" s="613">
        <f t="shared" si="139"/>
        <v>0</v>
      </c>
      <c r="T1002" s="747">
        <f t="shared" si="140"/>
        <v>0</v>
      </c>
      <c r="U1002" s="613">
        <f t="shared" si="141"/>
        <v>0</v>
      </c>
    </row>
    <row r="1003" spans="1:21">
      <c r="A1003" s="285" t="s">
        <v>3718</v>
      </c>
      <c r="B1003" s="285" t="s">
        <v>3577</v>
      </c>
      <c r="C1003" s="447" t="s">
        <v>4919</v>
      </c>
      <c r="D1003" s="497">
        <f t="shared" si="142"/>
        <v>76</v>
      </c>
      <c r="E1003" s="496" t="e">
        <v>#N/A</v>
      </c>
      <c r="F1003" s="489">
        <v>76</v>
      </c>
      <c r="G1003" s="489" t="e">
        <v>#N/A</v>
      </c>
      <c r="H1003" s="489">
        <v>76</v>
      </c>
      <c r="I1003" s="489">
        <v>76</v>
      </c>
      <c r="J1003" s="489">
        <v>76</v>
      </c>
      <c r="K1003" s="489">
        <v>76</v>
      </c>
      <c r="L1003" s="489" t="e">
        <v>#N/A</v>
      </c>
      <c r="M1003" s="743"/>
      <c r="N1003" s="613" t="e">
        <f t="shared" si="135"/>
        <v>#N/A</v>
      </c>
      <c r="O1003" s="613">
        <f t="shared" si="136"/>
        <v>0</v>
      </c>
      <c r="P1003" s="613">
        <f t="shared" si="137"/>
        <v>0</v>
      </c>
      <c r="Q1003" s="896">
        <f t="shared" si="143"/>
        <v>1</v>
      </c>
      <c r="R1003" s="613">
        <f t="shared" si="138"/>
        <v>0</v>
      </c>
      <c r="S1003" s="613">
        <f t="shared" si="139"/>
        <v>0</v>
      </c>
      <c r="T1003" s="747">
        <f t="shared" si="140"/>
        <v>0</v>
      </c>
      <c r="U1003" s="613" t="e">
        <f t="shared" si="141"/>
        <v>#N/A</v>
      </c>
    </row>
    <row r="1004" spans="1:21">
      <c r="A1004" s="285" t="s">
        <v>3718</v>
      </c>
      <c r="B1004" s="285" t="s">
        <v>3578</v>
      </c>
      <c r="C1004" s="447" t="s">
        <v>4914</v>
      </c>
      <c r="D1004" s="497">
        <f t="shared" si="142"/>
        <v>613</v>
      </c>
      <c r="E1004" s="496" t="e">
        <v>#N/A</v>
      </c>
      <c r="F1004" s="489">
        <v>613</v>
      </c>
      <c r="G1004" s="489" t="e">
        <v>#N/A</v>
      </c>
      <c r="H1004" s="489">
        <v>613</v>
      </c>
      <c r="I1004" s="489">
        <v>613</v>
      </c>
      <c r="J1004" s="489">
        <v>613</v>
      </c>
      <c r="K1004" s="489">
        <v>613</v>
      </c>
      <c r="L1004" s="489" t="e">
        <v>#N/A</v>
      </c>
      <c r="M1004" s="743"/>
      <c r="N1004" s="613" t="e">
        <f t="shared" si="135"/>
        <v>#N/A</v>
      </c>
      <c r="O1004" s="613">
        <f t="shared" si="136"/>
        <v>0</v>
      </c>
      <c r="P1004" s="613">
        <f t="shared" si="137"/>
        <v>0</v>
      </c>
      <c r="Q1004" s="896">
        <f t="shared" si="143"/>
        <v>1</v>
      </c>
      <c r="R1004" s="613">
        <f t="shared" si="138"/>
        <v>0</v>
      </c>
      <c r="S1004" s="613">
        <f t="shared" si="139"/>
        <v>0</v>
      </c>
      <c r="T1004" s="747">
        <f t="shared" si="140"/>
        <v>0</v>
      </c>
      <c r="U1004" s="613" t="e">
        <f t="shared" si="141"/>
        <v>#N/A</v>
      </c>
    </row>
    <row r="1005" spans="1:21">
      <c r="A1005" s="285" t="s">
        <v>3718</v>
      </c>
      <c r="B1005" s="285" t="s">
        <v>3579</v>
      </c>
      <c r="C1005" s="447" t="s">
        <v>4915</v>
      </c>
      <c r="D1005" s="497">
        <f t="shared" si="142"/>
        <v>417</v>
      </c>
      <c r="E1005" s="496" t="e">
        <v>#N/A</v>
      </c>
      <c r="F1005" s="489">
        <v>417</v>
      </c>
      <c r="G1005" s="489" t="e">
        <v>#N/A</v>
      </c>
      <c r="H1005" s="489">
        <v>417</v>
      </c>
      <c r="I1005" s="489">
        <v>417</v>
      </c>
      <c r="J1005" s="489">
        <v>417</v>
      </c>
      <c r="K1005" s="489">
        <v>417</v>
      </c>
      <c r="L1005" s="489" t="e">
        <v>#N/A</v>
      </c>
      <c r="M1005" s="743"/>
      <c r="N1005" s="613" t="e">
        <f t="shared" si="135"/>
        <v>#N/A</v>
      </c>
      <c r="O1005" s="613">
        <f t="shared" si="136"/>
        <v>0</v>
      </c>
      <c r="P1005" s="613">
        <f t="shared" si="137"/>
        <v>0</v>
      </c>
      <c r="Q1005" s="896">
        <f t="shared" si="143"/>
        <v>1</v>
      </c>
      <c r="R1005" s="613">
        <f t="shared" si="138"/>
        <v>0</v>
      </c>
      <c r="S1005" s="613">
        <f t="shared" si="139"/>
        <v>0</v>
      </c>
      <c r="T1005" s="747">
        <f t="shared" si="140"/>
        <v>0</v>
      </c>
      <c r="U1005" s="613" t="e">
        <f t="shared" si="141"/>
        <v>#N/A</v>
      </c>
    </row>
    <row r="1006" spans="1:21">
      <c r="A1006" s="285" t="s">
        <v>3718</v>
      </c>
      <c r="B1006" s="285" t="s">
        <v>3580</v>
      </c>
      <c r="C1006" s="447" t="s">
        <v>4916</v>
      </c>
      <c r="D1006" s="497">
        <f t="shared" si="142"/>
        <v>688</v>
      </c>
      <c r="E1006" s="496" t="e">
        <v>#N/A</v>
      </c>
      <c r="F1006" s="489">
        <v>688</v>
      </c>
      <c r="G1006" s="489" t="e">
        <v>#N/A</v>
      </c>
      <c r="H1006" s="489">
        <v>688</v>
      </c>
      <c r="I1006" s="489">
        <v>688</v>
      </c>
      <c r="J1006" s="489">
        <v>688</v>
      </c>
      <c r="K1006" s="489">
        <v>688</v>
      </c>
      <c r="L1006" s="489" t="e">
        <v>#N/A</v>
      </c>
      <c r="M1006" s="743"/>
      <c r="N1006" s="613" t="e">
        <f t="shared" si="135"/>
        <v>#N/A</v>
      </c>
      <c r="O1006" s="613">
        <f t="shared" si="136"/>
        <v>0</v>
      </c>
      <c r="P1006" s="613">
        <f t="shared" si="137"/>
        <v>0</v>
      </c>
      <c r="Q1006" s="896">
        <f t="shared" si="143"/>
        <v>1</v>
      </c>
      <c r="R1006" s="613">
        <f t="shared" si="138"/>
        <v>0</v>
      </c>
      <c r="S1006" s="613">
        <f t="shared" si="139"/>
        <v>0</v>
      </c>
      <c r="T1006" s="747">
        <f t="shared" si="140"/>
        <v>0</v>
      </c>
      <c r="U1006" s="613" t="e">
        <f t="shared" si="141"/>
        <v>#N/A</v>
      </c>
    </row>
    <row r="1007" spans="1:21">
      <c r="A1007" s="285" t="s">
        <v>3718</v>
      </c>
      <c r="B1007" s="285" t="s">
        <v>3581</v>
      </c>
      <c r="C1007" s="447" t="s">
        <v>4917</v>
      </c>
      <c r="D1007" s="497">
        <f t="shared" si="142"/>
        <v>1286</v>
      </c>
      <c r="E1007" s="496" t="e">
        <v>#N/A</v>
      </c>
      <c r="F1007" s="489">
        <v>1286</v>
      </c>
      <c r="G1007" s="489" t="e">
        <v>#N/A</v>
      </c>
      <c r="H1007" s="489">
        <v>1286</v>
      </c>
      <c r="I1007" s="489">
        <v>1286</v>
      </c>
      <c r="J1007" s="489">
        <v>1286</v>
      </c>
      <c r="K1007" s="489">
        <v>1286</v>
      </c>
      <c r="L1007" s="489" t="e">
        <v>#N/A</v>
      </c>
      <c r="M1007" s="743"/>
      <c r="N1007" s="613" t="e">
        <f t="shared" si="135"/>
        <v>#N/A</v>
      </c>
      <c r="O1007" s="613">
        <f t="shared" si="136"/>
        <v>0</v>
      </c>
      <c r="P1007" s="613">
        <f t="shared" si="137"/>
        <v>0</v>
      </c>
      <c r="Q1007" s="896">
        <f t="shared" si="143"/>
        <v>1</v>
      </c>
      <c r="R1007" s="613">
        <f t="shared" si="138"/>
        <v>0</v>
      </c>
      <c r="S1007" s="613">
        <f t="shared" si="139"/>
        <v>0</v>
      </c>
      <c r="T1007" s="747">
        <f t="shared" si="140"/>
        <v>0</v>
      </c>
      <c r="U1007" s="613" t="e">
        <f t="shared" si="141"/>
        <v>#N/A</v>
      </c>
    </row>
    <row r="1008" spans="1:21">
      <c r="A1008" s="285" t="s">
        <v>3718</v>
      </c>
      <c r="B1008" s="285" t="s">
        <v>3582</v>
      </c>
      <c r="C1008" s="447" t="s">
        <v>4918</v>
      </c>
      <c r="D1008" s="497">
        <f t="shared" si="142"/>
        <v>234</v>
      </c>
      <c r="E1008" s="496" t="e">
        <v>#N/A</v>
      </c>
      <c r="F1008" s="489">
        <v>234</v>
      </c>
      <c r="G1008" s="489" t="e">
        <v>#N/A</v>
      </c>
      <c r="H1008" s="489">
        <v>234</v>
      </c>
      <c r="I1008" s="489">
        <v>234</v>
      </c>
      <c r="J1008" s="489">
        <v>234</v>
      </c>
      <c r="K1008" s="489">
        <v>234</v>
      </c>
      <c r="L1008" s="489" t="e">
        <v>#N/A</v>
      </c>
      <c r="M1008" s="743"/>
      <c r="N1008" s="613" t="e">
        <f t="shared" si="135"/>
        <v>#N/A</v>
      </c>
      <c r="O1008" s="613">
        <f t="shared" si="136"/>
        <v>0</v>
      </c>
      <c r="P1008" s="613">
        <f t="shared" si="137"/>
        <v>0</v>
      </c>
      <c r="Q1008" s="896">
        <f t="shared" si="143"/>
        <v>1</v>
      </c>
      <c r="R1008" s="613">
        <f t="shared" si="138"/>
        <v>0</v>
      </c>
      <c r="S1008" s="613">
        <f t="shared" si="139"/>
        <v>0</v>
      </c>
      <c r="T1008" s="747">
        <f t="shared" si="140"/>
        <v>0</v>
      </c>
      <c r="U1008" s="613" t="e">
        <f t="shared" si="141"/>
        <v>#N/A</v>
      </c>
    </row>
    <row r="1009" spans="1:21">
      <c r="A1009" s="285" t="s">
        <v>3718</v>
      </c>
      <c r="B1009" s="285" t="s">
        <v>3571</v>
      </c>
      <c r="C1009" s="447" t="s">
        <v>4827</v>
      </c>
      <c r="D1009" s="497">
        <f t="shared" si="142"/>
        <v>7820</v>
      </c>
      <c r="E1009" s="496" t="e">
        <v>#N/A</v>
      </c>
      <c r="F1009" s="489">
        <v>7820</v>
      </c>
      <c r="G1009" s="489" t="e">
        <v>#N/A</v>
      </c>
      <c r="H1009" s="489">
        <v>7820</v>
      </c>
      <c r="I1009" s="489">
        <v>7820</v>
      </c>
      <c r="J1009" s="489">
        <v>7820</v>
      </c>
      <c r="K1009" s="489">
        <v>7820</v>
      </c>
      <c r="L1009" s="489" t="e">
        <v>#N/A</v>
      </c>
      <c r="M1009" s="743"/>
      <c r="N1009" s="613" t="e">
        <f t="shared" si="135"/>
        <v>#N/A</v>
      </c>
      <c r="O1009" s="613">
        <f t="shared" si="136"/>
        <v>0</v>
      </c>
      <c r="P1009" s="613">
        <f t="shared" si="137"/>
        <v>0</v>
      </c>
      <c r="Q1009" s="896">
        <f t="shared" si="143"/>
        <v>1</v>
      </c>
      <c r="R1009" s="613">
        <f t="shared" si="138"/>
        <v>0</v>
      </c>
      <c r="S1009" s="613">
        <f t="shared" si="139"/>
        <v>0</v>
      </c>
      <c r="T1009" s="747">
        <f t="shared" si="140"/>
        <v>0</v>
      </c>
      <c r="U1009" s="613" t="e">
        <f t="shared" si="141"/>
        <v>#N/A</v>
      </c>
    </row>
    <row r="1010" spans="1:21">
      <c r="A1010" s="285" t="s">
        <v>3718</v>
      </c>
      <c r="B1010" s="285" t="s">
        <v>3573</v>
      </c>
      <c r="C1010" s="447" t="s">
        <v>4829</v>
      </c>
      <c r="D1010" s="497">
        <f t="shared" si="142"/>
        <v>7150</v>
      </c>
      <c r="E1010" s="496" t="e">
        <v>#N/A</v>
      </c>
      <c r="F1010" s="489">
        <v>7150</v>
      </c>
      <c r="G1010" s="489" t="e">
        <v>#N/A</v>
      </c>
      <c r="H1010" s="489">
        <v>7150</v>
      </c>
      <c r="I1010" s="489">
        <v>7150</v>
      </c>
      <c r="J1010" s="489">
        <v>7150</v>
      </c>
      <c r="K1010" s="489">
        <v>7150</v>
      </c>
      <c r="L1010" s="489" t="e">
        <v>#N/A</v>
      </c>
      <c r="M1010" s="743"/>
      <c r="N1010" s="613" t="e">
        <f t="shared" si="135"/>
        <v>#N/A</v>
      </c>
      <c r="O1010" s="613">
        <f t="shared" si="136"/>
        <v>0</v>
      </c>
      <c r="P1010" s="613">
        <f t="shared" si="137"/>
        <v>0</v>
      </c>
      <c r="Q1010" s="896">
        <f t="shared" si="143"/>
        <v>1</v>
      </c>
      <c r="R1010" s="613">
        <f t="shared" si="138"/>
        <v>0</v>
      </c>
      <c r="S1010" s="613">
        <f t="shared" si="139"/>
        <v>0</v>
      </c>
      <c r="T1010" s="747">
        <f t="shared" si="140"/>
        <v>0</v>
      </c>
      <c r="U1010" s="613" t="e">
        <f t="shared" si="141"/>
        <v>#N/A</v>
      </c>
    </row>
    <row r="1011" spans="1:21">
      <c r="A1011" s="285" t="s">
        <v>3718</v>
      </c>
      <c r="B1011" s="285" t="s">
        <v>3575</v>
      </c>
      <c r="C1011" s="447" t="s">
        <v>4831</v>
      </c>
      <c r="D1011" s="497">
        <f t="shared" si="142"/>
        <v>5670</v>
      </c>
      <c r="E1011" s="496" t="e">
        <v>#N/A</v>
      </c>
      <c r="F1011" s="489">
        <v>5670</v>
      </c>
      <c r="G1011" s="489" t="e">
        <v>#N/A</v>
      </c>
      <c r="H1011" s="489">
        <v>5670</v>
      </c>
      <c r="I1011" s="489">
        <v>5670</v>
      </c>
      <c r="J1011" s="489">
        <v>5670</v>
      </c>
      <c r="K1011" s="489">
        <v>5670</v>
      </c>
      <c r="L1011" s="489" t="e">
        <v>#N/A</v>
      </c>
      <c r="M1011" s="743"/>
      <c r="N1011" s="613" t="e">
        <f t="shared" si="135"/>
        <v>#N/A</v>
      </c>
      <c r="O1011" s="613">
        <f t="shared" si="136"/>
        <v>0</v>
      </c>
      <c r="P1011" s="613">
        <f t="shared" si="137"/>
        <v>0</v>
      </c>
      <c r="Q1011" s="896">
        <f t="shared" si="143"/>
        <v>1</v>
      </c>
      <c r="R1011" s="613">
        <f t="shared" si="138"/>
        <v>0</v>
      </c>
      <c r="S1011" s="613">
        <f t="shared" si="139"/>
        <v>0</v>
      </c>
      <c r="T1011" s="747">
        <f t="shared" si="140"/>
        <v>0</v>
      </c>
      <c r="U1011" s="613" t="e">
        <f t="shared" si="141"/>
        <v>#N/A</v>
      </c>
    </row>
    <row r="1012" spans="1:21">
      <c r="A1012" s="285" t="s">
        <v>3718</v>
      </c>
      <c r="B1012" s="285" t="s">
        <v>3572</v>
      </c>
      <c r="C1012" s="447" t="s">
        <v>4828</v>
      </c>
      <c r="D1012" s="497">
        <f t="shared" si="142"/>
        <v>11900</v>
      </c>
      <c r="E1012" s="496" t="e">
        <v>#N/A</v>
      </c>
      <c r="F1012" s="489">
        <v>11900</v>
      </c>
      <c r="G1012" s="489" t="e">
        <v>#N/A</v>
      </c>
      <c r="H1012" s="489">
        <v>11900</v>
      </c>
      <c r="I1012" s="489">
        <v>11900</v>
      </c>
      <c r="J1012" s="489">
        <v>11900</v>
      </c>
      <c r="K1012" s="489">
        <v>11900</v>
      </c>
      <c r="L1012" s="489" t="e">
        <v>#N/A</v>
      </c>
      <c r="M1012" s="743"/>
      <c r="N1012" s="613" t="e">
        <f t="shared" si="135"/>
        <v>#N/A</v>
      </c>
      <c r="O1012" s="613">
        <f t="shared" si="136"/>
        <v>0</v>
      </c>
      <c r="P1012" s="613">
        <f t="shared" si="137"/>
        <v>0</v>
      </c>
      <c r="Q1012" s="896">
        <f t="shared" si="143"/>
        <v>1</v>
      </c>
      <c r="R1012" s="613">
        <f t="shared" si="138"/>
        <v>0</v>
      </c>
      <c r="S1012" s="613">
        <f t="shared" si="139"/>
        <v>0</v>
      </c>
      <c r="T1012" s="747">
        <f t="shared" si="140"/>
        <v>0</v>
      </c>
      <c r="U1012" s="613" t="e">
        <f t="shared" si="141"/>
        <v>#N/A</v>
      </c>
    </row>
    <row r="1013" spans="1:21">
      <c r="A1013" s="285" t="s">
        <v>3718</v>
      </c>
      <c r="B1013" s="285" t="s">
        <v>3574</v>
      </c>
      <c r="C1013" s="447" t="s">
        <v>4830</v>
      </c>
      <c r="D1013" s="497">
        <f t="shared" si="142"/>
        <v>10560</v>
      </c>
      <c r="E1013" s="496" t="e">
        <v>#N/A</v>
      </c>
      <c r="F1013" s="489">
        <v>10560</v>
      </c>
      <c r="G1013" s="489" t="e">
        <v>#N/A</v>
      </c>
      <c r="H1013" s="489">
        <v>10560</v>
      </c>
      <c r="I1013" s="489">
        <v>10560</v>
      </c>
      <c r="J1013" s="489">
        <v>10560</v>
      </c>
      <c r="K1013" s="489">
        <v>10560</v>
      </c>
      <c r="L1013" s="489" t="e">
        <v>#N/A</v>
      </c>
      <c r="M1013" s="743"/>
      <c r="N1013" s="613" t="e">
        <f t="shared" si="135"/>
        <v>#N/A</v>
      </c>
      <c r="O1013" s="613">
        <f t="shared" si="136"/>
        <v>0</v>
      </c>
      <c r="P1013" s="613">
        <f t="shared" si="137"/>
        <v>0</v>
      </c>
      <c r="Q1013" s="896">
        <f t="shared" si="143"/>
        <v>1</v>
      </c>
      <c r="R1013" s="613">
        <f t="shared" si="138"/>
        <v>0</v>
      </c>
      <c r="S1013" s="613">
        <f t="shared" si="139"/>
        <v>0</v>
      </c>
      <c r="T1013" s="747">
        <f t="shared" si="140"/>
        <v>0</v>
      </c>
      <c r="U1013" s="613" t="e">
        <f t="shared" si="141"/>
        <v>#N/A</v>
      </c>
    </row>
    <row r="1014" spans="1:21">
      <c r="A1014" s="285" t="s">
        <v>3718</v>
      </c>
      <c r="B1014" s="285" t="s">
        <v>3576</v>
      </c>
      <c r="C1014" s="447" t="s">
        <v>4832</v>
      </c>
      <c r="D1014" s="497">
        <f t="shared" si="142"/>
        <v>7595</v>
      </c>
      <c r="E1014" s="496" t="e">
        <v>#N/A</v>
      </c>
      <c r="F1014" s="489">
        <v>7595</v>
      </c>
      <c r="G1014" s="489" t="e">
        <v>#N/A</v>
      </c>
      <c r="H1014" s="489">
        <v>7595</v>
      </c>
      <c r="I1014" s="489">
        <v>7595</v>
      </c>
      <c r="J1014" s="489">
        <v>7595</v>
      </c>
      <c r="K1014" s="489">
        <v>7595</v>
      </c>
      <c r="L1014" s="489" t="e">
        <v>#N/A</v>
      </c>
      <c r="M1014" s="743"/>
      <c r="N1014" s="613" t="e">
        <f t="shared" si="135"/>
        <v>#N/A</v>
      </c>
      <c r="O1014" s="613">
        <f t="shared" si="136"/>
        <v>0</v>
      </c>
      <c r="P1014" s="613">
        <f t="shared" si="137"/>
        <v>0</v>
      </c>
      <c r="Q1014" s="896">
        <f t="shared" si="143"/>
        <v>1</v>
      </c>
      <c r="R1014" s="613">
        <f t="shared" si="138"/>
        <v>0</v>
      </c>
      <c r="S1014" s="613">
        <f t="shared" si="139"/>
        <v>0</v>
      </c>
      <c r="T1014" s="747">
        <f t="shared" si="140"/>
        <v>0</v>
      </c>
      <c r="U1014" s="613" t="e">
        <f t="shared" si="141"/>
        <v>#N/A</v>
      </c>
    </row>
    <row r="1015" spans="1:21">
      <c r="A1015" s="285" t="s">
        <v>3718</v>
      </c>
      <c r="B1015" s="285" t="s">
        <v>274</v>
      </c>
      <c r="C1015" s="447" t="s">
        <v>5798</v>
      </c>
      <c r="D1015" s="497">
        <f t="shared" si="142"/>
        <v>1782</v>
      </c>
      <c r="E1015" s="496" t="e">
        <v>#N/A</v>
      </c>
      <c r="F1015" s="489">
        <v>1782</v>
      </c>
      <c r="G1015" s="489" t="e">
        <v>#N/A</v>
      </c>
      <c r="H1015" s="489">
        <v>1782</v>
      </c>
      <c r="I1015" s="489">
        <v>1782</v>
      </c>
      <c r="J1015" s="489">
        <v>1782</v>
      </c>
      <c r="K1015" s="489">
        <v>1782</v>
      </c>
      <c r="L1015" s="489">
        <v>1782</v>
      </c>
      <c r="M1015" s="743"/>
      <c r="N1015" s="613" t="e">
        <f t="shared" si="135"/>
        <v>#N/A</v>
      </c>
      <c r="O1015" s="613">
        <f t="shared" si="136"/>
        <v>0</v>
      </c>
      <c r="P1015" s="613">
        <f t="shared" si="137"/>
        <v>0</v>
      </c>
      <c r="Q1015" s="896">
        <f t="shared" si="143"/>
        <v>1</v>
      </c>
      <c r="R1015" s="613">
        <f t="shared" si="138"/>
        <v>0</v>
      </c>
      <c r="S1015" s="613">
        <f t="shared" si="139"/>
        <v>0</v>
      </c>
      <c r="T1015" s="747">
        <f t="shared" si="140"/>
        <v>0</v>
      </c>
      <c r="U1015" s="613">
        <f t="shared" si="141"/>
        <v>0</v>
      </c>
    </row>
    <row r="1016" spans="1:21">
      <c r="A1016" s="285" t="s">
        <v>3718</v>
      </c>
      <c r="B1016" s="285" t="s">
        <v>277</v>
      </c>
      <c r="C1016" s="447" t="s">
        <v>5799</v>
      </c>
      <c r="D1016" s="497">
        <f t="shared" si="142"/>
        <v>2794</v>
      </c>
      <c r="E1016" s="496" t="e">
        <v>#N/A</v>
      </c>
      <c r="F1016" s="489">
        <v>2794</v>
      </c>
      <c r="G1016" s="489" t="e">
        <v>#N/A</v>
      </c>
      <c r="H1016" s="489">
        <v>2766</v>
      </c>
      <c r="I1016" s="489">
        <v>2766</v>
      </c>
      <c r="J1016" s="489">
        <v>2766</v>
      </c>
      <c r="K1016" s="489">
        <v>2766</v>
      </c>
      <c r="L1016" s="489">
        <v>2766</v>
      </c>
      <c r="M1016" s="743"/>
      <c r="N1016" s="613" t="e">
        <f t="shared" si="135"/>
        <v>#N/A</v>
      </c>
      <c r="O1016" s="613">
        <f t="shared" si="136"/>
        <v>0</v>
      </c>
      <c r="P1016" s="613">
        <f t="shared" si="137"/>
        <v>28</v>
      </c>
      <c r="Q1016" s="896">
        <f t="shared" si="143"/>
        <v>1.0101229211858278</v>
      </c>
      <c r="R1016" s="613">
        <f t="shared" si="138"/>
        <v>28</v>
      </c>
      <c r="S1016" s="613">
        <f t="shared" si="139"/>
        <v>28</v>
      </c>
      <c r="T1016" s="747">
        <f t="shared" si="140"/>
        <v>28</v>
      </c>
      <c r="U1016" s="613">
        <f t="shared" si="141"/>
        <v>28</v>
      </c>
    </row>
    <row r="1017" spans="1:21">
      <c r="A1017" s="285" t="s">
        <v>3718</v>
      </c>
      <c r="B1017" s="285" t="s">
        <v>262</v>
      </c>
      <c r="C1017" s="447" t="s">
        <v>5800</v>
      </c>
      <c r="D1017" s="497">
        <f t="shared" si="142"/>
        <v>1093</v>
      </c>
      <c r="E1017" s="496" t="e">
        <v>#N/A</v>
      </c>
      <c r="F1017" s="489">
        <v>1093</v>
      </c>
      <c r="G1017" s="489" t="e">
        <v>#N/A</v>
      </c>
      <c r="H1017" s="489">
        <v>1071</v>
      </c>
      <c r="I1017" s="489">
        <v>1071</v>
      </c>
      <c r="J1017" s="489">
        <v>1071</v>
      </c>
      <c r="K1017" s="489">
        <v>1071</v>
      </c>
      <c r="L1017" s="489">
        <v>1071</v>
      </c>
      <c r="M1017" s="743"/>
      <c r="N1017" s="613" t="e">
        <f t="shared" si="135"/>
        <v>#N/A</v>
      </c>
      <c r="O1017" s="613">
        <f t="shared" si="136"/>
        <v>0</v>
      </c>
      <c r="P1017" s="613">
        <f t="shared" si="137"/>
        <v>22</v>
      </c>
      <c r="Q1017" s="896">
        <f t="shared" si="143"/>
        <v>1.0205415499533146</v>
      </c>
      <c r="R1017" s="613">
        <f t="shared" si="138"/>
        <v>22</v>
      </c>
      <c r="S1017" s="613">
        <f t="shared" si="139"/>
        <v>22</v>
      </c>
      <c r="T1017" s="747">
        <f t="shared" si="140"/>
        <v>22</v>
      </c>
      <c r="U1017" s="613">
        <f t="shared" si="141"/>
        <v>22</v>
      </c>
    </row>
    <row r="1018" spans="1:21">
      <c r="A1018" s="285" t="s">
        <v>3718</v>
      </c>
      <c r="B1018" s="285" t="s">
        <v>287</v>
      </c>
      <c r="C1018" s="447" t="s">
        <v>5801</v>
      </c>
      <c r="D1018" s="497">
        <f t="shared" si="142"/>
        <v>2861</v>
      </c>
      <c r="E1018" s="496" t="e">
        <v>#N/A</v>
      </c>
      <c r="F1018" s="489">
        <v>2861</v>
      </c>
      <c r="G1018" s="489" t="e">
        <v>#N/A</v>
      </c>
      <c r="H1018" s="489">
        <v>2861</v>
      </c>
      <c r="I1018" s="489">
        <v>2861</v>
      </c>
      <c r="J1018" s="489">
        <v>2861</v>
      </c>
      <c r="K1018" s="489">
        <v>2861</v>
      </c>
      <c r="L1018" s="489" t="e">
        <v>#N/A</v>
      </c>
      <c r="M1018" s="743"/>
      <c r="N1018" s="613" t="e">
        <f t="shared" si="135"/>
        <v>#N/A</v>
      </c>
      <c r="O1018" s="613">
        <f t="shared" si="136"/>
        <v>0</v>
      </c>
      <c r="P1018" s="613">
        <f t="shared" si="137"/>
        <v>0</v>
      </c>
      <c r="Q1018" s="896">
        <f t="shared" si="143"/>
        <v>1</v>
      </c>
      <c r="R1018" s="613">
        <f t="shared" si="138"/>
        <v>0</v>
      </c>
      <c r="S1018" s="613">
        <f t="shared" si="139"/>
        <v>0</v>
      </c>
      <c r="T1018" s="747">
        <f t="shared" si="140"/>
        <v>0</v>
      </c>
      <c r="U1018" s="613" t="e">
        <f t="shared" si="141"/>
        <v>#N/A</v>
      </c>
    </row>
    <row r="1019" spans="1:21">
      <c r="A1019" s="285" t="s">
        <v>3718</v>
      </c>
      <c r="B1019" s="285" t="s">
        <v>1404</v>
      </c>
      <c r="C1019" s="447" t="s">
        <v>5802</v>
      </c>
      <c r="D1019" s="497">
        <f t="shared" si="142"/>
        <v>2919</v>
      </c>
      <c r="E1019" s="496" t="e">
        <v>#N/A</v>
      </c>
      <c r="F1019" s="489">
        <v>2919</v>
      </c>
      <c r="G1019" s="489" t="e">
        <v>#N/A</v>
      </c>
      <c r="H1019" s="489">
        <v>2861</v>
      </c>
      <c r="I1019" s="489">
        <v>2861</v>
      </c>
      <c r="J1019" s="489">
        <v>2861</v>
      </c>
      <c r="K1019" s="489">
        <v>2861</v>
      </c>
      <c r="L1019" s="489" t="e">
        <v>#N/A</v>
      </c>
      <c r="M1019" s="743"/>
      <c r="N1019" s="613" t="e">
        <f t="shared" si="135"/>
        <v>#N/A</v>
      </c>
      <c r="O1019" s="613">
        <f t="shared" si="136"/>
        <v>0</v>
      </c>
      <c r="P1019" s="613">
        <f t="shared" si="137"/>
        <v>58</v>
      </c>
      <c r="Q1019" s="896">
        <f t="shared" si="143"/>
        <v>1.0202726319468718</v>
      </c>
      <c r="R1019" s="613">
        <f t="shared" si="138"/>
        <v>58</v>
      </c>
      <c r="S1019" s="613">
        <f t="shared" si="139"/>
        <v>58</v>
      </c>
      <c r="T1019" s="747">
        <f t="shared" si="140"/>
        <v>58</v>
      </c>
      <c r="U1019" s="613" t="e">
        <f t="shared" si="141"/>
        <v>#N/A</v>
      </c>
    </row>
    <row r="1020" spans="1:21">
      <c r="A1020" s="285" t="s">
        <v>3718</v>
      </c>
      <c r="B1020" s="285" t="s">
        <v>288</v>
      </c>
      <c r="C1020" s="447" t="s">
        <v>5803</v>
      </c>
      <c r="D1020" s="497">
        <f t="shared" si="142"/>
        <v>3403</v>
      </c>
      <c r="E1020" s="496" t="e">
        <v>#N/A</v>
      </c>
      <c r="F1020" s="489">
        <v>3403</v>
      </c>
      <c r="G1020" s="489" t="e">
        <v>#N/A</v>
      </c>
      <c r="H1020" s="489">
        <v>3403</v>
      </c>
      <c r="I1020" s="489">
        <v>3403</v>
      </c>
      <c r="J1020" s="489">
        <v>3403</v>
      </c>
      <c r="K1020" s="489">
        <v>3403</v>
      </c>
      <c r="L1020" s="489" t="e">
        <v>#N/A</v>
      </c>
      <c r="M1020" s="743"/>
      <c r="N1020" s="613" t="e">
        <f t="shared" si="135"/>
        <v>#N/A</v>
      </c>
      <c r="O1020" s="613">
        <f t="shared" si="136"/>
        <v>0</v>
      </c>
      <c r="P1020" s="613">
        <f t="shared" si="137"/>
        <v>0</v>
      </c>
      <c r="Q1020" s="896">
        <f t="shared" si="143"/>
        <v>1</v>
      </c>
      <c r="R1020" s="613">
        <f t="shared" si="138"/>
        <v>0</v>
      </c>
      <c r="S1020" s="613">
        <f t="shared" si="139"/>
        <v>0</v>
      </c>
      <c r="T1020" s="747">
        <f t="shared" si="140"/>
        <v>0</v>
      </c>
      <c r="U1020" s="613" t="e">
        <f t="shared" si="141"/>
        <v>#N/A</v>
      </c>
    </row>
    <row r="1021" spans="1:21">
      <c r="A1021" s="285" t="s">
        <v>3718</v>
      </c>
      <c r="B1021" s="285" t="s">
        <v>1405</v>
      </c>
      <c r="C1021" s="447" t="s">
        <v>5804</v>
      </c>
      <c r="D1021" s="497">
        <f t="shared" si="142"/>
        <v>3472</v>
      </c>
      <c r="E1021" s="496" t="e">
        <v>#N/A</v>
      </c>
      <c r="F1021" s="489">
        <v>3472</v>
      </c>
      <c r="G1021" s="489" t="e">
        <v>#N/A</v>
      </c>
      <c r="H1021" s="489">
        <v>3403</v>
      </c>
      <c r="I1021" s="489">
        <v>3403</v>
      </c>
      <c r="J1021" s="489">
        <v>3403</v>
      </c>
      <c r="K1021" s="489">
        <v>3403</v>
      </c>
      <c r="L1021" s="489" t="e">
        <v>#N/A</v>
      </c>
      <c r="M1021" s="743"/>
      <c r="N1021" s="613" t="e">
        <f t="shared" si="135"/>
        <v>#N/A</v>
      </c>
      <c r="O1021" s="613">
        <f t="shared" si="136"/>
        <v>0</v>
      </c>
      <c r="P1021" s="613">
        <f t="shared" si="137"/>
        <v>69</v>
      </c>
      <c r="Q1021" s="896">
        <f t="shared" si="143"/>
        <v>1.020276226858654</v>
      </c>
      <c r="R1021" s="613">
        <f t="shared" si="138"/>
        <v>69</v>
      </c>
      <c r="S1021" s="613">
        <f t="shared" si="139"/>
        <v>69</v>
      </c>
      <c r="T1021" s="747">
        <f t="shared" si="140"/>
        <v>69</v>
      </c>
      <c r="U1021" s="613" t="e">
        <f t="shared" si="141"/>
        <v>#N/A</v>
      </c>
    </row>
    <row r="1022" spans="1:21">
      <c r="A1022" s="285" t="s">
        <v>3718</v>
      </c>
      <c r="B1022" s="285" t="s">
        <v>284</v>
      </c>
      <c r="C1022" s="447" t="s">
        <v>4309</v>
      </c>
      <c r="D1022" s="497">
        <f t="shared" si="142"/>
        <v>3403</v>
      </c>
      <c r="E1022" s="496" t="e">
        <v>#N/A</v>
      </c>
      <c r="F1022" s="489" t="e">
        <v>#N/A</v>
      </c>
      <c r="G1022" s="489" t="e">
        <v>#N/A</v>
      </c>
      <c r="H1022" s="489">
        <v>3403</v>
      </c>
      <c r="I1022" s="489" t="e">
        <v>#N/A</v>
      </c>
      <c r="J1022" s="489" t="e">
        <v>#N/A</v>
      </c>
      <c r="K1022" s="489" t="e">
        <v>#N/A</v>
      </c>
      <c r="L1022" s="489">
        <v>3403</v>
      </c>
      <c r="M1022" s="743"/>
      <c r="N1022" s="613" t="e">
        <f t="shared" si="135"/>
        <v>#N/A</v>
      </c>
      <c r="O1022" s="613" t="e">
        <f t="shared" si="136"/>
        <v>#N/A</v>
      </c>
      <c r="P1022" s="613">
        <f t="shared" si="137"/>
        <v>0</v>
      </c>
      <c r="Q1022" s="896" t="e">
        <f t="shared" si="143"/>
        <v>#N/A</v>
      </c>
      <c r="R1022" s="613" t="e">
        <f t="shared" si="138"/>
        <v>#N/A</v>
      </c>
      <c r="S1022" s="613" t="e">
        <f t="shared" si="139"/>
        <v>#N/A</v>
      </c>
      <c r="T1022" s="747" t="e">
        <f t="shared" si="140"/>
        <v>#N/A</v>
      </c>
      <c r="U1022" s="613">
        <f t="shared" si="141"/>
        <v>0</v>
      </c>
    </row>
    <row r="1023" spans="1:21">
      <c r="A1023" s="285" t="s">
        <v>3718</v>
      </c>
      <c r="B1023" s="285" t="s">
        <v>267</v>
      </c>
      <c r="C1023" s="447" t="s">
        <v>5805</v>
      </c>
      <c r="D1023" s="497">
        <f t="shared" si="142"/>
        <v>1012</v>
      </c>
      <c r="E1023" s="496" t="e">
        <v>#N/A</v>
      </c>
      <c r="F1023" s="489">
        <v>1012</v>
      </c>
      <c r="G1023" s="489" t="e">
        <v>#N/A</v>
      </c>
      <c r="H1023" s="489">
        <v>1012</v>
      </c>
      <c r="I1023" s="489">
        <v>1012</v>
      </c>
      <c r="J1023" s="489">
        <v>1012</v>
      </c>
      <c r="K1023" s="489">
        <v>1012</v>
      </c>
      <c r="L1023" s="489">
        <v>1012</v>
      </c>
      <c r="M1023" s="743"/>
      <c r="N1023" s="613" t="e">
        <f t="shared" si="135"/>
        <v>#N/A</v>
      </c>
      <c r="O1023" s="613">
        <f t="shared" si="136"/>
        <v>0</v>
      </c>
      <c r="P1023" s="613">
        <f t="shared" si="137"/>
        <v>0</v>
      </c>
      <c r="Q1023" s="896">
        <f t="shared" si="143"/>
        <v>1</v>
      </c>
      <c r="R1023" s="613">
        <f t="shared" si="138"/>
        <v>0</v>
      </c>
      <c r="S1023" s="613">
        <f t="shared" si="139"/>
        <v>0</v>
      </c>
      <c r="T1023" s="747">
        <f t="shared" si="140"/>
        <v>0</v>
      </c>
      <c r="U1023" s="613">
        <f t="shared" si="141"/>
        <v>0</v>
      </c>
    </row>
    <row r="1024" spans="1:21">
      <c r="A1024" s="285" t="s">
        <v>3718</v>
      </c>
      <c r="B1024" s="285" t="s">
        <v>272</v>
      </c>
      <c r="C1024" s="447" t="s">
        <v>5806</v>
      </c>
      <c r="D1024" s="497">
        <f t="shared" si="142"/>
        <v>1056</v>
      </c>
      <c r="E1024" s="496" t="e">
        <v>#N/A</v>
      </c>
      <c r="F1024" s="489">
        <v>1056</v>
      </c>
      <c r="G1024" s="489" t="e">
        <v>#N/A</v>
      </c>
      <c r="H1024" s="489">
        <v>1045</v>
      </c>
      <c r="I1024" s="489">
        <v>1045</v>
      </c>
      <c r="J1024" s="489">
        <v>1045</v>
      </c>
      <c r="K1024" s="489">
        <v>1045</v>
      </c>
      <c r="L1024" s="489">
        <v>1045</v>
      </c>
      <c r="M1024" s="743"/>
      <c r="N1024" s="613" t="e">
        <f t="shared" si="135"/>
        <v>#N/A</v>
      </c>
      <c r="O1024" s="613">
        <f t="shared" si="136"/>
        <v>0</v>
      </c>
      <c r="P1024" s="613">
        <f t="shared" si="137"/>
        <v>11</v>
      </c>
      <c r="Q1024" s="896">
        <f t="shared" si="143"/>
        <v>1.0105263157894737</v>
      </c>
      <c r="R1024" s="613">
        <f t="shared" si="138"/>
        <v>11</v>
      </c>
      <c r="S1024" s="613">
        <f t="shared" si="139"/>
        <v>11</v>
      </c>
      <c r="T1024" s="747">
        <f t="shared" si="140"/>
        <v>11</v>
      </c>
      <c r="U1024" s="613">
        <f t="shared" si="141"/>
        <v>11</v>
      </c>
    </row>
    <row r="1025" spans="1:21">
      <c r="A1025" s="285" t="s">
        <v>3718</v>
      </c>
      <c r="B1025" s="285" t="s">
        <v>278</v>
      </c>
      <c r="C1025" s="447" t="s">
        <v>5807</v>
      </c>
      <c r="D1025" s="497">
        <f t="shared" si="142"/>
        <v>940</v>
      </c>
      <c r="E1025" s="496" t="e">
        <v>#N/A</v>
      </c>
      <c r="F1025" s="489">
        <v>940</v>
      </c>
      <c r="G1025" s="489" t="e">
        <v>#N/A</v>
      </c>
      <c r="H1025" s="489">
        <v>940</v>
      </c>
      <c r="I1025" s="489">
        <v>940</v>
      </c>
      <c r="J1025" s="489">
        <v>940</v>
      </c>
      <c r="K1025" s="489">
        <v>940</v>
      </c>
      <c r="L1025" s="489">
        <v>940</v>
      </c>
      <c r="M1025" s="743"/>
      <c r="N1025" s="613" t="e">
        <f t="shared" si="135"/>
        <v>#N/A</v>
      </c>
      <c r="O1025" s="613">
        <f t="shared" si="136"/>
        <v>0</v>
      </c>
      <c r="P1025" s="613">
        <f t="shared" si="137"/>
        <v>0</v>
      </c>
      <c r="Q1025" s="896">
        <f t="shared" si="143"/>
        <v>1</v>
      </c>
      <c r="R1025" s="613">
        <f t="shared" si="138"/>
        <v>0</v>
      </c>
      <c r="S1025" s="613">
        <f t="shared" si="139"/>
        <v>0</v>
      </c>
      <c r="T1025" s="747">
        <f t="shared" si="140"/>
        <v>0</v>
      </c>
      <c r="U1025" s="613">
        <f t="shared" si="141"/>
        <v>0</v>
      </c>
    </row>
    <row r="1026" spans="1:21">
      <c r="A1026" s="285" t="s">
        <v>3718</v>
      </c>
      <c r="B1026" s="285" t="s">
        <v>275</v>
      </c>
      <c r="C1026" s="447" t="s">
        <v>5808</v>
      </c>
      <c r="D1026" s="497">
        <f t="shared" si="142"/>
        <v>1464</v>
      </c>
      <c r="E1026" s="496" t="e">
        <v>#N/A</v>
      </c>
      <c r="F1026" s="489">
        <v>1464</v>
      </c>
      <c r="G1026" s="489" t="e">
        <v>#N/A</v>
      </c>
      <c r="H1026" s="489">
        <v>1449</v>
      </c>
      <c r="I1026" s="489">
        <v>1449</v>
      </c>
      <c r="J1026" s="489">
        <v>1449</v>
      </c>
      <c r="K1026" s="489">
        <v>1449</v>
      </c>
      <c r="L1026" s="489">
        <v>1449</v>
      </c>
      <c r="M1026" s="743"/>
      <c r="N1026" s="613" t="e">
        <f t="shared" ref="N1026:N1089" si="144">D1026-E1026</f>
        <v>#N/A</v>
      </c>
      <c r="O1026" s="613">
        <f t="shared" ref="O1026:O1089" si="145">D1026-F1026</f>
        <v>0</v>
      </c>
      <c r="P1026" s="613">
        <f t="shared" ref="P1026:P1089" si="146">D1026-H1026</f>
        <v>15</v>
      </c>
      <c r="Q1026" s="896">
        <f t="shared" si="143"/>
        <v>1.010351966873706</v>
      </c>
      <c r="R1026" s="613">
        <f t="shared" ref="R1026:R1089" si="147">D1026-I1026</f>
        <v>15</v>
      </c>
      <c r="S1026" s="613">
        <f t="shared" ref="S1026:S1089" si="148">D1026-J1026</f>
        <v>15</v>
      </c>
      <c r="T1026" s="747">
        <f t="shared" ref="T1026:T1089" si="149">D1026-K1026</f>
        <v>15</v>
      </c>
      <c r="U1026" s="613">
        <f t="shared" ref="U1026:U1089" si="150">D1026-L1026</f>
        <v>15</v>
      </c>
    </row>
    <row r="1027" spans="1:21">
      <c r="A1027" s="285" t="s">
        <v>3718</v>
      </c>
      <c r="B1027" s="285" t="s">
        <v>260</v>
      </c>
      <c r="C1027" s="447" t="s">
        <v>5809</v>
      </c>
      <c r="D1027" s="497">
        <f t="shared" ref="D1027:D1090" si="151">IFERROR(E1027,IFERROR(F1027,IFERROR(G1027,IFERROR(H1027,IFERROR(I1027,IFERROR(J1027,IFERROR(K1027,L1027)))))))</f>
        <v>906</v>
      </c>
      <c r="E1027" s="496" t="e">
        <v>#N/A</v>
      </c>
      <c r="F1027" s="489">
        <v>906</v>
      </c>
      <c r="G1027" s="489" t="e">
        <v>#N/A</v>
      </c>
      <c r="H1027" s="489">
        <v>906</v>
      </c>
      <c r="I1027" s="489">
        <v>906</v>
      </c>
      <c r="J1027" s="489">
        <v>906</v>
      </c>
      <c r="K1027" s="489">
        <v>906</v>
      </c>
      <c r="L1027" s="489">
        <v>906</v>
      </c>
      <c r="M1027" s="743"/>
      <c r="N1027" s="613" t="e">
        <f t="shared" si="144"/>
        <v>#N/A</v>
      </c>
      <c r="O1027" s="613">
        <f t="shared" si="145"/>
        <v>0</v>
      </c>
      <c r="P1027" s="613">
        <f t="shared" si="146"/>
        <v>0</v>
      </c>
      <c r="Q1027" s="896">
        <f t="shared" ref="Q1027:Q1090" si="152">F1027/H1027</f>
        <v>1</v>
      </c>
      <c r="R1027" s="613">
        <f t="shared" si="147"/>
        <v>0</v>
      </c>
      <c r="S1027" s="613">
        <f t="shared" si="148"/>
        <v>0</v>
      </c>
      <c r="T1027" s="747">
        <f t="shared" si="149"/>
        <v>0</v>
      </c>
      <c r="U1027" s="613">
        <f t="shared" si="150"/>
        <v>0</v>
      </c>
    </row>
    <row r="1028" spans="1:21">
      <c r="A1028" s="285" t="s">
        <v>3718</v>
      </c>
      <c r="B1028" s="285" t="s">
        <v>268</v>
      </c>
      <c r="C1028" s="447" t="s">
        <v>5810</v>
      </c>
      <c r="D1028" s="497">
        <f t="shared" si="151"/>
        <v>1167</v>
      </c>
      <c r="E1028" s="496" t="e">
        <v>#N/A</v>
      </c>
      <c r="F1028" s="489">
        <v>1167</v>
      </c>
      <c r="G1028" s="489" t="e">
        <v>#N/A</v>
      </c>
      <c r="H1028" s="489">
        <v>1167</v>
      </c>
      <c r="I1028" s="489">
        <v>1167</v>
      </c>
      <c r="J1028" s="489">
        <v>1167</v>
      </c>
      <c r="K1028" s="489">
        <v>1167</v>
      </c>
      <c r="L1028" s="489">
        <v>1167</v>
      </c>
      <c r="M1028" s="743"/>
      <c r="N1028" s="613" t="e">
        <f t="shared" si="144"/>
        <v>#N/A</v>
      </c>
      <c r="O1028" s="613">
        <f t="shared" si="145"/>
        <v>0</v>
      </c>
      <c r="P1028" s="613">
        <f t="shared" si="146"/>
        <v>0</v>
      </c>
      <c r="Q1028" s="896">
        <f t="shared" si="152"/>
        <v>1</v>
      </c>
      <c r="R1028" s="613">
        <f t="shared" si="147"/>
        <v>0</v>
      </c>
      <c r="S1028" s="613">
        <f t="shared" si="148"/>
        <v>0</v>
      </c>
      <c r="T1028" s="747">
        <f t="shared" si="149"/>
        <v>0</v>
      </c>
      <c r="U1028" s="613">
        <f t="shared" si="150"/>
        <v>0</v>
      </c>
    </row>
    <row r="1029" spans="1:21">
      <c r="A1029" s="285" t="s">
        <v>3718</v>
      </c>
      <c r="B1029" s="285" t="s">
        <v>269</v>
      </c>
      <c r="C1029" s="447" t="s">
        <v>5811</v>
      </c>
      <c r="D1029" s="497">
        <f t="shared" si="151"/>
        <v>1214</v>
      </c>
      <c r="E1029" s="496" t="e">
        <v>#N/A</v>
      </c>
      <c r="F1029" s="489">
        <v>1214</v>
      </c>
      <c r="G1029" s="489" t="e">
        <v>#N/A</v>
      </c>
      <c r="H1029" s="489">
        <v>1214</v>
      </c>
      <c r="I1029" s="489">
        <v>1214</v>
      </c>
      <c r="J1029" s="489">
        <v>1214</v>
      </c>
      <c r="K1029" s="489">
        <v>1214</v>
      </c>
      <c r="L1029" s="489">
        <v>1214</v>
      </c>
      <c r="M1029" s="743"/>
      <c r="N1029" s="613" t="e">
        <f t="shared" si="144"/>
        <v>#N/A</v>
      </c>
      <c r="O1029" s="613">
        <f t="shared" si="145"/>
        <v>0</v>
      </c>
      <c r="P1029" s="613">
        <f t="shared" si="146"/>
        <v>0</v>
      </c>
      <c r="Q1029" s="896">
        <f t="shared" si="152"/>
        <v>1</v>
      </c>
      <c r="R1029" s="613">
        <f t="shared" si="147"/>
        <v>0</v>
      </c>
      <c r="S1029" s="613">
        <f t="shared" si="148"/>
        <v>0</v>
      </c>
      <c r="T1029" s="747">
        <f t="shared" si="149"/>
        <v>0</v>
      </c>
      <c r="U1029" s="613">
        <f t="shared" si="150"/>
        <v>0</v>
      </c>
    </row>
    <row r="1030" spans="1:21">
      <c r="A1030" s="285" t="s">
        <v>3718</v>
      </c>
      <c r="B1030" s="285" t="s">
        <v>279</v>
      </c>
      <c r="C1030" s="447" t="s">
        <v>5812</v>
      </c>
      <c r="D1030" s="497">
        <f t="shared" si="151"/>
        <v>2506</v>
      </c>
      <c r="E1030" s="496" t="e">
        <v>#N/A</v>
      </c>
      <c r="F1030" s="489">
        <v>2506</v>
      </c>
      <c r="G1030" s="489" t="e">
        <v>#N/A</v>
      </c>
      <c r="H1030" s="489">
        <v>2506</v>
      </c>
      <c r="I1030" s="489">
        <v>2506</v>
      </c>
      <c r="J1030" s="489">
        <v>2506</v>
      </c>
      <c r="K1030" s="489">
        <v>2506</v>
      </c>
      <c r="L1030" s="489">
        <v>2506</v>
      </c>
      <c r="M1030" s="743"/>
      <c r="N1030" s="613" t="e">
        <f t="shared" si="144"/>
        <v>#N/A</v>
      </c>
      <c r="O1030" s="613">
        <f t="shared" si="145"/>
        <v>0</v>
      </c>
      <c r="P1030" s="613">
        <f t="shared" si="146"/>
        <v>0</v>
      </c>
      <c r="Q1030" s="896">
        <f t="shared" si="152"/>
        <v>1</v>
      </c>
      <c r="R1030" s="613">
        <f t="shared" si="147"/>
        <v>0</v>
      </c>
      <c r="S1030" s="613">
        <f t="shared" si="148"/>
        <v>0</v>
      </c>
      <c r="T1030" s="747">
        <f t="shared" si="149"/>
        <v>0</v>
      </c>
      <c r="U1030" s="613">
        <f t="shared" si="150"/>
        <v>0</v>
      </c>
    </row>
    <row r="1031" spans="1:21">
      <c r="A1031" s="285" t="s">
        <v>3718</v>
      </c>
      <c r="B1031" s="285" t="s">
        <v>273</v>
      </c>
      <c r="C1031" s="447" t="s">
        <v>5813</v>
      </c>
      <c r="D1031" s="497">
        <f t="shared" si="151"/>
        <v>1076</v>
      </c>
      <c r="E1031" s="496" t="e">
        <v>#N/A</v>
      </c>
      <c r="F1031" s="489">
        <v>1076</v>
      </c>
      <c r="G1031" s="489" t="e">
        <v>#N/A</v>
      </c>
      <c r="H1031" s="489">
        <v>1065</v>
      </c>
      <c r="I1031" s="489">
        <v>1065</v>
      </c>
      <c r="J1031" s="489">
        <v>1065</v>
      </c>
      <c r="K1031" s="489">
        <v>1065</v>
      </c>
      <c r="L1031" s="489">
        <v>1087</v>
      </c>
      <c r="M1031" s="743"/>
      <c r="N1031" s="613" t="e">
        <f t="shared" si="144"/>
        <v>#N/A</v>
      </c>
      <c r="O1031" s="613">
        <f t="shared" si="145"/>
        <v>0</v>
      </c>
      <c r="P1031" s="613">
        <f t="shared" si="146"/>
        <v>11</v>
      </c>
      <c r="Q1031" s="896">
        <f t="shared" si="152"/>
        <v>1.0103286384976526</v>
      </c>
      <c r="R1031" s="613">
        <f t="shared" si="147"/>
        <v>11</v>
      </c>
      <c r="S1031" s="613">
        <f t="shared" si="148"/>
        <v>11</v>
      </c>
      <c r="T1031" s="747">
        <f t="shared" si="149"/>
        <v>11</v>
      </c>
      <c r="U1031" s="613">
        <f t="shared" si="150"/>
        <v>-11</v>
      </c>
    </row>
    <row r="1032" spans="1:21">
      <c r="A1032" s="285" t="s">
        <v>3718</v>
      </c>
      <c r="B1032" s="285" t="s">
        <v>276</v>
      </c>
      <c r="C1032" s="447" t="s">
        <v>5814</v>
      </c>
      <c r="D1032" s="497">
        <f t="shared" si="151"/>
        <v>1837</v>
      </c>
      <c r="E1032" s="496" t="e">
        <v>#N/A</v>
      </c>
      <c r="F1032" s="489">
        <v>1837</v>
      </c>
      <c r="G1032" s="489" t="e">
        <v>#N/A</v>
      </c>
      <c r="H1032" s="489">
        <v>1818</v>
      </c>
      <c r="I1032" s="489">
        <v>1818</v>
      </c>
      <c r="J1032" s="489">
        <v>1818</v>
      </c>
      <c r="K1032" s="489">
        <v>1818</v>
      </c>
      <c r="L1032" s="489">
        <v>1818</v>
      </c>
      <c r="M1032" s="743"/>
      <c r="N1032" s="613" t="e">
        <f t="shared" si="144"/>
        <v>#N/A</v>
      </c>
      <c r="O1032" s="613">
        <f t="shared" si="145"/>
        <v>0</v>
      </c>
      <c r="P1032" s="613">
        <f t="shared" si="146"/>
        <v>19</v>
      </c>
      <c r="Q1032" s="896">
        <f t="shared" si="152"/>
        <v>1.0104510451045106</v>
      </c>
      <c r="R1032" s="613">
        <f t="shared" si="147"/>
        <v>19</v>
      </c>
      <c r="S1032" s="613">
        <f t="shared" si="148"/>
        <v>19</v>
      </c>
      <c r="T1032" s="747">
        <f t="shared" si="149"/>
        <v>19</v>
      </c>
      <c r="U1032" s="613">
        <f t="shared" si="150"/>
        <v>19</v>
      </c>
    </row>
    <row r="1033" spans="1:21">
      <c r="A1033" s="285" t="s">
        <v>3718</v>
      </c>
      <c r="B1033" s="285" t="s">
        <v>261</v>
      </c>
      <c r="C1033" s="447" t="s">
        <v>5815</v>
      </c>
      <c r="D1033" s="497">
        <f t="shared" si="151"/>
        <v>1092</v>
      </c>
      <c r="E1033" s="496">
        <v>1092</v>
      </c>
      <c r="F1033" s="489">
        <v>1092.42</v>
      </c>
      <c r="G1033" s="489" t="e">
        <v>#N/A</v>
      </c>
      <c r="H1033" s="489">
        <v>1071</v>
      </c>
      <c r="I1033" s="489">
        <v>1071</v>
      </c>
      <c r="J1033" s="489">
        <v>1071</v>
      </c>
      <c r="K1033" s="489">
        <v>1071</v>
      </c>
      <c r="L1033" s="489">
        <v>1071</v>
      </c>
      <c r="M1033" s="743"/>
      <c r="N1033" s="613">
        <f t="shared" si="144"/>
        <v>0</v>
      </c>
      <c r="O1033" s="613">
        <f t="shared" si="145"/>
        <v>-0.42000000000007276</v>
      </c>
      <c r="P1033" s="613">
        <f t="shared" si="146"/>
        <v>21</v>
      </c>
      <c r="Q1033" s="896">
        <f t="shared" si="152"/>
        <v>1.02</v>
      </c>
      <c r="R1033" s="613">
        <f t="shared" si="147"/>
        <v>21</v>
      </c>
      <c r="S1033" s="613">
        <f t="shared" si="148"/>
        <v>21</v>
      </c>
      <c r="T1033" s="747">
        <f t="shared" si="149"/>
        <v>21</v>
      </c>
      <c r="U1033" s="613">
        <f t="shared" si="150"/>
        <v>21</v>
      </c>
    </row>
    <row r="1034" spans="1:21">
      <c r="A1034" s="285" t="s">
        <v>3718</v>
      </c>
      <c r="B1034" s="285" t="s">
        <v>270</v>
      </c>
      <c r="C1034" s="447" t="s">
        <v>5816</v>
      </c>
      <c r="D1034" s="497">
        <f t="shared" si="151"/>
        <v>1381</v>
      </c>
      <c r="E1034" s="496" t="e">
        <v>#N/A</v>
      </c>
      <c r="F1034" s="489">
        <v>1381</v>
      </c>
      <c r="G1034" s="489" t="e">
        <v>#N/A</v>
      </c>
      <c r="H1034" s="489">
        <v>1381</v>
      </c>
      <c r="I1034" s="489">
        <v>1381</v>
      </c>
      <c r="J1034" s="489">
        <v>1381</v>
      </c>
      <c r="K1034" s="489">
        <v>1381</v>
      </c>
      <c r="L1034" s="489">
        <v>1381</v>
      </c>
      <c r="M1034" s="743"/>
      <c r="N1034" s="613" t="e">
        <f t="shared" si="144"/>
        <v>#N/A</v>
      </c>
      <c r="O1034" s="613">
        <f t="shared" si="145"/>
        <v>0</v>
      </c>
      <c r="P1034" s="613">
        <f t="shared" si="146"/>
        <v>0</v>
      </c>
      <c r="Q1034" s="896">
        <f t="shared" si="152"/>
        <v>1</v>
      </c>
      <c r="R1034" s="613">
        <f t="shared" si="147"/>
        <v>0</v>
      </c>
      <c r="S1034" s="613">
        <f t="shared" si="148"/>
        <v>0</v>
      </c>
      <c r="T1034" s="747">
        <f t="shared" si="149"/>
        <v>0</v>
      </c>
      <c r="U1034" s="613">
        <f t="shared" si="150"/>
        <v>0</v>
      </c>
    </row>
    <row r="1035" spans="1:21">
      <c r="A1035" s="285" t="s">
        <v>3718</v>
      </c>
      <c r="B1035" s="285" t="s">
        <v>428</v>
      </c>
      <c r="C1035" s="447" t="s">
        <v>5817</v>
      </c>
      <c r="D1035" s="497">
        <f t="shared" si="151"/>
        <v>716</v>
      </c>
      <c r="E1035" s="496" t="e">
        <v>#N/A</v>
      </c>
      <c r="F1035" s="489">
        <v>716</v>
      </c>
      <c r="G1035" s="489" t="e">
        <v>#N/A</v>
      </c>
      <c r="H1035" s="489">
        <v>716</v>
      </c>
      <c r="I1035" s="489">
        <v>716</v>
      </c>
      <c r="J1035" s="489">
        <v>716</v>
      </c>
      <c r="K1035" s="489">
        <v>716</v>
      </c>
      <c r="L1035" s="489">
        <v>716</v>
      </c>
      <c r="M1035" s="743"/>
      <c r="N1035" s="613" t="e">
        <f t="shared" si="144"/>
        <v>#N/A</v>
      </c>
      <c r="O1035" s="613">
        <f t="shared" si="145"/>
        <v>0</v>
      </c>
      <c r="P1035" s="613">
        <f t="shared" si="146"/>
        <v>0</v>
      </c>
      <c r="Q1035" s="896">
        <f t="shared" si="152"/>
        <v>1</v>
      </c>
      <c r="R1035" s="613">
        <f t="shared" si="147"/>
        <v>0</v>
      </c>
      <c r="S1035" s="613">
        <f t="shared" si="148"/>
        <v>0</v>
      </c>
      <c r="T1035" s="747">
        <f t="shared" si="149"/>
        <v>0</v>
      </c>
      <c r="U1035" s="613">
        <f t="shared" si="150"/>
        <v>0</v>
      </c>
    </row>
    <row r="1036" spans="1:21">
      <c r="A1036" s="285" t="s">
        <v>3718</v>
      </c>
      <c r="B1036" s="285" t="s">
        <v>254</v>
      </c>
      <c r="C1036" s="447" t="s">
        <v>5818</v>
      </c>
      <c r="D1036" s="497">
        <f t="shared" si="151"/>
        <v>2102</v>
      </c>
      <c r="E1036" s="496" t="e">
        <v>#N/A</v>
      </c>
      <c r="F1036" s="489">
        <v>2102</v>
      </c>
      <c r="G1036" s="489" t="e">
        <v>#N/A</v>
      </c>
      <c r="H1036" s="489">
        <v>2102</v>
      </c>
      <c r="I1036" s="489">
        <v>2102</v>
      </c>
      <c r="J1036" s="489">
        <v>2102</v>
      </c>
      <c r="K1036" s="489">
        <v>2102</v>
      </c>
      <c r="L1036" s="489">
        <v>2156</v>
      </c>
      <c r="M1036" s="743"/>
      <c r="N1036" s="613" t="e">
        <f t="shared" si="144"/>
        <v>#N/A</v>
      </c>
      <c r="O1036" s="613">
        <f t="shared" si="145"/>
        <v>0</v>
      </c>
      <c r="P1036" s="613">
        <f t="shared" si="146"/>
        <v>0</v>
      </c>
      <c r="Q1036" s="896">
        <f t="shared" si="152"/>
        <v>1</v>
      </c>
      <c r="R1036" s="613">
        <f t="shared" si="147"/>
        <v>0</v>
      </c>
      <c r="S1036" s="613">
        <f t="shared" si="148"/>
        <v>0</v>
      </c>
      <c r="T1036" s="747">
        <f t="shared" si="149"/>
        <v>0</v>
      </c>
      <c r="U1036" s="613">
        <f t="shared" si="150"/>
        <v>-54</v>
      </c>
    </row>
    <row r="1037" spans="1:21">
      <c r="A1037" s="285" t="s">
        <v>3718</v>
      </c>
      <c r="B1037" s="285" t="s">
        <v>257</v>
      </c>
      <c r="C1037" s="447" t="s">
        <v>5819</v>
      </c>
      <c r="D1037" s="497">
        <f t="shared" si="151"/>
        <v>2466</v>
      </c>
      <c r="E1037" s="496" t="e">
        <v>#N/A</v>
      </c>
      <c r="F1037" s="489">
        <v>2466</v>
      </c>
      <c r="G1037" s="489" t="e">
        <v>#N/A</v>
      </c>
      <c r="H1037" s="489">
        <v>2441</v>
      </c>
      <c r="I1037" s="489">
        <v>2441</v>
      </c>
      <c r="J1037" s="489">
        <v>2441</v>
      </c>
      <c r="K1037" s="489">
        <v>2441</v>
      </c>
      <c r="L1037" s="489">
        <v>2441</v>
      </c>
      <c r="M1037" s="743"/>
      <c r="N1037" s="613" t="e">
        <f t="shared" si="144"/>
        <v>#N/A</v>
      </c>
      <c r="O1037" s="613">
        <f t="shared" si="145"/>
        <v>0</v>
      </c>
      <c r="P1037" s="613">
        <f t="shared" si="146"/>
        <v>25</v>
      </c>
      <c r="Q1037" s="896">
        <f t="shared" si="152"/>
        <v>1.0102417042195821</v>
      </c>
      <c r="R1037" s="613">
        <f t="shared" si="147"/>
        <v>25</v>
      </c>
      <c r="S1037" s="613">
        <f t="shared" si="148"/>
        <v>25</v>
      </c>
      <c r="T1037" s="747">
        <f t="shared" si="149"/>
        <v>25</v>
      </c>
      <c r="U1037" s="613">
        <f t="shared" si="150"/>
        <v>25</v>
      </c>
    </row>
    <row r="1038" spans="1:21">
      <c r="A1038" s="285" t="s">
        <v>3718</v>
      </c>
      <c r="B1038" s="285" t="s">
        <v>3551</v>
      </c>
      <c r="C1038" s="447" t="s">
        <v>5820</v>
      </c>
      <c r="D1038" s="497">
        <f t="shared" si="151"/>
        <v>3526</v>
      </c>
      <c r="E1038" s="496" t="e">
        <v>#N/A</v>
      </c>
      <c r="F1038" s="489">
        <v>3526</v>
      </c>
      <c r="G1038" s="489" t="e">
        <v>#N/A</v>
      </c>
      <c r="H1038" s="489">
        <v>3526</v>
      </c>
      <c r="I1038" s="489">
        <v>3526</v>
      </c>
      <c r="J1038" s="489">
        <v>3526</v>
      </c>
      <c r="K1038" s="489" t="e">
        <v>#N/A</v>
      </c>
      <c r="L1038" s="489">
        <v>3526</v>
      </c>
      <c r="M1038" s="743"/>
      <c r="N1038" s="613" t="e">
        <f t="shared" si="144"/>
        <v>#N/A</v>
      </c>
      <c r="O1038" s="613">
        <f t="shared" si="145"/>
        <v>0</v>
      </c>
      <c r="P1038" s="613">
        <f t="shared" si="146"/>
        <v>0</v>
      </c>
      <c r="Q1038" s="896">
        <f t="shared" si="152"/>
        <v>1</v>
      </c>
      <c r="R1038" s="613">
        <f t="shared" si="147"/>
        <v>0</v>
      </c>
      <c r="S1038" s="613">
        <f t="shared" si="148"/>
        <v>0</v>
      </c>
      <c r="T1038" s="747" t="e">
        <f t="shared" si="149"/>
        <v>#N/A</v>
      </c>
      <c r="U1038" s="613">
        <f t="shared" si="150"/>
        <v>0</v>
      </c>
    </row>
    <row r="1039" spans="1:21">
      <c r="A1039" s="285" t="s">
        <v>3718</v>
      </c>
      <c r="B1039" s="285" t="s">
        <v>3555</v>
      </c>
      <c r="C1039" s="447" t="s">
        <v>5821</v>
      </c>
      <c r="D1039" s="497">
        <f t="shared" si="151"/>
        <v>3840</v>
      </c>
      <c r="E1039" s="496" t="e">
        <v>#N/A</v>
      </c>
      <c r="F1039" s="489">
        <v>3840</v>
      </c>
      <c r="G1039" s="489" t="e">
        <v>#N/A</v>
      </c>
      <c r="H1039" s="489">
        <v>3840</v>
      </c>
      <c r="I1039" s="489">
        <v>3840</v>
      </c>
      <c r="J1039" s="489">
        <v>3840</v>
      </c>
      <c r="K1039" s="489" t="e">
        <v>#N/A</v>
      </c>
      <c r="L1039" s="489">
        <v>3840</v>
      </c>
      <c r="M1039" s="743"/>
      <c r="N1039" s="613" t="e">
        <f t="shared" si="144"/>
        <v>#N/A</v>
      </c>
      <c r="O1039" s="613">
        <f t="shared" si="145"/>
        <v>0</v>
      </c>
      <c r="P1039" s="613">
        <f t="shared" si="146"/>
        <v>0</v>
      </c>
      <c r="Q1039" s="896">
        <f t="shared" si="152"/>
        <v>1</v>
      </c>
      <c r="R1039" s="613">
        <f t="shared" si="147"/>
        <v>0</v>
      </c>
      <c r="S1039" s="613">
        <f t="shared" si="148"/>
        <v>0</v>
      </c>
      <c r="T1039" s="747" t="e">
        <f t="shared" si="149"/>
        <v>#N/A</v>
      </c>
      <c r="U1039" s="613">
        <f t="shared" si="150"/>
        <v>0</v>
      </c>
    </row>
    <row r="1040" spans="1:21">
      <c r="A1040" s="285" t="s">
        <v>3718</v>
      </c>
      <c r="B1040" s="285" t="s">
        <v>242</v>
      </c>
      <c r="C1040" s="447" t="s">
        <v>5822</v>
      </c>
      <c r="D1040" s="497">
        <f t="shared" si="151"/>
        <v>3740</v>
      </c>
      <c r="E1040" s="496" t="e">
        <v>#N/A</v>
      </c>
      <c r="F1040" s="489">
        <v>3740</v>
      </c>
      <c r="G1040" s="489" t="e">
        <v>#N/A</v>
      </c>
      <c r="H1040" s="489">
        <v>3702</v>
      </c>
      <c r="I1040" s="489">
        <v>3702</v>
      </c>
      <c r="J1040" s="489">
        <v>3702</v>
      </c>
      <c r="K1040" s="489">
        <v>3702</v>
      </c>
      <c r="L1040" s="489">
        <v>3702</v>
      </c>
      <c r="M1040" s="743"/>
      <c r="N1040" s="613" t="e">
        <f t="shared" si="144"/>
        <v>#N/A</v>
      </c>
      <c r="O1040" s="613">
        <f t="shared" si="145"/>
        <v>0</v>
      </c>
      <c r="P1040" s="613">
        <f t="shared" si="146"/>
        <v>38</v>
      </c>
      <c r="Q1040" s="896">
        <f t="shared" si="152"/>
        <v>1.0102647217720151</v>
      </c>
      <c r="R1040" s="613">
        <f t="shared" si="147"/>
        <v>38</v>
      </c>
      <c r="S1040" s="613">
        <f t="shared" si="148"/>
        <v>38</v>
      </c>
      <c r="T1040" s="747">
        <f t="shared" si="149"/>
        <v>38</v>
      </c>
      <c r="U1040" s="613">
        <f t="shared" si="150"/>
        <v>38</v>
      </c>
    </row>
    <row r="1041" spans="1:21">
      <c r="A1041" s="285" t="s">
        <v>3718</v>
      </c>
      <c r="B1041" s="285" t="s">
        <v>246</v>
      </c>
      <c r="C1041" s="447" t="s">
        <v>5823</v>
      </c>
      <c r="D1041" s="497">
        <f t="shared" si="151"/>
        <v>4073</v>
      </c>
      <c r="E1041" s="496" t="e">
        <v>#N/A</v>
      </c>
      <c r="F1041" s="489">
        <v>4073</v>
      </c>
      <c r="G1041" s="489" t="e">
        <v>#N/A</v>
      </c>
      <c r="H1041" s="489">
        <v>4032</v>
      </c>
      <c r="I1041" s="489">
        <v>4032</v>
      </c>
      <c r="J1041" s="489">
        <v>4032</v>
      </c>
      <c r="K1041" s="489">
        <v>4032</v>
      </c>
      <c r="L1041" s="489">
        <v>4032</v>
      </c>
      <c r="M1041" s="743"/>
      <c r="N1041" s="613" t="e">
        <f t="shared" si="144"/>
        <v>#N/A</v>
      </c>
      <c r="O1041" s="613">
        <f t="shared" si="145"/>
        <v>0</v>
      </c>
      <c r="P1041" s="613">
        <f t="shared" si="146"/>
        <v>41</v>
      </c>
      <c r="Q1041" s="896">
        <f t="shared" si="152"/>
        <v>1.0101686507936507</v>
      </c>
      <c r="R1041" s="613">
        <f t="shared" si="147"/>
        <v>41</v>
      </c>
      <c r="S1041" s="613">
        <f t="shared" si="148"/>
        <v>41</v>
      </c>
      <c r="T1041" s="747">
        <f t="shared" si="149"/>
        <v>41</v>
      </c>
      <c r="U1041" s="613">
        <f t="shared" si="150"/>
        <v>41</v>
      </c>
    </row>
    <row r="1042" spans="1:21">
      <c r="A1042" s="285" t="s">
        <v>3718</v>
      </c>
      <c r="B1042" s="285" t="s">
        <v>255</v>
      </c>
      <c r="C1042" s="447" t="s">
        <v>5824</v>
      </c>
      <c r="D1042" s="497">
        <f t="shared" si="151"/>
        <v>2784</v>
      </c>
      <c r="E1042" s="496" t="e">
        <v>#N/A</v>
      </c>
      <c r="F1042" s="489">
        <v>2784</v>
      </c>
      <c r="G1042" s="489" t="e">
        <v>#N/A</v>
      </c>
      <c r="H1042" s="489">
        <v>2756</v>
      </c>
      <c r="I1042" s="489">
        <v>2756</v>
      </c>
      <c r="J1042" s="489">
        <v>2756</v>
      </c>
      <c r="K1042" s="489">
        <v>2756</v>
      </c>
      <c r="L1042" s="489">
        <v>2827</v>
      </c>
      <c r="M1042" s="743"/>
      <c r="N1042" s="613" t="e">
        <f t="shared" si="144"/>
        <v>#N/A</v>
      </c>
      <c r="O1042" s="613">
        <f t="shared" si="145"/>
        <v>0</v>
      </c>
      <c r="P1042" s="613">
        <f t="shared" si="146"/>
        <v>28</v>
      </c>
      <c r="Q1042" s="896">
        <f t="shared" si="152"/>
        <v>1.0101596516690856</v>
      </c>
      <c r="R1042" s="613">
        <f t="shared" si="147"/>
        <v>28</v>
      </c>
      <c r="S1042" s="613">
        <f t="shared" si="148"/>
        <v>28</v>
      </c>
      <c r="T1042" s="747">
        <f t="shared" si="149"/>
        <v>28</v>
      </c>
      <c r="U1042" s="613">
        <f t="shared" si="150"/>
        <v>-43</v>
      </c>
    </row>
    <row r="1043" spans="1:21">
      <c r="A1043" s="285" t="s">
        <v>3718</v>
      </c>
      <c r="B1043" s="285" t="s">
        <v>258</v>
      </c>
      <c r="C1043" s="447" t="s">
        <v>5825</v>
      </c>
      <c r="D1043" s="497">
        <f t="shared" si="151"/>
        <v>3198</v>
      </c>
      <c r="E1043" s="496" t="e">
        <v>#N/A</v>
      </c>
      <c r="F1043" s="489">
        <v>3198</v>
      </c>
      <c r="G1043" s="489" t="e">
        <v>#N/A</v>
      </c>
      <c r="H1043" s="489">
        <v>3166</v>
      </c>
      <c r="I1043" s="489">
        <v>3166</v>
      </c>
      <c r="J1043" s="489">
        <v>3166</v>
      </c>
      <c r="K1043" s="489">
        <v>3166</v>
      </c>
      <c r="L1043" s="489">
        <v>3166</v>
      </c>
      <c r="M1043" s="743"/>
      <c r="N1043" s="613" t="e">
        <f t="shared" si="144"/>
        <v>#N/A</v>
      </c>
      <c r="O1043" s="613">
        <f t="shared" si="145"/>
        <v>0</v>
      </c>
      <c r="P1043" s="613">
        <f t="shared" si="146"/>
        <v>32</v>
      </c>
      <c r="Q1043" s="896">
        <f t="shared" si="152"/>
        <v>1.0101073910296905</v>
      </c>
      <c r="R1043" s="613">
        <f t="shared" si="147"/>
        <v>32</v>
      </c>
      <c r="S1043" s="613">
        <f t="shared" si="148"/>
        <v>32</v>
      </c>
      <c r="T1043" s="747">
        <f t="shared" si="149"/>
        <v>32</v>
      </c>
      <c r="U1043" s="613">
        <f t="shared" si="150"/>
        <v>32</v>
      </c>
    </row>
    <row r="1044" spans="1:21">
      <c r="A1044" s="285" t="s">
        <v>3718</v>
      </c>
      <c r="B1044" s="285" t="s">
        <v>243</v>
      </c>
      <c r="C1044" s="447" t="s">
        <v>5826</v>
      </c>
      <c r="D1044" s="497">
        <f t="shared" si="151"/>
        <v>4819</v>
      </c>
      <c r="E1044" s="496" t="e">
        <v>#N/A</v>
      </c>
      <c r="F1044" s="489">
        <v>4819</v>
      </c>
      <c r="G1044" s="489" t="e">
        <v>#N/A</v>
      </c>
      <c r="H1044" s="489">
        <v>4771</v>
      </c>
      <c r="I1044" s="489">
        <v>4771</v>
      </c>
      <c r="J1044" s="489">
        <v>4771</v>
      </c>
      <c r="K1044" s="489">
        <v>4771</v>
      </c>
      <c r="L1044" s="489">
        <v>4771</v>
      </c>
      <c r="M1044" s="743"/>
      <c r="N1044" s="613" t="e">
        <f t="shared" si="144"/>
        <v>#N/A</v>
      </c>
      <c r="O1044" s="613">
        <f t="shared" si="145"/>
        <v>0</v>
      </c>
      <c r="P1044" s="613">
        <f t="shared" si="146"/>
        <v>48</v>
      </c>
      <c r="Q1044" s="896">
        <f t="shared" si="152"/>
        <v>1.0100607839027458</v>
      </c>
      <c r="R1044" s="613">
        <f t="shared" si="147"/>
        <v>48</v>
      </c>
      <c r="S1044" s="613">
        <f t="shared" si="148"/>
        <v>48</v>
      </c>
      <c r="T1044" s="747">
        <f t="shared" si="149"/>
        <v>48</v>
      </c>
      <c r="U1044" s="613">
        <f t="shared" si="150"/>
        <v>48</v>
      </c>
    </row>
    <row r="1045" spans="1:21">
      <c r="A1045" s="285" t="s">
        <v>3718</v>
      </c>
      <c r="B1045" s="285" t="s">
        <v>247</v>
      </c>
      <c r="C1045" s="447" t="s">
        <v>5827</v>
      </c>
      <c r="D1045" s="497">
        <f t="shared" si="151"/>
        <v>5236</v>
      </c>
      <c r="E1045" s="496" t="e">
        <v>#N/A</v>
      </c>
      <c r="F1045" s="489">
        <v>5236</v>
      </c>
      <c r="G1045" s="489" t="e">
        <v>#N/A</v>
      </c>
      <c r="H1045" s="489">
        <v>5184</v>
      </c>
      <c r="I1045" s="489">
        <v>5184</v>
      </c>
      <c r="J1045" s="489">
        <v>5184</v>
      </c>
      <c r="K1045" s="489">
        <v>5184</v>
      </c>
      <c r="L1045" s="489">
        <v>5184</v>
      </c>
      <c r="M1045" s="743"/>
      <c r="N1045" s="613" t="e">
        <f t="shared" si="144"/>
        <v>#N/A</v>
      </c>
      <c r="O1045" s="613">
        <f t="shared" si="145"/>
        <v>0</v>
      </c>
      <c r="P1045" s="613">
        <f t="shared" si="146"/>
        <v>52</v>
      </c>
      <c r="Q1045" s="896">
        <f t="shared" si="152"/>
        <v>1.0100308641975309</v>
      </c>
      <c r="R1045" s="613">
        <f t="shared" si="147"/>
        <v>52</v>
      </c>
      <c r="S1045" s="613">
        <f t="shared" si="148"/>
        <v>52</v>
      </c>
      <c r="T1045" s="747">
        <f t="shared" si="149"/>
        <v>52</v>
      </c>
      <c r="U1045" s="613">
        <f t="shared" si="150"/>
        <v>52</v>
      </c>
    </row>
    <row r="1046" spans="1:21">
      <c r="A1046" s="285" t="s">
        <v>3718</v>
      </c>
      <c r="B1046" s="285" t="s">
        <v>256</v>
      </c>
      <c r="C1046" s="447" t="s">
        <v>5828</v>
      </c>
      <c r="D1046" s="497">
        <f t="shared" si="151"/>
        <v>3989</v>
      </c>
      <c r="E1046" s="496" t="e">
        <v>#N/A</v>
      </c>
      <c r="F1046" s="489">
        <v>3989</v>
      </c>
      <c r="G1046" s="489" t="e">
        <v>#N/A</v>
      </c>
      <c r="H1046" s="489">
        <v>3949</v>
      </c>
      <c r="I1046" s="489">
        <v>3949</v>
      </c>
      <c r="J1046" s="489">
        <v>3949</v>
      </c>
      <c r="K1046" s="489">
        <v>3949</v>
      </c>
      <c r="L1046" s="489">
        <v>3949</v>
      </c>
      <c r="M1046" s="743"/>
      <c r="N1046" s="613" t="e">
        <f t="shared" si="144"/>
        <v>#N/A</v>
      </c>
      <c r="O1046" s="613">
        <f t="shared" si="145"/>
        <v>0</v>
      </c>
      <c r="P1046" s="613">
        <f t="shared" si="146"/>
        <v>40</v>
      </c>
      <c r="Q1046" s="896">
        <f t="shared" si="152"/>
        <v>1.0101291466193973</v>
      </c>
      <c r="R1046" s="613">
        <f t="shared" si="147"/>
        <v>40</v>
      </c>
      <c r="S1046" s="613">
        <f t="shared" si="148"/>
        <v>40</v>
      </c>
      <c r="T1046" s="747">
        <f t="shared" si="149"/>
        <v>40</v>
      </c>
      <c r="U1046" s="613">
        <f t="shared" si="150"/>
        <v>40</v>
      </c>
    </row>
    <row r="1047" spans="1:21">
      <c r="A1047" s="285" t="s">
        <v>3718</v>
      </c>
      <c r="B1047" s="285" t="s">
        <v>259</v>
      </c>
      <c r="C1047" s="447" t="s">
        <v>5829</v>
      </c>
      <c r="D1047" s="497">
        <f t="shared" si="151"/>
        <v>4330</v>
      </c>
      <c r="E1047" s="496" t="e">
        <v>#N/A</v>
      </c>
      <c r="F1047" s="489">
        <v>4330</v>
      </c>
      <c r="G1047" s="489" t="e">
        <v>#N/A</v>
      </c>
      <c r="H1047" s="489">
        <v>4330</v>
      </c>
      <c r="I1047" s="489">
        <v>4330</v>
      </c>
      <c r="J1047" s="489">
        <v>4330</v>
      </c>
      <c r="K1047" s="489">
        <v>4330</v>
      </c>
      <c r="L1047" s="489">
        <v>4330</v>
      </c>
      <c r="M1047" s="743"/>
      <c r="N1047" s="613" t="e">
        <f t="shared" si="144"/>
        <v>#N/A</v>
      </c>
      <c r="O1047" s="613">
        <f t="shared" si="145"/>
        <v>0</v>
      </c>
      <c r="P1047" s="613">
        <f t="shared" si="146"/>
        <v>0</v>
      </c>
      <c r="Q1047" s="896">
        <f t="shared" si="152"/>
        <v>1</v>
      </c>
      <c r="R1047" s="613">
        <f t="shared" si="147"/>
        <v>0</v>
      </c>
      <c r="S1047" s="613">
        <f t="shared" si="148"/>
        <v>0</v>
      </c>
      <c r="T1047" s="747">
        <f t="shared" si="149"/>
        <v>0</v>
      </c>
      <c r="U1047" s="613">
        <f t="shared" si="150"/>
        <v>0</v>
      </c>
    </row>
    <row r="1048" spans="1:21">
      <c r="A1048" s="285" t="s">
        <v>3718</v>
      </c>
      <c r="B1048" s="285" t="s">
        <v>3553</v>
      </c>
      <c r="C1048" s="447" t="s">
        <v>5830</v>
      </c>
      <c r="D1048" s="497">
        <f t="shared" si="151"/>
        <v>5865</v>
      </c>
      <c r="E1048" s="496" t="e">
        <v>#N/A</v>
      </c>
      <c r="F1048" s="489">
        <v>5865</v>
      </c>
      <c r="G1048" s="489" t="e">
        <v>#N/A</v>
      </c>
      <c r="H1048" s="489">
        <v>5865</v>
      </c>
      <c r="I1048" s="489">
        <v>5865</v>
      </c>
      <c r="J1048" s="489">
        <v>5865</v>
      </c>
      <c r="K1048" s="489" t="e">
        <v>#N/A</v>
      </c>
      <c r="L1048" s="489">
        <v>5865</v>
      </c>
      <c r="M1048" s="743"/>
      <c r="N1048" s="613" t="e">
        <f t="shared" si="144"/>
        <v>#N/A</v>
      </c>
      <c r="O1048" s="613">
        <f t="shared" si="145"/>
        <v>0</v>
      </c>
      <c r="P1048" s="613">
        <f t="shared" si="146"/>
        <v>0</v>
      </c>
      <c r="Q1048" s="896">
        <f t="shared" si="152"/>
        <v>1</v>
      </c>
      <c r="R1048" s="613">
        <f t="shared" si="147"/>
        <v>0</v>
      </c>
      <c r="S1048" s="613">
        <f t="shared" si="148"/>
        <v>0</v>
      </c>
      <c r="T1048" s="747" t="e">
        <f t="shared" si="149"/>
        <v>#N/A</v>
      </c>
      <c r="U1048" s="613">
        <f t="shared" si="150"/>
        <v>0</v>
      </c>
    </row>
    <row r="1049" spans="1:21">
      <c r="A1049" s="285" t="s">
        <v>3718</v>
      </c>
      <c r="B1049" s="285" t="s">
        <v>3557</v>
      </c>
      <c r="C1049" s="447" t="s">
        <v>5831</v>
      </c>
      <c r="D1049" s="497">
        <f t="shared" si="151"/>
        <v>6258</v>
      </c>
      <c r="E1049" s="496" t="e">
        <v>#N/A</v>
      </c>
      <c r="F1049" s="489">
        <v>6258</v>
      </c>
      <c r="G1049" s="489" t="e">
        <v>#N/A</v>
      </c>
      <c r="H1049" s="489">
        <v>6258</v>
      </c>
      <c r="I1049" s="489">
        <v>6258</v>
      </c>
      <c r="J1049" s="489">
        <v>6258</v>
      </c>
      <c r="K1049" s="489" t="e">
        <v>#N/A</v>
      </c>
      <c r="L1049" s="489">
        <v>6258</v>
      </c>
      <c r="M1049" s="743"/>
      <c r="N1049" s="613" t="e">
        <f t="shared" si="144"/>
        <v>#N/A</v>
      </c>
      <c r="O1049" s="613">
        <f t="shared" si="145"/>
        <v>0</v>
      </c>
      <c r="P1049" s="613">
        <f t="shared" si="146"/>
        <v>0</v>
      </c>
      <c r="Q1049" s="896">
        <f t="shared" si="152"/>
        <v>1</v>
      </c>
      <c r="R1049" s="613">
        <f t="shared" si="147"/>
        <v>0</v>
      </c>
      <c r="S1049" s="613">
        <f t="shared" si="148"/>
        <v>0</v>
      </c>
      <c r="T1049" s="747" t="e">
        <f t="shared" si="149"/>
        <v>#N/A</v>
      </c>
      <c r="U1049" s="613">
        <f t="shared" si="150"/>
        <v>0</v>
      </c>
    </row>
    <row r="1050" spans="1:21">
      <c r="A1050" s="285" t="s">
        <v>3718</v>
      </c>
      <c r="B1050" s="285" t="s">
        <v>244</v>
      </c>
      <c r="C1050" s="447" t="s">
        <v>5832</v>
      </c>
      <c r="D1050" s="497">
        <f t="shared" si="151"/>
        <v>6220</v>
      </c>
      <c r="E1050" s="496" t="e">
        <v>#N/A</v>
      </c>
      <c r="F1050" s="489">
        <v>6220</v>
      </c>
      <c r="G1050" s="489" t="e">
        <v>#N/A</v>
      </c>
      <c r="H1050" s="489">
        <v>6158</v>
      </c>
      <c r="I1050" s="489">
        <v>6158</v>
      </c>
      <c r="J1050" s="489">
        <v>6158</v>
      </c>
      <c r="K1050" s="489">
        <v>6158</v>
      </c>
      <c r="L1050" s="489">
        <v>6158</v>
      </c>
      <c r="M1050" s="743"/>
      <c r="N1050" s="613" t="e">
        <f t="shared" si="144"/>
        <v>#N/A</v>
      </c>
      <c r="O1050" s="613">
        <f t="shared" si="145"/>
        <v>0</v>
      </c>
      <c r="P1050" s="613">
        <f t="shared" si="146"/>
        <v>62</v>
      </c>
      <c r="Q1050" s="896">
        <f t="shared" si="152"/>
        <v>1.0100682039623254</v>
      </c>
      <c r="R1050" s="613">
        <f t="shared" si="147"/>
        <v>62</v>
      </c>
      <c r="S1050" s="613">
        <f t="shared" si="148"/>
        <v>62</v>
      </c>
      <c r="T1050" s="747">
        <f t="shared" si="149"/>
        <v>62</v>
      </c>
      <c r="U1050" s="613">
        <f t="shared" si="150"/>
        <v>62</v>
      </c>
    </row>
    <row r="1051" spans="1:21">
      <c r="A1051" s="285" t="s">
        <v>3718</v>
      </c>
      <c r="B1051" s="285" t="s">
        <v>248</v>
      </c>
      <c r="C1051" s="447" t="s">
        <v>5833</v>
      </c>
      <c r="D1051" s="497">
        <f t="shared" si="151"/>
        <v>6571</v>
      </c>
      <c r="E1051" s="496" t="e">
        <v>#N/A</v>
      </c>
      <c r="F1051" s="489">
        <v>6571</v>
      </c>
      <c r="G1051" s="489" t="e">
        <v>#N/A</v>
      </c>
      <c r="H1051" s="489">
        <v>6571</v>
      </c>
      <c r="I1051" s="489">
        <v>6571</v>
      </c>
      <c r="J1051" s="489">
        <v>6571</v>
      </c>
      <c r="K1051" s="489">
        <v>6571</v>
      </c>
      <c r="L1051" s="489">
        <v>6571</v>
      </c>
      <c r="M1051" s="743"/>
      <c r="N1051" s="613" t="e">
        <f t="shared" si="144"/>
        <v>#N/A</v>
      </c>
      <c r="O1051" s="613">
        <f t="shared" si="145"/>
        <v>0</v>
      </c>
      <c r="P1051" s="613">
        <f t="shared" si="146"/>
        <v>0</v>
      </c>
      <c r="Q1051" s="896">
        <f t="shared" si="152"/>
        <v>1</v>
      </c>
      <c r="R1051" s="613">
        <f t="shared" si="147"/>
        <v>0</v>
      </c>
      <c r="S1051" s="613">
        <f t="shared" si="148"/>
        <v>0</v>
      </c>
      <c r="T1051" s="747">
        <f t="shared" si="149"/>
        <v>0</v>
      </c>
      <c r="U1051" s="613">
        <f t="shared" si="150"/>
        <v>0</v>
      </c>
    </row>
    <row r="1052" spans="1:21">
      <c r="A1052" s="285" t="s">
        <v>3718</v>
      </c>
      <c r="B1052" s="285" t="s">
        <v>3559</v>
      </c>
      <c r="C1052" s="447" t="s">
        <v>5834</v>
      </c>
      <c r="D1052" s="497">
        <f t="shared" si="151"/>
        <v>5445</v>
      </c>
      <c r="E1052" s="496" t="e">
        <v>#N/A</v>
      </c>
      <c r="F1052" s="489">
        <v>5445</v>
      </c>
      <c r="G1052" s="489" t="e">
        <v>#N/A</v>
      </c>
      <c r="H1052" s="489">
        <v>5445</v>
      </c>
      <c r="I1052" s="489">
        <v>5445</v>
      </c>
      <c r="J1052" s="489">
        <v>5445</v>
      </c>
      <c r="K1052" s="489" t="e">
        <v>#N/A</v>
      </c>
      <c r="L1052" s="489" t="e">
        <v>#N/A</v>
      </c>
      <c r="M1052" s="743"/>
      <c r="N1052" s="613" t="e">
        <f t="shared" si="144"/>
        <v>#N/A</v>
      </c>
      <c r="O1052" s="613">
        <f t="shared" si="145"/>
        <v>0</v>
      </c>
      <c r="P1052" s="613">
        <f t="shared" si="146"/>
        <v>0</v>
      </c>
      <c r="Q1052" s="896">
        <f t="shared" si="152"/>
        <v>1</v>
      </c>
      <c r="R1052" s="613">
        <f t="shared" si="147"/>
        <v>0</v>
      </c>
      <c r="S1052" s="613">
        <f t="shared" si="148"/>
        <v>0</v>
      </c>
      <c r="T1052" s="747" t="e">
        <f t="shared" si="149"/>
        <v>#N/A</v>
      </c>
      <c r="U1052" s="613" t="e">
        <f t="shared" si="150"/>
        <v>#N/A</v>
      </c>
    </row>
    <row r="1053" spans="1:21">
      <c r="A1053" s="285" t="s">
        <v>3718</v>
      </c>
      <c r="B1053" s="285" t="s">
        <v>285</v>
      </c>
      <c r="C1053" s="447" t="s">
        <v>5835</v>
      </c>
      <c r="D1053" s="497">
        <f t="shared" si="151"/>
        <v>5711</v>
      </c>
      <c r="E1053" s="496" t="e">
        <v>#N/A</v>
      </c>
      <c r="F1053" s="489">
        <v>5711</v>
      </c>
      <c r="G1053" s="489" t="e">
        <v>#N/A</v>
      </c>
      <c r="H1053" s="489">
        <v>5711</v>
      </c>
      <c r="I1053" s="489">
        <v>5711</v>
      </c>
      <c r="J1053" s="489">
        <v>5711</v>
      </c>
      <c r="K1053" s="489">
        <v>5711</v>
      </c>
      <c r="L1053" s="489" t="e">
        <v>#N/A</v>
      </c>
      <c r="M1053" s="743"/>
      <c r="N1053" s="613" t="e">
        <f t="shared" si="144"/>
        <v>#N/A</v>
      </c>
      <c r="O1053" s="613">
        <f t="shared" si="145"/>
        <v>0</v>
      </c>
      <c r="P1053" s="613">
        <f t="shared" si="146"/>
        <v>0</v>
      </c>
      <c r="Q1053" s="896">
        <f t="shared" si="152"/>
        <v>1</v>
      </c>
      <c r="R1053" s="613">
        <f t="shared" si="147"/>
        <v>0</v>
      </c>
      <c r="S1053" s="613">
        <f t="shared" si="148"/>
        <v>0</v>
      </c>
      <c r="T1053" s="747">
        <f t="shared" si="149"/>
        <v>0</v>
      </c>
      <c r="U1053" s="613" t="e">
        <f t="shared" si="150"/>
        <v>#N/A</v>
      </c>
    </row>
    <row r="1054" spans="1:21">
      <c r="A1054" s="285" t="s">
        <v>3718</v>
      </c>
      <c r="B1054" s="285" t="s">
        <v>282</v>
      </c>
      <c r="C1054" s="447" t="s">
        <v>5836</v>
      </c>
      <c r="D1054" s="497">
        <f t="shared" si="151"/>
        <v>5826</v>
      </c>
      <c r="E1054" s="496" t="e">
        <v>#N/A</v>
      </c>
      <c r="F1054" s="489">
        <v>5826</v>
      </c>
      <c r="G1054" s="489" t="e">
        <v>#N/A</v>
      </c>
      <c r="H1054" s="489" t="e">
        <v>#N/A</v>
      </c>
      <c r="I1054" s="489">
        <v>5711</v>
      </c>
      <c r="J1054" s="489">
        <v>5711</v>
      </c>
      <c r="K1054" s="489">
        <v>5711</v>
      </c>
      <c r="L1054" s="489">
        <v>5711</v>
      </c>
      <c r="M1054" s="743"/>
      <c r="N1054" s="613" t="e">
        <f t="shared" si="144"/>
        <v>#N/A</v>
      </c>
      <c r="O1054" s="613">
        <f t="shared" si="145"/>
        <v>0</v>
      </c>
      <c r="P1054" s="613" t="e">
        <f t="shared" si="146"/>
        <v>#N/A</v>
      </c>
      <c r="Q1054" s="896" t="e">
        <f t="shared" si="152"/>
        <v>#N/A</v>
      </c>
      <c r="R1054" s="613">
        <f t="shared" si="147"/>
        <v>115</v>
      </c>
      <c r="S1054" s="613">
        <f t="shared" si="148"/>
        <v>115</v>
      </c>
      <c r="T1054" s="747">
        <f t="shared" si="149"/>
        <v>115</v>
      </c>
      <c r="U1054" s="613">
        <f t="shared" si="150"/>
        <v>115</v>
      </c>
    </row>
    <row r="1055" spans="1:21">
      <c r="A1055" s="285" t="s">
        <v>3718</v>
      </c>
      <c r="B1055" s="285" t="s">
        <v>3560</v>
      </c>
      <c r="C1055" s="447" t="s">
        <v>5837</v>
      </c>
      <c r="D1055" s="497">
        <f t="shared" si="151"/>
        <v>6151</v>
      </c>
      <c r="E1055" s="496" t="e">
        <v>#N/A</v>
      </c>
      <c r="F1055" s="489">
        <v>6151</v>
      </c>
      <c r="G1055" s="489" t="e">
        <v>#N/A</v>
      </c>
      <c r="H1055" s="489">
        <v>6151</v>
      </c>
      <c r="I1055" s="489">
        <v>6151</v>
      </c>
      <c r="J1055" s="489">
        <v>6151</v>
      </c>
      <c r="K1055" s="489" t="e">
        <v>#N/A</v>
      </c>
      <c r="L1055" s="489" t="e">
        <v>#N/A</v>
      </c>
      <c r="M1055" s="743"/>
      <c r="N1055" s="613" t="e">
        <f t="shared" si="144"/>
        <v>#N/A</v>
      </c>
      <c r="O1055" s="613">
        <f t="shared" si="145"/>
        <v>0</v>
      </c>
      <c r="P1055" s="613">
        <f t="shared" si="146"/>
        <v>0</v>
      </c>
      <c r="Q1055" s="896">
        <f t="shared" si="152"/>
        <v>1</v>
      </c>
      <c r="R1055" s="613">
        <f t="shared" si="147"/>
        <v>0</v>
      </c>
      <c r="S1055" s="613">
        <f t="shared" si="148"/>
        <v>0</v>
      </c>
      <c r="T1055" s="747" t="e">
        <f t="shared" si="149"/>
        <v>#N/A</v>
      </c>
      <c r="U1055" s="613" t="e">
        <f t="shared" si="150"/>
        <v>#N/A</v>
      </c>
    </row>
    <row r="1056" spans="1:21">
      <c r="A1056" s="285" t="s">
        <v>3718</v>
      </c>
      <c r="B1056" s="285" t="s">
        <v>286</v>
      </c>
      <c r="C1056" s="447" t="s">
        <v>5838</v>
      </c>
      <c r="D1056" s="497">
        <f t="shared" si="151"/>
        <v>6151</v>
      </c>
      <c r="E1056" s="496" t="e">
        <v>#N/A</v>
      </c>
      <c r="F1056" s="489">
        <v>6151</v>
      </c>
      <c r="G1056" s="489" t="e">
        <v>#N/A</v>
      </c>
      <c r="H1056" s="489">
        <v>6151</v>
      </c>
      <c r="I1056" s="489">
        <v>6151</v>
      </c>
      <c r="J1056" s="489">
        <v>6151</v>
      </c>
      <c r="K1056" s="489">
        <v>6151</v>
      </c>
      <c r="L1056" s="489" t="e">
        <v>#N/A</v>
      </c>
      <c r="M1056" s="743"/>
      <c r="N1056" s="613" t="e">
        <f t="shared" si="144"/>
        <v>#N/A</v>
      </c>
      <c r="O1056" s="613">
        <f t="shared" si="145"/>
        <v>0</v>
      </c>
      <c r="P1056" s="613">
        <f t="shared" si="146"/>
        <v>0</v>
      </c>
      <c r="Q1056" s="896">
        <f t="shared" si="152"/>
        <v>1</v>
      </c>
      <c r="R1056" s="613">
        <f t="shared" si="147"/>
        <v>0</v>
      </c>
      <c r="S1056" s="613">
        <f t="shared" si="148"/>
        <v>0</v>
      </c>
      <c r="T1056" s="747">
        <f t="shared" si="149"/>
        <v>0</v>
      </c>
      <c r="U1056" s="613" t="e">
        <f t="shared" si="150"/>
        <v>#N/A</v>
      </c>
    </row>
    <row r="1057" spans="1:21">
      <c r="A1057" s="285" t="s">
        <v>3718</v>
      </c>
      <c r="B1057" s="285" t="s">
        <v>283</v>
      </c>
      <c r="C1057" s="447" t="s">
        <v>5839</v>
      </c>
      <c r="D1057" s="497">
        <f t="shared" si="151"/>
        <v>6275</v>
      </c>
      <c r="E1057" s="496" t="e">
        <v>#N/A</v>
      </c>
      <c r="F1057" s="489">
        <v>6275</v>
      </c>
      <c r="G1057" s="489" t="e">
        <v>#N/A</v>
      </c>
      <c r="H1057" s="489">
        <v>6151</v>
      </c>
      <c r="I1057" s="489">
        <v>6151</v>
      </c>
      <c r="J1057" s="489">
        <v>6151</v>
      </c>
      <c r="K1057" s="489">
        <v>6151</v>
      </c>
      <c r="L1057" s="489">
        <v>6151</v>
      </c>
      <c r="M1057" s="743"/>
      <c r="N1057" s="613" t="e">
        <f t="shared" si="144"/>
        <v>#N/A</v>
      </c>
      <c r="O1057" s="613">
        <f t="shared" si="145"/>
        <v>0</v>
      </c>
      <c r="P1057" s="613">
        <f t="shared" si="146"/>
        <v>124</v>
      </c>
      <c r="Q1057" s="896">
        <f t="shared" si="152"/>
        <v>1.0201593236872053</v>
      </c>
      <c r="R1057" s="613">
        <f t="shared" si="147"/>
        <v>124</v>
      </c>
      <c r="S1057" s="613">
        <f t="shared" si="148"/>
        <v>124</v>
      </c>
      <c r="T1057" s="747">
        <f t="shared" si="149"/>
        <v>124</v>
      </c>
      <c r="U1057" s="613">
        <f t="shared" si="150"/>
        <v>124</v>
      </c>
    </row>
    <row r="1058" spans="1:21">
      <c r="A1058" s="285" t="s">
        <v>3718</v>
      </c>
      <c r="B1058" s="285" t="s">
        <v>249</v>
      </c>
      <c r="C1058" s="447" t="s">
        <v>5840</v>
      </c>
      <c r="D1058" s="497">
        <f t="shared" si="151"/>
        <v>657</v>
      </c>
      <c r="E1058" s="496" t="e">
        <v>#N/A</v>
      </c>
      <c r="F1058" s="489">
        <v>657</v>
      </c>
      <c r="G1058" s="489" t="e">
        <v>#N/A</v>
      </c>
      <c r="H1058" s="489">
        <v>650</v>
      </c>
      <c r="I1058" s="489">
        <v>650</v>
      </c>
      <c r="J1058" s="489">
        <v>650</v>
      </c>
      <c r="K1058" s="489">
        <v>650</v>
      </c>
      <c r="L1058" s="489">
        <v>650</v>
      </c>
      <c r="M1058" s="743"/>
      <c r="N1058" s="613" t="e">
        <f t="shared" si="144"/>
        <v>#N/A</v>
      </c>
      <c r="O1058" s="613">
        <f t="shared" si="145"/>
        <v>0</v>
      </c>
      <c r="P1058" s="613">
        <f t="shared" si="146"/>
        <v>7</v>
      </c>
      <c r="Q1058" s="896">
        <f t="shared" si="152"/>
        <v>1.0107692307692309</v>
      </c>
      <c r="R1058" s="613">
        <f t="shared" si="147"/>
        <v>7</v>
      </c>
      <c r="S1058" s="613">
        <f t="shared" si="148"/>
        <v>7</v>
      </c>
      <c r="T1058" s="747">
        <f t="shared" si="149"/>
        <v>7</v>
      </c>
      <c r="U1058" s="613">
        <f t="shared" si="150"/>
        <v>7</v>
      </c>
    </row>
    <row r="1059" spans="1:21">
      <c r="A1059" s="285" t="s">
        <v>3718</v>
      </c>
      <c r="B1059" s="285" t="s">
        <v>250</v>
      </c>
      <c r="C1059" s="447" t="s">
        <v>5841</v>
      </c>
      <c r="D1059" s="497">
        <f t="shared" si="151"/>
        <v>670</v>
      </c>
      <c r="E1059" s="496" t="e">
        <v>#N/A</v>
      </c>
      <c r="F1059" s="489">
        <v>670</v>
      </c>
      <c r="G1059" s="489" t="e">
        <v>#N/A</v>
      </c>
      <c r="H1059" s="489">
        <v>663</v>
      </c>
      <c r="I1059" s="489">
        <v>663</v>
      </c>
      <c r="J1059" s="489">
        <v>663</v>
      </c>
      <c r="K1059" s="489">
        <v>663</v>
      </c>
      <c r="L1059" s="489">
        <v>663</v>
      </c>
      <c r="M1059" s="743"/>
      <c r="N1059" s="613" t="e">
        <f t="shared" si="144"/>
        <v>#N/A</v>
      </c>
      <c r="O1059" s="613">
        <f t="shared" si="145"/>
        <v>0</v>
      </c>
      <c r="P1059" s="613">
        <f t="shared" si="146"/>
        <v>7</v>
      </c>
      <c r="Q1059" s="896">
        <f t="shared" si="152"/>
        <v>1.0105580693815988</v>
      </c>
      <c r="R1059" s="613">
        <f t="shared" si="147"/>
        <v>7</v>
      </c>
      <c r="S1059" s="613">
        <f t="shared" si="148"/>
        <v>7</v>
      </c>
      <c r="T1059" s="747">
        <f t="shared" si="149"/>
        <v>7</v>
      </c>
      <c r="U1059" s="613">
        <f t="shared" si="150"/>
        <v>7</v>
      </c>
    </row>
    <row r="1060" spans="1:21">
      <c r="A1060" s="285" t="s">
        <v>3718</v>
      </c>
      <c r="B1060" s="285" t="s">
        <v>238</v>
      </c>
      <c r="C1060" s="447" t="s">
        <v>5842</v>
      </c>
      <c r="D1060" s="497">
        <f t="shared" si="151"/>
        <v>2020</v>
      </c>
      <c r="E1060" s="496" t="e">
        <v>#N/A</v>
      </c>
      <c r="F1060" s="489">
        <v>2020</v>
      </c>
      <c r="G1060" s="489" t="e">
        <v>#N/A</v>
      </c>
      <c r="H1060" s="489">
        <v>2000</v>
      </c>
      <c r="I1060" s="489">
        <v>2000</v>
      </c>
      <c r="J1060" s="489">
        <v>2000</v>
      </c>
      <c r="K1060" s="489">
        <v>2000</v>
      </c>
      <c r="L1060" s="489">
        <v>2000</v>
      </c>
      <c r="M1060" s="743"/>
      <c r="N1060" s="613" t="e">
        <f t="shared" si="144"/>
        <v>#N/A</v>
      </c>
      <c r="O1060" s="613">
        <f t="shared" si="145"/>
        <v>0</v>
      </c>
      <c r="P1060" s="613">
        <f t="shared" si="146"/>
        <v>20</v>
      </c>
      <c r="Q1060" s="896">
        <f t="shared" si="152"/>
        <v>1.01</v>
      </c>
      <c r="R1060" s="613">
        <f t="shared" si="147"/>
        <v>20</v>
      </c>
      <c r="S1060" s="613">
        <f t="shared" si="148"/>
        <v>20</v>
      </c>
      <c r="T1060" s="747">
        <f t="shared" si="149"/>
        <v>20</v>
      </c>
      <c r="U1060" s="613">
        <f t="shared" si="150"/>
        <v>20</v>
      </c>
    </row>
    <row r="1061" spans="1:21">
      <c r="A1061" s="285" t="s">
        <v>3718</v>
      </c>
      <c r="B1061" s="285" t="s">
        <v>251</v>
      </c>
      <c r="C1061" s="447" t="s">
        <v>5843</v>
      </c>
      <c r="D1061" s="497">
        <f t="shared" si="151"/>
        <v>1348</v>
      </c>
      <c r="E1061" s="496" t="e">
        <v>#N/A</v>
      </c>
      <c r="F1061" s="489">
        <v>1348</v>
      </c>
      <c r="G1061" s="489" t="e">
        <v>#N/A</v>
      </c>
      <c r="H1061" s="489">
        <v>1334</v>
      </c>
      <c r="I1061" s="489">
        <v>1334</v>
      </c>
      <c r="J1061" s="489">
        <v>1334</v>
      </c>
      <c r="K1061" s="489">
        <v>1334</v>
      </c>
      <c r="L1061" s="489">
        <v>1334</v>
      </c>
      <c r="M1061" s="743"/>
      <c r="N1061" s="613" t="e">
        <f t="shared" si="144"/>
        <v>#N/A</v>
      </c>
      <c r="O1061" s="613">
        <f t="shared" si="145"/>
        <v>0</v>
      </c>
      <c r="P1061" s="613">
        <f t="shared" si="146"/>
        <v>14</v>
      </c>
      <c r="Q1061" s="896">
        <f t="shared" si="152"/>
        <v>1.0104947526236883</v>
      </c>
      <c r="R1061" s="613">
        <f t="shared" si="147"/>
        <v>14</v>
      </c>
      <c r="S1061" s="613">
        <f t="shared" si="148"/>
        <v>14</v>
      </c>
      <c r="T1061" s="747">
        <f t="shared" si="149"/>
        <v>14</v>
      </c>
      <c r="U1061" s="613">
        <f t="shared" si="150"/>
        <v>14</v>
      </c>
    </row>
    <row r="1062" spans="1:21">
      <c r="A1062" s="285" t="s">
        <v>3718</v>
      </c>
      <c r="B1062" s="285" t="s">
        <v>239</v>
      </c>
      <c r="C1062" s="447" t="s">
        <v>5844</v>
      </c>
      <c r="D1062" s="497">
        <f t="shared" si="151"/>
        <v>2308</v>
      </c>
      <c r="E1062" s="496" t="e">
        <v>#N/A</v>
      </c>
      <c r="F1062" s="489">
        <v>2308</v>
      </c>
      <c r="G1062" s="489" t="e">
        <v>#N/A</v>
      </c>
      <c r="H1062" s="489">
        <v>2285</v>
      </c>
      <c r="I1062" s="489">
        <v>2285</v>
      </c>
      <c r="J1062" s="489">
        <v>2285</v>
      </c>
      <c r="K1062" s="489">
        <v>2285</v>
      </c>
      <c r="L1062" s="489">
        <v>2285</v>
      </c>
      <c r="M1062" s="743"/>
      <c r="N1062" s="613" t="e">
        <f t="shared" si="144"/>
        <v>#N/A</v>
      </c>
      <c r="O1062" s="613">
        <f t="shared" si="145"/>
        <v>0</v>
      </c>
      <c r="P1062" s="613">
        <f t="shared" si="146"/>
        <v>23</v>
      </c>
      <c r="Q1062" s="896">
        <f t="shared" si="152"/>
        <v>1.0100656455142232</v>
      </c>
      <c r="R1062" s="613">
        <f t="shared" si="147"/>
        <v>23</v>
      </c>
      <c r="S1062" s="613">
        <f t="shared" si="148"/>
        <v>23</v>
      </c>
      <c r="T1062" s="747">
        <f t="shared" si="149"/>
        <v>23</v>
      </c>
      <c r="U1062" s="613">
        <f t="shared" si="150"/>
        <v>23</v>
      </c>
    </row>
    <row r="1063" spans="1:21">
      <c r="A1063" s="285" t="s">
        <v>3718</v>
      </c>
      <c r="B1063" s="285" t="s">
        <v>252</v>
      </c>
      <c r="C1063" s="447" t="s">
        <v>5845</v>
      </c>
      <c r="D1063" s="497">
        <f t="shared" si="151"/>
        <v>1404</v>
      </c>
      <c r="E1063" s="496" t="e">
        <v>#N/A</v>
      </c>
      <c r="F1063" s="489">
        <v>1404</v>
      </c>
      <c r="G1063" s="489" t="e">
        <v>#N/A</v>
      </c>
      <c r="H1063" s="489">
        <v>1390</v>
      </c>
      <c r="I1063" s="489">
        <v>1390</v>
      </c>
      <c r="J1063" s="489">
        <v>1390</v>
      </c>
      <c r="K1063" s="489">
        <v>1390</v>
      </c>
      <c r="L1063" s="489">
        <v>1426</v>
      </c>
      <c r="M1063" s="743"/>
      <c r="N1063" s="613" t="e">
        <f t="shared" si="144"/>
        <v>#N/A</v>
      </c>
      <c r="O1063" s="613">
        <f t="shared" si="145"/>
        <v>0</v>
      </c>
      <c r="P1063" s="613">
        <f t="shared" si="146"/>
        <v>14</v>
      </c>
      <c r="Q1063" s="896">
        <f t="shared" si="152"/>
        <v>1.0100719424460431</v>
      </c>
      <c r="R1063" s="613">
        <f t="shared" si="147"/>
        <v>14</v>
      </c>
      <c r="S1063" s="613">
        <f t="shared" si="148"/>
        <v>14</v>
      </c>
      <c r="T1063" s="747">
        <f t="shared" si="149"/>
        <v>14</v>
      </c>
      <c r="U1063" s="613">
        <f t="shared" si="150"/>
        <v>-22</v>
      </c>
    </row>
    <row r="1064" spans="1:21">
      <c r="A1064" s="285" t="s">
        <v>3718</v>
      </c>
      <c r="B1064" s="285" t="s">
        <v>240</v>
      </c>
      <c r="C1064" s="447" t="s">
        <v>5846</v>
      </c>
      <c r="D1064" s="497">
        <f t="shared" si="151"/>
        <v>2440</v>
      </c>
      <c r="E1064" s="496" t="e">
        <v>#N/A</v>
      </c>
      <c r="F1064" s="489">
        <v>2440</v>
      </c>
      <c r="G1064" s="489" t="e">
        <v>#N/A</v>
      </c>
      <c r="H1064" s="489">
        <v>2415</v>
      </c>
      <c r="I1064" s="489">
        <v>2415</v>
      </c>
      <c r="J1064" s="489">
        <v>2415</v>
      </c>
      <c r="K1064" s="489">
        <v>2415</v>
      </c>
      <c r="L1064" s="489">
        <v>2415</v>
      </c>
      <c r="M1064" s="743"/>
      <c r="N1064" s="613" t="e">
        <f t="shared" si="144"/>
        <v>#N/A</v>
      </c>
      <c r="O1064" s="613">
        <f t="shared" si="145"/>
        <v>0</v>
      </c>
      <c r="P1064" s="613">
        <f t="shared" si="146"/>
        <v>25</v>
      </c>
      <c r="Q1064" s="896">
        <f t="shared" si="152"/>
        <v>1.010351966873706</v>
      </c>
      <c r="R1064" s="613">
        <f t="shared" si="147"/>
        <v>25</v>
      </c>
      <c r="S1064" s="613">
        <f t="shared" si="148"/>
        <v>25</v>
      </c>
      <c r="T1064" s="747">
        <f t="shared" si="149"/>
        <v>25</v>
      </c>
      <c r="U1064" s="613">
        <f t="shared" si="150"/>
        <v>25</v>
      </c>
    </row>
    <row r="1065" spans="1:21">
      <c r="A1065" s="285" t="s">
        <v>3718</v>
      </c>
      <c r="B1065" s="285" t="s">
        <v>253</v>
      </c>
      <c r="C1065" s="447" t="s">
        <v>5847</v>
      </c>
      <c r="D1065" s="497">
        <f t="shared" si="151"/>
        <v>1417</v>
      </c>
      <c r="E1065" s="496" t="e">
        <v>#N/A</v>
      </c>
      <c r="F1065" s="489">
        <v>1417</v>
      </c>
      <c r="G1065" s="489" t="e">
        <v>#N/A</v>
      </c>
      <c r="H1065" s="489">
        <v>1402</v>
      </c>
      <c r="I1065" s="489">
        <v>1402</v>
      </c>
      <c r="J1065" s="489">
        <v>1402</v>
      </c>
      <c r="K1065" s="489">
        <v>1402</v>
      </c>
      <c r="L1065" s="489">
        <v>1492</v>
      </c>
      <c r="M1065" s="743"/>
      <c r="N1065" s="613" t="e">
        <f t="shared" si="144"/>
        <v>#N/A</v>
      </c>
      <c r="O1065" s="613">
        <f t="shared" si="145"/>
        <v>0</v>
      </c>
      <c r="P1065" s="613">
        <f t="shared" si="146"/>
        <v>15</v>
      </c>
      <c r="Q1065" s="896">
        <f t="shared" si="152"/>
        <v>1.0106990014265336</v>
      </c>
      <c r="R1065" s="613">
        <f t="shared" si="147"/>
        <v>15</v>
      </c>
      <c r="S1065" s="613">
        <f t="shared" si="148"/>
        <v>15</v>
      </c>
      <c r="T1065" s="747">
        <f t="shared" si="149"/>
        <v>15</v>
      </c>
      <c r="U1065" s="613">
        <f t="shared" si="150"/>
        <v>-75</v>
      </c>
    </row>
    <row r="1066" spans="1:21">
      <c r="A1066" s="285" t="s">
        <v>3718</v>
      </c>
      <c r="B1066" s="285" t="s">
        <v>3554</v>
      </c>
      <c r="C1066" s="447" t="s">
        <v>5848</v>
      </c>
      <c r="D1066" s="497">
        <f t="shared" si="151"/>
        <v>2899</v>
      </c>
      <c r="E1066" s="496" t="e">
        <v>#N/A</v>
      </c>
      <c r="F1066" s="489">
        <v>2899</v>
      </c>
      <c r="G1066" s="489" t="e">
        <v>#N/A</v>
      </c>
      <c r="H1066" s="489">
        <v>2899</v>
      </c>
      <c r="I1066" s="489">
        <v>2899</v>
      </c>
      <c r="J1066" s="489">
        <v>2899</v>
      </c>
      <c r="K1066" s="489" t="e">
        <v>#N/A</v>
      </c>
      <c r="L1066" s="489">
        <v>2899</v>
      </c>
      <c r="M1066" s="743"/>
      <c r="N1066" s="613" t="e">
        <f t="shared" si="144"/>
        <v>#N/A</v>
      </c>
      <c r="O1066" s="613">
        <f t="shared" si="145"/>
        <v>0</v>
      </c>
      <c r="P1066" s="613">
        <f t="shared" si="146"/>
        <v>0</v>
      </c>
      <c r="Q1066" s="896">
        <f t="shared" si="152"/>
        <v>1</v>
      </c>
      <c r="R1066" s="613">
        <f t="shared" si="147"/>
        <v>0</v>
      </c>
      <c r="S1066" s="613">
        <f t="shared" si="148"/>
        <v>0</v>
      </c>
      <c r="T1066" s="747" t="e">
        <f t="shared" si="149"/>
        <v>#N/A</v>
      </c>
      <c r="U1066" s="613">
        <f t="shared" si="150"/>
        <v>0</v>
      </c>
    </row>
    <row r="1067" spans="1:21">
      <c r="A1067" s="285" t="s">
        <v>3718</v>
      </c>
      <c r="B1067" s="285" t="s">
        <v>3558</v>
      </c>
      <c r="C1067" s="447" t="s">
        <v>5849</v>
      </c>
      <c r="D1067" s="497">
        <f t="shared" si="151"/>
        <v>3196</v>
      </c>
      <c r="E1067" s="496" t="e">
        <v>#N/A</v>
      </c>
      <c r="F1067" s="489">
        <v>3196</v>
      </c>
      <c r="G1067" s="489" t="e">
        <v>#N/A</v>
      </c>
      <c r="H1067" s="489">
        <v>3196</v>
      </c>
      <c r="I1067" s="489">
        <v>3196</v>
      </c>
      <c r="J1067" s="489">
        <v>3196</v>
      </c>
      <c r="K1067" s="489" t="e">
        <v>#N/A</v>
      </c>
      <c r="L1067" s="489">
        <v>3196</v>
      </c>
      <c r="M1067" s="743"/>
      <c r="N1067" s="613" t="e">
        <f t="shared" si="144"/>
        <v>#N/A</v>
      </c>
      <c r="O1067" s="613">
        <f t="shared" si="145"/>
        <v>0</v>
      </c>
      <c r="P1067" s="613">
        <f t="shared" si="146"/>
        <v>0</v>
      </c>
      <c r="Q1067" s="896">
        <f t="shared" si="152"/>
        <v>1</v>
      </c>
      <c r="R1067" s="613">
        <f t="shared" si="147"/>
        <v>0</v>
      </c>
      <c r="S1067" s="613">
        <f t="shared" si="148"/>
        <v>0</v>
      </c>
      <c r="T1067" s="747" t="e">
        <f t="shared" si="149"/>
        <v>#N/A</v>
      </c>
      <c r="U1067" s="613">
        <f t="shared" si="150"/>
        <v>0</v>
      </c>
    </row>
    <row r="1068" spans="1:21">
      <c r="A1068" s="285" t="s">
        <v>3718</v>
      </c>
      <c r="B1068" s="285" t="s">
        <v>241</v>
      </c>
      <c r="C1068" s="447" t="s">
        <v>5850</v>
      </c>
      <c r="D1068" s="497">
        <f t="shared" si="151"/>
        <v>3075</v>
      </c>
      <c r="E1068" s="496" t="e">
        <v>#N/A</v>
      </c>
      <c r="F1068" s="489">
        <v>3075</v>
      </c>
      <c r="G1068" s="489" t="e">
        <v>#N/A</v>
      </c>
      <c r="H1068" s="489">
        <v>3044</v>
      </c>
      <c r="I1068" s="489">
        <v>3044</v>
      </c>
      <c r="J1068" s="489">
        <v>3044</v>
      </c>
      <c r="K1068" s="489">
        <v>3044</v>
      </c>
      <c r="L1068" s="489">
        <v>3044</v>
      </c>
      <c r="M1068" s="743"/>
      <c r="N1068" s="613" t="e">
        <f t="shared" si="144"/>
        <v>#N/A</v>
      </c>
      <c r="O1068" s="613">
        <f t="shared" si="145"/>
        <v>0</v>
      </c>
      <c r="P1068" s="613">
        <f t="shared" si="146"/>
        <v>31</v>
      </c>
      <c r="Q1068" s="896">
        <f t="shared" si="152"/>
        <v>1.0101839684625493</v>
      </c>
      <c r="R1068" s="613">
        <f t="shared" si="147"/>
        <v>31</v>
      </c>
      <c r="S1068" s="613">
        <f t="shared" si="148"/>
        <v>31</v>
      </c>
      <c r="T1068" s="747">
        <f t="shared" si="149"/>
        <v>31</v>
      </c>
      <c r="U1068" s="613">
        <f t="shared" si="150"/>
        <v>31</v>
      </c>
    </row>
    <row r="1069" spans="1:21">
      <c r="A1069" s="285" t="s">
        <v>3718</v>
      </c>
      <c r="B1069" s="285" t="s">
        <v>245</v>
      </c>
      <c r="C1069" s="447" t="s">
        <v>5851</v>
      </c>
      <c r="D1069" s="497">
        <f t="shared" si="151"/>
        <v>3390</v>
      </c>
      <c r="E1069" s="496" t="e">
        <v>#N/A</v>
      </c>
      <c r="F1069" s="489">
        <v>3390</v>
      </c>
      <c r="G1069" s="489" t="e">
        <v>#N/A</v>
      </c>
      <c r="H1069" s="489">
        <v>3356</v>
      </c>
      <c r="I1069" s="489">
        <v>3356</v>
      </c>
      <c r="J1069" s="489">
        <v>3356</v>
      </c>
      <c r="K1069" s="489">
        <v>3356</v>
      </c>
      <c r="L1069" s="489">
        <v>3356</v>
      </c>
      <c r="M1069" s="743"/>
      <c r="N1069" s="613" t="e">
        <f t="shared" si="144"/>
        <v>#N/A</v>
      </c>
      <c r="O1069" s="613">
        <f t="shared" si="145"/>
        <v>0</v>
      </c>
      <c r="P1069" s="613">
        <f t="shared" si="146"/>
        <v>34</v>
      </c>
      <c r="Q1069" s="896">
        <f t="shared" si="152"/>
        <v>1.0101311084624554</v>
      </c>
      <c r="R1069" s="613">
        <f t="shared" si="147"/>
        <v>34</v>
      </c>
      <c r="S1069" s="613">
        <f t="shared" si="148"/>
        <v>34</v>
      </c>
      <c r="T1069" s="747">
        <f t="shared" si="149"/>
        <v>34</v>
      </c>
      <c r="U1069" s="613">
        <f t="shared" si="150"/>
        <v>34</v>
      </c>
    </row>
    <row r="1070" spans="1:21">
      <c r="A1070" s="285" t="s">
        <v>3721</v>
      </c>
      <c r="B1070" s="285" t="s">
        <v>642</v>
      </c>
      <c r="C1070" s="447" t="s">
        <v>5852</v>
      </c>
      <c r="D1070" s="497">
        <f t="shared" si="151"/>
        <v>397</v>
      </c>
      <c r="E1070" s="496" t="e">
        <v>#N/A</v>
      </c>
      <c r="F1070" s="489">
        <v>397</v>
      </c>
      <c r="G1070" s="489" t="e">
        <v>#N/A</v>
      </c>
      <c r="H1070" s="489">
        <v>397</v>
      </c>
      <c r="I1070" s="489">
        <v>397</v>
      </c>
      <c r="J1070" s="489">
        <v>397</v>
      </c>
      <c r="K1070" s="489">
        <v>397</v>
      </c>
      <c r="L1070" s="489">
        <v>397</v>
      </c>
      <c r="M1070" s="743"/>
      <c r="N1070" s="613" t="e">
        <f t="shared" si="144"/>
        <v>#N/A</v>
      </c>
      <c r="O1070" s="613">
        <f t="shared" si="145"/>
        <v>0</v>
      </c>
      <c r="P1070" s="613">
        <f t="shared" si="146"/>
        <v>0</v>
      </c>
      <c r="Q1070" s="896">
        <f t="shared" si="152"/>
        <v>1</v>
      </c>
      <c r="R1070" s="613">
        <f t="shared" si="147"/>
        <v>0</v>
      </c>
      <c r="S1070" s="613">
        <f t="shared" si="148"/>
        <v>0</v>
      </c>
      <c r="T1070" s="747">
        <f t="shared" si="149"/>
        <v>0</v>
      </c>
      <c r="U1070" s="613">
        <f t="shared" si="150"/>
        <v>0</v>
      </c>
    </row>
    <row r="1071" spans="1:21">
      <c r="A1071" s="285" t="s">
        <v>3721</v>
      </c>
      <c r="B1071" s="285" t="s">
        <v>643</v>
      </c>
      <c r="C1071" s="447" t="s">
        <v>5853</v>
      </c>
      <c r="D1071" s="497">
        <f t="shared" si="151"/>
        <v>581</v>
      </c>
      <c r="E1071" s="496" t="e">
        <v>#N/A</v>
      </c>
      <c r="F1071" s="489">
        <v>581</v>
      </c>
      <c r="G1071" s="489" t="e">
        <v>#N/A</v>
      </c>
      <c r="H1071" s="489">
        <v>581</v>
      </c>
      <c r="I1071" s="489">
        <v>581</v>
      </c>
      <c r="J1071" s="489">
        <v>581</v>
      </c>
      <c r="K1071" s="489">
        <v>581</v>
      </c>
      <c r="L1071" s="489">
        <v>581</v>
      </c>
      <c r="M1071" s="743"/>
      <c r="N1071" s="613" t="e">
        <f t="shared" si="144"/>
        <v>#N/A</v>
      </c>
      <c r="O1071" s="613">
        <f t="shared" si="145"/>
        <v>0</v>
      </c>
      <c r="P1071" s="613">
        <f t="shared" si="146"/>
        <v>0</v>
      </c>
      <c r="Q1071" s="896">
        <f t="shared" si="152"/>
        <v>1</v>
      </c>
      <c r="R1071" s="613">
        <f t="shared" si="147"/>
        <v>0</v>
      </c>
      <c r="S1071" s="613">
        <f t="shared" si="148"/>
        <v>0</v>
      </c>
      <c r="T1071" s="747">
        <f t="shared" si="149"/>
        <v>0</v>
      </c>
      <c r="U1071" s="613">
        <f t="shared" si="150"/>
        <v>0</v>
      </c>
    </row>
    <row r="1072" spans="1:21">
      <c r="A1072" s="285" t="s">
        <v>3721</v>
      </c>
      <c r="B1072" s="285" t="s">
        <v>314</v>
      </c>
      <c r="C1072" s="447" t="s">
        <v>5854</v>
      </c>
      <c r="D1072" s="497">
        <f t="shared" si="151"/>
        <v>306</v>
      </c>
      <c r="E1072" s="496" t="e">
        <v>#N/A</v>
      </c>
      <c r="F1072" s="489">
        <v>306</v>
      </c>
      <c r="G1072" s="489" t="e">
        <v>#N/A</v>
      </c>
      <c r="H1072" s="489">
        <v>306</v>
      </c>
      <c r="I1072" s="489">
        <v>306</v>
      </c>
      <c r="J1072" s="489">
        <v>306</v>
      </c>
      <c r="K1072" s="489">
        <v>306</v>
      </c>
      <c r="L1072" s="489">
        <v>306</v>
      </c>
      <c r="M1072" s="743"/>
      <c r="N1072" s="613" t="e">
        <f t="shared" si="144"/>
        <v>#N/A</v>
      </c>
      <c r="O1072" s="613">
        <f t="shared" si="145"/>
        <v>0</v>
      </c>
      <c r="P1072" s="613">
        <f t="shared" si="146"/>
        <v>0</v>
      </c>
      <c r="Q1072" s="896">
        <f t="shared" si="152"/>
        <v>1</v>
      </c>
      <c r="R1072" s="613">
        <f t="shared" si="147"/>
        <v>0</v>
      </c>
      <c r="S1072" s="613">
        <f t="shared" si="148"/>
        <v>0</v>
      </c>
      <c r="T1072" s="747">
        <f t="shared" si="149"/>
        <v>0</v>
      </c>
      <c r="U1072" s="613">
        <f t="shared" si="150"/>
        <v>0</v>
      </c>
    </row>
    <row r="1073" spans="1:21">
      <c r="A1073" s="285" t="s">
        <v>3721</v>
      </c>
      <c r="B1073" s="285" t="s">
        <v>376</v>
      </c>
      <c r="C1073" s="447" t="s">
        <v>5855</v>
      </c>
      <c r="D1073" s="497">
        <f t="shared" si="151"/>
        <v>4532</v>
      </c>
      <c r="E1073" s="496" t="e">
        <v>#N/A</v>
      </c>
      <c r="F1073" s="489">
        <v>4532</v>
      </c>
      <c r="G1073" s="489" t="e">
        <v>#N/A</v>
      </c>
      <c r="H1073" s="489">
        <v>4532</v>
      </c>
      <c r="I1073" s="489">
        <v>4532</v>
      </c>
      <c r="J1073" s="489">
        <v>4532</v>
      </c>
      <c r="K1073" s="489">
        <v>4532</v>
      </c>
      <c r="L1073" s="489">
        <v>4532</v>
      </c>
      <c r="M1073" s="743"/>
      <c r="N1073" s="613" t="e">
        <f t="shared" si="144"/>
        <v>#N/A</v>
      </c>
      <c r="O1073" s="613">
        <f t="shared" si="145"/>
        <v>0</v>
      </c>
      <c r="P1073" s="613">
        <f t="shared" si="146"/>
        <v>0</v>
      </c>
      <c r="Q1073" s="896">
        <f t="shared" si="152"/>
        <v>1</v>
      </c>
      <c r="R1073" s="613">
        <f t="shared" si="147"/>
        <v>0</v>
      </c>
      <c r="S1073" s="613">
        <f t="shared" si="148"/>
        <v>0</v>
      </c>
      <c r="T1073" s="747">
        <f t="shared" si="149"/>
        <v>0</v>
      </c>
      <c r="U1073" s="613">
        <f t="shared" si="150"/>
        <v>0</v>
      </c>
    </row>
    <row r="1074" spans="1:21">
      <c r="A1074" s="285" t="s">
        <v>3721</v>
      </c>
      <c r="B1074" s="285" t="s">
        <v>312</v>
      </c>
      <c r="C1074" s="447" t="s">
        <v>5856</v>
      </c>
      <c r="D1074" s="497">
        <f t="shared" si="151"/>
        <v>208</v>
      </c>
      <c r="E1074" s="496" t="e">
        <v>#N/A</v>
      </c>
      <c r="F1074" s="489">
        <v>208</v>
      </c>
      <c r="G1074" s="489" t="e">
        <v>#N/A</v>
      </c>
      <c r="H1074" s="489">
        <v>208</v>
      </c>
      <c r="I1074" s="489">
        <v>208</v>
      </c>
      <c r="J1074" s="489">
        <v>208</v>
      </c>
      <c r="K1074" s="489">
        <v>208</v>
      </c>
      <c r="L1074" s="489">
        <v>208</v>
      </c>
      <c r="M1074" s="743"/>
      <c r="N1074" s="613" t="e">
        <f t="shared" si="144"/>
        <v>#N/A</v>
      </c>
      <c r="O1074" s="613">
        <f t="shared" si="145"/>
        <v>0</v>
      </c>
      <c r="P1074" s="613">
        <f t="shared" si="146"/>
        <v>0</v>
      </c>
      <c r="Q1074" s="896">
        <f t="shared" si="152"/>
        <v>1</v>
      </c>
      <c r="R1074" s="613">
        <f t="shared" si="147"/>
        <v>0</v>
      </c>
      <c r="S1074" s="613">
        <f t="shared" si="148"/>
        <v>0</v>
      </c>
      <c r="T1074" s="747">
        <f t="shared" si="149"/>
        <v>0</v>
      </c>
      <c r="U1074" s="613">
        <f t="shared" si="150"/>
        <v>0</v>
      </c>
    </row>
    <row r="1075" spans="1:21">
      <c r="A1075" s="285" t="s">
        <v>3721</v>
      </c>
      <c r="B1075" s="285" t="s">
        <v>374</v>
      </c>
      <c r="C1075" s="447" t="s">
        <v>5857</v>
      </c>
      <c r="D1075" s="497">
        <f t="shared" si="151"/>
        <v>1601</v>
      </c>
      <c r="E1075" s="496" t="e">
        <v>#N/A</v>
      </c>
      <c r="F1075" s="489">
        <v>1601</v>
      </c>
      <c r="G1075" s="489" t="e">
        <v>#N/A</v>
      </c>
      <c r="H1075" s="489">
        <v>1601</v>
      </c>
      <c r="I1075" s="489">
        <v>1601</v>
      </c>
      <c r="J1075" s="489">
        <v>1601</v>
      </c>
      <c r="K1075" s="489">
        <v>1601</v>
      </c>
      <c r="L1075" s="489">
        <v>1601</v>
      </c>
      <c r="M1075" s="743"/>
      <c r="N1075" s="613" t="e">
        <f t="shared" si="144"/>
        <v>#N/A</v>
      </c>
      <c r="O1075" s="613">
        <f t="shared" si="145"/>
        <v>0</v>
      </c>
      <c r="P1075" s="613">
        <f t="shared" si="146"/>
        <v>0</v>
      </c>
      <c r="Q1075" s="896">
        <f t="shared" si="152"/>
        <v>1</v>
      </c>
      <c r="R1075" s="613">
        <f t="shared" si="147"/>
        <v>0</v>
      </c>
      <c r="S1075" s="613">
        <f t="shared" si="148"/>
        <v>0</v>
      </c>
      <c r="T1075" s="747">
        <f t="shared" si="149"/>
        <v>0</v>
      </c>
      <c r="U1075" s="613">
        <f t="shared" si="150"/>
        <v>0</v>
      </c>
    </row>
    <row r="1076" spans="1:21">
      <c r="A1076" s="285" t="s">
        <v>3721</v>
      </c>
      <c r="B1076" s="285" t="s">
        <v>313</v>
      </c>
      <c r="C1076" s="447" t="s">
        <v>5858</v>
      </c>
      <c r="D1076" s="497">
        <f t="shared" si="151"/>
        <v>246</v>
      </c>
      <c r="E1076" s="496" t="e">
        <v>#N/A</v>
      </c>
      <c r="F1076" s="489">
        <v>246</v>
      </c>
      <c r="G1076" s="489" t="e">
        <v>#N/A</v>
      </c>
      <c r="H1076" s="489">
        <v>246</v>
      </c>
      <c r="I1076" s="489">
        <v>246</v>
      </c>
      <c r="J1076" s="489">
        <v>246</v>
      </c>
      <c r="K1076" s="489">
        <v>246</v>
      </c>
      <c r="L1076" s="489">
        <v>246</v>
      </c>
      <c r="M1076" s="743"/>
      <c r="N1076" s="613" t="e">
        <f t="shared" si="144"/>
        <v>#N/A</v>
      </c>
      <c r="O1076" s="613">
        <f t="shared" si="145"/>
        <v>0</v>
      </c>
      <c r="P1076" s="613">
        <f t="shared" si="146"/>
        <v>0</v>
      </c>
      <c r="Q1076" s="896">
        <f t="shared" si="152"/>
        <v>1</v>
      </c>
      <c r="R1076" s="613">
        <f t="shared" si="147"/>
        <v>0</v>
      </c>
      <c r="S1076" s="613">
        <f t="shared" si="148"/>
        <v>0</v>
      </c>
      <c r="T1076" s="747">
        <f t="shared" si="149"/>
        <v>0</v>
      </c>
      <c r="U1076" s="613">
        <f t="shared" si="150"/>
        <v>0</v>
      </c>
    </row>
    <row r="1077" spans="1:21">
      <c r="A1077" s="285" t="s">
        <v>3721</v>
      </c>
      <c r="B1077" s="285" t="s">
        <v>375</v>
      </c>
      <c r="C1077" s="447" t="s">
        <v>5859</v>
      </c>
      <c r="D1077" s="497">
        <f t="shared" si="151"/>
        <v>954</v>
      </c>
      <c r="E1077" s="496" t="e">
        <v>#N/A</v>
      </c>
      <c r="F1077" s="489">
        <v>954</v>
      </c>
      <c r="G1077" s="489" t="e">
        <v>#N/A</v>
      </c>
      <c r="H1077" s="489">
        <v>954</v>
      </c>
      <c r="I1077" s="489">
        <v>954</v>
      </c>
      <c r="J1077" s="489">
        <v>954</v>
      </c>
      <c r="K1077" s="489">
        <v>954</v>
      </c>
      <c r="L1077" s="489">
        <v>954</v>
      </c>
      <c r="M1077" s="743"/>
      <c r="N1077" s="613" t="e">
        <f t="shared" si="144"/>
        <v>#N/A</v>
      </c>
      <c r="O1077" s="613">
        <f t="shared" si="145"/>
        <v>0</v>
      </c>
      <c r="P1077" s="613">
        <f t="shared" si="146"/>
        <v>0</v>
      </c>
      <c r="Q1077" s="896">
        <f t="shared" si="152"/>
        <v>1</v>
      </c>
      <c r="R1077" s="613">
        <f t="shared" si="147"/>
        <v>0</v>
      </c>
      <c r="S1077" s="613">
        <f t="shared" si="148"/>
        <v>0</v>
      </c>
      <c r="T1077" s="747">
        <f t="shared" si="149"/>
        <v>0</v>
      </c>
      <c r="U1077" s="613">
        <f t="shared" si="150"/>
        <v>0</v>
      </c>
    </row>
    <row r="1078" spans="1:21">
      <c r="A1078" s="285" t="s">
        <v>3721</v>
      </c>
      <c r="B1078" s="285" t="s">
        <v>266</v>
      </c>
      <c r="C1078" s="447" t="s">
        <v>5860</v>
      </c>
      <c r="D1078" s="497">
        <f t="shared" si="151"/>
        <v>498</v>
      </c>
      <c r="E1078" s="496" t="e">
        <v>#N/A</v>
      </c>
      <c r="F1078" s="489">
        <v>498</v>
      </c>
      <c r="G1078" s="489" t="e">
        <v>#N/A</v>
      </c>
      <c r="H1078" s="489">
        <v>498</v>
      </c>
      <c r="I1078" s="489">
        <v>498</v>
      </c>
      <c r="J1078" s="489">
        <v>498</v>
      </c>
      <c r="K1078" s="489">
        <v>498</v>
      </c>
      <c r="L1078" s="489">
        <v>498</v>
      </c>
      <c r="M1078" s="743"/>
      <c r="N1078" s="613" t="e">
        <f t="shared" si="144"/>
        <v>#N/A</v>
      </c>
      <c r="O1078" s="613">
        <f t="shared" si="145"/>
        <v>0</v>
      </c>
      <c r="P1078" s="613">
        <f t="shared" si="146"/>
        <v>0</v>
      </c>
      <c r="Q1078" s="896">
        <f t="shared" si="152"/>
        <v>1</v>
      </c>
      <c r="R1078" s="613">
        <f t="shared" si="147"/>
        <v>0</v>
      </c>
      <c r="S1078" s="613">
        <f t="shared" si="148"/>
        <v>0</v>
      </c>
      <c r="T1078" s="747">
        <f t="shared" si="149"/>
        <v>0</v>
      </c>
      <c r="U1078" s="613">
        <f t="shared" si="150"/>
        <v>0</v>
      </c>
    </row>
    <row r="1079" spans="1:21">
      <c r="A1079" s="285" t="s">
        <v>3721</v>
      </c>
      <c r="B1079" s="285" t="s">
        <v>590</v>
      </c>
      <c r="C1079" s="447" t="s">
        <v>5861</v>
      </c>
      <c r="D1079" s="497">
        <f t="shared" si="151"/>
        <v>388</v>
      </c>
      <c r="E1079" s="496" t="e">
        <v>#N/A</v>
      </c>
      <c r="F1079" s="489">
        <v>388</v>
      </c>
      <c r="G1079" s="489" t="e">
        <v>#N/A</v>
      </c>
      <c r="H1079" s="489">
        <v>388</v>
      </c>
      <c r="I1079" s="489">
        <v>388</v>
      </c>
      <c r="J1079" s="489">
        <v>388</v>
      </c>
      <c r="K1079" s="489">
        <v>388</v>
      </c>
      <c r="L1079" s="489">
        <v>388</v>
      </c>
      <c r="M1079" s="743"/>
      <c r="N1079" s="613" t="e">
        <f t="shared" si="144"/>
        <v>#N/A</v>
      </c>
      <c r="O1079" s="613">
        <f t="shared" si="145"/>
        <v>0</v>
      </c>
      <c r="P1079" s="613">
        <f t="shared" si="146"/>
        <v>0</v>
      </c>
      <c r="Q1079" s="896">
        <f t="shared" si="152"/>
        <v>1</v>
      </c>
      <c r="R1079" s="613">
        <f t="shared" si="147"/>
        <v>0</v>
      </c>
      <c r="S1079" s="613">
        <f t="shared" si="148"/>
        <v>0</v>
      </c>
      <c r="T1079" s="747">
        <f t="shared" si="149"/>
        <v>0</v>
      </c>
      <c r="U1079" s="613">
        <f t="shared" si="150"/>
        <v>0</v>
      </c>
    </row>
    <row r="1080" spans="1:21">
      <c r="A1080" s="285" t="s">
        <v>3721</v>
      </c>
      <c r="B1080" s="285" t="s">
        <v>328</v>
      </c>
      <c r="C1080" s="447" t="s">
        <v>5862</v>
      </c>
      <c r="D1080" s="497">
        <f t="shared" si="151"/>
        <v>367</v>
      </c>
      <c r="E1080" s="496" t="e">
        <v>#N/A</v>
      </c>
      <c r="F1080" s="489">
        <v>367</v>
      </c>
      <c r="G1080" s="489" t="e">
        <v>#N/A</v>
      </c>
      <c r="H1080" s="489">
        <v>367</v>
      </c>
      <c r="I1080" s="489">
        <v>367</v>
      </c>
      <c r="J1080" s="489">
        <v>367</v>
      </c>
      <c r="K1080" s="489">
        <v>367</v>
      </c>
      <c r="L1080" s="489">
        <v>367</v>
      </c>
      <c r="M1080" s="743"/>
      <c r="N1080" s="613" t="e">
        <f t="shared" si="144"/>
        <v>#N/A</v>
      </c>
      <c r="O1080" s="613">
        <f t="shared" si="145"/>
        <v>0</v>
      </c>
      <c r="P1080" s="613">
        <f t="shared" si="146"/>
        <v>0</v>
      </c>
      <c r="Q1080" s="896">
        <f t="shared" si="152"/>
        <v>1</v>
      </c>
      <c r="R1080" s="613">
        <f t="shared" si="147"/>
        <v>0</v>
      </c>
      <c r="S1080" s="613">
        <f t="shared" si="148"/>
        <v>0</v>
      </c>
      <c r="T1080" s="747">
        <f t="shared" si="149"/>
        <v>0</v>
      </c>
      <c r="U1080" s="613">
        <f t="shared" si="150"/>
        <v>0</v>
      </c>
    </row>
    <row r="1081" spans="1:21">
      <c r="A1081" s="285" t="s">
        <v>3721</v>
      </c>
      <c r="B1081" s="285" t="s">
        <v>326</v>
      </c>
      <c r="C1081" s="447" t="s">
        <v>5863</v>
      </c>
      <c r="D1081" s="497">
        <f t="shared" si="151"/>
        <v>586</v>
      </c>
      <c r="E1081" s="496" t="e">
        <v>#N/A</v>
      </c>
      <c r="F1081" s="489">
        <v>586</v>
      </c>
      <c r="G1081" s="489" t="e">
        <v>#N/A</v>
      </c>
      <c r="H1081" s="489">
        <v>586</v>
      </c>
      <c r="I1081" s="489">
        <v>586</v>
      </c>
      <c r="J1081" s="489">
        <v>586</v>
      </c>
      <c r="K1081" s="489">
        <v>586</v>
      </c>
      <c r="L1081" s="489">
        <v>586</v>
      </c>
      <c r="M1081" s="743"/>
      <c r="N1081" s="613" t="e">
        <f t="shared" si="144"/>
        <v>#N/A</v>
      </c>
      <c r="O1081" s="613">
        <f t="shared" si="145"/>
        <v>0</v>
      </c>
      <c r="P1081" s="613">
        <f t="shared" si="146"/>
        <v>0</v>
      </c>
      <c r="Q1081" s="896">
        <f t="shared" si="152"/>
        <v>1</v>
      </c>
      <c r="R1081" s="613">
        <f t="shared" si="147"/>
        <v>0</v>
      </c>
      <c r="S1081" s="613">
        <f t="shared" si="148"/>
        <v>0</v>
      </c>
      <c r="T1081" s="747">
        <f t="shared" si="149"/>
        <v>0</v>
      </c>
      <c r="U1081" s="613">
        <f t="shared" si="150"/>
        <v>0</v>
      </c>
    </row>
    <row r="1082" spans="1:21">
      <c r="A1082" s="285" t="s">
        <v>3721</v>
      </c>
      <c r="B1082" s="285" t="s">
        <v>626</v>
      </c>
      <c r="C1082" s="447" t="s">
        <v>5864</v>
      </c>
      <c r="D1082" s="497">
        <f t="shared" si="151"/>
        <v>650</v>
      </c>
      <c r="E1082" s="496" t="e">
        <v>#N/A</v>
      </c>
      <c r="F1082" s="489">
        <v>650</v>
      </c>
      <c r="G1082" s="489" t="e">
        <v>#N/A</v>
      </c>
      <c r="H1082" s="489">
        <v>650</v>
      </c>
      <c r="I1082" s="489">
        <v>650</v>
      </c>
      <c r="J1082" s="489">
        <v>650</v>
      </c>
      <c r="K1082" s="489">
        <v>650</v>
      </c>
      <c r="L1082" s="489">
        <v>650</v>
      </c>
      <c r="M1082" s="743"/>
      <c r="N1082" s="613" t="e">
        <f t="shared" si="144"/>
        <v>#N/A</v>
      </c>
      <c r="O1082" s="613">
        <f t="shared" si="145"/>
        <v>0</v>
      </c>
      <c r="P1082" s="613">
        <f t="shared" si="146"/>
        <v>0</v>
      </c>
      <c r="Q1082" s="896">
        <f t="shared" si="152"/>
        <v>1</v>
      </c>
      <c r="R1082" s="613">
        <f t="shared" si="147"/>
        <v>0</v>
      </c>
      <c r="S1082" s="613">
        <f t="shared" si="148"/>
        <v>0</v>
      </c>
      <c r="T1082" s="747">
        <f t="shared" si="149"/>
        <v>0</v>
      </c>
      <c r="U1082" s="613">
        <f t="shared" si="150"/>
        <v>0</v>
      </c>
    </row>
    <row r="1083" spans="1:21">
      <c r="A1083" s="285" t="s">
        <v>3721</v>
      </c>
      <c r="B1083" s="285" t="s">
        <v>327</v>
      </c>
      <c r="C1083" s="447" t="s">
        <v>5865</v>
      </c>
      <c r="D1083" s="497">
        <f t="shared" si="151"/>
        <v>193</v>
      </c>
      <c r="E1083" s="496" t="e">
        <v>#N/A</v>
      </c>
      <c r="F1083" s="489">
        <v>193</v>
      </c>
      <c r="G1083" s="489" t="e">
        <v>#N/A</v>
      </c>
      <c r="H1083" s="489">
        <v>193</v>
      </c>
      <c r="I1083" s="489">
        <v>193</v>
      </c>
      <c r="J1083" s="489">
        <v>193</v>
      </c>
      <c r="K1083" s="489">
        <v>193</v>
      </c>
      <c r="L1083" s="489">
        <v>193</v>
      </c>
      <c r="M1083" s="743"/>
      <c r="N1083" s="613" t="e">
        <f t="shared" si="144"/>
        <v>#N/A</v>
      </c>
      <c r="O1083" s="613">
        <f t="shared" si="145"/>
        <v>0</v>
      </c>
      <c r="P1083" s="613">
        <f t="shared" si="146"/>
        <v>0</v>
      </c>
      <c r="Q1083" s="896">
        <f t="shared" si="152"/>
        <v>1</v>
      </c>
      <c r="R1083" s="613">
        <f t="shared" si="147"/>
        <v>0</v>
      </c>
      <c r="S1083" s="613">
        <f t="shared" si="148"/>
        <v>0</v>
      </c>
      <c r="T1083" s="747">
        <f t="shared" si="149"/>
        <v>0</v>
      </c>
      <c r="U1083" s="613">
        <f t="shared" si="150"/>
        <v>0</v>
      </c>
    </row>
    <row r="1084" spans="1:21">
      <c r="A1084" s="285" t="s">
        <v>3721</v>
      </c>
      <c r="B1084" s="285" t="s">
        <v>627</v>
      </c>
      <c r="C1084" s="447" t="s">
        <v>5866</v>
      </c>
      <c r="D1084" s="497">
        <f t="shared" si="151"/>
        <v>122</v>
      </c>
      <c r="E1084" s="496" t="e">
        <v>#N/A</v>
      </c>
      <c r="F1084" s="489">
        <v>122</v>
      </c>
      <c r="G1084" s="489" t="e">
        <v>#N/A</v>
      </c>
      <c r="H1084" s="489">
        <v>122</v>
      </c>
      <c r="I1084" s="489">
        <v>122</v>
      </c>
      <c r="J1084" s="489">
        <v>122</v>
      </c>
      <c r="K1084" s="489">
        <v>122</v>
      </c>
      <c r="L1084" s="489">
        <v>122</v>
      </c>
      <c r="M1084" s="743"/>
      <c r="N1084" s="613" t="e">
        <f t="shared" si="144"/>
        <v>#N/A</v>
      </c>
      <c r="O1084" s="613">
        <f t="shared" si="145"/>
        <v>0</v>
      </c>
      <c r="P1084" s="613">
        <f t="shared" si="146"/>
        <v>0</v>
      </c>
      <c r="Q1084" s="896">
        <f t="shared" si="152"/>
        <v>1</v>
      </c>
      <c r="R1084" s="613">
        <f t="shared" si="147"/>
        <v>0</v>
      </c>
      <c r="S1084" s="613">
        <f t="shared" si="148"/>
        <v>0</v>
      </c>
      <c r="T1084" s="747">
        <f t="shared" si="149"/>
        <v>0</v>
      </c>
      <c r="U1084" s="613">
        <f t="shared" si="150"/>
        <v>0</v>
      </c>
    </row>
    <row r="1085" spans="1:21">
      <c r="A1085" s="285" t="s">
        <v>3721</v>
      </c>
      <c r="B1085" s="285" t="s">
        <v>628</v>
      </c>
      <c r="C1085" s="447" t="s">
        <v>5867</v>
      </c>
      <c r="D1085" s="497">
        <f t="shared" si="151"/>
        <v>124</v>
      </c>
      <c r="E1085" s="496" t="e">
        <v>#N/A</v>
      </c>
      <c r="F1085" s="489">
        <v>124</v>
      </c>
      <c r="G1085" s="489" t="e">
        <v>#N/A</v>
      </c>
      <c r="H1085" s="489">
        <v>124</v>
      </c>
      <c r="I1085" s="489">
        <v>124</v>
      </c>
      <c r="J1085" s="489">
        <v>124</v>
      </c>
      <c r="K1085" s="489">
        <v>124</v>
      </c>
      <c r="L1085" s="489">
        <v>124</v>
      </c>
      <c r="M1085" s="743"/>
      <c r="N1085" s="613" t="e">
        <f t="shared" si="144"/>
        <v>#N/A</v>
      </c>
      <c r="O1085" s="613">
        <f t="shared" si="145"/>
        <v>0</v>
      </c>
      <c r="P1085" s="613">
        <f t="shared" si="146"/>
        <v>0</v>
      </c>
      <c r="Q1085" s="896">
        <f t="shared" si="152"/>
        <v>1</v>
      </c>
      <c r="R1085" s="613">
        <f t="shared" si="147"/>
        <v>0</v>
      </c>
      <c r="S1085" s="613">
        <f t="shared" si="148"/>
        <v>0</v>
      </c>
      <c r="T1085" s="747">
        <f t="shared" si="149"/>
        <v>0</v>
      </c>
      <c r="U1085" s="613">
        <f t="shared" si="150"/>
        <v>0</v>
      </c>
    </row>
    <row r="1086" spans="1:21">
      <c r="A1086" s="285" t="s">
        <v>3721</v>
      </c>
      <c r="B1086" s="285" t="s">
        <v>325</v>
      </c>
      <c r="C1086" s="447" t="s">
        <v>5868</v>
      </c>
      <c r="D1086" s="497">
        <f t="shared" si="151"/>
        <v>256</v>
      </c>
      <c r="E1086" s="496" t="e">
        <v>#N/A</v>
      </c>
      <c r="F1086" s="489">
        <v>256</v>
      </c>
      <c r="G1086" s="489" t="e">
        <v>#N/A</v>
      </c>
      <c r="H1086" s="489">
        <v>256</v>
      </c>
      <c r="I1086" s="489">
        <v>256</v>
      </c>
      <c r="J1086" s="489">
        <v>256</v>
      </c>
      <c r="K1086" s="489">
        <v>256</v>
      </c>
      <c r="L1086" s="489">
        <v>256</v>
      </c>
      <c r="M1086" s="743"/>
      <c r="N1086" s="613" t="e">
        <f t="shared" si="144"/>
        <v>#N/A</v>
      </c>
      <c r="O1086" s="613">
        <f t="shared" si="145"/>
        <v>0</v>
      </c>
      <c r="P1086" s="613">
        <f t="shared" si="146"/>
        <v>0</v>
      </c>
      <c r="Q1086" s="896">
        <f t="shared" si="152"/>
        <v>1</v>
      </c>
      <c r="R1086" s="613">
        <f t="shared" si="147"/>
        <v>0</v>
      </c>
      <c r="S1086" s="613">
        <f t="shared" si="148"/>
        <v>0</v>
      </c>
      <c r="T1086" s="747">
        <f t="shared" si="149"/>
        <v>0</v>
      </c>
      <c r="U1086" s="613">
        <f t="shared" si="150"/>
        <v>0</v>
      </c>
    </row>
    <row r="1087" spans="1:21">
      <c r="A1087" s="285" t="s">
        <v>3721</v>
      </c>
      <c r="B1087" s="285" t="s">
        <v>635</v>
      </c>
      <c r="C1087" s="447" t="s">
        <v>5869</v>
      </c>
      <c r="D1087" s="497">
        <f t="shared" si="151"/>
        <v>317</v>
      </c>
      <c r="E1087" s="496" t="e">
        <v>#N/A</v>
      </c>
      <c r="F1087" s="489">
        <v>317</v>
      </c>
      <c r="G1087" s="489" t="e">
        <v>#N/A</v>
      </c>
      <c r="H1087" s="489">
        <v>317</v>
      </c>
      <c r="I1087" s="489">
        <v>317</v>
      </c>
      <c r="J1087" s="489">
        <v>317</v>
      </c>
      <c r="K1087" s="489">
        <v>317</v>
      </c>
      <c r="L1087" s="489">
        <v>317</v>
      </c>
      <c r="M1087" s="743"/>
      <c r="N1087" s="613" t="e">
        <f t="shared" si="144"/>
        <v>#N/A</v>
      </c>
      <c r="O1087" s="613">
        <f t="shared" si="145"/>
        <v>0</v>
      </c>
      <c r="P1087" s="613">
        <f t="shared" si="146"/>
        <v>0</v>
      </c>
      <c r="Q1087" s="896">
        <f t="shared" si="152"/>
        <v>1</v>
      </c>
      <c r="R1087" s="613">
        <f t="shared" si="147"/>
        <v>0</v>
      </c>
      <c r="S1087" s="613">
        <f t="shared" si="148"/>
        <v>0</v>
      </c>
      <c r="T1087" s="747">
        <f t="shared" si="149"/>
        <v>0</v>
      </c>
      <c r="U1087" s="613">
        <f t="shared" si="150"/>
        <v>0</v>
      </c>
    </row>
    <row r="1088" spans="1:21">
      <c r="A1088" s="285" t="s">
        <v>3721</v>
      </c>
      <c r="B1088" s="285" t="s">
        <v>591</v>
      </c>
      <c r="C1088" s="447" t="s">
        <v>5870</v>
      </c>
      <c r="D1088" s="497">
        <f t="shared" si="151"/>
        <v>73</v>
      </c>
      <c r="E1088" s="496" t="e">
        <v>#N/A</v>
      </c>
      <c r="F1088" s="489">
        <v>73</v>
      </c>
      <c r="G1088" s="489" t="e">
        <v>#N/A</v>
      </c>
      <c r="H1088" s="489">
        <v>73</v>
      </c>
      <c r="I1088" s="489">
        <v>73</v>
      </c>
      <c r="J1088" s="489">
        <v>73</v>
      </c>
      <c r="K1088" s="489">
        <v>73</v>
      </c>
      <c r="L1088" s="489">
        <v>73</v>
      </c>
      <c r="M1088" s="743"/>
      <c r="N1088" s="613" t="e">
        <f t="shared" si="144"/>
        <v>#N/A</v>
      </c>
      <c r="O1088" s="613">
        <f t="shared" si="145"/>
        <v>0</v>
      </c>
      <c r="P1088" s="613">
        <f t="shared" si="146"/>
        <v>0</v>
      </c>
      <c r="Q1088" s="896">
        <f t="shared" si="152"/>
        <v>1</v>
      </c>
      <c r="R1088" s="613">
        <f t="shared" si="147"/>
        <v>0</v>
      </c>
      <c r="S1088" s="613">
        <f t="shared" si="148"/>
        <v>0</v>
      </c>
      <c r="T1088" s="747">
        <f t="shared" si="149"/>
        <v>0</v>
      </c>
      <c r="U1088" s="613">
        <f t="shared" si="150"/>
        <v>0</v>
      </c>
    </row>
    <row r="1089" spans="1:21">
      <c r="A1089" s="285" t="s">
        <v>3721</v>
      </c>
      <c r="B1089" s="285" t="s">
        <v>329</v>
      </c>
      <c r="C1089" s="447" t="s">
        <v>5871</v>
      </c>
      <c r="D1089" s="497">
        <f t="shared" si="151"/>
        <v>1584</v>
      </c>
      <c r="E1089" s="496" t="e">
        <v>#N/A</v>
      </c>
      <c r="F1089" s="489">
        <v>1584</v>
      </c>
      <c r="G1089" s="489" t="e">
        <v>#N/A</v>
      </c>
      <c r="H1089" s="489">
        <v>1584</v>
      </c>
      <c r="I1089" s="489">
        <v>1584</v>
      </c>
      <c r="J1089" s="489">
        <v>1584</v>
      </c>
      <c r="K1089" s="489">
        <v>1584</v>
      </c>
      <c r="L1089" s="489">
        <v>1584</v>
      </c>
      <c r="M1089" s="743"/>
      <c r="N1089" s="613" t="e">
        <f t="shared" si="144"/>
        <v>#N/A</v>
      </c>
      <c r="O1089" s="613">
        <f t="shared" si="145"/>
        <v>0</v>
      </c>
      <c r="P1089" s="613">
        <f t="shared" si="146"/>
        <v>0</v>
      </c>
      <c r="Q1089" s="896">
        <f t="shared" si="152"/>
        <v>1</v>
      </c>
      <c r="R1089" s="613">
        <f t="shared" si="147"/>
        <v>0</v>
      </c>
      <c r="S1089" s="613">
        <f t="shared" si="148"/>
        <v>0</v>
      </c>
      <c r="T1089" s="747">
        <f t="shared" si="149"/>
        <v>0</v>
      </c>
      <c r="U1089" s="613">
        <f t="shared" si="150"/>
        <v>0</v>
      </c>
    </row>
    <row r="1090" spans="1:21">
      <c r="A1090" s="285" t="s">
        <v>3721</v>
      </c>
      <c r="B1090" s="285" t="s">
        <v>377</v>
      </c>
      <c r="C1090" s="447" t="s">
        <v>5872</v>
      </c>
      <c r="D1090" s="497">
        <f t="shared" si="151"/>
        <v>450</v>
      </c>
      <c r="E1090" s="496" t="e">
        <v>#N/A</v>
      </c>
      <c r="F1090" s="489">
        <v>450</v>
      </c>
      <c r="G1090" s="489" t="e">
        <v>#N/A</v>
      </c>
      <c r="H1090" s="489">
        <v>450</v>
      </c>
      <c r="I1090" s="489">
        <v>450</v>
      </c>
      <c r="J1090" s="489">
        <v>450</v>
      </c>
      <c r="K1090" s="489">
        <v>450</v>
      </c>
      <c r="L1090" s="489">
        <v>473</v>
      </c>
      <c r="M1090" s="743"/>
      <c r="N1090" s="613" t="e">
        <f t="shared" ref="N1090:N1153" si="153">D1090-E1090</f>
        <v>#N/A</v>
      </c>
      <c r="O1090" s="613">
        <f t="shared" ref="O1090:O1153" si="154">D1090-F1090</f>
        <v>0</v>
      </c>
      <c r="P1090" s="613">
        <f t="shared" ref="P1090:P1153" si="155">D1090-H1090</f>
        <v>0</v>
      </c>
      <c r="Q1090" s="896">
        <f t="shared" si="152"/>
        <v>1</v>
      </c>
      <c r="R1090" s="613">
        <f t="shared" ref="R1090:R1153" si="156">D1090-I1090</f>
        <v>0</v>
      </c>
      <c r="S1090" s="613">
        <f t="shared" ref="S1090:S1153" si="157">D1090-J1090</f>
        <v>0</v>
      </c>
      <c r="T1090" s="747">
        <f t="shared" ref="T1090:T1153" si="158">D1090-K1090</f>
        <v>0</v>
      </c>
      <c r="U1090" s="613">
        <f t="shared" ref="U1090:U1153" si="159">D1090-L1090</f>
        <v>-23</v>
      </c>
    </row>
    <row r="1091" spans="1:21">
      <c r="A1091" s="285" t="s">
        <v>3721</v>
      </c>
      <c r="B1091" s="285" t="s">
        <v>592</v>
      </c>
      <c r="C1091" s="447" t="s">
        <v>4778</v>
      </c>
      <c r="D1091" s="497">
        <f t="shared" ref="D1091:D1154" si="160">IFERROR(E1091,IFERROR(F1091,IFERROR(G1091,IFERROR(H1091,IFERROR(I1091,IFERROR(J1091,IFERROR(K1091,L1091)))))))</f>
        <v>232</v>
      </c>
      <c r="E1091" s="496" t="e">
        <v>#N/A</v>
      </c>
      <c r="F1091" s="489">
        <v>232</v>
      </c>
      <c r="G1091" s="489" t="e">
        <v>#N/A</v>
      </c>
      <c r="H1091" s="489">
        <v>232</v>
      </c>
      <c r="I1091" s="489">
        <v>232</v>
      </c>
      <c r="J1091" s="489">
        <v>232</v>
      </c>
      <c r="K1091" s="489">
        <v>232</v>
      </c>
      <c r="L1091" s="489">
        <v>232</v>
      </c>
      <c r="M1091" s="743"/>
      <c r="N1091" s="613" t="e">
        <f t="shared" si="153"/>
        <v>#N/A</v>
      </c>
      <c r="O1091" s="613">
        <f t="shared" si="154"/>
        <v>0</v>
      </c>
      <c r="P1091" s="613">
        <f t="shared" si="155"/>
        <v>0</v>
      </c>
      <c r="Q1091" s="896">
        <f t="shared" ref="Q1091:Q1154" si="161">F1091/H1091</f>
        <v>1</v>
      </c>
      <c r="R1091" s="613">
        <f t="shared" si="156"/>
        <v>0</v>
      </c>
      <c r="S1091" s="613">
        <f t="shared" si="157"/>
        <v>0</v>
      </c>
      <c r="T1091" s="747">
        <f t="shared" si="158"/>
        <v>0</v>
      </c>
      <c r="U1091" s="613">
        <f t="shared" si="159"/>
        <v>0</v>
      </c>
    </row>
    <row r="1092" spans="1:21">
      <c r="A1092" s="285" t="s">
        <v>3721</v>
      </c>
      <c r="B1092" s="285" t="s">
        <v>625</v>
      </c>
      <c r="C1092" s="447" t="s">
        <v>5873</v>
      </c>
      <c r="D1092" s="497">
        <f t="shared" si="160"/>
        <v>1409</v>
      </c>
      <c r="E1092" s="496" t="e">
        <v>#N/A</v>
      </c>
      <c r="F1092" s="489">
        <v>1409</v>
      </c>
      <c r="G1092" s="489" t="e">
        <v>#N/A</v>
      </c>
      <c r="H1092" s="489">
        <v>1409</v>
      </c>
      <c r="I1092" s="489">
        <v>1409</v>
      </c>
      <c r="J1092" s="489">
        <v>1409</v>
      </c>
      <c r="K1092" s="489">
        <v>1409</v>
      </c>
      <c r="L1092" s="489">
        <v>1409</v>
      </c>
      <c r="M1092" s="743"/>
      <c r="N1092" s="613" t="e">
        <f t="shared" si="153"/>
        <v>#N/A</v>
      </c>
      <c r="O1092" s="613">
        <f t="shared" si="154"/>
        <v>0</v>
      </c>
      <c r="P1092" s="613">
        <f t="shared" si="155"/>
        <v>0</v>
      </c>
      <c r="Q1092" s="896">
        <f t="shared" si="161"/>
        <v>1</v>
      </c>
      <c r="R1092" s="613">
        <f t="shared" si="156"/>
        <v>0</v>
      </c>
      <c r="S1092" s="613">
        <f t="shared" si="157"/>
        <v>0</v>
      </c>
      <c r="T1092" s="747">
        <f t="shared" si="158"/>
        <v>0</v>
      </c>
      <c r="U1092" s="613">
        <f t="shared" si="159"/>
        <v>0</v>
      </c>
    </row>
    <row r="1093" spans="1:21">
      <c r="A1093" s="285" t="s">
        <v>3721</v>
      </c>
      <c r="B1093" s="285" t="s">
        <v>624</v>
      </c>
      <c r="C1093" s="447" t="s">
        <v>5874</v>
      </c>
      <c r="D1093" s="497">
        <f t="shared" si="160"/>
        <v>240</v>
      </c>
      <c r="E1093" s="496" t="e">
        <v>#N/A</v>
      </c>
      <c r="F1093" s="489">
        <v>240</v>
      </c>
      <c r="G1093" s="489" t="e">
        <v>#N/A</v>
      </c>
      <c r="H1093" s="489">
        <v>240</v>
      </c>
      <c r="I1093" s="489">
        <v>240</v>
      </c>
      <c r="J1093" s="489">
        <v>240</v>
      </c>
      <c r="K1093" s="489">
        <v>240</v>
      </c>
      <c r="L1093" s="489">
        <v>240</v>
      </c>
      <c r="M1093" s="743"/>
      <c r="N1093" s="613" t="e">
        <f t="shared" si="153"/>
        <v>#N/A</v>
      </c>
      <c r="O1093" s="613">
        <f t="shared" si="154"/>
        <v>0</v>
      </c>
      <c r="P1093" s="613">
        <f t="shared" si="155"/>
        <v>0</v>
      </c>
      <c r="Q1093" s="896">
        <f t="shared" si="161"/>
        <v>1</v>
      </c>
      <c r="R1093" s="613">
        <f t="shared" si="156"/>
        <v>0</v>
      </c>
      <c r="S1093" s="613">
        <f t="shared" si="157"/>
        <v>0</v>
      </c>
      <c r="T1093" s="747">
        <f t="shared" si="158"/>
        <v>0</v>
      </c>
      <c r="U1093" s="613">
        <f t="shared" si="159"/>
        <v>0</v>
      </c>
    </row>
    <row r="1094" spans="1:21">
      <c r="A1094" s="285" t="s">
        <v>3721</v>
      </c>
      <c r="B1094" s="285" t="s">
        <v>308</v>
      </c>
      <c r="C1094" s="447" t="s">
        <v>5875</v>
      </c>
      <c r="D1094" s="497">
        <f t="shared" si="160"/>
        <v>135</v>
      </c>
      <c r="E1094" s="496" t="e">
        <v>#N/A</v>
      </c>
      <c r="F1094" s="489">
        <v>135</v>
      </c>
      <c r="G1094" s="489" t="e">
        <v>#N/A</v>
      </c>
      <c r="H1094" s="489">
        <v>135</v>
      </c>
      <c r="I1094" s="489">
        <v>135</v>
      </c>
      <c r="J1094" s="489">
        <v>135</v>
      </c>
      <c r="K1094" s="489">
        <v>135</v>
      </c>
      <c r="L1094" s="489">
        <v>135</v>
      </c>
      <c r="M1094" s="743"/>
      <c r="N1094" s="613" t="e">
        <f t="shared" si="153"/>
        <v>#N/A</v>
      </c>
      <c r="O1094" s="613">
        <f t="shared" si="154"/>
        <v>0</v>
      </c>
      <c r="P1094" s="613">
        <f t="shared" si="155"/>
        <v>0</v>
      </c>
      <c r="Q1094" s="896">
        <f t="shared" si="161"/>
        <v>1</v>
      </c>
      <c r="R1094" s="613">
        <f t="shared" si="156"/>
        <v>0</v>
      </c>
      <c r="S1094" s="613">
        <f t="shared" si="157"/>
        <v>0</v>
      </c>
      <c r="T1094" s="747">
        <f t="shared" si="158"/>
        <v>0</v>
      </c>
      <c r="U1094" s="613">
        <f t="shared" si="159"/>
        <v>0</v>
      </c>
    </row>
    <row r="1095" spans="1:21">
      <c r="A1095" s="285" t="s">
        <v>3721</v>
      </c>
      <c r="B1095" s="285" t="s">
        <v>636</v>
      </c>
      <c r="C1095" s="447" t="s">
        <v>5876</v>
      </c>
      <c r="D1095" s="497">
        <f t="shared" si="160"/>
        <v>3275</v>
      </c>
      <c r="E1095" s="496" t="e">
        <v>#N/A</v>
      </c>
      <c r="F1095" s="489">
        <v>3275</v>
      </c>
      <c r="G1095" s="489" t="e">
        <v>#N/A</v>
      </c>
      <c r="H1095" s="489">
        <v>3275</v>
      </c>
      <c r="I1095" s="489">
        <v>3275</v>
      </c>
      <c r="J1095" s="489">
        <v>3275</v>
      </c>
      <c r="K1095" s="489">
        <v>3275</v>
      </c>
      <c r="L1095" s="489">
        <v>3275</v>
      </c>
      <c r="M1095" s="743"/>
      <c r="N1095" s="613" t="e">
        <f t="shared" si="153"/>
        <v>#N/A</v>
      </c>
      <c r="O1095" s="613">
        <f t="shared" si="154"/>
        <v>0</v>
      </c>
      <c r="P1095" s="613">
        <f t="shared" si="155"/>
        <v>0</v>
      </c>
      <c r="Q1095" s="896">
        <f t="shared" si="161"/>
        <v>1</v>
      </c>
      <c r="R1095" s="613">
        <f t="shared" si="156"/>
        <v>0</v>
      </c>
      <c r="S1095" s="613">
        <f t="shared" si="157"/>
        <v>0</v>
      </c>
      <c r="T1095" s="747">
        <f t="shared" si="158"/>
        <v>0</v>
      </c>
      <c r="U1095" s="613">
        <f t="shared" si="159"/>
        <v>0</v>
      </c>
    </row>
    <row r="1096" spans="1:21">
      <c r="A1096" s="285" t="s">
        <v>3721</v>
      </c>
      <c r="B1096" s="285" t="s">
        <v>637</v>
      </c>
      <c r="C1096" s="447" t="s">
        <v>5877</v>
      </c>
      <c r="D1096" s="497">
        <f t="shared" si="160"/>
        <v>6223</v>
      </c>
      <c r="E1096" s="496" t="e">
        <v>#N/A</v>
      </c>
      <c r="F1096" s="489">
        <v>6223</v>
      </c>
      <c r="G1096" s="489" t="e">
        <v>#N/A</v>
      </c>
      <c r="H1096" s="489">
        <v>6223</v>
      </c>
      <c r="I1096" s="489">
        <v>6223</v>
      </c>
      <c r="J1096" s="489">
        <v>6223</v>
      </c>
      <c r="K1096" s="489">
        <v>6223</v>
      </c>
      <c r="L1096" s="489">
        <v>6223</v>
      </c>
      <c r="M1096" s="743"/>
      <c r="N1096" s="613" t="e">
        <f t="shared" si="153"/>
        <v>#N/A</v>
      </c>
      <c r="O1096" s="613">
        <f t="shared" si="154"/>
        <v>0</v>
      </c>
      <c r="P1096" s="613">
        <f t="shared" si="155"/>
        <v>0</v>
      </c>
      <c r="Q1096" s="896">
        <f t="shared" si="161"/>
        <v>1</v>
      </c>
      <c r="R1096" s="613">
        <f t="shared" si="156"/>
        <v>0</v>
      </c>
      <c r="S1096" s="613">
        <f t="shared" si="157"/>
        <v>0</v>
      </c>
      <c r="T1096" s="747">
        <f t="shared" si="158"/>
        <v>0</v>
      </c>
      <c r="U1096" s="613">
        <f t="shared" si="159"/>
        <v>0</v>
      </c>
    </row>
    <row r="1097" spans="1:21">
      <c r="A1097" s="285" t="s">
        <v>3721</v>
      </c>
      <c r="B1097" s="285" t="s">
        <v>638</v>
      </c>
      <c r="C1097" s="447" t="s">
        <v>5878</v>
      </c>
      <c r="D1097" s="497">
        <f t="shared" si="160"/>
        <v>2894</v>
      </c>
      <c r="E1097" s="496" t="e">
        <v>#N/A</v>
      </c>
      <c r="F1097" s="489">
        <v>2894</v>
      </c>
      <c r="G1097" s="489" t="e">
        <v>#N/A</v>
      </c>
      <c r="H1097" s="489">
        <v>2894</v>
      </c>
      <c r="I1097" s="489">
        <v>2894</v>
      </c>
      <c r="J1097" s="489">
        <v>2894</v>
      </c>
      <c r="K1097" s="489">
        <v>2894</v>
      </c>
      <c r="L1097" s="489">
        <v>2894</v>
      </c>
      <c r="M1097" s="743"/>
      <c r="N1097" s="613" t="e">
        <f t="shared" si="153"/>
        <v>#N/A</v>
      </c>
      <c r="O1097" s="613">
        <f t="shared" si="154"/>
        <v>0</v>
      </c>
      <c r="P1097" s="613">
        <f t="shared" si="155"/>
        <v>0</v>
      </c>
      <c r="Q1097" s="896">
        <f t="shared" si="161"/>
        <v>1</v>
      </c>
      <c r="R1097" s="613">
        <f t="shared" si="156"/>
        <v>0</v>
      </c>
      <c r="S1097" s="613">
        <f t="shared" si="157"/>
        <v>0</v>
      </c>
      <c r="T1097" s="747">
        <f t="shared" si="158"/>
        <v>0</v>
      </c>
      <c r="U1097" s="613">
        <f t="shared" si="159"/>
        <v>0</v>
      </c>
    </row>
    <row r="1098" spans="1:21">
      <c r="A1098" s="285" t="s">
        <v>3721</v>
      </c>
      <c r="B1098" s="285" t="s">
        <v>639</v>
      </c>
      <c r="C1098" s="447" t="s">
        <v>5879</v>
      </c>
      <c r="D1098" s="497">
        <f t="shared" si="160"/>
        <v>5677</v>
      </c>
      <c r="E1098" s="496" t="e">
        <v>#N/A</v>
      </c>
      <c r="F1098" s="489">
        <v>5677</v>
      </c>
      <c r="G1098" s="489" t="e">
        <v>#N/A</v>
      </c>
      <c r="H1098" s="489">
        <v>5677</v>
      </c>
      <c r="I1098" s="489">
        <v>5677</v>
      </c>
      <c r="J1098" s="489">
        <v>5677</v>
      </c>
      <c r="K1098" s="489">
        <v>5677</v>
      </c>
      <c r="L1098" s="489">
        <v>5677</v>
      </c>
      <c r="M1098" s="743"/>
      <c r="N1098" s="613" t="e">
        <f t="shared" si="153"/>
        <v>#N/A</v>
      </c>
      <c r="O1098" s="613">
        <f t="shared" si="154"/>
        <v>0</v>
      </c>
      <c r="P1098" s="613">
        <f t="shared" si="155"/>
        <v>0</v>
      </c>
      <c r="Q1098" s="896">
        <f t="shared" si="161"/>
        <v>1</v>
      </c>
      <c r="R1098" s="613">
        <f t="shared" si="156"/>
        <v>0</v>
      </c>
      <c r="S1098" s="613">
        <f t="shared" si="157"/>
        <v>0</v>
      </c>
      <c r="T1098" s="747">
        <f t="shared" si="158"/>
        <v>0</v>
      </c>
      <c r="U1098" s="613">
        <f t="shared" si="159"/>
        <v>0</v>
      </c>
    </row>
    <row r="1099" spans="1:21">
      <c r="A1099" s="285" t="s">
        <v>3721</v>
      </c>
      <c r="B1099" s="285" t="s">
        <v>640</v>
      </c>
      <c r="C1099" s="447" t="s">
        <v>5880</v>
      </c>
      <c r="D1099" s="497">
        <f t="shared" si="160"/>
        <v>2703</v>
      </c>
      <c r="E1099" s="496" t="e">
        <v>#N/A</v>
      </c>
      <c r="F1099" s="489">
        <v>2703</v>
      </c>
      <c r="G1099" s="489" t="e">
        <v>#N/A</v>
      </c>
      <c r="H1099" s="489">
        <v>2703</v>
      </c>
      <c r="I1099" s="489">
        <v>2703</v>
      </c>
      <c r="J1099" s="489">
        <v>2703</v>
      </c>
      <c r="K1099" s="489">
        <v>2703</v>
      </c>
      <c r="L1099" s="489">
        <v>2703</v>
      </c>
      <c r="M1099" s="743"/>
      <c r="N1099" s="613" t="e">
        <f t="shared" si="153"/>
        <v>#N/A</v>
      </c>
      <c r="O1099" s="613">
        <f t="shared" si="154"/>
        <v>0</v>
      </c>
      <c r="P1099" s="613">
        <f t="shared" si="155"/>
        <v>0</v>
      </c>
      <c r="Q1099" s="896">
        <f t="shared" si="161"/>
        <v>1</v>
      </c>
      <c r="R1099" s="613">
        <f t="shared" si="156"/>
        <v>0</v>
      </c>
      <c r="S1099" s="613">
        <f t="shared" si="157"/>
        <v>0</v>
      </c>
      <c r="T1099" s="747">
        <f t="shared" si="158"/>
        <v>0</v>
      </c>
      <c r="U1099" s="613">
        <f t="shared" si="159"/>
        <v>0</v>
      </c>
    </row>
    <row r="1100" spans="1:21">
      <c r="A1100" s="285" t="s">
        <v>3721</v>
      </c>
      <c r="B1100" s="285" t="s">
        <v>616</v>
      </c>
      <c r="C1100" s="447" t="s">
        <v>5881</v>
      </c>
      <c r="D1100" s="497">
        <f t="shared" si="160"/>
        <v>388</v>
      </c>
      <c r="E1100" s="496" t="e">
        <v>#N/A</v>
      </c>
      <c r="F1100" s="489">
        <v>388</v>
      </c>
      <c r="G1100" s="489" t="e">
        <v>#N/A</v>
      </c>
      <c r="H1100" s="489">
        <v>388</v>
      </c>
      <c r="I1100" s="489">
        <v>388</v>
      </c>
      <c r="J1100" s="489">
        <v>388</v>
      </c>
      <c r="K1100" s="489">
        <v>388</v>
      </c>
      <c r="L1100" s="489">
        <v>388</v>
      </c>
      <c r="M1100" s="743"/>
      <c r="N1100" s="613" t="e">
        <f t="shared" si="153"/>
        <v>#N/A</v>
      </c>
      <c r="O1100" s="613">
        <f t="shared" si="154"/>
        <v>0</v>
      </c>
      <c r="P1100" s="613">
        <f t="shared" si="155"/>
        <v>0</v>
      </c>
      <c r="Q1100" s="896">
        <f t="shared" si="161"/>
        <v>1</v>
      </c>
      <c r="R1100" s="613">
        <f t="shared" si="156"/>
        <v>0</v>
      </c>
      <c r="S1100" s="613">
        <f t="shared" si="157"/>
        <v>0</v>
      </c>
      <c r="T1100" s="747">
        <f t="shared" si="158"/>
        <v>0</v>
      </c>
      <c r="U1100" s="613">
        <f t="shared" si="159"/>
        <v>0</v>
      </c>
    </row>
    <row r="1101" spans="1:21">
      <c r="A1101" s="285" t="s">
        <v>3721</v>
      </c>
      <c r="B1101" s="285" t="s">
        <v>611</v>
      </c>
      <c r="C1101" s="447" t="s">
        <v>5882</v>
      </c>
      <c r="D1101" s="497">
        <f t="shared" si="160"/>
        <v>355</v>
      </c>
      <c r="E1101" s="496" t="e">
        <v>#N/A</v>
      </c>
      <c r="F1101" s="489">
        <v>355</v>
      </c>
      <c r="G1101" s="489" t="e">
        <v>#N/A</v>
      </c>
      <c r="H1101" s="489">
        <v>355</v>
      </c>
      <c r="I1101" s="489">
        <v>355</v>
      </c>
      <c r="J1101" s="489">
        <v>355</v>
      </c>
      <c r="K1101" s="489">
        <v>355</v>
      </c>
      <c r="L1101" s="489">
        <v>355</v>
      </c>
      <c r="M1101" s="743"/>
      <c r="N1101" s="613" t="e">
        <f t="shared" si="153"/>
        <v>#N/A</v>
      </c>
      <c r="O1101" s="613">
        <f t="shared" si="154"/>
        <v>0</v>
      </c>
      <c r="P1101" s="613">
        <f t="shared" si="155"/>
        <v>0</v>
      </c>
      <c r="Q1101" s="896">
        <f t="shared" si="161"/>
        <v>1</v>
      </c>
      <c r="R1101" s="613">
        <f t="shared" si="156"/>
        <v>0</v>
      </c>
      <c r="S1101" s="613">
        <f t="shared" si="157"/>
        <v>0</v>
      </c>
      <c r="T1101" s="747">
        <f t="shared" si="158"/>
        <v>0</v>
      </c>
      <c r="U1101" s="613">
        <f t="shared" si="159"/>
        <v>0</v>
      </c>
    </row>
    <row r="1102" spans="1:21">
      <c r="A1102" s="285" t="s">
        <v>3721</v>
      </c>
      <c r="B1102" s="285" t="s">
        <v>706</v>
      </c>
      <c r="C1102" s="447" t="s">
        <v>5883</v>
      </c>
      <c r="D1102" s="497">
        <f t="shared" si="160"/>
        <v>322</v>
      </c>
      <c r="E1102" s="496" t="e">
        <v>#N/A</v>
      </c>
      <c r="F1102" s="489" t="e">
        <v>#N/A</v>
      </c>
      <c r="G1102" s="489" t="e">
        <v>#N/A</v>
      </c>
      <c r="H1102" s="489">
        <v>322</v>
      </c>
      <c r="I1102" s="489">
        <v>322</v>
      </c>
      <c r="J1102" s="489">
        <v>322</v>
      </c>
      <c r="K1102" s="489">
        <v>322</v>
      </c>
      <c r="L1102" s="489" t="e">
        <v>#N/A</v>
      </c>
      <c r="M1102" s="743"/>
      <c r="N1102" s="613" t="e">
        <f t="shared" si="153"/>
        <v>#N/A</v>
      </c>
      <c r="O1102" s="613" t="e">
        <f t="shared" si="154"/>
        <v>#N/A</v>
      </c>
      <c r="P1102" s="613">
        <f t="shared" si="155"/>
        <v>0</v>
      </c>
      <c r="Q1102" s="896" t="e">
        <f t="shared" si="161"/>
        <v>#N/A</v>
      </c>
      <c r="R1102" s="613">
        <f t="shared" si="156"/>
        <v>0</v>
      </c>
      <c r="S1102" s="613">
        <f t="shared" si="157"/>
        <v>0</v>
      </c>
      <c r="T1102" s="747">
        <f t="shared" si="158"/>
        <v>0</v>
      </c>
      <c r="U1102" s="613" t="e">
        <f t="shared" si="159"/>
        <v>#N/A</v>
      </c>
    </row>
    <row r="1103" spans="1:21">
      <c r="A1103" s="285" t="s">
        <v>3721</v>
      </c>
      <c r="B1103" s="285" t="s">
        <v>612</v>
      </c>
      <c r="C1103" s="447" t="s">
        <v>5884</v>
      </c>
      <c r="D1103" s="497">
        <f t="shared" si="160"/>
        <v>544</v>
      </c>
      <c r="E1103" s="496" t="e">
        <v>#N/A</v>
      </c>
      <c r="F1103" s="489">
        <v>544</v>
      </c>
      <c r="G1103" s="489" t="e">
        <v>#N/A</v>
      </c>
      <c r="H1103" s="489">
        <v>544</v>
      </c>
      <c r="I1103" s="489">
        <v>544</v>
      </c>
      <c r="J1103" s="489">
        <v>544</v>
      </c>
      <c r="K1103" s="489">
        <v>544</v>
      </c>
      <c r="L1103" s="489">
        <v>544</v>
      </c>
      <c r="M1103" s="743"/>
      <c r="N1103" s="613" t="e">
        <f t="shared" si="153"/>
        <v>#N/A</v>
      </c>
      <c r="O1103" s="613">
        <f t="shared" si="154"/>
        <v>0</v>
      </c>
      <c r="P1103" s="613">
        <f t="shared" si="155"/>
        <v>0</v>
      </c>
      <c r="Q1103" s="896">
        <f t="shared" si="161"/>
        <v>1</v>
      </c>
      <c r="R1103" s="613">
        <f t="shared" si="156"/>
        <v>0</v>
      </c>
      <c r="S1103" s="613">
        <f t="shared" si="157"/>
        <v>0</v>
      </c>
      <c r="T1103" s="747">
        <f t="shared" si="158"/>
        <v>0</v>
      </c>
      <c r="U1103" s="613">
        <f t="shared" si="159"/>
        <v>0</v>
      </c>
    </row>
    <row r="1104" spans="1:21">
      <c r="A1104" s="285" t="s">
        <v>3721</v>
      </c>
      <c r="B1104" s="285" t="s">
        <v>613</v>
      </c>
      <c r="C1104" s="447" t="s">
        <v>5885</v>
      </c>
      <c r="D1104" s="497">
        <f t="shared" si="160"/>
        <v>546</v>
      </c>
      <c r="E1104" s="496" t="e">
        <v>#N/A</v>
      </c>
      <c r="F1104" s="489">
        <v>546</v>
      </c>
      <c r="G1104" s="489" t="e">
        <v>#N/A</v>
      </c>
      <c r="H1104" s="489">
        <v>546</v>
      </c>
      <c r="I1104" s="489">
        <v>546</v>
      </c>
      <c r="J1104" s="489">
        <v>546</v>
      </c>
      <c r="K1104" s="489">
        <v>546</v>
      </c>
      <c r="L1104" s="489">
        <v>546</v>
      </c>
      <c r="M1104" s="743"/>
      <c r="N1104" s="613" t="e">
        <f t="shared" si="153"/>
        <v>#N/A</v>
      </c>
      <c r="O1104" s="613">
        <f t="shared" si="154"/>
        <v>0</v>
      </c>
      <c r="P1104" s="613">
        <f t="shared" si="155"/>
        <v>0</v>
      </c>
      <c r="Q1104" s="896">
        <f t="shared" si="161"/>
        <v>1</v>
      </c>
      <c r="R1104" s="613">
        <f t="shared" si="156"/>
        <v>0</v>
      </c>
      <c r="S1104" s="613">
        <f t="shared" si="157"/>
        <v>0</v>
      </c>
      <c r="T1104" s="747">
        <f t="shared" si="158"/>
        <v>0</v>
      </c>
      <c r="U1104" s="613">
        <f t="shared" si="159"/>
        <v>0</v>
      </c>
    </row>
    <row r="1105" spans="1:21">
      <c r="A1105" s="285" t="s">
        <v>3721</v>
      </c>
      <c r="B1105" s="285" t="s">
        <v>614</v>
      </c>
      <c r="C1105" s="447" t="s">
        <v>5886</v>
      </c>
      <c r="D1105" s="497">
        <f t="shared" si="160"/>
        <v>345</v>
      </c>
      <c r="E1105" s="496" t="e">
        <v>#N/A</v>
      </c>
      <c r="F1105" s="489">
        <v>345</v>
      </c>
      <c r="G1105" s="489" t="e">
        <v>#N/A</v>
      </c>
      <c r="H1105" s="489">
        <v>345</v>
      </c>
      <c r="I1105" s="489">
        <v>345</v>
      </c>
      <c r="J1105" s="489">
        <v>345</v>
      </c>
      <c r="K1105" s="489">
        <v>345</v>
      </c>
      <c r="L1105" s="489">
        <v>345</v>
      </c>
      <c r="M1105" s="743"/>
      <c r="N1105" s="613" t="e">
        <f t="shared" si="153"/>
        <v>#N/A</v>
      </c>
      <c r="O1105" s="613">
        <f t="shared" si="154"/>
        <v>0</v>
      </c>
      <c r="P1105" s="613">
        <f t="shared" si="155"/>
        <v>0</v>
      </c>
      <c r="Q1105" s="896">
        <f t="shared" si="161"/>
        <v>1</v>
      </c>
      <c r="R1105" s="613">
        <f t="shared" si="156"/>
        <v>0</v>
      </c>
      <c r="S1105" s="613">
        <f t="shared" si="157"/>
        <v>0</v>
      </c>
      <c r="T1105" s="747">
        <f t="shared" si="158"/>
        <v>0</v>
      </c>
      <c r="U1105" s="613">
        <f t="shared" si="159"/>
        <v>0</v>
      </c>
    </row>
    <row r="1106" spans="1:21">
      <c r="A1106" s="285" t="s">
        <v>3721</v>
      </c>
      <c r="B1106" s="285" t="s">
        <v>615</v>
      </c>
      <c r="C1106" s="447" t="s">
        <v>5887</v>
      </c>
      <c r="D1106" s="497">
        <f t="shared" si="160"/>
        <v>372</v>
      </c>
      <c r="E1106" s="496" t="e">
        <v>#N/A</v>
      </c>
      <c r="F1106" s="489">
        <v>372</v>
      </c>
      <c r="G1106" s="489" t="e">
        <v>#N/A</v>
      </c>
      <c r="H1106" s="489">
        <v>372</v>
      </c>
      <c r="I1106" s="489">
        <v>372</v>
      </c>
      <c r="J1106" s="489">
        <v>372</v>
      </c>
      <c r="K1106" s="489">
        <v>372</v>
      </c>
      <c r="L1106" s="489">
        <v>372</v>
      </c>
      <c r="M1106" s="743"/>
      <c r="N1106" s="613" t="e">
        <f t="shared" si="153"/>
        <v>#N/A</v>
      </c>
      <c r="O1106" s="613">
        <f t="shared" si="154"/>
        <v>0</v>
      </c>
      <c r="P1106" s="613">
        <f t="shared" si="155"/>
        <v>0</v>
      </c>
      <c r="Q1106" s="896">
        <f t="shared" si="161"/>
        <v>1</v>
      </c>
      <c r="R1106" s="613">
        <f t="shared" si="156"/>
        <v>0</v>
      </c>
      <c r="S1106" s="613">
        <f t="shared" si="157"/>
        <v>0</v>
      </c>
      <c r="T1106" s="747">
        <f t="shared" si="158"/>
        <v>0</v>
      </c>
      <c r="U1106" s="613">
        <f t="shared" si="159"/>
        <v>0</v>
      </c>
    </row>
    <row r="1107" spans="1:21">
      <c r="A1107" s="285" t="s">
        <v>3721</v>
      </c>
      <c r="B1107" s="285" t="s">
        <v>644</v>
      </c>
      <c r="C1107" s="447" t="s">
        <v>5888</v>
      </c>
      <c r="D1107" s="497">
        <f t="shared" si="160"/>
        <v>797</v>
      </c>
      <c r="E1107" s="496" t="e">
        <v>#N/A</v>
      </c>
      <c r="F1107" s="489">
        <v>797</v>
      </c>
      <c r="G1107" s="489" t="e">
        <v>#N/A</v>
      </c>
      <c r="H1107" s="489">
        <v>797</v>
      </c>
      <c r="I1107" s="489">
        <v>797</v>
      </c>
      <c r="J1107" s="489">
        <v>797</v>
      </c>
      <c r="K1107" s="489">
        <v>797</v>
      </c>
      <c r="L1107" s="489">
        <v>797</v>
      </c>
      <c r="M1107" s="743"/>
      <c r="N1107" s="613" t="e">
        <f t="shared" si="153"/>
        <v>#N/A</v>
      </c>
      <c r="O1107" s="613">
        <f t="shared" si="154"/>
        <v>0</v>
      </c>
      <c r="P1107" s="613">
        <f t="shared" si="155"/>
        <v>0</v>
      </c>
      <c r="Q1107" s="896">
        <f t="shared" si="161"/>
        <v>1</v>
      </c>
      <c r="R1107" s="613">
        <f t="shared" si="156"/>
        <v>0</v>
      </c>
      <c r="S1107" s="613">
        <f t="shared" si="157"/>
        <v>0</v>
      </c>
      <c r="T1107" s="747">
        <f t="shared" si="158"/>
        <v>0</v>
      </c>
      <c r="U1107" s="613">
        <f t="shared" si="159"/>
        <v>0</v>
      </c>
    </row>
    <row r="1108" spans="1:21">
      <c r="A1108" s="285" t="s">
        <v>3721</v>
      </c>
      <c r="B1108" s="285" t="s">
        <v>265</v>
      </c>
      <c r="C1108" s="447" t="s">
        <v>5889</v>
      </c>
      <c r="D1108" s="497">
        <f t="shared" si="160"/>
        <v>486</v>
      </c>
      <c r="E1108" s="496" t="e">
        <v>#N/A</v>
      </c>
      <c r="F1108" s="489">
        <v>486</v>
      </c>
      <c r="G1108" s="489" t="e">
        <v>#N/A</v>
      </c>
      <c r="H1108" s="489">
        <v>486</v>
      </c>
      <c r="I1108" s="489">
        <v>486</v>
      </c>
      <c r="J1108" s="489">
        <v>486</v>
      </c>
      <c r="K1108" s="489">
        <v>486</v>
      </c>
      <c r="L1108" s="489">
        <v>486</v>
      </c>
      <c r="M1108" s="743"/>
      <c r="N1108" s="613" t="e">
        <f t="shared" si="153"/>
        <v>#N/A</v>
      </c>
      <c r="O1108" s="613">
        <f t="shared" si="154"/>
        <v>0</v>
      </c>
      <c r="P1108" s="613">
        <f t="shared" si="155"/>
        <v>0</v>
      </c>
      <c r="Q1108" s="896">
        <f t="shared" si="161"/>
        <v>1</v>
      </c>
      <c r="R1108" s="613">
        <f t="shared" si="156"/>
        <v>0</v>
      </c>
      <c r="S1108" s="613">
        <f t="shared" si="157"/>
        <v>0</v>
      </c>
      <c r="T1108" s="747">
        <f t="shared" si="158"/>
        <v>0</v>
      </c>
      <c r="U1108" s="613">
        <f t="shared" si="159"/>
        <v>0</v>
      </c>
    </row>
    <row r="1109" spans="1:21">
      <c r="A1109" s="285" t="s">
        <v>3721</v>
      </c>
      <c r="B1109" s="285" t="s">
        <v>641</v>
      </c>
      <c r="C1109" s="447" t="s">
        <v>5890</v>
      </c>
      <c r="D1109" s="497">
        <f t="shared" si="160"/>
        <v>523</v>
      </c>
      <c r="E1109" s="496" t="e">
        <v>#N/A</v>
      </c>
      <c r="F1109" s="489">
        <v>523</v>
      </c>
      <c r="G1109" s="489" t="e">
        <v>#N/A</v>
      </c>
      <c r="H1109" s="489">
        <v>523</v>
      </c>
      <c r="I1109" s="489">
        <v>523</v>
      </c>
      <c r="J1109" s="489">
        <v>523</v>
      </c>
      <c r="K1109" s="489">
        <v>523</v>
      </c>
      <c r="L1109" s="489">
        <v>523</v>
      </c>
      <c r="M1109" s="743"/>
      <c r="N1109" s="613" t="e">
        <f t="shared" si="153"/>
        <v>#N/A</v>
      </c>
      <c r="O1109" s="613">
        <f t="shared" si="154"/>
        <v>0</v>
      </c>
      <c r="P1109" s="613">
        <f t="shared" si="155"/>
        <v>0</v>
      </c>
      <c r="Q1109" s="896">
        <f t="shared" si="161"/>
        <v>1</v>
      </c>
      <c r="R1109" s="613">
        <f t="shared" si="156"/>
        <v>0</v>
      </c>
      <c r="S1109" s="613">
        <f t="shared" si="157"/>
        <v>0</v>
      </c>
      <c r="T1109" s="747">
        <f t="shared" si="158"/>
        <v>0</v>
      </c>
      <c r="U1109" s="613">
        <f t="shared" si="159"/>
        <v>0</v>
      </c>
    </row>
    <row r="1110" spans="1:21">
      <c r="A1110" s="285" t="s">
        <v>3721</v>
      </c>
      <c r="B1110" s="285" t="s">
        <v>264</v>
      </c>
      <c r="C1110" s="447" t="s">
        <v>5891</v>
      </c>
      <c r="D1110" s="497">
        <f t="shared" si="160"/>
        <v>348</v>
      </c>
      <c r="E1110" s="496" t="e">
        <v>#N/A</v>
      </c>
      <c r="F1110" s="489">
        <v>348</v>
      </c>
      <c r="G1110" s="489" t="e">
        <v>#N/A</v>
      </c>
      <c r="H1110" s="489">
        <v>348</v>
      </c>
      <c r="I1110" s="489">
        <v>348</v>
      </c>
      <c r="J1110" s="489">
        <v>348</v>
      </c>
      <c r="K1110" s="489">
        <v>348</v>
      </c>
      <c r="L1110" s="489">
        <v>348</v>
      </c>
      <c r="M1110" s="743"/>
      <c r="N1110" s="613" t="e">
        <f t="shared" si="153"/>
        <v>#N/A</v>
      </c>
      <c r="O1110" s="613">
        <f t="shared" si="154"/>
        <v>0</v>
      </c>
      <c r="P1110" s="613">
        <f t="shared" si="155"/>
        <v>0</v>
      </c>
      <c r="Q1110" s="896">
        <f t="shared" si="161"/>
        <v>1</v>
      </c>
      <c r="R1110" s="613">
        <f t="shared" si="156"/>
        <v>0</v>
      </c>
      <c r="S1110" s="613">
        <f t="shared" si="157"/>
        <v>0</v>
      </c>
      <c r="T1110" s="747">
        <f t="shared" si="158"/>
        <v>0</v>
      </c>
      <c r="U1110" s="613">
        <f t="shared" si="159"/>
        <v>0</v>
      </c>
    </row>
    <row r="1111" spans="1:21">
      <c r="A1111" s="285" t="s">
        <v>3721</v>
      </c>
      <c r="B1111" s="285" t="s">
        <v>263</v>
      </c>
      <c r="C1111" s="447" t="s">
        <v>5892</v>
      </c>
      <c r="D1111" s="497">
        <f t="shared" si="160"/>
        <v>328</v>
      </c>
      <c r="E1111" s="496" t="e">
        <v>#N/A</v>
      </c>
      <c r="F1111" s="489">
        <v>328</v>
      </c>
      <c r="G1111" s="489" t="e">
        <v>#N/A</v>
      </c>
      <c r="H1111" s="489">
        <v>328</v>
      </c>
      <c r="I1111" s="489">
        <v>328</v>
      </c>
      <c r="J1111" s="489">
        <v>328</v>
      </c>
      <c r="K1111" s="489">
        <v>328</v>
      </c>
      <c r="L1111" s="489">
        <v>328</v>
      </c>
      <c r="M1111" s="743"/>
      <c r="N1111" s="613" t="e">
        <f t="shared" si="153"/>
        <v>#N/A</v>
      </c>
      <c r="O1111" s="613">
        <f t="shared" si="154"/>
        <v>0</v>
      </c>
      <c r="P1111" s="613">
        <f t="shared" si="155"/>
        <v>0</v>
      </c>
      <c r="Q1111" s="896">
        <f t="shared" si="161"/>
        <v>1</v>
      </c>
      <c r="R1111" s="613">
        <f t="shared" si="156"/>
        <v>0</v>
      </c>
      <c r="S1111" s="613">
        <f t="shared" si="157"/>
        <v>0</v>
      </c>
      <c r="T1111" s="747">
        <f t="shared" si="158"/>
        <v>0</v>
      </c>
      <c r="U1111" s="613">
        <f t="shared" si="159"/>
        <v>0</v>
      </c>
    </row>
    <row r="1112" spans="1:21">
      <c r="A1112" s="285" t="s">
        <v>3721</v>
      </c>
      <c r="B1112" s="285" t="s">
        <v>271</v>
      </c>
      <c r="C1112" s="447" t="s">
        <v>5893</v>
      </c>
      <c r="D1112" s="497">
        <f t="shared" si="160"/>
        <v>252</v>
      </c>
      <c r="E1112" s="496" t="e">
        <v>#N/A</v>
      </c>
      <c r="F1112" s="489">
        <v>252</v>
      </c>
      <c r="G1112" s="489" t="e">
        <v>#N/A</v>
      </c>
      <c r="H1112" s="489">
        <v>252</v>
      </c>
      <c r="I1112" s="489">
        <v>252</v>
      </c>
      <c r="J1112" s="489">
        <v>252</v>
      </c>
      <c r="K1112" s="489">
        <v>252</v>
      </c>
      <c r="L1112" s="489">
        <v>252</v>
      </c>
      <c r="M1112" s="743"/>
      <c r="N1112" s="613" t="e">
        <f t="shared" si="153"/>
        <v>#N/A</v>
      </c>
      <c r="O1112" s="613">
        <f t="shared" si="154"/>
        <v>0</v>
      </c>
      <c r="P1112" s="613">
        <f t="shared" si="155"/>
        <v>0</v>
      </c>
      <c r="Q1112" s="896">
        <f t="shared" si="161"/>
        <v>1</v>
      </c>
      <c r="R1112" s="613">
        <f t="shared" si="156"/>
        <v>0</v>
      </c>
      <c r="S1112" s="613">
        <f t="shared" si="157"/>
        <v>0</v>
      </c>
      <c r="T1112" s="747">
        <f t="shared" si="158"/>
        <v>0</v>
      </c>
      <c r="U1112" s="613">
        <f t="shared" si="159"/>
        <v>0</v>
      </c>
    </row>
    <row r="1113" spans="1:21">
      <c r="A1113" s="285" t="s">
        <v>3721</v>
      </c>
      <c r="B1113" s="285" t="s">
        <v>601</v>
      </c>
      <c r="C1113" s="447" t="s">
        <v>5894</v>
      </c>
      <c r="D1113" s="497">
        <f t="shared" si="160"/>
        <v>357</v>
      </c>
      <c r="E1113" s="496" t="e">
        <v>#N/A</v>
      </c>
      <c r="F1113" s="489">
        <v>357</v>
      </c>
      <c r="G1113" s="489" t="e">
        <v>#N/A</v>
      </c>
      <c r="H1113" s="489">
        <v>357</v>
      </c>
      <c r="I1113" s="489">
        <v>357</v>
      </c>
      <c r="J1113" s="489">
        <v>357</v>
      </c>
      <c r="K1113" s="489">
        <v>357</v>
      </c>
      <c r="L1113" s="489">
        <v>357</v>
      </c>
      <c r="M1113" s="743"/>
      <c r="N1113" s="613" t="e">
        <f t="shared" si="153"/>
        <v>#N/A</v>
      </c>
      <c r="O1113" s="613">
        <f t="shared" si="154"/>
        <v>0</v>
      </c>
      <c r="P1113" s="613">
        <f t="shared" si="155"/>
        <v>0</v>
      </c>
      <c r="Q1113" s="896">
        <f t="shared" si="161"/>
        <v>1</v>
      </c>
      <c r="R1113" s="613">
        <f t="shared" si="156"/>
        <v>0</v>
      </c>
      <c r="S1113" s="613">
        <f t="shared" si="157"/>
        <v>0</v>
      </c>
      <c r="T1113" s="747">
        <f t="shared" si="158"/>
        <v>0</v>
      </c>
      <c r="U1113" s="613">
        <f t="shared" si="159"/>
        <v>0</v>
      </c>
    </row>
    <row r="1114" spans="1:21">
      <c r="A1114" s="285" t="s">
        <v>3721</v>
      </c>
      <c r="B1114" s="285" t="s">
        <v>602</v>
      </c>
      <c r="C1114" s="447" t="s">
        <v>5895</v>
      </c>
      <c r="D1114" s="497">
        <f t="shared" si="160"/>
        <v>287</v>
      </c>
      <c r="E1114" s="496" t="e">
        <v>#N/A</v>
      </c>
      <c r="F1114" s="489">
        <v>287</v>
      </c>
      <c r="G1114" s="489" t="e">
        <v>#N/A</v>
      </c>
      <c r="H1114" s="489">
        <v>287</v>
      </c>
      <c r="I1114" s="489">
        <v>287</v>
      </c>
      <c r="J1114" s="489">
        <v>287</v>
      </c>
      <c r="K1114" s="489">
        <v>287</v>
      </c>
      <c r="L1114" s="489">
        <v>287</v>
      </c>
      <c r="M1114" s="743"/>
      <c r="N1114" s="613" t="e">
        <f t="shared" si="153"/>
        <v>#N/A</v>
      </c>
      <c r="O1114" s="613">
        <f t="shared" si="154"/>
        <v>0</v>
      </c>
      <c r="P1114" s="613">
        <f t="shared" si="155"/>
        <v>0</v>
      </c>
      <c r="Q1114" s="896">
        <f t="shared" si="161"/>
        <v>1</v>
      </c>
      <c r="R1114" s="613">
        <f t="shared" si="156"/>
        <v>0</v>
      </c>
      <c r="S1114" s="613">
        <f t="shared" si="157"/>
        <v>0</v>
      </c>
      <c r="T1114" s="747">
        <f t="shared" si="158"/>
        <v>0</v>
      </c>
      <c r="U1114" s="613">
        <f t="shared" si="159"/>
        <v>0</v>
      </c>
    </row>
    <row r="1115" spans="1:21">
      <c r="A1115" s="285" t="s">
        <v>3721</v>
      </c>
      <c r="B1115" s="285" t="s">
        <v>608</v>
      </c>
      <c r="C1115" s="447" t="s">
        <v>5896</v>
      </c>
      <c r="D1115" s="497">
        <f t="shared" si="160"/>
        <v>333</v>
      </c>
      <c r="E1115" s="496" t="e">
        <v>#N/A</v>
      </c>
      <c r="F1115" s="489">
        <v>333</v>
      </c>
      <c r="G1115" s="489" t="e">
        <v>#N/A</v>
      </c>
      <c r="H1115" s="489">
        <v>333</v>
      </c>
      <c r="I1115" s="489">
        <v>333</v>
      </c>
      <c r="J1115" s="489">
        <v>333</v>
      </c>
      <c r="K1115" s="489">
        <v>333</v>
      </c>
      <c r="L1115" s="489">
        <v>333</v>
      </c>
      <c r="M1115" s="743"/>
      <c r="N1115" s="613" t="e">
        <f t="shared" si="153"/>
        <v>#N/A</v>
      </c>
      <c r="O1115" s="613">
        <f t="shared" si="154"/>
        <v>0</v>
      </c>
      <c r="P1115" s="613">
        <f t="shared" si="155"/>
        <v>0</v>
      </c>
      <c r="Q1115" s="896">
        <f t="shared" si="161"/>
        <v>1</v>
      </c>
      <c r="R1115" s="613">
        <f t="shared" si="156"/>
        <v>0</v>
      </c>
      <c r="S1115" s="613">
        <f t="shared" si="157"/>
        <v>0</v>
      </c>
      <c r="T1115" s="747">
        <f t="shared" si="158"/>
        <v>0</v>
      </c>
      <c r="U1115" s="613">
        <f t="shared" si="159"/>
        <v>0</v>
      </c>
    </row>
    <row r="1116" spans="1:21">
      <c r="A1116" s="285" t="s">
        <v>3721</v>
      </c>
      <c r="B1116" s="285" t="s">
        <v>609</v>
      </c>
      <c r="C1116" s="447" t="s">
        <v>5897</v>
      </c>
      <c r="D1116" s="497">
        <f t="shared" si="160"/>
        <v>539</v>
      </c>
      <c r="E1116" s="496" t="e">
        <v>#N/A</v>
      </c>
      <c r="F1116" s="489">
        <v>539</v>
      </c>
      <c r="G1116" s="489" t="e">
        <v>#N/A</v>
      </c>
      <c r="H1116" s="489">
        <v>539</v>
      </c>
      <c r="I1116" s="489">
        <v>539</v>
      </c>
      <c r="J1116" s="489">
        <v>539</v>
      </c>
      <c r="K1116" s="489">
        <v>539</v>
      </c>
      <c r="L1116" s="489">
        <v>539</v>
      </c>
      <c r="M1116" s="743"/>
      <c r="N1116" s="613" t="e">
        <f t="shared" si="153"/>
        <v>#N/A</v>
      </c>
      <c r="O1116" s="613">
        <f t="shared" si="154"/>
        <v>0</v>
      </c>
      <c r="P1116" s="613">
        <f t="shared" si="155"/>
        <v>0</v>
      </c>
      <c r="Q1116" s="896">
        <f t="shared" si="161"/>
        <v>1</v>
      </c>
      <c r="R1116" s="613">
        <f t="shared" si="156"/>
        <v>0</v>
      </c>
      <c r="S1116" s="613">
        <f t="shared" si="157"/>
        <v>0</v>
      </c>
      <c r="T1116" s="747">
        <f t="shared" si="158"/>
        <v>0</v>
      </c>
      <c r="U1116" s="613">
        <f t="shared" si="159"/>
        <v>0</v>
      </c>
    </row>
    <row r="1117" spans="1:21">
      <c r="A1117" s="285" t="s">
        <v>3721</v>
      </c>
      <c r="B1117" s="285" t="s">
        <v>633</v>
      </c>
      <c r="C1117" s="447" t="s">
        <v>5898</v>
      </c>
      <c r="D1117" s="497">
        <f t="shared" si="160"/>
        <v>730</v>
      </c>
      <c r="E1117" s="496" t="e">
        <v>#N/A</v>
      </c>
      <c r="F1117" s="489">
        <v>730</v>
      </c>
      <c r="G1117" s="489" t="e">
        <v>#N/A</v>
      </c>
      <c r="H1117" s="489">
        <v>730</v>
      </c>
      <c r="I1117" s="489">
        <v>730</v>
      </c>
      <c r="J1117" s="489">
        <v>730</v>
      </c>
      <c r="K1117" s="489">
        <v>730</v>
      </c>
      <c r="L1117" s="489">
        <v>730</v>
      </c>
      <c r="M1117" s="743"/>
      <c r="N1117" s="613" t="e">
        <f t="shared" si="153"/>
        <v>#N/A</v>
      </c>
      <c r="O1117" s="613">
        <f t="shared" si="154"/>
        <v>0</v>
      </c>
      <c r="P1117" s="613">
        <f t="shared" si="155"/>
        <v>0</v>
      </c>
      <c r="Q1117" s="896">
        <f t="shared" si="161"/>
        <v>1</v>
      </c>
      <c r="R1117" s="613">
        <f t="shared" si="156"/>
        <v>0</v>
      </c>
      <c r="S1117" s="613">
        <f t="shared" si="157"/>
        <v>0</v>
      </c>
      <c r="T1117" s="747">
        <f t="shared" si="158"/>
        <v>0</v>
      </c>
      <c r="U1117" s="613">
        <f t="shared" si="159"/>
        <v>0</v>
      </c>
    </row>
    <row r="1118" spans="1:21">
      <c r="A1118" s="285" t="s">
        <v>3721</v>
      </c>
      <c r="B1118" s="285" t="s">
        <v>594</v>
      </c>
      <c r="C1118" s="447" t="s">
        <v>5899</v>
      </c>
      <c r="D1118" s="497">
        <f t="shared" si="160"/>
        <v>343</v>
      </c>
      <c r="E1118" s="496" t="e">
        <v>#N/A</v>
      </c>
      <c r="F1118" s="489">
        <v>343</v>
      </c>
      <c r="G1118" s="489" t="e">
        <v>#N/A</v>
      </c>
      <c r="H1118" s="489">
        <v>343</v>
      </c>
      <c r="I1118" s="489">
        <v>343</v>
      </c>
      <c r="J1118" s="489">
        <v>343</v>
      </c>
      <c r="K1118" s="489">
        <v>343</v>
      </c>
      <c r="L1118" s="489">
        <v>343</v>
      </c>
      <c r="M1118" s="743"/>
      <c r="N1118" s="613" t="e">
        <f t="shared" si="153"/>
        <v>#N/A</v>
      </c>
      <c r="O1118" s="613">
        <f t="shared" si="154"/>
        <v>0</v>
      </c>
      <c r="P1118" s="613">
        <f t="shared" si="155"/>
        <v>0</v>
      </c>
      <c r="Q1118" s="896">
        <f t="shared" si="161"/>
        <v>1</v>
      </c>
      <c r="R1118" s="613">
        <f t="shared" si="156"/>
        <v>0</v>
      </c>
      <c r="S1118" s="613">
        <f t="shared" si="157"/>
        <v>0</v>
      </c>
      <c r="T1118" s="747">
        <f t="shared" si="158"/>
        <v>0</v>
      </c>
      <c r="U1118" s="613">
        <f t="shared" si="159"/>
        <v>0</v>
      </c>
    </row>
    <row r="1119" spans="1:21">
      <c r="A1119" s="285" t="s">
        <v>3721</v>
      </c>
      <c r="B1119" s="285" t="s">
        <v>603</v>
      </c>
      <c r="C1119" s="447" t="s">
        <v>5900</v>
      </c>
      <c r="D1119" s="497">
        <f t="shared" si="160"/>
        <v>226</v>
      </c>
      <c r="E1119" s="496" t="e">
        <v>#N/A</v>
      </c>
      <c r="F1119" s="489">
        <v>226</v>
      </c>
      <c r="G1119" s="489" t="e">
        <v>#N/A</v>
      </c>
      <c r="H1119" s="489">
        <v>226</v>
      </c>
      <c r="I1119" s="489">
        <v>226</v>
      </c>
      <c r="J1119" s="489">
        <v>226</v>
      </c>
      <c r="K1119" s="489">
        <v>226</v>
      </c>
      <c r="L1119" s="489">
        <v>226</v>
      </c>
      <c r="M1119" s="743"/>
      <c r="N1119" s="613" t="e">
        <f t="shared" si="153"/>
        <v>#N/A</v>
      </c>
      <c r="O1119" s="613">
        <f t="shared" si="154"/>
        <v>0</v>
      </c>
      <c r="P1119" s="613">
        <f t="shared" si="155"/>
        <v>0</v>
      </c>
      <c r="Q1119" s="896">
        <f t="shared" si="161"/>
        <v>1</v>
      </c>
      <c r="R1119" s="613">
        <f t="shared" si="156"/>
        <v>0</v>
      </c>
      <c r="S1119" s="613">
        <f t="shared" si="157"/>
        <v>0</v>
      </c>
      <c r="T1119" s="747">
        <f t="shared" si="158"/>
        <v>0</v>
      </c>
      <c r="U1119" s="613">
        <f t="shared" si="159"/>
        <v>0</v>
      </c>
    </row>
    <row r="1120" spans="1:21">
      <c r="A1120" s="285" t="s">
        <v>3721</v>
      </c>
      <c r="B1120" s="285" t="s">
        <v>301</v>
      </c>
      <c r="C1120" s="447" t="s">
        <v>5901</v>
      </c>
      <c r="D1120" s="497">
        <f t="shared" si="160"/>
        <v>131</v>
      </c>
      <c r="E1120" s="496" t="e">
        <v>#N/A</v>
      </c>
      <c r="F1120" s="489">
        <v>131</v>
      </c>
      <c r="G1120" s="489" t="e">
        <v>#N/A</v>
      </c>
      <c r="H1120" s="489">
        <v>131</v>
      </c>
      <c r="I1120" s="489">
        <v>131</v>
      </c>
      <c r="J1120" s="489">
        <v>131</v>
      </c>
      <c r="K1120" s="489">
        <v>131</v>
      </c>
      <c r="L1120" s="489">
        <v>131</v>
      </c>
      <c r="M1120" s="743"/>
      <c r="N1120" s="613" t="e">
        <f t="shared" si="153"/>
        <v>#N/A</v>
      </c>
      <c r="O1120" s="613">
        <f t="shared" si="154"/>
        <v>0</v>
      </c>
      <c r="P1120" s="613">
        <f t="shared" si="155"/>
        <v>0</v>
      </c>
      <c r="Q1120" s="896">
        <f t="shared" si="161"/>
        <v>1</v>
      </c>
      <c r="R1120" s="613">
        <f t="shared" si="156"/>
        <v>0</v>
      </c>
      <c r="S1120" s="613">
        <f t="shared" si="157"/>
        <v>0</v>
      </c>
      <c r="T1120" s="747">
        <f t="shared" si="158"/>
        <v>0</v>
      </c>
      <c r="U1120" s="613">
        <f t="shared" si="159"/>
        <v>0</v>
      </c>
    </row>
    <row r="1121" spans="1:21">
      <c r="A1121" s="285" t="s">
        <v>3721</v>
      </c>
      <c r="B1121" s="285" t="s">
        <v>629</v>
      </c>
      <c r="C1121" s="447" t="s">
        <v>5902</v>
      </c>
      <c r="D1121" s="497">
        <f t="shared" si="160"/>
        <v>4628</v>
      </c>
      <c r="E1121" s="496" t="e">
        <v>#N/A</v>
      </c>
      <c r="F1121" s="489">
        <v>4628</v>
      </c>
      <c r="G1121" s="489" t="e">
        <v>#N/A</v>
      </c>
      <c r="H1121" s="489">
        <v>4628</v>
      </c>
      <c r="I1121" s="489">
        <v>4628</v>
      </c>
      <c r="J1121" s="489">
        <v>4628</v>
      </c>
      <c r="K1121" s="489">
        <v>4628</v>
      </c>
      <c r="L1121" s="489">
        <v>4628</v>
      </c>
      <c r="M1121" s="743"/>
      <c r="N1121" s="613" t="e">
        <f t="shared" si="153"/>
        <v>#N/A</v>
      </c>
      <c r="O1121" s="613">
        <f t="shared" si="154"/>
        <v>0</v>
      </c>
      <c r="P1121" s="613">
        <f t="shared" si="155"/>
        <v>0</v>
      </c>
      <c r="Q1121" s="896">
        <f t="shared" si="161"/>
        <v>1</v>
      </c>
      <c r="R1121" s="613">
        <f t="shared" si="156"/>
        <v>0</v>
      </c>
      <c r="S1121" s="613">
        <f t="shared" si="157"/>
        <v>0</v>
      </c>
      <c r="T1121" s="747">
        <f t="shared" si="158"/>
        <v>0</v>
      </c>
      <c r="U1121" s="613">
        <f t="shared" si="159"/>
        <v>0</v>
      </c>
    </row>
    <row r="1122" spans="1:21">
      <c r="A1122" s="285" t="s">
        <v>3721</v>
      </c>
      <c r="B1122" s="285" t="s">
        <v>630</v>
      </c>
      <c r="C1122" s="447" t="s">
        <v>5903</v>
      </c>
      <c r="D1122" s="497">
        <f t="shared" si="160"/>
        <v>4374</v>
      </c>
      <c r="E1122" s="496" t="e">
        <v>#N/A</v>
      </c>
      <c r="F1122" s="489">
        <v>4374</v>
      </c>
      <c r="G1122" s="489" t="e">
        <v>#N/A</v>
      </c>
      <c r="H1122" s="489">
        <v>4374</v>
      </c>
      <c r="I1122" s="489">
        <v>4374</v>
      </c>
      <c r="J1122" s="489">
        <v>4374</v>
      </c>
      <c r="K1122" s="489">
        <v>4374</v>
      </c>
      <c r="L1122" s="489">
        <v>4374</v>
      </c>
      <c r="M1122" s="743"/>
      <c r="N1122" s="613" t="e">
        <f t="shared" si="153"/>
        <v>#N/A</v>
      </c>
      <c r="O1122" s="613">
        <f t="shared" si="154"/>
        <v>0</v>
      </c>
      <c r="P1122" s="613">
        <f t="shared" si="155"/>
        <v>0</v>
      </c>
      <c r="Q1122" s="896">
        <f t="shared" si="161"/>
        <v>1</v>
      </c>
      <c r="R1122" s="613">
        <f t="shared" si="156"/>
        <v>0</v>
      </c>
      <c r="S1122" s="613">
        <f t="shared" si="157"/>
        <v>0</v>
      </c>
      <c r="T1122" s="747">
        <f t="shared" si="158"/>
        <v>0</v>
      </c>
      <c r="U1122" s="613">
        <f t="shared" si="159"/>
        <v>0</v>
      </c>
    </row>
    <row r="1123" spans="1:21">
      <c r="A1123" s="285" t="s">
        <v>3721</v>
      </c>
      <c r="B1123" s="285" t="s">
        <v>604</v>
      </c>
      <c r="C1123" s="447" t="s">
        <v>5904</v>
      </c>
      <c r="D1123" s="497">
        <f t="shared" si="160"/>
        <v>469</v>
      </c>
      <c r="E1123" s="496" t="e">
        <v>#N/A</v>
      </c>
      <c r="F1123" s="489">
        <v>469</v>
      </c>
      <c r="G1123" s="489" t="e">
        <v>#N/A</v>
      </c>
      <c r="H1123" s="489">
        <v>469</v>
      </c>
      <c r="I1123" s="489">
        <v>469</v>
      </c>
      <c r="J1123" s="489">
        <v>469</v>
      </c>
      <c r="K1123" s="489">
        <v>469</v>
      </c>
      <c r="L1123" s="489">
        <v>469</v>
      </c>
      <c r="M1123" s="743"/>
      <c r="N1123" s="613" t="e">
        <f t="shared" si="153"/>
        <v>#N/A</v>
      </c>
      <c r="O1123" s="613">
        <f t="shared" si="154"/>
        <v>0</v>
      </c>
      <c r="P1123" s="613">
        <f t="shared" si="155"/>
        <v>0</v>
      </c>
      <c r="Q1123" s="896">
        <f t="shared" si="161"/>
        <v>1</v>
      </c>
      <c r="R1123" s="613">
        <f t="shared" si="156"/>
        <v>0</v>
      </c>
      <c r="S1123" s="613">
        <f t="shared" si="157"/>
        <v>0</v>
      </c>
      <c r="T1123" s="747">
        <f t="shared" si="158"/>
        <v>0</v>
      </c>
      <c r="U1123" s="613">
        <f t="shared" si="159"/>
        <v>0</v>
      </c>
    </row>
    <row r="1124" spans="1:21">
      <c r="A1124" s="285" t="s">
        <v>3721</v>
      </c>
      <c r="B1124" s="285" t="s">
        <v>605</v>
      </c>
      <c r="C1124" s="447" t="s">
        <v>5905</v>
      </c>
      <c r="D1124" s="497">
        <f t="shared" si="160"/>
        <v>365</v>
      </c>
      <c r="E1124" s="496" t="e">
        <v>#N/A</v>
      </c>
      <c r="F1124" s="489">
        <v>365</v>
      </c>
      <c r="G1124" s="489" t="e">
        <v>#N/A</v>
      </c>
      <c r="H1124" s="489">
        <v>365</v>
      </c>
      <c r="I1124" s="489">
        <v>365</v>
      </c>
      <c r="J1124" s="489">
        <v>365</v>
      </c>
      <c r="K1124" s="489">
        <v>365</v>
      </c>
      <c r="L1124" s="489">
        <v>365</v>
      </c>
      <c r="M1124" s="743"/>
      <c r="N1124" s="613" t="e">
        <f t="shared" si="153"/>
        <v>#N/A</v>
      </c>
      <c r="O1124" s="613">
        <f t="shared" si="154"/>
        <v>0</v>
      </c>
      <c r="P1124" s="613">
        <f t="shared" si="155"/>
        <v>0</v>
      </c>
      <c r="Q1124" s="896">
        <f t="shared" si="161"/>
        <v>1</v>
      </c>
      <c r="R1124" s="613">
        <f t="shared" si="156"/>
        <v>0</v>
      </c>
      <c r="S1124" s="613">
        <f t="shared" si="157"/>
        <v>0</v>
      </c>
      <c r="T1124" s="747">
        <f t="shared" si="158"/>
        <v>0</v>
      </c>
      <c r="U1124" s="613">
        <f t="shared" si="159"/>
        <v>0</v>
      </c>
    </row>
    <row r="1125" spans="1:21">
      <c r="A1125" s="285" t="s">
        <v>3721</v>
      </c>
      <c r="B1125" s="285" t="s">
        <v>634</v>
      </c>
      <c r="C1125" s="447" t="s">
        <v>5906</v>
      </c>
      <c r="D1125" s="497">
        <f t="shared" si="160"/>
        <v>628</v>
      </c>
      <c r="E1125" s="496" t="e">
        <v>#N/A</v>
      </c>
      <c r="F1125" s="489">
        <v>628</v>
      </c>
      <c r="G1125" s="489" t="e">
        <v>#N/A</v>
      </c>
      <c r="H1125" s="489">
        <v>628</v>
      </c>
      <c r="I1125" s="489">
        <v>628</v>
      </c>
      <c r="J1125" s="489">
        <v>628</v>
      </c>
      <c r="K1125" s="489">
        <v>628</v>
      </c>
      <c r="L1125" s="489">
        <v>628</v>
      </c>
      <c r="M1125" s="743"/>
      <c r="N1125" s="613" t="e">
        <f t="shared" si="153"/>
        <v>#N/A</v>
      </c>
      <c r="O1125" s="613">
        <f t="shared" si="154"/>
        <v>0</v>
      </c>
      <c r="P1125" s="613">
        <f t="shared" si="155"/>
        <v>0</v>
      </c>
      <c r="Q1125" s="896">
        <f t="shared" si="161"/>
        <v>1</v>
      </c>
      <c r="R1125" s="613">
        <f t="shared" si="156"/>
        <v>0</v>
      </c>
      <c r="S1125" s="613">
        <f t="shared" si="157"/>
        <v>0</v>
      </c>
      <c r="T1125" s="747">
        <f t="shared" si="158"/>
        <v>0</v>
      </c>
      <c r="U1125" s="613">
        <f t="shared" si="159"/>
        <v>0</v>
      </c>
    </row>
    <row r="1126" spans="1:21">
      <c r="A1126" s="285" t="s">
        <v>3721</v>
      </c>
      <c r="B1126" s="285" t="s">
        <v>595</v>
      </c>
      <c r="C1126" s="447" t="s">
        <v>5907</v>
      </c>
      <c r="D1126" s="497">
        <f t="shared" si="160"/>
        <v>277</v>
      </c>
      <c r="E1126" s="496" t="e">
        <v>#N/A</v>
      </c>
      <c r="F1126" s="489">
        <v>277</v>
      </c>
      <c r="G1126" s="489" t="e">
        <v>#N/A</v>
      </c>
      <c r="H1126" s="489">
        <v>277</v>
      </c>
      <c r="I1126" s="489">
        <v>277</v>
      </c>
      <c r="J1126" s="489">
        <v>277</v>
      </c>
      <c r="K1126" s="489">
        <v>277</v>
      </c>
      <c r="L1126" s="489">
        <v>277</v>
      </c>
      <c r="M1126" s="743"/>
      <c r="N1126" s="613" t="e">
        <f t="shared" si="153"/>
        <v>#N/A</v>
      </c>
      <c r="O1126" s="613">
        <f t="shared" si="154"/>
        <v>0</v>
      </c>
      <c r="P1126" s="613">
        <f t="shared" si="155"/>
        <v>0</v>
      </c>
      <c r="Q1126" s="896">
        <f t="shared" si="161"/>
        <v>1</v>
      </c>
      <c r="R1126" s="613">
        <f t="shared" si="156"/>
        <v>0</v>
      </c>
      <c r="S1126" s="613">
        <f t="shared" si="157"/>
        <v>0</v>
      </c>
      <c r="T1126" s="747">
        <f t="shared" si="158"/>
        <v>0</v>
      </c>
      <c r="U1126" s="613">
        <f t="shared" si="159"/>
        <v>0</v>
      </c>
    </row>
    <row r="1127" spans="1:21">
      <c r="A1127" s="285" t="s">
        <v>3721</v>
      </c>
      <c r="B1127" s="285" t="s">
        <v>631</v>
      </c>
      <c r="C1127" s="447" t="s">
        <v>5908</v>
      </c>
      <c r="D1127" s="497">
        <f t="shared" si="160"/>
        <v>6028</v>
      </c>
      <c r="E1127" s="496" t="e">
        <v>#N/A</v>
      </c>
      <c r="F1127" s="489">
        <v>6028</v>
      </c>
      <c r="G1127" s="489" t="e">
        <v>#N/A</v>
      </c>
      <c r="H1127" s="489">
        <v>6028</v>
      </c>
      <c r="I1127" s="489">
        <v>6028</v>
      </c>
      <c r="J1127" s="489">
        <v>6028</v>
      </c>
      <c r="K1127" s="489">
        <v>6028</v>
      </c>
      <c r="L1127" s="489">
        <v>6028</v>
      </c>
      <c r="M1127" s="743"/>
      <c r="N1127" s="613" t="e">
        <f t="shared" si="153"/>
        <v>#N/A</v>
      </c>
      <c r="O1127" s="613">
        <f t="shared" si="154"/>
        <v>0</v>
      </c>
      <c r="P1127" s="613">
        <f t="shared" si="155"/>
        <v>0</v>
      </c>
      <c r="Q1127" s="896">
        <f t="shared" si="161"/>
        <v>1</v>
      </c>
      <c r="R1127" s="613">
        <f t="shared" si="156"/>
        <v>0</v>
      </c>
      <c r="S1127" s="613">
        <f t="shared" si="157"/>
        <v>0</v>
      </c>
      <c r="T1127" s="747">
        <f t="shared" si="158"/>
        <v>0</v>
      </c>
      <c r="U1127" s="613">
        <f t="shared" si="159"/>
        <v>0</v>
      </c>
    </row>
    <row r="1128" spans="1:21">
      <c r="A1128" s="285" t="s">
        <v>3721</v>
      </c>
      <c r="B1128" s="285" t="s">
        <v>606</v>
      </c>
      <c r="C1128" s="447" t="s">
        <v>5909</v>
      </c>
      <c r="D1128" s="497">
        <f t="shared" si="160"/>
        <v>340</v>
      </c>
      <c r="E1128" s="496" t="e">
        <v>#N/A</v>
      </c>
      <c r="F1128" s="489">
        <v>340</v>
      </c>
      <c r="G1128" s="489" t="e">
        <v>#N/A</v>
      </c>
      <c r="H1128" s="489">
        <v>333</v>
      </c>
      <c r="I1128" s="489">
        <v>333</v>
      </c>
      <c r="J1128" s="489">
        <v>333</v>
      </c>
      <c r="K1128" s="489">
        <v>333</v>
      </c>
      <c r="L1128" s="489">
        <v>333</v>
      </c>
      <c r="M1128" s="743"/>
      <c r="N1128" s="613" t="e">
        <f t="shared" si="153"/>
        <v>#N/A</v>
      </c>
      <c r="O1128" s="613">
        <f t="shared" si="154"/>
        <v>0</v>
      </c>
      <c r="P1128" s="613">
        <f t="shared" si="155"/>
        <v>7</v>
      </c>
      <c r="Q1128" s="896">
        <f t="shared" si="161"/>
        <v>1.0210210210210211</v>
      </c>
      <c r="R1128" s="613">
        <f t="shared" si="156"/>
        <v>7</v>
      </c>
      <c r="S1128" s="613">
        <f t="shared" si="157"/>
        <v>7</v>
      </c>
      <c r="T1128" s="747">
        <f t="shared" si="158"/>
        <v>7</v>
      </c>
      <c r="U1128" s="613">
        <f t="shared" si="159"/>
        <v>7</v>
      </c>
    </row>
    <row r="1129" spans="1:21">
      <c r="A1129" s="285" t="s">
        <v>3721</v>
      </c>
      <c r="B1129" s="285" t="s">
        <v>302</v>
      </c>
      <c r="C1129" s="447" t="s">
        <v>5910</v>
      </c>
      <c r="D1129" s="497">
        <f t="shared" si="160"/>
        <v>225</v>
      </c>
      <c r="E1129" s="496" t="e">
        <v>#N/A</v>
      </c>
      <c r="F1129" s="489">
        <v>225</v>
      </c>
      <c r="G1129" s="489" t="e">
        <v>#N/A</v>
      </c>
      <c r="H1129" s="489">
        <v>225</v>
      </c>
      <c r="I1129" s="489">
        <v>225</v>
      </c>
      <c r="J1129" s="489">
        <v>225</v>
      </c>
      <c r="K1129" s="489">
        <v>225</v>
      </c>
      <c r="L1129" s="489">
        <v>225</v>
      </c>
      <c r="M1129" s="743"/>
      <c r="N1129" s="613" t="e">
        <f t="shared" si="153"/>
        <v>#N/A</v>
      </c>
      <c r="O1129" s="613">
        <f t="shared" si="154"/>
        <v>0</v>
      </c>
      <c r="P1129" s="613">
        <f t="shared" si="155"/>
        <v>0</v>
      </c>
      <c r="Q1129" s="896">
        <f t="shared" si="161"/>
        <v>1</v>
      </c>
      <c r="R1129" s="613">
        <f t="shared" si="156"/>
        <v>0</v>
      </c>
      <c r="S1129" s="613">
        <f t="shared" si="157"/>
        <v>0</v>
      </c>
      <c r="T1129" s="747">
        <f t="shared" si="158"/>
        <v>0</v>
      </c>
      <c r="U1129" s="613">
        <f t="shared" si="159"/>
        <v>0</v>
      </c>
    </row>
    <row r="1130" spans="1:21">
      <c r="A1130" s="285" t="s">
        <v>3721</v>
      </c>
      <c r="B1130" s="285" t="s">
        <v>610</v>
      </c>
      <c r="C1130" s="447" t="s">
        <v>5911</v>
      </c>
      <c r="D1130" s="497">
        <f t="shared" si="160"/>
        <v>333</v>
      </c>
      <c r="E1130" s="496" t="e">
        <v>#N/A</v>
      </c>
      <c r="F1130" s="489">
        <v>333</v>
      </c>
      <c r="G1130" s="489" t="e">
        <v>#N/A</v>
      </c>
      <c r="H1130" s="489">
        <v>333</v>
      </c>
      <c r="I1130" s="489">
        <v>333</v>
      </c>
      <c r="J1130" s="489">
        <v>333</v>
      </c>
      <c r="K1130" s="489">
        <v>333</v>
      </c>
      <c r="L1130" s="489">
        <v>333</v>
      </c>
      <c r="M1130" s="743"/>
      <c r="N1130" s="613" t="e">
        <f t="shared" si="153"/>
        <v>#N/A</v>
      </c>
      <c r="O1130" s="613">
        <f t="shared" si="154"/>
        <v>0</v>
      </c>
      <c r="P1130" s="613">
        <f t="shared" si="155"/>
        <v>0</v>
      </c>
      <c r="Q1130" s="896">
        <f t="shared" si="161"/>
        <v>1</v>
      </c>
      <c r="R1130" s="613">
        <f t="shared" si="156"/>
        <v>0</v>
      </c>
      <c r="S1130" s="613">
        <f t="shared" si="157"/>
        <v>0</v>
      </c>
      <c r="T1130" s="747">
        <f t="shared" si="158"/>
        <v>0</v>
      </c>
      <c r="U1130" s="613">
        <f t="shared" si="159"/>
        <v>0</v>
      </c>
    </row>
    <row r="1131" spans="1:21">
      <c r="A1131" s="285" t="s">
        <v>3721</v>
      </c>
      <c r="B1131" s="285" t="s">
        <v>607</v>
      </c>
      <c r="C1131" s="447" t="s">
        <v>5912</v>
      </c>
      <c r="D1131" s="497">
        <f t="shared" si="160"/>
        <v>508</v>
      </c>
      <c r="E1131" s="496" t="e">
        <v>#N/A</v>
      </c>
      <c r="F1131" s="489">
        <v>508</v>
      </c>
      <c r="G1131" s="489" t="e">
        <v>#N/A</v>
      </c>
      <c r="H1131" s="489">
        <v>508</v>
      </c>
      <c r="I1131" s="489">
        <v>508</v>
      </c>
      <c r="J1131" s="489">
        <v>508</v>
      </c>
      <c r="K1131" s="489">
        <v>508</v>
      </c>
      <c r="L1131" s="489">
        <v>508</v>
      </c>
      <c r="M1131" s="743"/>
      <c r="N1131" s="613" t="e">
        <f t="shared" si="153"/>
        <v>#N/A</v>
      </c>
      <c r="O1131" s="613">
        <f t="shared" si="154"/>
        <v>0</v>
      </c>
      <c r="P1131" s="613">
        <f t="shared" si="155"/>
        <v>0</v>
      </c>
      <c r="Q1131" s="896">
        <f t="shared" si="161"/>
        <v>1</v>
      </c>
      <c r="R1131" s="613">
        <f t="shared" si="156"/>
        <v>0</v>
      </c>
      <c r="S1131" s="613">
        <f t="shared" si="157"/>
        <v>0</v>
      </c>
      <c r="T1131" s="747">
        <f t="shared" si="158"/>
        <v>0</v>
      </c>
      <c r="U1131" s="613">
        <f t="shared" si="159"/>
        <v>0</v>
      </c>
    </row>
    <row r="1132" spans="1:21">
      <c r="A1132" s="285" t="s">
        <v>3721</v>
      </c>
      <c r="B1132" s="285" t="s">
        <v>632</v>
      </c>
      <c r="C1132" s="447" t="s">
        <v>5913</v>
      </c>
      <c r="D1132" s="497">
        <f t="shared" si="160"/>
        <v>7752</v>
      </c>
      <c r="E1132" s="496" t="e">
        <v>#N/A</v>
      </c>
      <c r="F1132" s="489">
        <v>7752</v>
      </c>
      <c r="G1132" s="489" t="e">
        <v>#N/A</v>
      </c>
      <c r="H1132" s="489">
        <v>7752</v>
      </c>
      <c r="I1132" s="489">
        <v>7752</v>
      </c>
      <c r="J1132" s="489">
        <v>7752</v>
      </c>
      <c r="K1132" s="489">
        <v>7752</v>
      </c>
      <c r="L1132" s="489">
        <v>7752</v>
      </c>
      <c r="M1132" s="743"/>
      <c r="N1132" s="613" t="e">
        <f t="shared" si="153"/>
        <v>#N/A</v>
      </c>
      <c r="O1132" s="613">
        <f t="shared" si="154"/>
        <v>0</v>
      </c>
      <c r="P1132" s="613">
        <f t="shared" si="155"/>
        <v>0</v>
      </c>
      <c r="Q1132" s="896">
        <f t="shared" si="161"/>
        <v>1</v>
      </c>
      <c r="R1132" s="613">
        <f t="shared" si="156"/>
        <v>0</v>
      </c>
      <c r="S1132" s="613">
        <f t="shared" si="157"/>
        <v>0</v>
      </c>
      <c r="T1132" s="747">
        <f t="shared" si="158"/>
        <v>0</v>
      </c>
      <c r="U1132" s="613">
        <f t="shared" si="159"/>
        <v>0</v>
      </c>
    </row>
    <row r="1133" spans="1:21">
      <c r="A1133" s="285" t="s">
        <v>3721</v>
      </c>
      <c r="B1133" s="285" t="s">
        <v>596</v>
      </c>
      <c r="C1133" s="447" t="s">
        <v>5914</v>
      </c>
      <c r="D1133" s="497">
        <f t="shared" si="160"/>
        <v>672</v>
      </c>
      <c r="E1133" s="496" t="e">
        <v>#N/A</v>
      </c>
      <c r="F1133" s="489">
        <v>672</v>
      </c>
      <c r="G1133" s="489" t="e">
        <v>#N/A</v>
      </c>
      <c r="H1133" s="489">
        <v>672</v>
      </c>
      <c r="I1133" s="489">
        <v>672</v>
      </c>
      <c r="J1133" s="489">
        <v>672</v>
      </c>
      <c r="K1133" s="489">
        <v>672</v>
      </c>
      <c r="L1133" s="489">
        <v>672</v>
      </c>
      <c r="M1133" s="743"/>
      <c r="N1133" s="613" t="e">
        <f t="shared" si="153"/>
        <v>#N/A</v>
      </c>
      <c r="O1133" s="613">
        <f t="shared" si="154"/>
        <v>0</v>
      </c>
      <c r="P1133" s="613">
        <f t="shared" si="155"/>
        <v>0</v>
      </c>
      <c r="Q1133" s="896">
        <f t="shared" si="161"/>
        <v>1</v>
      </c>
      <c r="R1133" s="613">
        <f t="shared" si="156"/>
        <v>0</v>
      </c>
      <c r="S1133" s="613">
        <f t="shared" si="157"/>
        <v>0</v>
      </c>
      <c r="T1133" s="747">
        <f t="shared" si="158"/>
        <v>0</v>
      </c>
      <c r="U1133" s="613">
        <f t="shared" si="159"/>
        <v>0</v>
      </c>
    </row>
    <row r="1134" spans="1:21">
      <c r="A1134" s="285" t="s">
        <v>3721</v>
      </c>
      <c r="B1134" s="285" t="s">
        <v>336</v>
      </c>
      <c r="C1134" s="447" t="s">
        <v>5915</v>
      </c>
      <c r="D1134" s="497">
        <f t="shared" si="160"/>
        <v>188</v>
      </c>
      <c r="E1134" s="496" t="e">
        <v>#N/A</v>
      </c>
      <c r="F1134" s="489">
        <v>188</v>
      </c>
      <c r="G1134" s="489" t="e">
        <v>#N/A</v>
      </c>
      <c r="H1134" s="489">
        <v>188</v>
      </c>
      <c r="I1134" s="489">
        <v>188</v>
      </c>
      <c r="J1134" s="489">
        <v>188</v>
      </c>
      <c r="K1134" s="489">
        <v>188</v>
      </c>
      <c r="L1134" s="489">
        <v>188</v>
      </c>
      <c r="M1134" s="743"/>
      <c r="N1134" s="613" t="e">
        <f t="shared" si="153"/>
        <v>#N/A</v>
      </c>
      <c r="O1134" s="613">
        <f t="shared" si="154"/>
        <v>0</v>
      </c>
      <c r="P1134" s="613">
        <f t="shared" si="155"/>
        <v>0</v>
      </c>
      <c r="Q1134" s="896">
        <f t="shared" si="161"/>
        <v>1</v>
      </c>
      <c r="R1134" s="613">
        <f t="shared" si="156"/>
        <v>0</v>
      </c>
      <c r="S1134" s="613">
        <f t="shared" si="157"/>
        <v>0</v>
      </c>
      <c r="T1134" s="747">
        <f t="shared" si="158"/>
        <v>0</v>
      </c>
      <c r="U1134" s="613">
        <f t="shared" si="159"/>
        <v>0</v>
      </c>
    </row>
    <row r="1135" spans="1:21">
      <c r="A1135" s="285" t="s">
        <v>3721</v>
      </c>
      <c r="B1135" s="285" t="s">
        <v>333</v>
      </c>
      <c r="C1135" s="447" t="s">
        <v>5916</v>
      </c>
      <c r="D1135" s="497">
        <f t="shared" si="160"/>
        <v>188</v>
      </c>
      <c r="E1135" s="496" t="e">
        <v>#N/A</v>
      </c>
      <c r="F1135" s="489">
        <v>188</v>
      </c>
      <c r="G1135" s="489" t="e">
        <v>#N/A</v>
      </c>
      <c r="H1135" s="489">
        <v>188</v>
      </c>
      <c r="I1135" s="489">
        <v>188</v>
      </c>
      <c r="J1135" s="489">
        <v>188</v>
      </c>
      <c r="K1135" s="489">
        <v>188</v>
      </c>
      <c r="L1135" s="489">
        <v>188</v>
      </c>
      <c r="M1135" s="743"/>
      <c r="N1135" s="613" t="e">
        <f t="shared" si="153"/>
        <v>#N/A</v>
      </c>
      <c r="O1135" s="613">
        <f t="shared" si="154"/>
        <v>0</v>
      </c>
      <c r="P1135" s="613">
        <f t="shared" si="155"/>
        <v>0</v>
      </c>
      <c r="Q1135" s="896">
        <f t="shared" si="161"/>
        <v>1</v>
      </c>
      <c r="R1135" s="613">
        <f t="shared" si="156"/>
        <v>0</v>
      </c>
      <c r="S1135" s="613">
        <f t="shared" si="157"/>
        <v>0</v>
      </c>
      <c r="T1135" s="747">
        <f t="shared" si="158"/>
        <v>0</v>
      </c>
      <c r="U1135" s="613">
        <f t="shared" si="159"/>
        <v>0</v>
      </c>
    </row>
    <row r="1136" spans="1:21">
      <c r="A1136" s="285" t="s">
        <v>3721</v>
      </c>
      <c r="B1136" s="285" t="s">
        <v>334</v>
      </c>
      <c r="C1136" s="447" t="s">
        <v>5917</v>
      </c>
      <c r="D1136" s="497">
        <f t="shared" si="160"/>
        <v>213</v>
      </c>
      <c r="E1136" s="496" t="e">
        <v>#N/A</v>
      </c>
      <c r="F1136" s="489">
        <v>213</v>
      </c>
      <c r="G1136" s="489" t="e">
        <v>#N/A</v>
      </c>
      <c r="H1136" s="489">
        <v>213</v>
      </c>
      <c r="I1136" s="489">
        <v>213</v>
      </c>
      <c r="J1136" s="489">
        <v>213</v>
      </c>
      <c r="K1136" s="489">
        <v>213</v>
      </c>
      <c r="L1136" s="489">
        <v>213</v>
      </c>
      <c r="M1136" s="743"/>
      <c r="N1136" s="613" t="e">
        <f t="shared" si="153"/>
        <v>#N/A</v>
      </c>
      <c r="O1136" s="613">
        <f t="shared" si="154"/>
        <v>0</v>
      </c>
      <c r="P1136" s="613">
        <f t="shared" si="155"/>
        <v>0</v>
      </c>
      <c r="Q1136" s="896">
        <f t="shared" si="161"/>
        <v>1</v>
      </c>
      <c r="R1136" s="613">
        <f t="shared" si="156"/>
        <v>0</v>
      </c>
      <c r="S1136" s="613">
        <f t="shared" si="157"/>
        <v>0</v>
      </c>
      <c r="T1136" s="747">
        <f t="shared" si="158"/>
        <v>0</v>
      </c>
      <c r="U1136" s="613">
        <f t="shared" si="159"/>
        <v>0</v>
      </c>
    </row>
    <row r="1137" spans="1:21">
      <c r="A1137" s="285" t="s">
        <v>3721</v>
      </c>
      <c r="B1137" s="285" t="s">
        <v>335</v>
      </c>
      <c r="C1137" s="447" t="s">
        <v>5918</v>
      </c>
      <c r="D1137" s="497">
        <f t="shared" si="160"/>
        <v>294</v>
      </c>
      <c r="E1137" s="496" t="e">
        <v>#N/A</v>
      </c>
      <c r="F1137" s="489">
        <v>294</v>
      </c>
      <c r="G1137" s="489" t="e">
        <v>#N/A</v>
      </c>
      <c r="H1137" s="489">
        <v>294</v>
      </c>
      <c r="I1137" s="489">
        <v>294</v>
      </c>
      <c r="J1137" s="489">
        <v>294</v>
      </c>
      <c r="K1137" s="489">
        <v>294</v>
      </c>
      <c r="L1137" s="489">
        <v>294</v>
      </c>
      <c r="M1137" s="743"/>
      <c r="N1137" s="613" t="e">
        <f t="shared" si="153"/>
        <v>#N/A</v>
      </c>
      <c r="O1137" s="613">
        <f t="shared" si="154"/>
        <v>0</v>
      </c>
      <c r="P1137" s="613">
        <f t="shared" si="155"/>
        <v>0</v>
      </c>
      <c r="Q1137" s="896">
        <f t="shared" si="161"/>
        <v>1</v>
      </c>
      <c r="R1137" s="613">
        <f t="shared" si="156"/>
        <v>0</v>
      </c>
      <c r="S1137" s="613">
        <f t="shared" si="157"/>
        <v>0</v>
      </c>
      <c r="T1137" s="747">
        <f t="shared" si="158"/>
        <v>0</v>
      </c>
      <c r="U1137" s="613">
        <f t="shared" si="159"/>
        <v>0</v>
      </c>
    </row>
    <row r="1138" spans="1:21">
      <c r="A1138" s="285" t="s">
        <v>3721</v>
      </c>
      <c r="B1138" s="285" t="s">
        <v>330</v>
      </c>
      <c r="C1138" s="447" t="s">
        <v>5919</v>
      </c>
      <c r="D1138" s="497">
        <f t="shared" si="160"/>
        <v>188</v>
      </c>
      <c r="E1138" s="496" t="e">
        <v>#N/A</v>
      </c>
      <c r="F1138" s="489">
        <v>188</v>
      </c>
      <c r="G1138" s="489" t="e">
        <v>#N/A</v>
      </c>
      <c r="H1138" s="489">
        <v>188</v>
      </c>
      <c r="I1138" s="489">
        <v>188</v>
      </c>
      <c r="J1138" s="489">
        <v>188</v>
      </c>
      <c r="K1138" s="489">
        <v>188</v>
      </c>
      <c r="L1138" s="489">
        <v>188</v>
      </c>
      <c r="M1138" s="743"/>
      <c r="N1138" s="613" t="e">
        <f t="shared" si="153"/>
        <v>#N/A</v>
      </c>
      <c r="O1138" s="613">
        <f t="shared" si="154"/>
        <v>0</v>
      </c>
      <c r="P1138" s="613">
        <f t="shared" si="155"/>
        <v>0</v>
      </c>
      <c r="Q1138" s="896">
        <f t="shared" si="161"/>
        <v>1</v>
      </c>
      <c r="R1138" s="613">
        <f t="shared" si="156"/>
        <v>0</v>
      </c>
      <c r="S1138" s="613">
        <f t="shared" si="157"/>
        <v>0</v>
      </c>
      <c r="T1138" s="747">
        <f t="shared" si="158"/>
        <v>0</v>
      </c>
      <c r="U1138" s="613">
        <f t="shared" si="159"/>
        <v>0</v>
      </c>
    </row>
    <row r="1139" spans="1:21">
      <c r="A1139" s="285" t="s">
        <v>3721</v>
      </c>
      <c r="B1139" s="285" t="s">
        <v>331</v>
      </c>
      <c r="C1139" s="447" t="s">
        <v>4841</v>
      </c>
      <c r="D1139" s="497">
        <f t="shared" si="160"/>
        <v>213</v>
      </c>
      <c r="E1139" s="496" t="e">
        <v>#N/A</v>
      </c>
      <c r="F1139" s="489">
        <v>213</v>
      </c>
      <c r="G1139" s="489" t="e">
        <v>#N/A</v>
      </c>
      <c r="H1139" s="489">
        <v>213</v>
      </c>
      <c r="I1139" s="489">
        <v>213</v>
      </c>
      <c r="J1139" s="489">
        <v>213</v>
      </c>
      <c r="K1139" s="489">
        <v>213</v>
      </c>
      <c r="L1139" s="489">
        <v>213</v>
      </c>
      <c r="M1139" s="743"/>
      <c r="N1139" s="613" t="e">
        <f t="shared" si="153"/>
        <v>#N/A</v>
      </c>
      <c r="O1139" s="613">
        <f t="shared" si="154"/>
        <v>0</v>
      </c>
      <c r="P1139" s="613">
        <f t="shared" si="155"/>
        <v>0</v>
      </c>
      <c r="Q1139" s="896">
        <f t="shared" si="161"/>
        <v>1</v>
      </c>
      <c r="R1139" s="613">
        <f t="shared" si="156"/>
        <v>0</v>
      </c>
      <c r="S1139" s="613">
        <f t="shared" si="157"/>
        <v>0</v>
      </c>
      <c r="T1139" s="747">
        <f t="shared" si="158"/>
        <v>0</v>
      </c>
      <c r="U1139" s="613">
        <f t="shared" si="159"/>
        <v>0</v>
      </c>
    </row>
    <row r="1140" spans="1:21">
      <c r="A1140" s="285" t="s">
        <v>3721</v>
      </c>
      <c r="B1140" s="285" t="s">
        <v>332</v>
      </c>
      <c r="C1140" s="447" t="s">
        <v>4842</v>
      </c>
      <c r="D1140" s="497">
        <f t="shared" si="160"/>
        <v>294</v>
      </c>
      <c r="E1140" s="496" t="e">
        <v>#N/A</v>
      </c>
      <c r="F1140" s="489">
        <v>294</v>
      </c>
      <c r="G1140" s="489" t="e">
        <v>#N/A</v>
      </c>
      <c r="H1140" s="489">
        <v>294</v>
      </c>
      <c r="I1140" s="489">
        <v>294</v>
      </c>
      <c r="J1140" s="489">
        <v>294</v>
      </c>
      <c r="K1140" s="489">
        <v>294</v>
      </c>
      <c r="L1140" s="489">
        <v>294</v>
      </c>
      <c r="M1140" s="743"/>
      <c r="N1140" s="613" t="e">
        <f t="shared" si="153"/>
        <v>#N/A</v>
      </c>
      <c r="O1140" s="613">
        <f t="shared" si="154"/>
        <v>0</v>
      </c>
      <c r="P1140" s="613">
        <f t="shared" si="155"/>
        <v>0</v>
      </c>
      <c r="Q1140" s="896">
        <f t="shared" si="161"/>
        <v>1</v>
      </c>
      <c r="R1140" s="613">
        <f t="shared" si="156"/>
        <v>0</v>
      </c>
      <c r="S1140" s="613">
        <f t="shared" si="157"/>
        <v>0</v>
      </c>
      <c r="T1140" s="747">
        <f t="shared" si="158"/>
        <v>0</v>
      </c>
      <c r="U1140" s="613">
        <f t="shared" si="159"/>
        <v>0</v>
      </c>
    </row>
    <row r="1141" spans="1:21">
      <c r="A1141" s="285" t="s">
        <v>3721</v>
      </c>
      <c r="B1141" s="285" t="s">
        <v>341</v>
      </c>
      <c r="C1141" s="447" t="s">
        <v>5920</v>
      </c>
      <c r="D1141" s="497">
        <f t="shared" si="160"/>
        <v>123</v>
      </c>
      <c r="E1141" s="496" t="e">
        <v>#N/A</v>
      </c>
      <c r="F1141" s="489">
        <v>123</v>
      </c>
      <c r="G1141" s="489" t="e">
        <v>#N/A</v>
      </c>
      <c r="H1141" s="489">
        <v>123</v>
      </c>
      <c r="I1141" s="489">
        <v>123</v>
      </c>
      <c r="J1141" s="489">
        <v>123</v>
      </c>
      <c r="K1141" s="489">
        <v>123</v>
      </c>
      <c r="L1141" s="489">
        <v>123</v>
      </c>
      <c r="M1141" s="743"/>
      <c r="N1141" s="613" t="e">
        <f t="shared" si="153"/>
        <v>#N/A</v>
      </c>
      <c r="O1141" s="613">
        <f t="shared" si="154"/>
        <v>0</v>
      </c>
      <c r="P1141" s="613">
        <f t="shared" si="155"/>
        <v>0</v>
      </c>
      <c r="Q1141" s="896">
        <f t="shared" si="161"/>
        <v>1</v>
      </c>
      <c r="R1141" s="613">
        <f t="shared" si="156"/>
        <v>0</v>
      </c>
      <c r="S1141" s="613">
        <f t="shared" si="157"/>
        <v>0</v>
      </c>
      <c r="T1141" s="747">
        <f t="shared" si="158"/>
        <v>0</v>
      </c>
      <c r="U1141" s="613">
        <f t="shared" si="159"/>
        <v>0</v>
      </c>
    </row>
    <row r="1142" spans="1:21">
      <c r="A1142" s="285" t="s">
        <v>3721</v>
      </c>
      <c r="B1142" s="285" t="s">
        <v>646</v>
      </c>
      <c r="C1142" s="447" t="s">
        <v>5921</v>
      </c>
      <c r="D1142" s="497">
        <f t="shared" si="160"/>
        <v>144</v>
      </c>
      <c r="E1142" s="496" t="e">
        <v>#N/A</v>
      </c>
      <c r="F1142" s="489">
        <v>144</v>
      </c>
      <c r="G1142" s="489" t="e">
        <v>#N/A</v>
      </c>
      <c r="H1142" s="489">
        <v>144</v>
      </c>
      <c r="I1142" s="489">
        <v>144</v>
      </c>
      <c r="J1142" s="489">
        <v>144</v>
      </c>
      <c r="K1142" s="489">
        <v>144</v>
      </c>
      <c r="L1142" s="489">
        <v>144</v>
      </c>
      <c r="M1142" s="743"/>
      <c r="N1142" s="613" t="e">
        <f t="shared" si="153"/>
        <v>#N/A</v>
      </c>
      <c r="O1142" s="613">
        <f t="shared" si="154"/>
        <v>0</v>
      </c>
      <c r="P1142" s="613">
        <f t="shared" si="155"/>
        <v>0</v>
      </c>
      <c r="Q1142" s="896">
        <f t="shared" si="161"/>
        <v>1</v>
      </c>
      <c r="R1142" s="613">
        <f t="shared" si="156"/>
        <v>0</v>
      </c>
      <c r="S1142" s="613">
        <f t="shared" si="157"/>
        <v>0</v>
      </c>
      <c r="T1142" s="747">
        <f t="shared" si="158"/>
        <v>0</v>
      </c>
      <c r="U1142" s="613">
        <f t="shared" si="159"/>
        <v>0</v>
      </c>
    </row>
    <row r="1143" spans="1:21">
      <c r="A1143" s="285" t="s">
        <v>3721</v>
      </c>
      <c r="B1143" s="285" t="s">
        <v>647</v>
      </c>
      <c r="C1143" s="447" t="s">
        <v>5922</v>
      </c>
      <c r="D1143" s="497">
        <f t="shared" si="160"/>
        <v>180</v>
      </c>
      <c r="E1143" s="496" t="e">
        <v>#N/A</v>
      </c>
      <c r="F1143" s="489">
        <v>180</v>
      </c>
      <c r="G1143" s="489" t="e">
        <v>#N/A</v>
      </c>
      <c r="H1143" s="489">
        <v>180</v>
      </c>
      <c r="I1143" s="489">
        <v>180</v>
      </c>
      <c r="J1143" s="489">
        <v>180</v>
      </c>
      <c r="K1143" s="489">
        <v>180</v>
      </c>
      <c r="L1143" s="489">
        <v>180</v>
      </c>
      <c r="M1143" s="743"/>
      <c r="N1143" s="613" t="e">
        <f t="shared" si="153"/>
        <v>#N/A</v>
      </c>
      <c r="O1143" s="613">
        <f t="shared" si="154"/>
        <v>0</v>
      </c>
      <c r="P1143" s="613">
        <f t="shared" si="155"/>
        <v>0</v>
      </c>
      <c r="Q1143" s="896">
        <f t="shared" si="161"/>
        <v>1</v>
      </c>
      <c r="R1143" s="613">
        <f t="shared" si="156"/>
        <v>0</v>
      </c>
      <c r="S1143" s="613">
        <f t="shared" si="157"/>
        <v>0</v>
      </c>
      <c r="T1143" s="747">
        <f t="shared" si="158"/>
        <v>0</v>
      </c>
      <c r="U1143" s="613">
        <f t="shared" si="159"/>
        <v>0</v>
      </c>
    </row>
    <row r="1144" spans="1:21">
      <c r="A1144" s="285" t="s">
        <v>3721</v>
      </c>
      <c r="B1144" s="285" t="s">
        <v>340</v>
      </c>
      <c r="C1144" s="447" t="s">
        <v>5923</v>
      </c>
      <c r="D1144" s="497">
        <f t="shared" si="160"/>
        <v>129</v>
      </c>
      <c r="E1144" s="496" t="e">
        <v>#N/A</v>
      </c>
      <c r="F1144" s="489">
        <v>129</v>
      </c>
      <c r="G1144" s="489" t="e">
        <v>#N/A</v>
      </c>
      <c r="H1144" s="489">
        <v>129</v>
      </c>
      <c r="I1144" s="489">
        <v>129</v>
      </c>
      <c r="J1144" s="489">
        <v>129</v>
      </c>
      <c r="K1144" s="489">
        <v>129</v>
      </c>
      <c r="L1144" s="489">
        <v>129</v>
      </c>
      <c r="M1144" s="743"/>
      <c r="N1144" s="613" t="e">
        <f t="shared" si="153"/>
        <v>#N/A</v>
      </c>
      <c r="O1144" s="613">
        <f t="shared" si="154"/>
        <v>0</v>
      </c>
      <c r="P1144" s="613">
        <f t="shared" si="155"/>
        <v>0</v>
      </c>
      <c r="Q1144" s="896">
        <f t="shared" si="161"/>
        <v>1</v>
      </c>
      <c r="R1144" s="613">
        <f t="shared" si="156"/>
        <v>0</v>
      </c>
      <c r="S1144" s="613">
        <f t="shared" si="157"/>
        <v>0</v>
      </c>
      <c r="T1144" s="747">
        <f t="shared" si="158"/>
        <v>0</v>
      </c>
      <c r="U1144" s="613">
        <f t="shared" si="159"/>
        <v>0</v>
      </c>
    </row>
    <row r="1145" spans="1:21">
      <c r="A1145" s="285" t="s">
        <v>3721</v>
      </c>
      <c r="B1145" s="285" t="s">
        <v>339</v>
      </c>
      <c r="C1145" s="447" t="s">
        <v>5924</v>
      </c>
      <c r="D1145" s="497">
        <f t="shared" si="160"/>
        <v>147</v>
      </c>
      <c r="E1145" s="496" t="e">
        <v>#N/A</v>
      </c>
      <c r="F1145" s="489">
        <v>147</v>
      </c>
      <c r="G1145" s="489" t="e">
        <v>#N/A</v>
      </c>
      <c r="H1145" s="489">
        <v>147</v>
      </c>
      <c r="I1145" s="489">
        <v>147</v>
      </c>
      <c r="J1145" s="489">
        <v>147</v>
      </c>
      <c r="K1145" s="489">
        <v>147</v>
      </c>
      <c r="L1145" s="489">
        <v>147</v>
      </c>
      <c r="M1145" s="743"/>
      <c r="N1145" s="613" t="e">
        <f t="shared" si="153"/>
        <v>#N/A</v>
      </c>
      <c r="O1145" s="613">
        <f t="shared" si="154"/>
        <v>0</v>
      </c>
      <c r="P1145" s="613">
        <f t="shared" si="155"/>
        <v>0</v>
      </c>
      <c r="Q1145" s="896">
        <f t="shared" si="161"/>
        <v>1</v>
      </c>
      <c r="R1145" s="613">
        <f t="shared" si="156"/>
        <v>0</v>
      </c>
      <c r="S1145" s="613">
        <f t="shared" si="157"/>
        <v>0</v>
      </c>
      <c r="T1145" s="747">
        <f t="shared" si="158"/>
        <v>0</v>
      </c>
      <c r="U1145" s="613">
        <f t="shared" si="159"/>
        <v>0</v>
      </c>
    </row>
    <row r="1146" spans="1:21">
      <c r="A1146" s="285" t="s">
        <v>3721</v>
      </c>
      <c r="B1146" s="285" t="s">
        <v>338</v>
      </c>
      <c r="C1146" s="447" t="s">
        <v>5925</v>
      </c>
      <c r="D1146" s="497">
        <f t="shared" si="160"/>
        <v>127</v>
      </c>
      <c r="E1146" s="496" t="e">
        <v>#N/A</v>
      </c>
      <c r="F1146" s="489">
        <v>127</v>
      </c>
      <c r="G1146" s="489" t="e">
        <v>#N/A</v>
      </c>
      <c r="H1146" s="489">
        <v>127</v>
      </c>
      <c r="I1146" s="489">
        <v>127</v>
      </c>
      <c r="J1146" s="489">
        <v>127</v>
      </c>
      <c r="K1146" s="489">
        <v>127</v>
      </c>
      <c r="L1146" s="489">
        <v>127</v>
      </c>
      <c r="M1146" s="743"/>
      <c r="N1146" s="613" t="e">
        <f t="shared" si="153"/>
        <v>#N/A</v>
      </c>
      <c r="O1146" s="613">
        <f t="shared" si="154"/>
        <v>0</v>
      </c>
      <c r="P1146" s="613">
        <f t="shared" si="155"/>
        <v>0</v>
      </c>
      <c r="Q1146" s="896">
        <f t="shared" si="161"/>
        <v>1</v>
      </c>
      <c r="R1146" s="613">
        <f t="shared" si="156"/>
        <v>0</v>
      </c>
      <c r="S1146" s="613">
        <f t="shared" si="157"/>
        <v>0</v>
      </c>
      <c r="T1146" s="747">
        <f t="shared" si="158"/>
        <v>0</v>
      </c>
      <c r="U1146" s="613">
        <f t="shared" si="159"/>
        <v>0</v>
      </c>
    </row>
    <row r="1147" spans="1:21">
      <c r="A1147" s="285" t="s">
        <v>3721</v>
      </c>
      <c r="B1147" s="285" t="s">
        <v>337</v>
      </c>
      <c r="C1147" s="447" t="s">
        <v>5926</v>
      </c>
      <c r="D1147" s="497">
        <f t="shared" si="160"/>
        <v>129</v>
      </c>
      <c r="E1147" s="496" t="e">
        <v>#N/A</v>
      </c>
      <c r="F1147" s="489">
        <v>129</v>
      </c>
      <c r="G1147" s="489" t="e">
        <v>#N/A</v>
      </c>
      <c r="H1147" s="489">
        <v>129</v>
      </c>
      <c r="I1147" s="489">
        <v>129</v>
      </c>
      <c r="J1147" s="489">
        <v>129</v>
      </c>
      <c r="K1147" s="489">
        <v>129</v>
      </c>
      <c r="L1147" s="489">
        <v>129</v>
      </c>
      <c r="M1147" s="743"/>
      <c r="N1147" s="613" t="e">
        <f t="shared" si="153"/>
        <v>#N/A</v>
      </c>
      <c r="O1147" s="613">
        <f t="shared" si="154"/>
        <v>0</v>
      </c>
      <c r="P1147" s="613">
        <f t="shared" si="155"/>
        <v>0</v>
      </c>
      <c r="Q1147" s="896">
        <f t="shared" si="161"/>
        <v>1</v>
      </c>
      <c r="R1147" s="613">
        <f t="shared" si="156"/>
        <v>0</v>
      </c>
      <c r="S1147" s="613">
        <f t="shared" si="157"/>
        <v>0</v>
      </c>
      <c r="T1147" s="747">
        <f t="shared" si="158"/>
        <v>0</v>
      </c>
      <c r="U1147" s="613">
        <f t="shared" si="159"/>
        <v>0</v>
      </c>
    </row>
    <row r="1148" spans="1:21">
      <c r="A1148" s="285" t="s">
        <v>3721</v>
      </c>
      <c r="B1148" s="285" t="s">
        <v>597</v>
      </c>
      <c r="C1148" s="447" t="s">
        <v>5927</v>
      </c>
      <c r="D1148" s="497">
        <f t="shared" si="160"/>
        <v>377</v>
      </c>
      <c r="E1148" s="496" t="e">
        <v>#N/A</v>
      </c>
      <c r="F1148" s="489">
        <v>377</v>
      </c>
      <c r="G1148" s="489" t="e">
        <v>#N/A</v>
      </c>
      <c r="H1148" s="489">
        <v>377</v>
      </c>
      <c r="I1148" s="489">
        <v>377</v>
      </c>
      <c r="J1148" s="489">
        <v>377</v>
      </c>
      <c r="K1148" s="489">
        <v>377</v>
      </c>
      <c r="L1148" s="489">
        <v>377</v>
      </c>
      <c r="M1148" s="743"/>
      <c r="N1148" s="613" t="e">
        <f t="shared" si="153"/>
        <v>#N/A</v>
      </c>
      <c r="O1148" s="613">
        <f t="shared" si="154"/>
        <v>0</v>
      </c>
      <c r="P1148" s="613">
        <f t="shared" si="155"/>
        <v>0</v>
      </c>
      <c r="Q1148" s="896">
        <f t="shared" si="161"/>
        <v>1</v>
      </c>
      <c r="R1148" s="613">
        <f t="shared" si="156"/>
        <v>0</v>
      </c>
      <c r="S1148" s="613">
        <f t="shared" si="157"/>
        <v>0</v>
      </c>
      <c r="T1148" s="747">
        <f t="shared" si="158"/>
        <v>0</v>
      </c>
      <c r="U1148" s="613">
        <f t="shared" si="159"/>
        <v>0</v>
      </c>
    </row>
    <row r="1149" spans="1:21">
      <c r="A1149" s="285" t="s">
        <v>3721</v>
      </c>
      <c r="B1149" s="285" t="s">
        <v>342</v>
      </c>
      <c r="C1149" s="447" t="s">
        <v>5928</v>
      </c>
      <c r="D1149" s="497">
        <f t="shared" si="160"/>
        <v>49</v>
      </c>
      <c r="E1149" s="496" t="e">
        <v>#N/A</v>
      </c>
      <c r="F1149" s="489">
        <v>49</v>
      </c>
      <c r="G1149" s="489" t="e">
        <v>#N/A</v>
      </c>
      <c r="H1149" s="489">
        <v>49</v>
      </c>
      <c r="I1149" s="489">
        <v>49</v>
      </c>
      <c r="J1149" s="489">
        <v>49</v>
      </c>
      <c r="K1149" s="489">
        <v>49</v>
      </c>
      <c r="L1149" s="489">
        <v>49</v>
      </c>
      <c r="M1149" s="743"/>
      <c r="N1149" s="613" t="e">
        <f t="shared" si="153"/>
        <v>#N/A</v>
      </c>
      <c r="O1149" s="613">
        <f t="shared" si="154"/>
        <v>0</v>
      </c>
      <c r="P1149" s="613">
        <f t="shared" si="155"/>
        <v>0</v>
      </c>
      <c r="Q1149" s="896">
        <f t="shared" si="161"/>
        <v>1</v>
      </c>
      <c r="R1149" s="613">
        <f t="shared" si="156"/>
        <v>0</v>
      </c>
      <c r="S1149" s="613">
        <f t="shared" si="157"/>
        <v>0</v>
      </c>
      <c r="T1149" s="747">
        <f t="shared" si="158"/>
        <v>0</v>
      </c>
      <c r="U1149" s="613">
        <f t="shared" si="159"/>
        <v>0</v>
      </c>
    </row>
    <row r="1150" spans="1:21">
      <c r="A1150" s="285" t="s">
        <v>3721</v>
      </c>
      <c r="B1150" s="285" t="s">
        <v>357</v>
      </c>
      <c r="C1150" s="447" t="s">
        <v>5929</v>
      </c>
      <c r="D1150" s="497">
        <f t="shared" si="160"/>
        <v>37</v>
      </c>
      <c r="E1150" s="496" t="e">
        <v>#N/A</v>
      </c>
      <c r="F1150" s="489">
        <v>37</v>
      </c>
      <c r="G1150" s="489" t="e">
        <v>#N/A</v>
      </c>
      <c r="H1150" s="489">
        <v>37</v>
      </c>
      <c r="I1150" s="489">
        <v>37</v>
      </c>
      <c r="J1150" s="489">
        <v>37</v>
      </c>
      <c r="K1150" s="489">
        <v>37</v>
      </c>
      <c r="L1150" s="489" t="e">
        <v>#N/A</v>
      </c>
      <c r="M1150" s="743"/>
      <c r="N1150" s="613" t="e">
        <f t="shared" si="153"/>
        <v>#N/A</v>
      </c>
      <c r="O1150" s="613">
        <f t="shared" si="154"/>
        <v>0</v>
      </c>
      <c r="P1150" s="613">
        <f t="shared" si="155"/>
        <v>0</v>
      </c>
      <c r="Q1150" s="896">
        <f t="shared" si="161"/>
        <v>1</v>
      </c>
      <c r="R1150" s="613">
        <f t="shared" si="156"/>
        <v>0</v>
      </c>
      <c r="S1150" s="613">
        <f t="shared" si="157"/>
        <v>0</v>
      </c>
      <c r="T1150" s="747">
        <f t="shared" si="158"/>
        <v>0</v>
      </c>
      <c r="U1150" s="613" t="e">
        <f t="shared" si="159"/>
        <v>#N/A</v>
      </c>
    </row>
    <row r="1151" spans="1:21">
      <c r="A1151" s="285" t="s">
        <v>3721</v>
      </c>
      <c r="B1151" s="285" t="s">
        <v>358</v>
      </c>
      <c r="C1151" s="447" t="s">
        <v>5930</v>
      </c>
      <c r="D1151" s="497">
        <f t="shared" si="160"/>
        <v>37</v>
      </c>
      <c r="E1151" s="496" t="e">
        <v>#N/A</v>
      </c>
      <c r="F1151" s="489">
        <v>37</v>
      </c>
      <c r="G1151" s="489" t="e">
        <v>#N/A</v>
      </c>
      <c r="H1151" s="489">
        <v>37</v>
      </c>
      <c r="I1151" s="489">
        <v>37</v>
      </c>
      <c r="J1151" s="489">
        <v>37</v>
      </c>
      <c r="K1151" s="489">
        <v>37</v>
      </c>
      <c r="L1151" s="489" t="e">
        <v>#N/A</v>
      </c>
      <c r="M1151" s="743"/>
      <c r="N1151" s="613" t="e">
        <f t="shared" si="153"/>
        <v>#N/A</v>
      </c>
      <c r="O1151" s="613">
        <f t="shared" si="154"/>
        <v>0</v>
      </c>
      <c r="P1151" s="613">
        <f t="shared" si="155"/>
        <v>0</v>
      </c>
      <c r="Q1151" s="896">
        <f t="shared" si="161"/>
        <v>1</v>
      </c>
      <c r="R1151" s="613">
        <f t="shared" si="156"/>
        <v>0</v>
      </c>
      <c r="S1151" s="613">
        <f t="shared" si="157"/>
        <v>0</v>
      </c>
      <c r="T1151" s="747">
        <f t="shared" si="158"/>
        <v>0</v>
      </c>
      <c r="U1151" s="613" t="e">
        <f t="shared" si="159"/>
        <v>#N/A</v>
      </c>
    </row>
    <row r="1152" spans="1:21">
      <c r="A1152" s="285" t="s">
        <v>3721</v>
      </c>
      <c r="B1152" s="285" t="s">
        <v>359</v>
      </c>
      <c r="C1152" s="447" t="s">
        <v>5931</v>
      </c>
      <c r="D1152" s="497">
        <f t="shared" si="160"/>
        <v>63</v>
      </c>
      <c r="E1152" s="496" t="e">
        <v>#N/A</v>
      </c>
      <c r="F1152" s="489">
        <v>63</v>
      </c>
      <c r="G1152" s="489" t="e">
        <v>#N/A</v>
      </c>
      <c r="H1152" s="489">
        <v>63</v>
      </c>
      <c r="I1152" s="489">
        <v>63</v>
      </c>
      <c r="J1152" s="489">
        <v>63</v>
      </c>
      <c r="K1152" s="489">
        <v>63</v>
      </c>
      <c r="L1152" s="489" t="e">
        <v>#N/A</v>
      </c>
      <c r="M1152" s="743"/>
      <c r="N1152" s="613" t="e">
        <f t="shared" si="153"/>
        <v>#N/A</v>
      </c>
      <c r="O1152" s="613">
        <f t="shared" si="154"/>
        <v>0</v>
      </c>
      <c r="P1152" s="613">
        <f t="shared" si="155"/>
        <v>0</v>
      </c>
      <c r="Q1152" s="896">
        <f t="shared" si="161"/>
        <v>1</v>
      </c>
      <c r="R1152" s="613">
        <f t="shared" si="156"/>
        <v>0</v>
      </c>
      <c r="S1152" s="613">
        <f t="shared" si="157"/>
        <v>0</v>
      </c>
      <c r="T1152" s="747">
        <f t="shared" si="158"/>
        <v>0</v>
      </c>
      <c r="U1152" s="613" t="e">
        <f t="shared" si="159"/>
        <v>#N/A</v>
      </c>
    </row>
    <row r="1153" spans="1:21">
      <c r="A1153" s="285" t="s">
        <v>3721</v>
      </c>
      <c r="B1153" s="285" t="s">
        <v>360</v>
      </c>
      <c r="C1153" s="447" t="s">
        <v>5932</v>
      </c>
      <c r="D1153" s="497">
        <f t="shared" si="160"/>
        <v>53</v>
      </c>
      <c r="E1153" s="496" t="e">
        <v>#N/A</v>
      </c>
      <c r="F1153" s="489">
        <v>53</v>
      </c>
      <c r="G1153" s="489" t="e">
        <v>#N/A</v>
      </c>
      <c r="H1153" s="489">
        <v>53</v>
      </c>
      <c r="I1153" s="489">
        <v>53</v>
      </c>
      <c r="J1153" s="489">
        <v>53</v>
      </c>
      <c r="K1153" s="489">
        <v>53</v>
      </c>
      <c r="L1153" s="489" t="e">
        <v>#N/A</v>
      </c>
      <c r="M1153" s="743"/>
      <c r="N1153" s="613" t="e">
        <f t="shared" si="153"/>
        <v>#N/A</v>
      </c>
      <c r="O1153" s="613">
        <f t="shared" si="154"/>
        <v>0</v>
      </c>
      <c r="P1153" s="613">
        <f t="shared" si="155"/>
        <v>0</v>
      </c>
      <c r="Q1153" s="896">
        <f t="shared" si="161"/>
        <v>1</v>
      </c>
      <c r="R1153" s="613">
        <f t="shared" si="156"/>
        <v>0</v>
      </c>
      <c r="S1153" s="613">
        <f t="shared" si="157"/>
        <v>0</v>
      </c>
      <c r="T1153" s="747">
        <f t="shared" si="158"/>
        <v>0</v>
      </c>
      <c r="U1153" s="613" t="e">
        <f t="shared" si="159"/>
        <v>#N/A</v>
      </c>
    </row>
    <row r="1154" spans="1:21">
      <c r="A1154" s="285" t="s">
        <v>3721</v>
      </c>
      <c r="B1154" s="285" t="s">
        <v>361</v>
      </c>
      <c r="C1154" s="447" t="s">
        <v>5933</v>
      </c>
      <c r="D1154" s="497">
        <f t="shared" si="160"/>
        <v>53</v>
      </c>
      <c r="E1154" s="496" t="e">
        <v>#N/A</v>
      </c>
      <c r="F1154" s="489">
        <v>53</v>
      </c>
      <c r="G1154" s="489" t="e">
        <v>#N/A</v>
      </c>
      <c r="H1154" s="489">
        <v>53</v>
      </c>
      <c r="I1154" s="489">
        <v>53</v>
      </c>
      <c r="J1154" s="489">
        <v>53</v>
      </c>
      <c r="K1154" s="489">
        <v>53</v>
      </c>
      <c r="L1154" s="489" t="e">
        <v>#N/A</v>
      </c>
      <c r="M1154" s="743"/>
      <c r="N1154" s="613" t="e">
        <f t="shared" ref="N1154:N1217" si="162">D1154-E1154</f>
        <v>#N/A</v>
      </c>
      <c r="O1154" s="613">
        <f t="shared" ref="O1154:O1217" si="163">D1154-F1154</f>
        <v>0</v>
      </c>
      <c r="P1154" s="613">
        <f t="shared" ref="P1154:P1217" si="164">D1154-H1154</f>
        <v>0</v>
      </c>
      <c r="Q1154" s="896">
        <f t="shared" si="161"/>
        <v>1</v>
      </c>
      <c r="R1154" s="613">
        <f t="shared" ref="R1154:R1217" si="165">D1154-I1154</f>
        <v>0</v>
      </c>
      <c r="S1154" s="613">
        <f t="shared" ref="S1154:S1217" si="166">D1154-J1154</f>
        <v>0</v>
      </c>
      <c r="T1154" s="747">
        <f t="shared" ref="T1154:T1217" si="167">D1154-K1154</f>
        <v>0</v>
      </c>
      <c r="U1154" s="613" t="e">
        <f t="shared" ref="U1154:U1217" si="168">D1154-L1154</f>
        <v>#N/A</v>
      </c>
    </row>
    <row r="1155" spans="1:21">
      <c r="A1155" s="285" t="s">
        <v>3721</v>
      </c>
      <c r="B1155" s="285" t="s">
        <v>362</v>
      </c>
      <c r="C1155" s="447" t="s">
        <v>5934</v>
      </c>
      <c r="D1155" s="497">
        <f t="shared" ref="D1155:D1218" si="169">IFERROR(E1155,IFERROR(F1155,IFERROR(G1155,IFERROR(H1155,IFERROR(I1155,IFERROR(J1155,IFERROR(K1155,L1155)))))))</f>
        <v>68</v>
      </c>
      <c r="E1155" s="496" t="e">
        <v>#N/A</v>
      </c>
      <c r="F1155" s="489">
        <v>68</v>
      </c>
      <c r="G1155" s="489" t="e">
        <v>#N/A</v>
      </c>
      <c r="H1155" s="489">
        <v>68</v>
      </c>
      <c r="I1155" s="489">
        <v>68</v>
      </c>
      <c r="J1155" s="489">
        <v>68</v>
      </c>
      <c r="K1155" s="489">
        <v>68</v>
      </c>
      <c r="L1155" s="489" t="e">
        <v>#N/A</v>
      </c>
      <c r="M1155" s="743"/>
      <c r="N1155" s="613" t="e">
        <f t="shared" si="162"/>
        <v>#N/A</v>
      </c>
      <c r="O1155" s="613">
        <f t="shared" si="163"/>
        <v>0</v>
      </c>
      <c r="P1155" s="613">
        <f t="shared" si="164"/>
        <v>0</v>
      </c>
      <c r="Q1155" s="896">
        <f t="shared" ref="Q1155:Q1218" si="170">F1155/H1155</f>
        <v>1</v>
      </c>
      <c r="R1155" s="613">
        <f t="shared" si="165"/>
        <v>0</v>
      </c>
      <c r="S1155" s="613">
        <f t="shared" si="166"/>
        <v>0</v>
      </c>
      <c r="T1155" s="747">
        <f t="shared" si="167"/>
        <v>0</v>
      </c>
      <c r="U1155" s="613" t="e">
        <f t="shared" si="168"/>
        <v>#N/A</v>
      </c>
    </row>
    <row r="1156" spans="1:21">
      <c r="A1156" s="285" t="s">
        <v>3721</v>
      </c>
      <c r="B1156" s="285" t="s">
        <v>363</v>
      </c>
      <c r="C1156" s="447" t="s">
        <v>5935</v>
      </c>
      <c r="D1156" s="497">
        <f t="shared" si="169"/>
        <v>63</v>
      </c>
      <c r="E1156" s="496" t="e">
        <v>#N/A</v>
      </c>
      <c r="F1156" s="489">
        <v>63</v>
      </c>
      <c r="G1156" s="489" t="e">
        <v>#N/A</v>
      </c>
      <c r="H1156" s="489">
        <v>63</v>
      </c>
      <c r="I1156" s="489">
        <v>63</v>
      </c>
      <c r="J1156" s="489">
        <v>63</v>
      </c>
      <c r="K1156" s="489">
        <v>63</v>
      </c>
      <c r="L1156" s="489" t="e">
        <v>#N/A</v>
      </c>
      <c r="M1156" s="743"/>
      <c r="N1156" s="613" t="e">
        <f t="shared" si="162"/>
        <v>#N/A</v>
      </c>
      <c r="O1156" s="613">
        <f t="shared" si="163"/>
        <v>0</v>
      </c>
      <c r="P1156" s="613">
        <f t="shared" si="164"/>
        <v>0</v>
      </c>
      <c r="Q1156" s="896">
        <f t="shared" si="170"/>
        <v>1</v>
      </c>
      <c r="R1156" s="613">
        <f t="shared" si="165"/>
        <v>0</v>
      </c>
      <c r="S1156" s="613">
        <f t="shared" si="166"/>
        <v>0</v>
      </c>
      <c r="T1156" s="747">
        <f t="shared" si="167"/>
        <v>0</v>
      </c>
      <c r="U1156" s="613" t="e">
        <f t="shared" si="168"/>
        <v>#N/A</v>
      </c>
    </row>
    <row r="1157" spans="1:21">
      <c r="A1157" s="285" t="s">
        <v>3721</v>
      </c>
      <c r="B1157" s="285" t="s">
        <v>553</v>
      </c>
      <c r="C1157" s="447" t="s">
        <v>5936</v>
      </c>
      <c r="D1157" s="497">
        <f t="shared" si="169"/>
        <v>10995</v>
      </c>
      <c r="E1157" s="496" t="e">
        <v>#N/A</v>
      </c>
      <c r="F1157" s="489">
        <v>10995</v>
      </c>
      <c r="G1157" s="489" t="e">
        <v>#N/A</v>
      </c>
      <c r="H1157" s="489">
        <v>10995</v>
      </c>
      <c r="I1157" s="489">
        <v>10995</v>
      </c>
      <c r="J1157" s="489">
        <v>10995</v>
      </c>
      <c r="K1157" s="489">
        <v>10995</v>
      </c>
      <c r="L1157" s="489">
        <v>10995</v>
      </c>
      <c r="M1157" s="743"/>
      <c r="N1157" s="613" t="e">
        <f t="shared" si="162"/>
        <v>#N/A</v>
      </c>
      <c r="O1157" s="613">
        <f t="shared" si="163"/>
        <v>0</v>
      </c>
      <c r="P1157" s="613">
        <f t="shared" si="164"/>
        <v>0</v>
      </c>
      <c r="Q1157" s="896">
        <f t="shared" si="170"/>
        <v>1</v>
      </c>
      <c r="R1157" s="613">
        <f t="shared" si="165"/>
        <v>0</v>
      </c>
      <c r="S1157" s="613">
        <f t="shared" si="166"/>
        <v>0</v>
      </c>
      <c r="T1157" s="747">
        <f t="shared" si="167"/>
        <v>0</v>
      </c>
      <c r="U1157" s="613">
        <f t="shared" si="168"/>
        <v>0</v>
      </c>
    </row>
    <row r="1158" spans="1:21">
      <c r="A1158" s="285" t="s">
        <v>3721</v>
      </c>
      <c r="B1158" s="285" t="s">
        <v>554</v>
      </c>
      <c r="C1158" s="447" t="s">
        <v>5937</v>
      </c>
      <c r="D1158" s="497">
        <f t="shared" si="169"/>
        <v>10593</v>
      </c>
      <c r="E1158" s="496" t="e">
        <v>#N/A</v>
      </c>
      <c r="F1158" s="489">
        <v>10593</v>
      </c>
      <c r="G1158" s="489" t="e">
        <v>#N/A</v>
      </c>
      <c r="H1158" s="489">
        <v>10593</v>
      </c>
      <c r="I1158" s="489">
        <v>10593</v>
      </c>
      <c r="J1158" s="489">
        <v>10593</v>
      </c>
      <c r="K1158" s="489">
        <v>10593</v>
      </c>
      <c r="L1158" s="489">
        <v>10593</v>
      </c>
      <c r="M1158" s="743"/>
      <c r="N1158" s="613" t="e">
        <f t="shared" si="162"/>
        <v>#N/A</v>
      </c>
      <c r="O1158" s="613">
        <f t="shared" si="163"/>
        <v>0</v>
      </c>
      <c r="P1158" s="613">
        <f t="shared" si="164"/>
        <v>0</v>
      </c>
      <c r="Q1158" s="896">
        <f t="shared" si="170"/>
        <v>1</v>
      </c>
      <c r="R1158" s="613">
        <f t="shared" si="165"/>
        <v>0</v>
      </c>
      <c r="S1158" s="613">
        <f t="shared" si="166"/>
        <v>0</v>
      </c>
      <c r="T1158" s="747">
        <f t="shared" si="167"/>
        <v>0</v>
      </c>
      <c r="U1158" s="613">
        <f t="shared" si="168"/>
        <v>0</v>
      </c>
    </row>
    <row r="1159" spans="1:21">
      <c r="A1159" s="285" t="s">
        <v>3721</v>
      </c>
      <c r="B1159" s="285" t="s">
        <v>555</v>
      </c>
      <c r="C1159" s="447" t="s">
        <v>5938</v>
      </c>
      <c r="D1159" s="497">
        <f t="shared" si="169"/>
        <v>13006</v>
      </c>
      <c r="E1159" s="496" t="e">
        <v>#N/A</v>
      </c>
      <c r="F1159" s="489">
        <v>13006</v>
      </c>
      <c r="G1159" s="489" t="e">
        <v>#N/A</v>
      </c>
      <c r="H1159" s="489">
        <v>13006</v>
      </c>
      <c r="I1159" s="489">
        <v>13006</v>
      </c>
      <c r="J1159" s="489">
        <v>13006</v>
      </c>
      <c r="K1159" s="489">
        <v>13006</v>
      </c>
      <c r="L1159" s="489">
        <v>13006</v>
      </c>
      <c r="M1159" s="743"/>
      <c r="N1159" s="613" t="e">
        <f t="shared" si="162"/>
        <v>#N/A</v>
      </c>
      <c r="O1159" s="613">
        <f t="shared" si="163"/>
        <v>0</v>
      </c>
      <c r="P1159" s="613">
        <f t="shared" si="164"/>
        <v>0</v>
      </c>
      <c r="Q1159" s="896">
        <f t="shared" si="170"/>
        <v>1</v>
      </c>
      <c r="R1159" s="613">
        <f t="shared" si="165"/>
        <v>0</v>
      </c>
      <c r="S1159" s="613">
        <f t="shared" si="166"/>
        <v>0</v>
      </c>
      <c r="T1159" s="747">
        <f t="shared" si="167"/>
        <v>0</v>
      </c>
      <c r="U1159" s="613">
        <f t="shared" si="168"/>
        <v>0</v>
      </c>
    </row>
    <row r="1160" spans="1:21">
      <c r="A1160" s="285" t="s">
        <v>3721</v>
      </c>
      <c r="B1160" s="285" t="s">
        <v>556</v>
      </c>
      <c r="C1160" s="447" t="s">
        <v>5939</v>
      </c>
      <c r="D1160" s="497">
        <f t="shared" si="169"/>
        <v>12605</v>
      </c>
      <c r="E1160" s="496" t="e">
        <v>#N/A</v>
      </c>
      <c r="F1160" s="489">
        <v>12605</v>
      </c>
      <c r="G1160" s="489" t="e">
        <v>#N/A</v>
      </c>
      <c r="H1160" s="489">
        <v>12605</v>
      </c>
      <c r="I1160" s="489">
        <v>12605</v>
      </c>
      <c r="J1160" s="489">
        <v>12605</v>
      </c>
      <c r="K1160" s="489">
        <v>12605</v>
      </c>
      <c r="L1160" s="489">
        <v>12605</v>
      </c>
      <c r="M1160" s="743"/>
      <c r="N1160" s="613" t="e">
        <f t="shared" si="162"/>
        <v>#N/A</v>
      </c>
      <c r="O1160" s="613">
        <f t="shared" si="163"/>
        <v>0</v>
      </c>
      <c r="P1160" s="613">
        <f t="shared" si="164"/>
        <v>0</v>
      </c>
      <c r="Q1160" s="896">
        <f t="shared" si="170"/>
        <v>1</v>
      </c>
      <c r="R1160" s="613">
        <f t="shared" si="165"/>
        <v>0</v>
      </c>
      <c r="S1160" s="613">
        <f t="shared" si="166"/>
        <v>0</v>
      </c>
      <c r="T1160" s="747">
        <f t="shared" si="167"/>
        <v>0</v>
      </c>
      <c r="U1160" s="613">
        <f t="shared" si="168"/>
        <v>0</v>
      </c>
    </row>
    <row r="1161" spans="1:21">
      <c r="A1161" s="285" t="s">
        <v>3721</v>
      </c>
      <c r="B1161" s="285" t="s">
        <v>598</v>
      </c>
      <c r="C1161" s="447" t="s">
        <v>5940</v>
      </c>
      <c r="D1161" s="497">
        <f t="shared" si="169"/>
        <v>2529</v>
      </c>
      <c r="E1161" s="496" t="e">
        <v>#N/A</v>
      </c>
      <c r="F1161" s="489">
        <v>2529</v>
      </c>
      <c r="G1161" s="489" t="e">
        <v>#N/A</v>
      </c>
      <c r="H1161" s="489">
        <v>2529</v>
      </c>
      <c r="I1161" s="489">
        <v>2529</v>
      </c>
      <c r="J1161" s="489">
        <v>2529</v>
      </c>
      <c r="K1161" s="489">
        <v>2529</v>
      </c>
      <c r="L1161" s="489">
        <v>2051</v>
      </c>
      <c r="M1161" s="743"/>
      <c r="N1161" s="613" t="e">
        <f t="shared" si="162"/>
        <v>#N/A</v>
      </c>
      <c r="O1161" s="613">
        <f t="shared" si="163"/>
        <v>0</v>
      </c>
      <c r="P1161" s="613">
        <f t="shared" si="164"/>
        <v>0</v>
      </c>
      <c r="Q1161" s="896">
        <f t="shared" si="170"/>
        <v>1</v>
      </c>
      <c r="R1161" s="613">
        <f t="shared" si="165"/>
        <v>0</v>
      </c>
      <c r="S1161" s="613">
        <f t="shared" si="166"/>
        <v>0</v>
      </c>
      <c r="T1161" s="747">
        <f t="shared" si="167"/>
        <v>0</v>
      </c>
      <c r="U1161" s="613">
        <f t="shared" si="168"/>
        <v>478</v>
      </c>
    </row>
    <row r="1162" spans="1:21">
      <c r="A1162" s="285" t="s">
        <v>3721</v>
      </c>
      <c r="B1162" s="285" t="s">
        <v>557</v>
      </c>
      <c r="C1162" s="447" t="s">
        <v>5941</v>
      </c>
      <c r="D1162" s="497">
        <f t="shared" si="169"/>
        <v>15578</v>
      </c>
      <c r="E1162" s="496" t="e">
        <v>#N/A</v>
      </c>
      <c r="F1162" s="489">
        <v>15578</v>
      </c>
      <c r="G1162" s="489" t="e">
        <v>#N/A</v>
      </c>
      <c r="H1162" s="489">
        <v>15578</v>
      </c>
      <c r="I1162" s="489">
        <v>15578</v>
      </c>
      <c r="J1162" s="489">
        <v>15578</v>
      </c>
      <c r="K1162" s="489">
        <v>15578</v>
      </c>
      <c r="L1162" s="489">
        <v>15578</v>
      </c>
      <c r="M1162" s="743"/>
      <c r="N1162" s="613" t="e">
        <f t="shared" si="162"/>
        <v>#N/A</v>
      </c>
      <c r="O1162" s="613">
        <f t="shared" si="163"/>
        <v>0</v>
      </c>
      <c r="P1162" s="613">
        <f t="shared" si="164"/>
        <v>0</v>
      </c>
      <c r="Q1162" s="896">
        <f t="shared" si="170"/>
        <v>1</v>
      </c>
      <c r="R1162" s="613">
        <f t="shared" si="165"/>
        <v>0</v>
      </c>
      <c r="S1162" s="613">
        <f t="shared" si="166"/>
        <v>0</v>
      </c>
      <c r="T1162" s="747">
        <f t="shared" si="167"/>
        <v>0</v>
      </c>
      <c r="U1162" s="613">
        <f t="shared" si="168"/>
        <v>0</v>
      </c>
    </row>
    <row r="1163" spans="1:21">
      <c r="A1163" s="285" t="s">
        <v>3721</v>
      </c>
      <c r="B1163" s="285" t="s">
        <v>558</v>
      </c>
      <c r="C1163" s="447" t="s">
        <v>5942</v>
      </c>
      <c r="D1163" s="497">
        <f t="shared" si="169"/>
        <v>14280</v>
      </c>
      <c r="E1163" s="496" t="e">
        <v>#N/A</v>
      </c>
      <c r="F1163" s="489">
        <v>14280</v>
      </c>
      <c r="G1163" s="489" t="e">
        <v>#N/A</v>
      </c>
      <c r="H1163" s="489">
        <v>14280</v>
      </c>
      <c r="I1163" s="489">
        <v>14280</v>
      </c>
      <c r="J1163" s="489">
        <v>14280</v>
      </c>
      <c r="K1163" s="489">
        <v>14280</v>
      </c>
      <c r="L1163" s="489">
        <v>14280</v>
      </c>
      <c r="M1163" s="743"/>
      <c r="N1163" s="613" t="e">
        <f t="shared" si="162"/>
        <v>#N/A</v>
      </c>
      <c r="O1163" s="613">
        <f t="shared" si="163"/>
        <v>0</v>
      </c>
      <c r="P1163" s="613">
        <f t="shared" si="164"/>
        <v>0</v>
      </c>
      <c r="Q1163" s="896">
        <f t="shared" si="170"/>
        <v>1</v>
      </c>
      <c r="R1163" s="613">
        <f t="shared" si="165"/>
        <v>0</v>
      </c>
      <c r="S1163" s="613">
        <f t="shared" si="166"/>
        <v>0</v>
      </c>
      <c r="T1163" s="747">
        <f t="shared" si="167"/>
        <v>0</v>
      </c>
      <c r="U1163" s="613">
        <f t="shared" si="168"/>
        <v>0</v>
      </c>
    </row>
    <row r="1164" spans="1:21">
      <c r="A1164" s="285" t="s">
        <v>3721</v>
      </c>
      <c r="B1164" s="285" t="s">
        <v>372</v>
      </c>
      <c r="C1164" s="447" t="s">
        <v>5943</v>
      </c>
      <c r="D1164" s="497">
        <f t="shared" si="169"/>
        <v>55</v>
      </c>
      <c r="E1164" s="496" t="e">
        <v>#N/A</v>
      </c>
      <c r="F1164" s="489">
        <v>55</v>
      </c>
      <c r="G1164" s="489" t="e">
        <v>#N/A</v>
      </c>
      <c r="H1164" s="489">
        <v>55</v>
      </c>
      <c r="I1164" s="489">
        <v>55</v>
      </c>
      <c r="J1164" s="489">
        <v>55</v>
      </c>
      <c r="K1164" s="489">
        <v>55</v>
      </c>
      <c r="L1164" s="489">
        <v>55</v>
      </c>
      <c r="M1164" s="743"/>
      <c r="N1164" s="613" t="e">
        <f t="shared" si="162"/>
        <v>#N/A</v>
      </c>
      <c r="O1164" s="613">
        <f t="shared" si="163"/>
        <v>0</v>
      </c>
      <c r="P1164" s="613">
        <f t="shared" si="164"/>
        <v>0</v>
      </c>
      <c r="Q1164" s="896">
        <f t="shared" si="170"/>
        <v>1</v>
      </c>
      <c r="R1164" s="613">
        <f t="shared" si="165"/>
        <v>0</v>
      </c>
      <c r="S1164" s="613">
        <f t="shared" si="166"/>
        <v>0</v>
      </c>
      <c r="T1164" s="747">
        <f t="shared" si="167"/>
        <v>0</v>
      </c>
      <c r="U1164" s="613">
        <f t="shared" si="168"/>
        <v>0</v>
      </c>
    </row>
    <row r="1165" spans="1:21">
      <c r="A1165" s="285" t="s">
        <v>3721</v>
      </c>
      <c r="B1165" s="285" t="s">
        <v>587</v>
      </c>
      <c r="C1165" s="447" t="s">
        <v>5944</v>
      </c>
      <c r="D1165" s="497">
        <f t="shared" si="169"/>
        <v>11827</v>
      </c>
      <c r="E1165" s="496" t="e">
        <v>#N/A</v>
      </c>
      <c r="F1165" s="489">
        <v>11827</v>
      </c>
      <c r="G1165" s="489" t="e">
        <v>#N/A</v>
      </c>
      <c r="H1165" s="489">
        <v>11827</v>
      </c>
      <c r="I1165" s="489">
        <v>11827</v>
      </c>
      <c r="J1165" s="489">
        <v>11827</v>
      </c>
      <c r="K1165" s="489">
        <v>11827</v>
      </c>
      <c r="L1165" s="489">
        <v>11827</v>
      </c>
      <c r="M1165" s="743"/>
      <c r="N1165" s="613" t="e">
        <f t="shared" si="162"/>
        <v>#N/A</v>
      </c>
      <c r="O1165" s="613">
        <f t="shared" si="163"/>
        <v>0</v>
      </c>
      <c r="P1165" s="613">
        <f t="shared" si="164"/>
        <v>0</v>
      </c>
      <c r="Q1165" s="896">
        <f t="shared" si="170"/>
        <v>1</v>
      </c>
      <c r="R1165" s="613">
        <f t="shared" si="165"/>
        <v>0</v>
      </c>
      <c r="S1165" s="613">
        <f t="shared" si="166"/>
        <v>0</v>
      </c>
      <c r="T1165" s="747">
        <f t="shared" si="167"/>
        <v>0</v>
      </c>
      <c r="U1165" s="613">
        <f t="shared" si="168"/>
        <v>0</v>
      </c>
    </row>
    <row r="1166" spans="1:21">
      <c r="A1166" s="285" t="s">
        <v>3721</v>
      </c>
      <c r="B1166" s="285" t="s">
        <v>584</v>
      </c>
      <c r="C1166" s="447" t="s">
        <v>5945</v>
      </c>
      <c r="D1166" s="497">
        <f t="shared" si="169"/>
        <v>12961</v>
      </c>
      <c r="E1166" s="496" t="e">
        <v>#N/A</v>
      </c>
      <c r="F1166" s="489">
        <v>12961</v>
      </c>
      <c r="G1166" s="489" t="e">
        <v>#N/A</v>
      </c>
      <c r="H1166" s="489">
        <v>12961</v>
      </c>
      <c r="I1166" s="489">
        <v>12961</v>
      </c>
      <c r="J1166" s="489">
        <v>12961</v>
      </c>
      <c r="K1166" s="489">
        <v>12961</v>
      </c>
      <c r="L1166" s="489">
        <v>12961</v>
      </c>
      <c r="M1166" s="743"/>
      <c r="N1166" s="613" t="e">
        <f t="shared" si="162"/>
        <v>#N/A</v>
      </c>
      <c r="O1166" s="613">
        <f t="shared" si="163"/>
        <v>0</v>
      </c>
      <c r="P1166" s="613">
        <f t="shared" si="164"/>
        <v>0</v>
      </c>
      <c r="Q1166" s="896">
        <f t="shared" si="170"/>
        <v>1</v>
      </c>
      <c r="R1166" s="613">
        <f t="shared" si="165"/>
        <v>0</v>
      </c>
      <c r="S1166" s="613">
        <f t="shared" si="166"/>
        <v>0</v>
      </c>
      <c r="T1166" s="747">
        <f t="shared" si="167"/>
        <v>0</v>
      </c>
      <c r="U1166" s="613">
        <f t="shared" si="168"/>
        <v>0</v>
      </c>
    </row>
    <row r="1167" spans="1:21">
      <c r="A1167" s="285" t="s">
        <v>3721</v>
      </c>
      <c r="B1167" s="285" t="s">
        <v>559</v>
      </c>
      <c r="C1167" s="447" t="s">
        <v>5946</v>
      </c>
      <c r="D1167" s="497">
        <f t="shared" si="169"/>
        <v>17883</v>
      </c>
      <c r="E1167" s="496" t="e">
        <v>#N/A</v>
      </c>
      <c r="F1167" s="489">
        <v>17883</v>
      </c>
      <c r="G1167" s="489" t="e">
        <v>#N/A</v>
      </c>
      <c r="H1167" s="489">
        <v>17883</v>
      </c>
      <c r="I1167" s="489">
        <v>17883</v>
      </c>
      <c r="J1167" s="489">
        <v>17883</v>
      </c>
      <c r="K1167" s="489">
        <v>17883</v>
      </c>
      <c r="L1167" s="489">
        <v>17883</v>
      </c>
      <c r="M1167" s="743"/>
      <c r="N1167" s="613" t="e">
        <f t="shared" si="162"/>
        <v>#N/A</v>
      </c>
      <c r="O1167" s="613">
        <f t="shared" si="163"/>
        <v>0</v>
      </c>
      <c r="P1167" s="613">
        <f t="shared" si="164"/>
        <v>0</v>
      </c>
      <c r="Q1167" s="896">
        <f t="shared" si="170"/>
        <v>1</v>
      </c>
      <c r="R1167" s="613">
        <f t="shared" si="165"/>
        <v>0</v>
      </c>
      <c r="S1167" s="613">
        <f t="shared" si="166"/>
        <v>0</v>
      </c>
      <c r="T1167" s="747">
        <f t="shared" si="167"/>
        <v>0</v>
      </c>
      <c r="U1167" s="613">
        <f t="shared" si="168"/>
        <v>0</v>
      </c>
    </row>
    <row r="1168" spans="1:21">
      <c r="A1168" s="285" t="s">
        <v>3721</v>
      </c>
      <c r="B1168" s="285" t="s">
        <v>560</v>
      </c>
      <c r="C1168" s="447" t="s">
        <v>5947</v>
      </c>
      <c r="D1168" s="497">
        <f t="shared" si="169"/>
        <v>16270</v>
      </c>
      <c r="E1168" s="496" t="e">
        <v>#N/A</v>
      </c>
      <c r="F1168" s="489">
        <v>16270</v>
      </c>
      <c r="G1168" s="489" t="e">
        <v>#N/A</v>
      </c>
      <c r="H1168" s="489">
        <v>16270</v>
      </c>
      <c r="I1168" s="489">
        <v>16270</v>
      </c>
      <c r="J1168" s="489">
        <v>16270</v>
      </c>
      <c r="K1168" s="489">
        <v>16270</v>
      </c>
      <c r="L1168" s="489">
        <v>16270</v>
      </c>
      <c r="M1168" s="743"/>
      <c r="N1168" s="613" t="e">
        <f t="shared" si="162"/>
        <v>#N/A</v>
      </c>
      <c r="O1168" s="613">
        <f t="shared" si="163"/>
        <v>0</v>
      </c>
      <c r="P1168" s="613">
        <f t="shared" si="164"/>
        <v>0</v>
      </c>
      <c r="Q1168" s="896">
        <f t="shared" si="170"/>
        <v>1</v>
      </c>
      <c r="R1168" s="613">
        <f t="shared" si="165"/>
        <v>0</v>
      </c>
      <c r="S1168" s="613">
        <f t="shared" si="166"/>
        <v>0</v>
      </c>
      <c r="T1168" s="747">
        <f t="shared" si="167"/>
        <v>0</v>
      </c>
      <c r="U1168" s="613">
        <f t="shared" si="168"/>
        <v>0</v>
      </c>
    </row>
    <row r="1169" spans="1:21">
      <c r="A1169" s="285" t="s">
        <v>3721</v>
      </c>
      <c r="B1169" s="285" t="s">
        <v>599</v>
      </c>
      <c r="C1169" s="447" t="s">
        <v>5948</v>
      </c>
      <c r="D1169" s="497">
        <f t="shared" si="169"/>
        <v>2799</v>
      </c>
      <c r="E1169" s="496" t="e">
        <v>#N/A</v>
      </c>
      <c r="F1169" s="489">
        <v>2799</v>
      </c>
      <c r="G1169" s="489" t="e">
        <v>#N/A</v>
      </c>
      <c r="H1169" s="489">
        <v>2799</v>
      </c>
      <c r="I1169" s="489">
        <v>2799</v>
      </c>
      <c r="J1169" s="489">
        <v>2799</v>
      </c>
      <c r="K1169" s="489">
        <v>2799</v>
      </c>
      <c r="L1169" s="489">
        <v>2339</v>
      </c>
      <c r="M1169" s="743"/>
      <c r="N1169" s="613" t="e">
        <f t="shared" si="162"/>
        <v>#N/A</v>
      </c>
      <c r="O1169" s="613">
        <f t="shared" si="163"/>
        <v>0</v>
      </c>
      <c r="P1169" s="613">
        <f t="shared" si="164"/>
        <v>0</v>
      </c>
      <c r="Q1169" s="896">
        <f t="shared" si="170"/>
        <v>1</v>
      </c>
      <c r="R1169" s="613">
        <f t="shared" si="165"/>
        <v>0</v>
      </c>
      <c r="S1169" s="613">
        <f t="shared" si="166"/>
        <v>0</v>
      </c>
      <c r="T1169" s="747">
        <f t="shared" si="167"/>
        <v>0</v>
      </c>
      <c r="U1169" s="613">
        <f t="shared" si="168"/>
        <v>460</v>
      </c>
    </row>
    <row r="1170" spans="1:21">
      <c r="A1170" s="285" t="s">
        <v>3721</v>
      </c>
      <c r="B1170" s="285" t="s">
        <v>583</v>
      </c>
      <c r="C1170" s="447" t="s">
        <v>5949</v>
      </c>
      <c r="D1170" s="497">
        <f t="shared" si="169"/>
        <v>182</v>
      </c>
      <c r="E1170" s="496" t="e">
        <v>#N/A</v>
      </c>
      <c r="F1170" s="489">
        <v>182</v>
      </c>
      <c r="G1170" s="489" t="e">
        <v>#N/A</v>
      </c>
      <c r="H1170" s="489">
        <v>182</v>
      </c>
      <c r="I1170" s="489">
        <v>182</v>
      </c>
      <c r="J1170" s="489">
        <v>182</v>
      </c>
      <c r="K1170" s="489">
        <v>182</v>
      </c>
      <c r="L1170" s="489">
        <v>182</v>
      </c>
      <c r="M1170" s="743"/>
      <c r="N1170" s="613" t="e">
        <f t="shared" si="162"/>
        <v>#N/A</v>
      </c>
      <c r="O1170" s="613">
        <f t="shared" si="163"/>
        <v>0</v>
      </c>
      <c r="P1170" s="613">
        <f t="shared" si="164"/>
        <v>0</v>
      </c>
      <c r="Q1170" s="896">
        <f t="shared" si="170"/>
        <v>1</v>
      </c>
      <c r="R1170" s="613">
        <f t="shared" si="165"/>
        <v>0</v>
      </c>
      <c r="S1170" s="613">
        <f t="shared" si="166"/>
        <v>0</v>
      </c>
      <c r="T1170" s="747">
        <f t="shared" si="167"/>
        <v>0</v>
      </c>
      <c r="U1170" s="613">
        <f t="shared" si="168"/>
        <v>0</v>
      </c>
    </row>
    <row r="1171" spans="1:21">
      <c r="A1171" s="285" t="s">
        <v>3721</v>
      </c>
      <c r="B1171" s="285" t="s">
        <v>588</v>
      </c>
      <c r="C1171" s="447" t="s">
        <v>5950</v>
      </c>
      <c r="D1171" s="497">
        <f t="shared" si="169"/>
        <v>13639</v>
      </c>
      <c r="E1171" s="496" t="e">
        <v>#N/A</v>
      </c>
      <c r="F1171" s="489">
        <v>13639</v>
      </c>
      <c r="G1171" s="489" t="e">
        <v>#N/A</v>
      </c>
      <c r="H1171" s="489">
        <v>13639</v>
      </c>
      <c r="I1171" s="489">
        <v>13639</v>
      </c>
      <c r="J1171" s="489">
        <v>13639</v>
      </c>
      <c r="K1171" s="489">
        <v>13639</v>
      </c>
      <c r="L1171" s="489">
        <v>13639</v>
      </c>
      <c r="M1171" s="743"/>
      <c r="N1171" s="613" t="e">
        <f t="shared" si="162"/>
        <v>#N/A</v>
      </c>
      <c r="O1171" s="613">
        <f t="shared" si="163"/>
        <v>0</v>
      </c>
      <c r="P1171" s="613">
        <f t="shared" si="164"/>
        <v>0</v>
      </c>
      <c r="Q1171" s="896">
        <f t="shared" si="170"/>
        <v>1</v>
      </c>
      <c r="R1171" s="613">
        <f t="shared" si="165"/>
        <v>0</v>
      </c>
      <c r="S1171" s="613">
        <f t="shared" si="166"/>
        <v>0</v>
      </c>
      <c r="T1171" s="747">
        <f t="shared" si="167"/>
        <v>0</v>
      </c>
      <c r="U1171" s="613">
        <f t="shared" si="168"/>
        <v>0</v>
      </c>
    </row>
    <row r="1172" spans="1:21">
      <c r="A1172" s="285" t="s">
        <v>3721</v>
      </c>
      <c r="B1172" s="285" t="s">
        <v>585</v>
      </c>
      <c r="C1172" s="447" t="s">
        <v>5951</v>
      </c>
      <c r="D1172" s="497">
        <f t="shared" si="169"/>
        <v>15001</v>
      </c>
      <c r="E1172" s="496" t="e">
        <v>#N/A</v>
      </c>
      <c r="F1172" s="489">
        <v>15001</v>
      </c>
      <c r="G1172" s="489" t="e">
        <v>#N/A</v>
      </c>
      <c r="H1172" s="489">
        <v>15001</v>
      </c>
      <c r="I1172" s="489">
        <v>15001</v>
      </c>
      <c r="J1172" s="489">
        <v>15001</v>
      </c>
      <c r="K1172" s="489">
        <v>15001</v>
      </c>
      <c r="L1172" s="489">
        <v>15001</v>
      </c>
      <c r="M1172" s="743"/>
      <c r="N1172" s="613" t="e">
        <f t="shared" si="162"/>
        <v>#N/A</v>
      </c>
      <c r="O1172" s="613">
        <f t="shared" si="163"/>
        <v>0</v>
      </c>
      <c r="P1172" s="613">
        <f t="shared" si="164"/>
        <v>0</v>
      </c>
      <c r="Q1172" s="896">
        <f t="shared" si="170"/>
        <v>1</v>
      </c>
      <c r="R1172" s="613">
        <f t="shared" si="165"/>
        <v>0</v>
      </c>
      <c r="S1172" s="613">
        <f t="shared" si="166"/>
        <v>0</v>
      </c>
      <c r="T1172" s="747">
        <f t="shared" si="167"/>
        <v>0</v>
      </c>
      <c r="U1172" s="613">
        <f t="shared" si="168"/>
        <v>0</v>
      </c>
    </row>
    <row r="1173" spans="1:21">
      <c r="A1173" s="285" t="s">
        <v>3721</v>
      </c>
      <c r="B1173" s="285" t="s">
        <v>600</v>
      </c>
      <c r="C1173" s="447" t="s">
        <v>5952</v>
      </c>
      <c r="D1173" s="497">
        <f t="shared" si="169"/>
        <v>3019</v>
      </c>
      <c r="E1173" s="496" t="e">
        <v>#N/A</v>
      </c>
      <c r="F1173" s="489">
        <v>3019</v>
      </c>
      <c r="G1173" s="489" t="e">
        <v>#N/A</v>
      </c>
      <c r="H1173" s="489">
        <v>3019</v>
      </c>
      <c r="I1173" s="489">
        <v>3019</v>
      </c>
      <c r="J1173" s="489">
        <v>3019</v>
      </c>
      <c r="K1173" s="489">
        <v>3019</v>
      </c>
      <c r="L1173" s="489">
        <v>2942</v>
      </c>
      <c r="M1173" s="743"/>
      <c r="N1173" s="613" t="e">
        <f t="shared" si="162"/>
        <v>#N/A</v>
      </c>
      <c r="O1173" s="613">
        <f t="shared" si="163"/>
        <v>0</v>
      </c>
      <c r="P1173" s="613">
        <f t="shared" si="164"/>
        <v>0</v>
      </c>
      <c r="Q1173" s="896">
        <f t="shared" si="170"/>
        <v>1</v>
      </c>
      <c r="R1173" s="613">
        <f t="shared" si="165"/>
        <v>0</v>
      </c>
      <c r="S1173" s="613">
        <f t="shared" si="166"/>
        <v>0</v>
      </c>
      <c r="T1173" s="747">
        <f t="shared" si="167"/>
        <v>0</v>
      </c>
      <c r="U1173" s="613">
        <f t="shared" si="168"/>
        <v>77</v>
      </c>
    </row>
    <row r="1174" spans="1:21">
      <c r="A1174" s="285" t="s">
        <v>3721</v>
      </c>
      <c r="B1174" s="285" t="s">
        <v>589</v>
      </c>
      <c r="C1174" s="447" t="s">
        <v>5953</v>
      </c>
      <c r="D1174" s="497">
        <f t="shared" si="169"/>
        <v>15701</v>
      </c>
      <c r="E1174" s="496" t="e">
        <v>#N/A</v>
      </c>
      <c r="F1174" s="489">
        <v>15701</v>
      </c>
      <c r="G1174" s="489" t="e">
        <v>#N/A</v>
      </c>
      <c r="H1174" s="489">
        <v>15701</v>
      </c>
      <c r="I1174" s="489">
        <v>15701</v>
      </c>
      <c r="J1174" s="489">
        <v>15701</v>
      </c>
      <c r="K1174" s="489">
        <v>15701</v>
      </c>
      <c r="L1174" s="489">
        <v>15701</v>
      </c>
      <c r="M1174" s="743"/>
      <c r="N1174" s="613" t="e">
        <f t="shared" si="162"/>
        <v>#N/A</v>
      </c>
      <c r="O1174" s="613">
        <f t="shared" si="163"/>
        <v>0</v>
      </c>
      <c r="P1174" s="613">
        <f t="shared" si="164"/>
        <v>0</v>
      </c>
      <c r="Q1174" s="896">
        <f t="shared" si="170"/>
        <v>1</v>
      </c>
      <c r="R1174" s="613">
        <f t="shared" si="165"/>
        <v>0</v>
      </c>
      <c r="S1174" s="613">
        <f t="shared" si="166"/>
        <v>0</v>
      </c>
      <c r="T1174" s="747">
        <f t="shared" si="167"/>
        <v>0</v>
      </c>
      <c r="U1174" s="613">
        <f t="shared" si="168"/>
        <v>0</v>
      </c>
    </row>
    <row r="1175" spans="1:21">
      <c r="A1175" s="285" t="s">
        <v>3721</v>
      </c>
      <c r="B1175" s="285" t="s">
        <v>586</v>
      </c>
      <c r="C1175" s="447" t="s">
        <v>5954</v>
      </c>
      <c r="D1175" s="497">
        <f t="shared" si="169"/>
        <v>16845</v>
      </c>
      <c r="E1175" s="496" t="e">
        <v>#N/A</v>
      </c>
      <c r="F1175" s="489">
        <v>16845</v>
      </c>
      <c r="G1175" s="489" t="e">
        <v>#N/A</v>
      </c>
      <c r="H1175" s="489">
        <v>16845</v>
      </c>
      <c r="I1175" s="489">
        <v>16845</v>
      </c>
      <c r="J1175" s="489">
        <v>16845</v>
      </c>
      <c r="K1175" s="489">
        <v>16845</v>
      </c>
      <c r="L1175" s="489">
        <v>16845</v>
      </c>
      <c r="M1175" s="743"/>
      <c r="N1175" s="613" t="e">
        <f t="shared" si="162"/>
        <v>#N/A</v>
      </c>
      <c r="O1175" s="613">
        <f t="shared" si="163"/>
        <v>0</v>
      </c>
      <c r="P1175" s="613">
        <f t="shared" si="164"/>
        <v>0</v>
      </c>
      <c r="Q1175" s="896">
        <f t="shared" si="170"/>
        <v>1</v>
      </c>
      <c r="R1175" s="613">
        <f t="shared" si="165"/>
        <v>0</v>
      </c>
      <c r="S1175" s="613">
        <f t="shared" si="166"/>
        <v>0</v>
      </c>
      <c r="T1175" s="747">
        <f t="shared" si="167"/>
        <v>0</v>
      </c>
      <c r="U1175" s="613">
        <f t="shared" si="168"/>
        <v>0</v>
      </c>
    </row>
    <row r="1176" spans="1:21">
      <c r="A1176" s="285" t="s">
        <v>3721</v>
      </c>
      <c r="B1176" s="285" t="s">
        <v>429</v>
      </c>
      <c r="C1176" s="447" t="s">
        <v>5955</v>
      </c>
      <c r="D1176" s="497">
        <f t="shared" si="169"/>
        <v>700</v>
      </c>
      <c r="E1176" s="496" t="e">
        <v>#N/A</v>
      </c>
      <c r="F1176" s="489">
        <v>700</v>
      </c>
      <c r="G1176" s="489" t="e">
        <v>#N/A</v>
      </c>
      <c r="H1176" s="489">
        <v>700</v>
      </c>
      <c r="I1176" s="489">
        <v>700</v>
      </c>
      <c r="J1176" s="489">
        <v>700</v>
      </c>
      <c r="K1176" s="489">
        <v>700</v>
      </c>
      <c r="L1176" s="489">
        <v>700</v>
      </c>
      <c r="M1176" s="743"/>
      <c r="N1176" s="613" t="e">
        <f t="shared" si="162"/>
        <v>#N/A</v>
      </c>
      <c r="O1176" s="613">
        <f t="shared" si="163"/>
        <v>0</v>
      </c>
      <c r="P1176" s="613">
        <f t="shared" si="164"/>
        <v>0</v>
      </c>
      <c r="Q1176" s="896">
        <f t="shared" si="170"/>
        <v>1</v>
      </c>
      <c r="R1176" s="613">
        <f t="shared" si="165"/>
        <v>0</v>
      </c>
      <c r="S1176" s="613">
        <f t="shared" si="166"/>
        <v>0</v>
      </c>
      <c r="T1176" s="747">
        <f t="shared" si="167"/>
        <v>0</v>
      </c>
      <c r="U1176" s="613">
        <f t="shared" si="168"/>
        <v>0</v>
      </c>
    </row>
    <row r="1177" spans="1:21">
      <c r="A1177" s="285" t="s">
        <v>3721</v>
      </c>
      <c r="B1177" s="285" t="s">
        <v>324</v>
      </c>
      <c r="C1177" s="447" t="s">
        <v>5956</v>
      </c>
      <c r="D1177" s="497">
        <f t="shared" si="169"/>
        <v>610</v>
      </c>
      <c r="E1177" s="496" t="e">
        <v>#N/A</v>
      </c>
      <c r="F1177" s="489">
        <v>610</v>
      </c>
      <c r="G1177" s="489" t="e">
        <v>#N/A</v>
      </c>
      <c r="H1177" s="489">
        <v>610</v>
      </c>
      <c r="I1177" s="489">
        <v>610</v>
      </c>
      <c r="J1177" s="489">
        <v>610</v>
      </c>
      <c r="K1177" s="489">
        <v>610</v>
      </c>
      <c r="L1177" s="489">
        <v>610</v>
      </c>
      <c r="M1177" s="743"/>
      <c r="N1177" s="613" t="e">
        <f t="shared" si="162"/>
        <v>#N/A</v>
      </c>
      <c r="O1177" s="613">
        <f t="shared" si="163"/>
        <v>0</v>
      </c>
      <c r="P1177" s="613">
        <f t="shared" si="164"/>
        <v>0</v>
      </c>
      <c r="Q1177" s="896">
        <f t="shared" si="170"/>
        <v>1</v>
      </c>
      <c r="R1177" s="613">
        <f t="shared" si="165"/>
        <v>0</v>
      </c>
      <c r="S1177" s="613">
        <f t="shared" si="166"/>
        <v>0</v>
      </c>
      <c r="T1177" s="747">
        <f t="shared" si="167"/>
        <v>0</v>
      </c>
      <c r="U1177" s="613">
        <f t="shared" si="168"/>
        <v>0</v>
      </c>
    </row>
    <row r="1178" spans="1:21">
      <c r="A1178" s="285" t="s">
        <v>3721</v>
      </c>
      <c r="B1178" s="285" t="s">
        <v>322</v>
      </c>
      <c r="C1178" s="447" t="s">
        <v>5957</v>
      </c>
      <c r="D1178" s="497">
        <f t="shared" si="169"/>
        <v>513</v>
      </c>
      <c r="E1178" s="496" t="e">
        <v>#N/A</v>
      </c>
      <c r="F1178" s="489">
        <v>513</v>
      </c>
      <c r="G1178" s="489" t="e">
        <v>#N/A</v>
      </c>
      <c r="H1178" s="489">
        <v>513</v>
      </c>
      <c r="I1178" s="489">
        <v>513</v>
      </c>
      <c r="J1178" s="489">
        <v>513</v>
      </c>
      <c r="K1178" s="489">
        <v>513</v>
      </c>
      <c r="L1178" s="489">
        <v>513</v>
      </c>
      <c r="M1178" s="743"/>
      <c r="N1178" s="613" t="e">
        <f t="shared" si="162"/>
        <v>#N/A</v>
      </c>
      <c r="O1178" s="613">
        <f t="shared" si="163"/>
        <v>0</v>
      </c>
      <c r="P1178" s="613">
        <f t="shared" si="164"/>
        <v>0</v>
      </c>
      <c r="Q1178" s="896">
        <f t="shared" si="170"/>
        <v>1</v>
      </c>
      <c r="R1178" s="613">
        <f t="shared" si="165"/>
        <v>0</v>
      </c>
      <c r="S1178" s="613">
        <f t="shared" si="166"/>
        <v>0</v>
      </c>
      <c r="T1178" s="747">
        <f t="shared" si="167"/>
        <v>0</v>
      </c>
      <c r="U1178" s="613">
        <f t="shared" si="168"/>
        <v>0</v>
      </c>
    </row>
    <row r="1179" spans="1:21">
      <c r="A1179" s="285" t="s">
        <v>3721</v>
      </c>
      <c r="B1179" s="285" t="s">
        <v>323</v>
      </c>
      <c r="C1179" s="447" t="s">
        <v>5958</v>
      </c>
      <c r="D1179" s="497">
        <f t="shared" si="169"/>
        <v>513</v>
      </c>
      <c r="E1179" s="496" t="e">
        <v>#N/A</v>
      </c>
      <c r="F1179" s="489">
        <v>513</v>
      </c>
      <c r="G1179" s="489" t="e">
        <v>#N/A</v>
      </c>
      <c r="H1179" s="489">
        <v>513</v>
      </c>
      <c r="I1179" s="489">
        <v>513</v>
      </c>
      <c r="J1179" s="489">
        <v>513</v>
      </c>
      <c r="K1179" s="489">
        <v>513</v>
      </c>
      <c r="L1179" s="489">
        <v>513</v>
      </c>
      <c r="M1179" s="743"/>
      <c r="N1179" s="613" t="e">
        <f t="shared" si="162"/>
        <v>#N/A</v>
      </c>
      <c r="O1179" s="613">
        <f t="shared" si="163"/>
        <v>0</v>
      </c>
      <c r="P1179" s="613">
        <f t="shared" si="164"/>
        <v>0</v>
      </c>
      <c r="Q1179" s="896">
        <f t="shared" si="170"/>
        <v>1</v>
      </c>
      <c r="R1179" s="613">
        <f t="shared" si="165"/>
        <v>0</v>
      </c>
      <c r="S1179" s="613">
        <f t="shared" si="166"/>
        <v>0</v>
      </c>
      <c r="T1179" s="747">
        <f t="shared" si="167"/>
        <v>0</v>
      </c>
      <c r="U1179" s="613">
        <f t="shared" si="168"/>
        <v>0</v>
      </c>
    </row>
    <row r="1180" spans="1:21">
      <c r="A1180" s="285" t="s">
        <v>3721</v>
      </c>
      <c r="B1180" s="285" t="s">
        <v>371</v>
      </c>
      <c r="C1180" s="447" t="s">
        <v>5959</v>
      </c>
      <c r="D1180" s="497">
        <f t="shared" si="169"/>
        <v>154</v>
      </c>
      <c r="E1180" s="496" t="e">
        <v>#N/A</v>
      </c>
      <c r="F1180" s="489">
        <v>154</v>
      </c>
      <c r="G1180" s="489" t="e">
        <v>#N/A</v>
      </c>
      <c r="H1180" s="489">
        <v>154</v>
      </c>
      <c r="I1180" s="489">
        <v>154</v>
      </c>
      <c r="J1180" s="489">
        <v>154</v>
      </c>
      <c r="K1180" s="489">
        <v>154</v>
      </c>
      <c r="L1180" s="489">
        <v>154</v>
      </c>
      <c r="M1180" s="743"/>
      <c r="N1180" s="613" t="e">
        <f t="shared" si="162"/>
        <v>#N/A</v>
      </c>
      <c r="O1180" s="613">
        <f t="shared" si="163"/>
        <v>0</v>
      </c>
      <c r="P1180" s="613">
        <f t="shared" si="164"/>
        <v>0</v>
      </c>
      <c r="Q1180" s="896">
        <f t="shared" si="170"/>
        <v>1</v>
      </c>
      <c r="R1180" s="613">
        <f t="shared" si="165"/>
        <v>0</v>
      </c>
      <c r="S1180" s="613">
        <f t="shared" si="166"/>
        <v>0</v>
      </c>
      <c r="T1180" s="747">
        <f t="shared" si="167"/>
        <v>0</v>
      </c>
      <c r="U1180" s="613">
        <f t="shared" si="168"/>
        <v>0</v>
      </c>
    </row>
    <row r="1181" spans="1:21">
      <c r="A1181" s="285" t="s">
        <v>3721</v>
      </c>
      <c r="B1181" s="285" t="s">
        <v>370</v>
      </c>
      <c r="C1181" s="447" t="s">
        <v>5960</v>
      </c>
      <c r="D1181" s="497">
        <f t="shared" si="169"/>
        <v>142</v>
      </c>
      <c r="E1181" s="496" t="e">
        <v>#N/A</v>
      </c>
      <c r="F1181" s="489">
        <v>142</v>
      </c>
      <c r="G1181" s="489" t="e">
        <v>#N/A</v>
      </c>
      <c r="H1181" s="489">
        <v>142</v>
      </c>
      <c r="I1181" s="489">
        <v>142</v>
      </c>
      <c r="J1181" s="489">
        <v>142</v>
      </c>
      <c r="K1181" s="489">
        <v>142</v>
      </c>
      <c r="L1181" s="489">
        <v>142</v>
      </c>
      <c r="M1181" s="743"/>
      <c r="N1181" s="613" t="e">
        <f t="shared" si="162"/>
        <v>#N/A</v>
      </c>
      <c r="O1181" s="613">
        <f t="shared" si="163"/>
        <v>0</v>
      </c>
      <c r="P1181" s="613">
        <f t="shared" si="164"/>
        <v>0</v>
      </c>
      <c r="Q1181" s="896">
        <f t="shared" si="170"/>
        <v>1</v>
      </c>
      <c r="R1181" s="613">
        <f t="shared" si="165"/>
        <v>0</v>
      </c>
      <c r="S1181" s="613">
        <f t="shared" si="166"/>
        <v>0</v>
      </c>
      <c r="T1181" s="747">
        <f t="shared" si="167"/>
        <v>0</v>
      </c>
      <c r="U1181" s="613">
        <f t="shared" si="168"/>
        <v>0</v>
      </c>
    </row>
    <row r="1182" spans="1:21">
      <c r="A1182" s="285" t="s">
        <v>3721</v>
      </c>
      <c r="B1182" s="285" t="s">
        <v>373</v>
      </c>
      <c r="C1182" s="447" t="s">
        <v>5961</v>
      </c>
      <c r="D1182" s="497">
        <f t="shared" si="169"/>
        <v>22</v>
      </c>
      <c r="E1182" s="496" t="e">
        <v>#N/A</v>
      </c>
      <c r="F1182" s="489">
        <v>22</v>
      </c>
      <c r="G1182" s="489" t="e">
        <v>#N/A</v>
      </c>
      <c r="H1182" s="489">
        <v>22</v>
      </c>
      <c r="I1182" s="489">
        <v>22</v>
      </c>
      <c r="J1182" s="489">
        <v>22</v>
      </c>
      <c r="K1182" s="489">
        <v>22</v>
      </c>
      <c r="L1182" s="489">
        <v>22</v>
      </c>
      <c r="M1182" s="743"/>
      <c r="N1182" s="613" t="e">
        <f t="shared" si="162"/>
        <v>#N/A</v>
      </c>
      <c r="O1182" s="613">
        <f t="shared" si="163"/>
        <v>0</v>
      </c>
      <c r="P1182" s="613">
        <f t="shared" si="164"/>
        <v>0</v>
      </c>
      <c r="Q1182" s="896">
        <f t="shared" si="170"/>
        <v>1</v>
      </c>
      <c r="R1182" s="613">
        <f t="shared" si="165"/>
        <v>0</v>
      </c>
      <c r="S1182" s="613">
        <f t="shared" si="166"/>
        <v>0</v>
      </c>
      <c r="T1182" s="747">
        <f t="shared" si="167"/>
        <v>0</v>
      </c>
      <c r="U1182" s="613">
        <f t="shared" si="168"/>
        <v>0</v>
      </c>
    </row>
    <row r="1183" spans="1:21">
      <c r="A1183" s="285" t="s">
        <v>3721</v>
      </c>
      <c r="B1183" s="285" t="s">
        <v>345</v>
      </c>
      <c r="C1183" s="447" t="s">
        <v>5962</v>
      </c>
      <c r="D1183" s="497">
        <f t="shared" si="169"/>
        <v>52</v>
      </c>
      <c r="E1183" s="496" t="e">
        <v>#N/A</v>
      </c>
      <c r="F1183" s="489">
        <v>52</v>
      </c>
      <c r="G1183" s="489" t="e">
        <v>#N/A</v>
      </c>
      <c r="H1183" s="489">
        <v>52</v>
      </c>
      <c r="I1183" s="489">
        <v>52</v>
      </c>
      <c r="J1183" s="489">
        <v>52</v>
      </c>
      <c r="K1183" s="489">
        <v>52</v>
      </c>
      <c r="L1183" s="489">
        <v>52</v>
      </c>
      <c r="M1183" s="743"/>
      <c r="N1183" s="613" t="e">
        <f t="shared" si="162"/>
        <v>#N/A</v>
      </c>
      <c r="O1183" s="613">
        <f t="shared" si="163"/>
        <v>0</v>
      </c>
      <c r="P1183" s="613">
        <f t="shared" si="164"/>
        <v>0</v>
      </c>
      <c r="Q1183" s="896">
        <f t="shared" si="170"/>
        <v>1</v>
      </c>
      <c r="R1183" s="613">
        <f t="shared" si="165"/>
        <v>0</v>
      </c>
      <c r="S1183" s="613">
        <f t="shared" si="166"/>
        <v>0</v>
      </c>
      <c r="T1183" s="747">
        <f t="shared" si="167"/>
        <v>0</v>
      </c>
      <c r="U1183" s="613">
        <f t="shared" si="168"/>
        <v>0</v>
      </c>
    </row>
    <row r="1184" spans="1:21">
      <c r="A1184" s="285" t="s">
        <v>3721</v>
      </c>
      <c r="B1184" s="285" t="s">
        <v>343</v>
      </c>
      <c r="C1184" s="447" t="s">
        <v>5963</v>
      </c>
      <c r="D1184" s="497">
        <f t="shared" si="169"/>
        <v>52</v>
      </c>
      <c r="E1184" s="496" t="e">
        <v>#N/A</v>
      </c>
      <c r="F1184" s="489">
        <v>52</v>
      </c>
      <c r="G1184" s="489" t="e">
        <v>#N/A</v>
      </c>
      <c r="H1184" s="489">
        <v>52</v>
      </c>
      <c r="I1184" s="489">
        <v>52</v>
      </c>
      <c r="J1184" s="489">
        <v>52</v>
      </c>
      <c r="K1184" s="489">
        <v>52</v>
      </c>
      <c r="L1184" s="489">
        <v>52</v>
      </c>
      <c r="M1184" s="743"/>
      <c r="N1184" s="613" t="e">
        <f t="shared" si="162"/>
        <v>#N/A</v>
      </c>
      <c r="O1184" s="613">
        <f t="shared" si="163"/>
        <v>0</v>
      </c>
      <c r="P1184" s="613">
        <f t="shared" si="164"/>
        <v>0</v>
      </c>
      <c r="Q1184" s="896">
        <f t="shared" si="170"/>
        <v>1</v>
      </c>
      <c r="R1184" s="613">
        <f t="shared" si="165"/>
        <v>0</v>
      </c>
      <c r="S1184" s="613">
        <f t="shared" si="166"/>
        <v>0</v>
      </c>
      <c r="T1184" s="747">
        <f t="shared" si="167"/>
        <v>0</v>
      </c>
      <c r="U1184" s="613">
        <f t="shared" si="168"/>
        <v>0</v>
      </c>
    </row>
    <row r="1185" spans="1:21">
      <c r="A1185" s="285" t="s">
        <v>3721</v>
      </c>
      <c r="B1185" s="285" t="s">
        <v>730</v>
      </c>
      <c r="C1185" s="447" t="s">
        <v>5964</v>
      </c>
      <c r="D1185" s="497">
        <f t="shared" si="169"/>
        <v>5345</v>
      </c>
      <c r="E1185" s="496" t="e">
        <v>#N/A</v>
      </c>
      <c r="F1185" s="489">
        <v>5345</v>
      </c>
      <c r="G1185" s="489" t="e">
        <v>#N/A</v>
      </c>
      <c r="H1185" s="489">
        <v>5345</v>
      </c>
      <c r="I1185" s="489">
        <v>5345</v>
      </c>
      <c r="J1185" s="489">
        <v>5345</v>
      </c>
      <c r="K1185" s="489">
        <v>5345</v>
      </c>
      <c r="L1185" s="489" t="e">
        <v>#N/A</v>
      </c>
      <c r="M1185" s="743"/>
      <c r="N1185" s="613" t="e">
        <f t="shared" si="162"/>
        <v>#N/A</v>
      </c>
      <c r="O1185" s="613">
        <f t="shared" si="163"/>
        <v>0</v>
      </c>
      <c r="P1185" s="613">
        <f t="shared" si="164"/>
        <v>0</v>
      </c>
      <c r="Q1185" s="896">
        <f t="shared" si="170"/>
        <v>1</v>
      </c>
      <c r="R1185" s="613">
        <f t="shared" si="165"/>
        <v>0</v>
      </c>
      <c r="S1185" s="613">
        <f t="shared" si="166"/>
        <v>0</v>
      </c>
      <c r="T1185" s="747">
        <f t="shared" si="167"/>
        <v>0</v>
      </c>
      <c r="U1185" s="613" t="e">
        <f t="shared" si="168"/>
        <v>#N/A</v>
      </c>
    </row>
    <row r="1186" spans="1:21">
      <c r="A1186" s="285" t="s">
        <v>3721</v>
      </c>
      <c r="B1186" s="285" t="s">
        <v>731</v>
      </c>
      <c r="C1186" s="447" t="s">
        <v>5965</v>
      </c>
      <c r="D1186" s="497">
        <f t="shared" si="169"/>
        <v>7456</v>
      </c>
      <c r="E1186" s="496" t="e">
        <v>#N/A</v>
      </c>
      <c r="F1186" s="489">
        <v>7456</v>
      </c>
      <c r="G1186" s="489" t="e">
        <v>#N/A</v>
      </c>
      <c r="H1186" s="489">
        <v>7456</v>
      </c>
      <c r="I1186" s="489">
        <v>7456</v>
      </c>
      <c r="J1186" s="489">
        <v>7456</v>
      </c>
      <c r="K1186" s="489">
        <v>7456</v>
      </c>
      <c r="L1186" s="489" t="e">
        <v>#N/A</v>
      </c>
      <c r="M1186" s="743"/>
      <c r="N1186" s="613" t="e">
        <f t="shared" si="162"/>
        <v>#N/A</v>
      </c>
      <c r="O1186" s="613">
        <f t="shared" si="163"/>
        <v>0</v>
      </c>
      <c r="P1186" s="613">
        <f t="shared" si="164"/>
        <v>0</v>
      </c>
      <c r="Q1186" s="896">
        <f t="shared" si="170"/>
        <v>1</v>
      </c>
      <c r="R1186" s="613">
        <f t="shared" si="165"/>
        <v>0</v>
      </c>
      <c r="S1186" s="613">
        <f t="shared" si="166"/>
        <v>0</v>
      </c>
      <c r="T1186" s="747">
        <f t="shared" si="167"/>
        <v>0</v>
      </c>
      <c r="U1186" s="613" t="e">
        <f t="shared" si="168"/>
        <v>#N/A</v>
      </c>
    </row>
    <row r="1187" spans="1:21">
      <c r="A1187" s="285" t="s">
        <v>3721</v>
      </c>
      <c r="B1187" s="285" t="s">
        <v>732</v>
      </c>
      <c r="C1187" s="447" t="s">
        <v>5966</v>
      </c>
      <c r="D1187" s="497">
        <f t="shared" si="169"/>
        <v>6263</v>
      </c>
      <c r="E1187" s="496" t="e">
        <v>#N/A</v>
      </c>
      <c r="F1187" s="489">
        <v>6263</v>
      </c>
      <c r="G1187" s="489" t="e">
        <v>#N/A</v>
      </c>
      <c r="H1187" s="489">
        <v>6263</v>
      </c>
      <c r="I1187" s="489">
        <v>6263</v>
      </c>
      <c r="J1187" s="489">
        <v>6263</v>
      </c>
      <c r="K1187" s="489">
        <v>6263</v>
      </c>
      <c r="L1187" s="489" t="e">
        <v>#N/A</v>
      </c>
      <c r="M1187" s="743"/>
      <c r="N1187" s="613" t="e">
        <f t="shared" si="162"/>
        <v>#N/A</v>
      </c>
      <c r="O1187" s="613">
        <f t="shared" si="163"/>
        <v>0</v>
      </c>
      <c r="P1187" s="613">
        <f t="shared" si="164"/>
        <v>0</v>
      </c>
      <c r="Q1187" s="896">
        <f t="shared" si="170"/>
        <v>1</v>
      </c>
      <c r="R1187" s="613">
        <f t="shared" si="165"/>
        <v>0</v>
      </c>
      <c r="S1187" s="613">
        <f t="shared" si="166"/>
        <v>0</v>
      </c>
      <c r="T1187" s="747">
        <f t="shared" si="167"/>
        <v>0</v>
      </c>
      <c r="U1187" s="613" t="e">
        <f t="shared" si="168"/>
        <v>#N/A</v>
      </c>
    </row>
    <row r="1188" spans="1:21">
      <c r="A1188" s="285" t="s">
        <v>3721</v>
      </c>
      <c r="B1188" s="285" t="s">
        <v>733</v>
      </c>
      <c r="C1188" s="447" t="s">
        <v>5967</v>
      </c>
      <c r="D1188" s="497">
        <f t="shared" si="169"/>
        <v>9108</v>
      </c>
      <c r="E1188" s="496" t="e">
        <v>#N/A</v>
      </c>
      <c r="F1188" s="489">
        <v>9108</v>
      </c>
      <c r="G1188" s="489" t="e">
        <v>#N/A</v>
      </c>
      <c r="H1188" s="489">
        <v>9108</v>
      </c>
      <c r="I1188" s="489">
        <v>9108</v>
      </c>
      <c r="J1188" s="489">
        <v>9108</v>
      </c>
      <c r="K1188" s="489">
        <v>9108</v>
      </c>
      <c r="L1188" s="489" t="e">
        <v>#N/A</v>
      </c>
      <c r="M1188" s="743"/>
      <c r="N1188" s="613" t="e">
        <f t="shared" si="162"/>
        <v>#N/A</v>
      </c>
      <c r="O1188" s="613">
        <f t="shared" si="163"/>
        <v>0</v>
      </c>
      <c r="P1188" s="613">
        <f t="shared" si="164"/>
        <v>0</v>
      </c>
      <c r="Q1188" s="896">
        <f t="shared" si="170"/>
        <v>1</v>
      </c>
      <c r="R1188" s="613">
        <f t="shared" si="165"/>
        <v>0</v>
      </c>
      <c r="S1188" s="613">
        <f t="shared" si="166"/>
        <v>0</v>
      </c>
      <c r="T1188" s="747">
        <f t="shared" si="167"/>
        <v>0</v>
      </c>
      <c r="U1188" s="613" t="e">
        <f t="shared" si="168"/>
        <v>#N/A</v>
      </c>
    </row>
    <row r="1189" spans="1:21">
      <c r="A1189" s="285" t="s">
        <v>3721</v>
      </c>
      <c r="B1189" s="285" t="s">
        <v>734</v>
      </c>
      <c r="C1189" s="447" t="s">
        <v>5968</v>
      </c>
      <c r="D1189" s="497">
        <f t="shared" si="169"/>
        <v>7915</v>
      </c>
      <c r="E1189" s="496" t="e">
        <v>#N/A</v>
      </c>
      <c r="F1189" s="489">
        <v>7915</v>
      </c>
      <c r="G1189" s="489" t="e">
        <v>#N/A</v>
      </c>
      <c r="H1189" s="489">
        <v>7915</v>
      </c>
      <c r="I1189" s="489">
        <v>7915</v>
      </c>
      <c r="J1189" s="489">
        <v>7915</v>
      </c>
      <c r="K1189" s="489">
        <v>7915</v>
      </c>
      <c r="L1189" s="489" t="e">
        <v>#N/A</v>
      </c>
      <c r="M1189" s="743"/>
      <c r="N1189" s="613" t="e">
        <f t="shared" si="162"/>
        <v>#N/A</v>
      </c>
      <c r="O1189" s="613">
        <f t="shared" si="163"/>
        <v>0</v>
      </c>
      <c r="P1189" s="613">
        <f t="shared" si="164"/>
        <v>0</v>
      </c>
      <c r="Q1189" s="896">
        <f t="shared" si="170"/>
        <v>1</v>
      </c>
      <c r="R1189" s="613">
        <f t="shared" si="165"/>
        <v>0</v>
      </c>
      <c r="S1189" s="613">
        <f t="shared" si="166"/>
        <v>0</v>
      </c>
      <c r="T1189" s="747">
        <f t="shared" si="167"/>
        <v>0</v>
      </c>
      <c r="U1189" s="613" t="e">
        <f t="shared" si="168"/>
        <v>#N/A</v>
      </c>
    </row>
    <row r="1190" spans="1:21">
      <c r="A1190" s="285" t="s">
        <v>3721</v>
      </c>
      <c r="B1190" s="285" t="s">
        <v>735</v>
      </c>
      <c r="C1190" s="447" t="s">
        <v>5969</v>
      </c>
      <c r="D1190" s="497">
        <f t="shared" si="169"/>
        <v>10668</v>
      </c>
      <c r="E1190" s="496" t="e">
        <v>#N/A</v>
      </c>
      <c r="F1190" s="489">
        <v>10668</v>
      </c>
      <c r="G1190" s="489" t="e">
        <v>#N/A</v>
      </c>
      <c r="H1190" s="489">
        <v>10668</v>
      </c>
      <c r="I1190" s="489">
        <v>10668</v>
      </c>
      <c r="J1190" s="489">
        <v>10668</v>
      </c>
      <c r="K1190" s="489">
        <v>10668</v>
      </c>
      <c r="L1190" s="489" t="e">
        <v>#N/A</v>
      </c>
      <c r="M1190" s="743"/>
      <c r="N1190" s="613" t="e">
        <f t="shared" si="162"/>
        <v>#N/A</v>
      </c>
      <c r="O1190" s="613">
        <f t="shared" si="163"/>
        <v>0</v>
      </c>
      <c r="P1190" s="613">
        <f t="shared" si="164"/>
        <v>0</v>
      </c>
      <c r="Q1190" s="896">
        <f t="shared" si="170"/>
        <v>1</v>
      </c>
      <c r="R1190" s="613">
        <f t="shared" si="165"/>
        <v>0</v>
      </c>
      <c r="S1190" s="613">
        <f t="shared" si="166"/>
        <v>0</v>
      </c>
      <c r="T1190" s="747">
        <f t="shared" si="167"/>
        <v>0</v>
      </c>
      <c r="U1190" s="613" t="e">
        <f t="shared" si="168"/>
        <v>#N/A</v>
      </c>
    </row>
    <row r="1191" spans="1:21">
      <c r="A1191" s="285" t="s">
        <v>3721</v>
      </c>
      <c r="B1191" s="285" t="s">
        <v>736</v>
      </c>
      <c r="C1191" s="447" t="s">
        <v>5970</v>
      </c>
      <c r="D1191" s="497">
        <f t="shared" si="169"/>
        <v>3196</v>
      </c>
      <c r="E1191" s="496" t="e">
        <v>#N/A</v>
      </c>
      <c r="F1191" s="489">
        <v>3196</v>
      </c>
      <c r="G1191" s="489" t="e">
        <v>#N/A</v>
      </c>
      <c r="H1191" s="489">
        <v>3196</v>
      </c>
      <c r="I1191" s="489">
        <v>3196</v>
      </c>
      <c r="J1191" s="489">
        <v>3196</v>
      </c>
      <c r="K1191" s="489">
        <v>3196</v>
      </c>
      <c r="L1191" s="489" t="e">
        <v>#N/A</v>
      </c>
      <c r="M1191" s="743"/>
      <c r="N1191" s="613" t="e">
        <f t="shared" si="162"/>
        <v>#N/A</v>
      </c>
      <c r="O1191" s="613">
        <f t="shared" si="163"/>
        <v>0</v>
      </c>
      <c r="P1191" s="613">
        <f t="shared" si="164"/>
        <v>0</v>
      </c>
      <c r="Q1191" s="896">
        <f t="shared" si="170"/>
        <v>1</v>
      </c>
      <c r="R1191" s="613">
        <f t="shared" si="165"/>
        <v>0</v>
      </c>
      <c r="S1191" s="613">
        <f t="shared" si="166"/>
        <v>0</v>
      </c>
      <c r="T1191" s="747">
        <f t="shared" si="167"/>
        <v>0</v>
      </c>
      <c r="U1191" s="613" t="e">
        <f t="shared" si="168"/>
        <v>#N/A</v>
      </c>
    </row>
    <row r="1192" spans="1:21">
      <c r="A1192" s="285" t="s">
        <v>3721</v>
      </c>
      <c r="B1192" s="285" t="s">
        <v>737</v>
      </c>
      <c r="C1192" s="447" t="s">
        <v>5971</v>
      </c>
      <c r="D1192" s="497">
        <f t="shared" si="169"/>
        <v>4297</v>
      </c>
      <c r="E1192" s="496" t="e">
        <v>#N/A</v>
      </c>
      <c r="F1192" s="489">
        <v>4297</v>
      </c>
      <c r="G1192" s="489" t="e">
        <v>#N/A</v>
      </c>
      <c r="H1192" s="489">
        <v>4297</v>
      </c>
      <c r="I1192" s="489">
        <v>4297</v>
      </c>
      <c r="J1192" s="489">
        <v>4297</v>
      </c>
      <c r="K1192" s="489">
        <v>4297</v>
      </c>
      <c r="L1192" s="489" t="e">
        <v>#N/A</v>
      </c>
      <c r="M1192" s="743"/>
      <c r="N1192" s="613" t="e">
        <f t="shared" si="162"/>
        <v>#N/A</v>
      </c>
      <c r="O1192" s="613">
        <f t="shared" si="163"/>
        <v>0</v>
      </c>
      <c r="P1192" s="613">
        <f t="shared" si="164"/>
        <v>0</v>
      </c>
      <c r="Q1192" s="896">
        <f t="shared" si="170"/>
        <v>1</v>
      </c>
      <c r="R1192" s="613">
        <f t="shared" si="165"/>
        <v>0</v>
      </c>
      <c r="S1192" s="613">
        <f t="shared" si="166"/>
        <v>0</v>
      </c>
      <c r="T1192" s="747">
        <f t="shared" si="167"/>
        <v>0</v>
      </c>
      <c r="U1192" s="613" t="e">
        <f t="shared" si="168"/>
        <v>#N/A</v>
      </c>
    </row>
    <row r="1193" spans="1:21">
      <c r="A1193" s="285" t="s">
        <v>3721</v>
      </c>
      <c r="B1193" s="285" t="s">
        <v>738</v>
      </c>
      <c r="C1193" s="447" t="s">
        <v>5972</v>
      </c>
      <c r="D1193" s="497">
        <f t="shared" si="169"/>
        <v>4237</v>
      </c>
      <c r="E1193" s="496" t="e">
        <v>#N/A</v>
      </c>
      <c r="F1193" s="489">
        <v>4237</v>
      </c>
      <c r="G1193" s="489" t="e">
        <v>#N/A</v>
      </c>
      <c r="H1193" s="489">
        <v>4237</v>
      </c>
      <c r="I1193" s="489">
        <v>4237</v>
      </c>
      <c r="J1193" s="489">
        <v>4237</v>
      </c>
      <c r="K1193" s="489">
        <v>4237</v>
      </c>
      <c r="L1193" s="489" t="e">
        <v>#N/A</v>
      </c>
      <c r="M1193" s="743"/>
      <c r="N1193" s="613" t="e">
        <f t="shared" si="162"/>
        <v>#N/A</v>
      </c>
      <c r="O1193" s="613">
        <f t="shared" si="163"/>
        <v>0</v>
      </c>
      <c r="P1193" s="613">
        <f t="shared" si="164"/>
        <v>0</v>
      </c>
      <c r="Q1193" s="896">
        <f t="shared" si="170"/>
        <v>1</v>
      </c>
      <c r="R1193" s="613">
        <f t="shared" si="165"/>
        <v>0</v>
      </c>
      <c r="S1193" s="613">
        <f t="shared" si="166"/>
        <v>0</v>
      </c>
      <c r="T1193" s="747">
        <f t="shared" si="167"/>
        <v>0</v>
      </c>
      <c r="U1193" s="613" t="e">
        <f t="shared" si="168"/>
        <v>#N/A</v>
      </c>
    </row>
    <row r="1194" spans="1:21">
      <c r="A1194" s="285" t="s">
        <v>3721</v>
      </c>
      <c r="B1194" s="285" t="s">
        <v>739</v>
      </c>
      <c r="C1194" s="447" t="s">
        <v>5973</v>
      </c>
      <c r="D1194" s="497">
        <f t="shared" si="169"/>
        <v>5614</v>
      </c>
      <c r="E1194" s="496" t="e">
        <v>#N/A</v>
      </c>
      <c r="F1194" s="489">
        <v>5614</v>
      </c>
      <c r="G1194" s="489" t="e">
        <v>#N/A</v>
      </c>
      <c r="H1194" s="489">
        <v>5614</v>
      </c>
      <c r="I1194" s="489">
        <v>5614</v>
      </c>
      <c r="J1194" s="489">
        <v>5614</v>
      </c>
      <c r="K1194" s="489">
        <v>5614</v>
      </c>
      <c r="L1194" s="489" t="e">
        <v>#N/A</v>
      </c>
      <c r="M1194" s="743"/>
      <c r="N1194" s="613" t="e">
        <f t="shared" si="162"/>
        <v>#N/A</v>
      </c>
      <c r="O1194" s="613">
        <f t="shared" si="163"/>
        <v>0</v>
      </c>
      <c r="P1194" s="613">
        <f t="shared" si="164"/>
        <v>0</v>
      </c>
      <c r="Q1194" s="896">
        <f t="shared" si="170"/>
        <v>1</v>
      </c>
      <c r="R1194" s="613">
        <f t="shared" si="165"/>
        <v>0</v>
      </c>
      <c r="S1194" s="613">
        <f t="shared" si="166"/>
        <v>0</v>
      </c>
      <c r="T1194" s="747">
        <f t="shared" si="167"/>
        <v>0</v>
      </c>
      <c r="U1194" s="613" t="e">
        <f t="shared" si="168"/>
        <v>#N/A</v>
      </c>
    </row>
    <row r="1195" spans="1:21">
      <c r="A1195" s="285" t="s">
        <v>3721</v>
      </c>
      <c r="B1195" s="285" t="s">
        <v>344</v>
      </c>
      <c r="C1195" s="447" t="s">
        <v>5974</v>
      </c>
      <c r="D1195" s="497">
        <f t="shared" si="169"/>
        <v>52</v>
      </c>
      <c r="E1195" s="496" t="e">
        <v>#N/A</v>
      </c>
      <c r="F1195" s="489">
        <v>52</v>
      </c>
      <c r="G1195" s="489" t="e">
        <v>#N/A</v>
      </c>
      <c r="H1195" s="489">
        <v>52</v>
      </c>
      <c r="I1195" s="489">
        <v>52</v>
      </c>
      <c r="J1195" s="489">
        <v>52</v>
      </c>
      <c r="K1195" s="489">
        <v>52</v>
      </c>
      <c r="L1195" s="489">
        <v>52</v>
      </c>
      <c r="M1195" s="743"/>
      <c r="N1195" s="613" t="e">
        <f t="shared" si="162"/>
        <v>#N/A</v>
      </c>
      <c r="O1195" s="613">
        <f t="shared" si="163"/>
        <v>0</v>
      </c>
      <c r="P1195" s="613">
        <f t="shared" si="164"/>
        <v>0</v>
      </c>
      <c r="Q1195" s="896">
        <f t="shared" si="170"/>
        <v>1</v>
      </c>
      <c r="R1195" s="613">
        <f t="shared" si="165"/>
        <v>0</v>
      </c>
      <c r="S1195" s="613">
        <f t="shared" si="166"/>
        <v>0</v>
      </c>
      <c r="T1195" s="747">
        <f t="shared" si="167"/>
        <v>0</v>
      </c>
      <c r="U1195" s="613">
        <f t="shared" si="168"/>
        <v>0</v>
      </c>
    </row>
    <row r="1196" spans="1:21">
      <c r="A1196" s="285" t="s">
        <v>3721</v>
      </c>
      <c r="B1196" s="285" t="s">
        <v>1397</v>
      </c>
      <c r="C1196" s="447" t="s">
        <v>4779</v>
      </c>
      <c r="D1196" s="497">
        <f t="shared" si="169"/>
        <v>2010</v>
      </c>
      <c r="E1196" s="496" t="e">
        <v>#N/A</v>
      </c>
      <c r="F1196" s="489">
        <v>2010</v>
      </c>
      <c r="G1196" s="489" t="e">
        <v>#N/A</v>
      </c>
      <c r="H1196" s="489">
        <v>2010</v>
      </c>
      <c r="I1196" s="489">
        <v>2010</v>
      </c>
      <c r="J1196" s="489">
        <v>2010</v>
      </c>
      <c r="K1196" s="489">
        <v>2010</v>
      </c>
      <c r="L1196" s="489" t="e">
        <v>#N/A</v>
      </c>
      <c r="M1196" s="743"/>
      <c r="N1196" s="613" t="e">
        <f t="shared" si="162"/>
        <v>#N/A</v>
      </c>
      <c r="O1196" s="613">
        <f t="shared" si="163"/>
        <v>0</v>
      </c>
      <c r="P1196" s="613">
        <f t="shared" si="164"/>
        <v>0</v>
      </c>
      <c r="Q1196" s="896">
        <f t="shared" si="170"/>
        <v>1</v>
      </c>
      <c r="R1196" s="613">
        <f t="shared" si="165"/>
        <v>0</v>
      </c>
      <c r="S1196" s="613">
        <f t="shared" si="166"/>
        <v>0</v>
      </c>
      <c r="T1196" s="747">
        <f t="shared" si="167"/>
        <v>0</v>
      </c>
      <c r="U1196" s="613" t="e">
        <f t="shared" si="168"/>
        <v>#N/A</v>
      </c>
    </row>
    <row r="1197" spans="1:21">
      <c r="A1197" s="285" t="s">
        <v>3721</v>
      </c>
      <c r="B1197" s="285" t="s">
        <v>1398</v>
      </c>
      <c r="C1197" s="447" t="s">
        <v>4780</v>
      </c>
      <c r="D1197" s="497">
        <f t="shared" si="169"/>
        <v>730</v>
      </c>
      <c r="E1197" s="496" t="e">
        <v>#N/A</v>
      </c>
      <c r="F1197" s="489">
        <v>730</v>
      </c>
      <c r="G1197" s="489" t="e">
        <v>#N/A</v>
      </c>
      <c r="H1197" s="489">
        <v>730</v>
      </c>
      <c r="I1197" s="489">
        <v>730</v>
      </c>
      <c r="J1197" s="489">
        <v>0</v>
      </c>
      <c r="K1197" s="489">
        <v>730</v>
      </c>
      <c r="L1197" s="489" t="e">
        <v>#N/A</v>
      </c>
      <c r="M1197" s="743"/>
      <c r="N1197" s="613" t="e">
        <f t="shared" si="162"/>
        <v>#N/A</v>
      </c>
      <c r="O1197" s="613">
        <f t="shared" si="163"/>
        <v>0</v>
      </c>
      <c r="P1197" s="613">
        <f t="shared" si="164"/>
        <v>0</v>
      </c>
      <c r="Q1197" s="896">
        <f t="shared" si="170"/>
        <v>1</v>
      </c>
      <c r="R1197" s="613">
        <f t="shared" si="165"/>
        <v>0</v>
      </c>
      <c r="S1197" s="613">
        <f t="shared" si="166"/>
        <v>730</v>
      </c>
      <c r="T1197" s="747">
        <f t="shared" si="167"/>
        <v>0</v>
      </c>
      <c r="U1197" s="613" t="e">
        <f t="shared" si="168"/>
        <v>#N/A</v>
      </c>
    </row>
    <row r="1198" spans="1:21">
      <c r="A1198" s="285" t="s">
        <v>3721</v>
      </c>
      <c r="B1198" s="285" t="s">
        <v>1399</v>
      </c>
      <c r="C1198" s="447" t="s">
        <v>4781</v>
      </c>
      <c r="D1198" s="497">
        <f t="shared" si="169"/>
        <v>330</v>
      </c>
      <c r="E1198" s="496" t="e">
        <v>#N/A</v>
      </c>
      <c r="F1198" s="489">
        <v>330</v>
      </c>
      <c r="G1198" s="489" t="e">
        <v>#N/A</v>
      </c>
      <c r="H1198" s="489">
        <v>330</v>
      </c>
      <c r="I1198" s="489">
        <v>330</v>
      </c>
      <c r="J1198" s="489">
        <v>0</v>
      </c>
      <c r="K1198" s="489">
        <v>330</v>
      </c>
      <c r="L1198" s="489" t="e">
        <v>#N/A</v>
      </c>
      <c r="M1198" s="743"/>
      <c r="N1198" s="613" t="e">
        <f t="shared" si="162"/>
        <v>#N/A</v>
      </c>
      <c r="O1198" s="613">
        <f t="shared" si="163"/>
        <v>0</v>
      </c>
      <c r="P1198" s="613">
        <f t="shared" si="164"/>
        <v>0</v>
      </c>
      <c r="Q1198" s="896">
        <f t="shared" si="170"/>
        <v>1</v>
      </c>
      <c r="R1198" s="613">
        <f t="shared" si="165"/>
        <v>0</v>
      </c>
      <c r="S1198" s="613">
        <f t="shared" si="166"/>
        <v>330</v>
      </c>
      <c r="T1198" s="747">
        <f t="shared" si="167"/>
        <v>0</v>
      </c>
      <c r="U1198" s="613" t="e">
        <f t="shared" si="168"/>
        <v>#N/A</v>
      </c>
    </row>
    <row r="1199" spans="1:21">
      <c r="A1199" s="285" t="s">
        <v>3721</v>
      </c>
      <c r="B1199" s="285" t="s">
        <v>1400</v>
      </c>
      <c r="C1199" s="447" t="s">
        <v>4782</v>
      </c>
      <c r="D1199" s="497">
        <f t="shared" si="169"/>
        <v>175</v>
      </c>
      <c r="E1199" s="496" t="e">
        <v>#N/A</v>
      </c>
      <c r="F1199" s="489">
        <v>175</v>
      </c>
      <c r="G1199" s="489" t="e">
        <v>#N/A</v>
      </c>
      <c r="H1199" s="489">
        <v>175</v>
      </c>
      <c r="I1199" s="489">
        <v>175</v>
      </c>
      <c r="J1199" s="489">
        <v>0</v>
      </c>
      <c r="K1199" s="489">
        <v>175</v>
      </c>
      <c r="L1199" s="489" t="e">
        <v>#N/A</v>
      </c>
      <c r="M1199" s="743"/>
      <c r="N1199" s="613" t="e">
        <f t="shared" si="162"/>
        <v>#N/A</v>
      </c>
      <c r="O1199" s="613">
        <f t="shared" si="163"/>
        <v>0</v>
      </c>
      <c r="P1199" s="613">
        <f t="shared" si="164"/>
        <v>0</v>
      </c>
      <c r="Q1199" s="896">
        <f t="shared" si="170"/>
        <v>1</v>
      </c>
      <c r="R1199" s="613">
        <f t="shared" si="165"/>
        <v>0</v>
      </c>
      <c r="S1199" s="613">
        <f t="shared" si="166"/>
        <v>175</v>
      </c>
      <c r="T1199" s="747">
        <f t="shared" si="167"/>
        <v>0</v>
      </c>
      <c r="U1199" s="613" t="e">
        <f t="shared" si="168"/>
        <v>#N/A</v>
      </c>
    </row>
    <row r="1200" spans="1:21">
      <c r="A1200" s="285" t="s">
        <v>3721</v>
      </c>
      <c r="B1200" s="285" t="s">
        <v>1401</v>
      </c>
      <c r="C1200" s="447" t="s">
        <v>4783</v>
      </c>
      <c r="D1200" s="497">
        <f t="shared" si="169"/>
        <v>210</v>
      </c>
      <c r="E1200" s="496" t="e">
        <v>#N/A</v>
      </c>
      <c r="F1200" s="489">
        <v>210</v>
      </c>
      <c r="G1200" s="489" t="e">
        <v>#N/A</v>
      </c>
      <c r="H1200" s="489">
        <v>210</v>
      </c>
      <c r="I1200" s="489">
        <v>210</v>
      </c>
      <c r="J1200" s="489">
        <v>0</v>
      </c>
      <c r="K1200" s="489">
        <v>210</v>
      </c>
      <c r="L1200" s="489" t="e">
        <v>#N/A</v>
      </c>
      <c r="M1200" s="743"/>
      <c r="N1200" s="613" t="e">
        <f t="shared" si="162"/>
        <v>#N/A</v>
      </c>
      <c r="O1200" s="613">
        <f t="shared" si="163"/>
        <v>0</v>
      </c>
      <c r="P1200" s="613">
        <f t="shared" si="164"/>
        <v>0</v>
      </c>
      <c r="Q1200" s="896">
        <f t="shared" si="170"/>
        <v>1</v>
      </c>
      <c r="R1200" s="613">
        <f t="shared" si="165"/>
        <v>0</v>
      </c>
      <c r="S1200" s="613">
        <f t="shared" si="166"/>
        <v>210</v>
      </c>
      <c r="T1200" s="747">
        <f t="shared" si="167"/>
        <v>0</v>
      </c>
      <c r="U1200" s="613" t="e">
        <f t="shared" si="168"/>
        <v>#N/A</v>
      </c>
    </row>
    <row r="1201" spans="1:21">
      <c r="A1201" s="285" t="s">
        <v>3721</v>
      </c>
      <c r="B1201" s="285" t="s">
        <v>1402</v>
      </c>
      <c r="C1201" s="447" t="s">
        <v>4784</v>
      </c>
      <c r="D1201" s="497">
        <f t="shared" si="169"/>
        <v>210</v>
      </c>
      <c r="E1201" s="496" t="e">
        <v>#N/A</v>
      </c>
      <c r="F1201" s="489">
        <v>210</v>
      </c>
      <c r="G1201" s="489" t="e">
        <v>#N/A</v>
      </c>
      <c r="H1201" s="489">
        <v>210</v>
      </c>
      <c r="I1201" s="489">
        <v>210</v>
      </c>
      <c r="J1201" s="489">
        <v>0</v>
      </c>
      <c r="K1201" s="489">
        <v>210</v>
      </c>
      <c r="L1201" s="489" t="e">
        <v>#N/A</v>
      </c>
      <c r="M1201" s="743"/>
      <c r="N1201" s="613" t="e">
        <f t="shared" si="162"/>
        <v>#N/A</v>
      </c>
      <c r="O1201" s="613">
        <f t="shared" si="163"/>
        <v>0</v>
      </c>
      <c r="P1201" s="613">
        <f t="shared" si="164"/>
        <v>0</v>
      </c>
      <c r="Q1201" s="896">
        <f t="shared" si="170"/>
        <v>1</v>
      </c>
      <c r="R1201" s="613">
        <f t="shared" si="165"/>
        <v>0</v>
      </c>
      <c r="S1201" s="613">
        <f t="shared" si="166"/>
        <v>210</v>
      </c>
      <c r="T1201" s="747">
        <f t="shared" si="167"/>
        <v>0</v>
      </c>
      <c r="U1201" s="613" t="e">
        <f t="shared" si="168"/>
        <v>#N/A</v>
      </c>
    </row>
    <row r="1202" spans="1:21">
      <c r="A1202" s="285" t="s">
        <v>3721</v>
      </c>
      <c r="B1202" s="285" t="s">
        <v>617</v>
      </c>
      <c r="C1202" s="447" t="s">
        <v>5975</v>
      </c>
      <c r="D1202" s="497">
        <f t="shared" si="169"/>
        <v>19080</v>
      </c>
      <c r="E1202" s="496" t="e">
        <v>#N/A</v>
      </c>
      <c r="F1202" s="489">
        <v>19080</v>
      </c>
      <c r="G1202" s="489" t="e">
        <v>#N/A</v>
      </c>
      <c r="H1202" s="489">
        <v>19080</v>
      </c>
      <c r="I1202" s="489">
        <v>19080</v>
      </c>
      <c r="J1202" s="489">
        <v>19080</v>
      </c>
      <c r="K1202" s="489">
        <v>19080</v>
      </c>
      <c r="L1202" s="489">
        <v>19080</v>
      </c>
      <c r="M1202" s="743"/>
      <c r="N1202" s="613" t="e">
        <f t="shared" si="162"/>
        <v>#N/A</v>
      </c>
      <c r="O1202" s="613">
        <f t="shared" si="163"/>
        <v>0</v>
      </c>
      <c r="P1202" s="613">
        <f t="shared" si="164"/>
        <v>0</v>
      </c>
      <c r="Q1202" s="896">
        <f t="shared" si="170"/>
        <v>1</v>
      </c>
      <c r="R1202" s="613">
        <f t="shared" si="165"/>
        <v>0</v>
      </c>
      <c r="S1202" s="613">
        <f t="shared" si="166"/>
        <v>0</v>
      </c>
      <c r="T1202" s="747">
        <f t="shared" si="167"/>
        <v>0</v>
      </c>
      <c r="U1202" s="613">
        <f t="shared" si="168"/>
        <v>0</v>
      </c>
    </row>
    <row r="1203" spans="1:21">
      <c r="A1203" s="285" t="s">
        <v>3721</v>
      </c>
      <c r="B1203" s="285" t="s">
        <v>618</v>
      </c>
      <c r="C1203" s="447" t="s">
        <v>5976</v>
      </c>
      <c r="D1203" s="497">
        <f t="shared" si="169"/>
        <v>20140</v>
      </c>
      <c r="E1203" s="496" t="e">
        <v>#N/A</v>
      </c>
      <c r="F1203" s="489">
        <v>20140</v>
      </c>
      <c r="G1203" s="489" t="e">
        <v>#N/A</v>
      </c>
      <c r="H1203" s="489">
        <v>20140</v>
      </c>
      <c r="I1203" s="489">
        <v>20140</v>
      </c>
      <c r="J1203" s="489">
        <v>20140</v>
      </c>
      <c r="K1203" s="489">
        <v>20140</v>
      </c>
      <c r="L1203" s="489">
        <v>20140</v>
      </c>
      <c r="M1203" s="743"/>
      <c r="N1203" s="613" t="e">
        <f t="shared" si="162"/>
        <v>#N/A</v>
      </c>
      <c r="O1203" s="613">
        <f t="shared" si="163"/>
        <v>0</v>
      </c>
      <c r="P1203" s="613">
        <f t="shared" si="164"/>
        <v>0</v>
      </c>
      <c r="Q1203" s="896">
        <f t="shared" si="170"/>
        <v>1</v>
      </c>
      <c r="R1203" s="613">
        <f t="shared" si="165"/>
        <v>0</v>
      </c>
      <c r="S1203" s="613">
        <f t="shared" si="166"/>
        <v>0</v>
      </c>
      <c r="T1203" s="747">
        <f t="shared" si="167"/>
        <v>0</v>
      </c>
      <c r="U1203" s="613">
        <f t="shared" si="168"/>
        <v>0</v>
      </c>
    </row>
    <row r="1204" spans="1:21">
      <c r="A1204" s="285" t="s">
        <v>3721</v>
      </c>
      <c r="B1204" s="285" t="s">
        <v>619</v>
      </c>
      <c r="C1204" s="447" t="s">
        <v>5977</v>
      </c>
      <c r="D1204" s="497">
        <f t="shared" si="169"/>
        <v>22260</v>
      </c>
      <c r="E1204" s="496" t="e">
        <v>#N/A</v>
      </c>
      <c r="F1204" s="489">
        <v>22260</v>
      </c>
      <c r="G1204" s="489" t="e">
        <v>#N/A</v>
      </c>
      <c r="H1204" s="489">
        <v>22260</v>
      </c>
      <c r="I1204" s="489">
        <v>22260</v>
      </c>
      <c r="J1204" s="489">
        <v>22260</v>
      </c>
      <c r="K1204" s="489">
        <v>22260</v>
      </c>
      <c r="L1204" s="489">
        <v>22260</v>
      </c>
      <c r="M1204" s="743"/>
      <c r="N1204" s="613" t="e">
        <f t="shared" si="162"/>
        <v>#N/A</v>
      </c>
      <c r="O1204" s="613">
        <f t="shared" si="163"/>
        <v>0</v>
      </c>
      <c r="P1204" s="613">
        <f t="shared" si="164"/>
        <v>0</v>
      </c>
      <c r="Q1204" s="896">
        <f t="shared" si="170"/>
        <v>1</v>
      </c>
      <c r="R1204" s="613">
        <f t="shared" si="165"/>
        <v>0</v>
      </c>
      <c r="S1204" s="613">
        <f t="shared" si="166"/>
        <v>0</v>
      </c>
      <c r="T1204" s="747">
        <f t="shared" si="167"/>
        <v>0</v>
      </c>
      <c r="U1204" s="613">
        <f t="shared" si="168"/>
        <v>0</v>
      </c>
    </row>
    <row r="1205" spans="1:21">
      <c r="A1205" s="285" t="s">
        <v>3721</v>
      </c>
      <c r="B1205" s="285" t="s">
        <v>620</v>
      </c>
      <c r="C1205" s="447" t="s">
        <v>4958</v>
      </c>
      <c r="D1205" s="497">
        <f t="shared" si="169"/>
        <v>1899</v>
      </c>
      <c r="E1205" s="496" t="e">
        <v>#N/A</v>
      </c>
      <c r="F1205" s="489">
        <v>1899</v>
      </c>
      <c r="G1205" s="489" t="e">
        <v>#N/A</v>
      </c>
      <c r="H1205" s="489">
        <v>2595</v>
      </c>
      <c r="I1205" s="489">
        <v>2595</v>
      </c>
      <c r="J1205" s="489">
        <v>2595</v>
      </c>
      <c r="K1205" s="489">
        <v>2595</v>
      </c>
      <c r="L1205" s="489">
        <v>0</v>
      </c>
      <c r="M1205" s="743"/>
      <c r="N1205" s="613" t="e">
        <f t="shared" si="162"/>
        <v>#N/A</v>
      </c>
      <c r="O1205" s="613">
        <f t="shared" si="163"/>
        <v>0</v>
      </c>
      <c r="P1205" s="613">
        <f t="shared" si="164"/>
        <v>-696</v>
      </c>
      <c r="Q1205" s="896">
        <f t="shared" si="170"/>
        <v>0.73179190751445089</v>
      </c>
      <c r="R1205" s="613">
        <f t="shared" si="165"/>
        <v>-696</v>
      </c>
      <c r="S1205" s="613">
        <f t="shared" si="166"/>
        <v>-696</v>
      </c>
      <c r="T1205" s="747">
        <f t="shared" si="167"/>
        <v>-696</v>
      </c>
      <c r="U1205" s="613">
        <f t="shared" si="168"/>
        <v>1899</v>
      </c>
    </row>
    <row r="1206" spans="1:21">
      <c r="A1206" s="285" t="s">
        <v>3721</v>
      </c>
      <c r="B1206" s="285" t="s">
        <v>621</v>
      </c>
      <c r="C1206" s="447" t="s">
        <v>5978</v>
      </c>
      <c r="D1206" s="497">
        <f t="shared" si="169"/>
        <v>19080</v>
      </c>
      <c r="E1206" s="496" t="e">
        <v>#N/A</v>
      </c>
      <c r="F1206" s="489">
        <v>19080</v>
      </c>
      <c r="G1206" s="489" t="e">
        <v>#N/A</v>
      </c>
      <c r="H1206" s="489">
        <v>19080</v>
      </c>
      <c r="I1206" s="489">
        <v>19080</v>
      </c>
      <c r="J1206" s="489">
        <v>19080</v>
      </c>
      <c r="K1206" s="489">
        <v>19080</v>
      </c>
      <c r="L1206" s="489">
        <v>19080</v>
      </c>
      <c r="M1206" s="743"/>
      <c r="N1206" s="613" t="e">
        <f t="shared" si="162"/>
        <v>#N/A</v>
      </c>
      <c r="O1206" s="613">
        <f t="shared" si="163"/>
        <v>0</v>
      </c>
      <c r="P1206" s="613">
        <f t="shared" si="164"/>
        <v>0</v>
      </c>
      <c r="Q1206" s="896">
        <f t="shared" si="170"/>
        <v>1</v>
      </c>
      <c r="R1206" s="613">
        <f t="shared" si="165"/>
        <v>0</v>
      </c>
      <c r="S1206" s="613">
        <f t="shared" si="166"/>
        <v>0</v>
      </c>
      <c r="T1206" s="747">
        <f t="shared" si="167"/>
        <v>0</v>
      </c>
      <c r="U1206" s="613">
        <f t="shared" si="168"/>
        <v>0</v>
      </c>
    </row>
    <row r="1207" spans="1:21">
      <c r="A1207" s="285" t="s">
        <v>3721</v>
      </c>
      <c r="B1207" s="285" t="s">
        <v>622</v>
      </c>
      <c r="C1207" s="447" t="s">
        <v>5979</v>
      </c>
      <c r="D1207" s="497">
        <f t="shared" si="169"/>
        <v>20140</v>
      </c>
      <c r="E1207" s="496" t="e">
        <v>#N/A</v>
      </c>
      <c r="F1207" s="489">
        <v>20140</v>
      </c>
      <c r="G1207" s="489" t="e">
        <v>#N/A</v>
      </c>
      <c r="H1207" s="489">
        <v>20140</v>
      </c>
      <c r="I1207" s="489">
        <v>20140</v>
      </c>
      <c r="J1207" s="489">
        <v>20140</v>
      </c>
      <c r="K1207" s="489">
        <v>20140</v>
      </c>
      <c r="L1207" s="489">
        <v>20140</v>
      </c>
      <c r="M1207" s="743"/>
      <c r="N1207" s="613" t="e">
        <f t="shared" si="162"/>
        <v>#N/A</v>
      </c>
      <c r="O1207" s="613">
        <f t="shared" si="163"/>
        <v>0</v>
      </c>
      <c r="P1207" s="613">
        <f t="shared" si="164"/>
        <v>0</v>
      </c>
      <c r="Q1207" s="896">
        <f t="shared" si="170"/>
        <v>1</v>
      </c>
      <c r="R1207" s="613">
        <f t="shared" si="165"/>
        <v>0</v>
      </c>
      <c r="S1207" s="613">
        <f t="shared" si="166"/>
        <v>0</v>
      </c>
      <c r="T1207" s="747">
        <f t="shared" si="167"/>
        <v>0</v>
      </c>
      <c r="U1207" s="613">
        <f t="shared" si="168"/>
        <v>0</v>
      </c>
    </row>
    <row r="1208" spans="1:21">
      <c r="A1208" s="285" t="s">
        <v>3721</v>
      </c>
      <c r="B1208" s="285" t="s">
        <v>623</v>
      </c>
      <c r="C1208" s="447" t="s">
        <v>5980</v>
      </c>
      <c r="D1208" s="497">
        <f t="shared" si="169"/>
        <v>22260</v>
      </c>
      <c r="E1208" s="496" t="e">
        <v>#N/A</v>
      </c>
      <c r="F1208" s="489">
        <v>22260</v>
      </c>
      <c r="G1208" s="489" t="e">
        <v>#N/A</v>
      </c>
      <c r="H1208" s="489">
        <v>22260</v>
      </c>
      <c r="I1208" s="489">
        <v>22260</v>
      </c>
      <c r="J1208" s="489">
        <v>22260</v>
      </c>
      <c r="K1208" s="489">
        <v>22260</v>
      </c>
      <c r="L1208" s="489">
        <v>22260</v>
      </c>
      <c r="M1208" s="743"/>
      <c r="N1208" s="613" t="e">
        <f t="shared" si="162"/>
        <v>#N/A</v>
      </c>
      <c r="O1208" s="613">
        <f t="shared" si="163"/>
        <v>0</v>
      </c>
      <c r="P1208" s="613">
        <f t="shared" si="164"/>
        <v>0</v>
      </c>
      <c r="Q1208" s="896">
        <f t="shared" si="170"/>
        <v>1</v>
      </c>
      <c r="R1208" s="613">
        <f t="shared" si="165"/>
        <v>0</v>
      </c>
      <c r="S1208" s="613">
        <f t="shared" si="166"/>
        <v>0</v>
      </c>
      <c r="T1208" s="747">
        <f t="shared" si="167"/>
        <v>0</v>
      </c>
      <c r="U1208" s="613">
        <f t="shared" si="168"/>
        <v>0</v>
      </c>
    </row>
    <row r="1209" spans="1:21">
      <c r="A1209" s="285" t="s">
        <v>3721</v>
      </c>
      <c r="B1209" s="285" t="s">
        <v>321</v>
      </c>
      <c r="C1209" s="447" t="s">
        <v>5981</v>
      </c>
      <c r="D1209" s="497">
        <f t="shared" si="169"/>
        <v>649</v>
      </c>
      <c r="E1209" s="496" t="e">
        <v>#N/A</v>
      </c>
      <c r="F1209" s="489">
        <v>649</v>
      </c>
      <c r="G1209" s="489" t="e">
        <v>#N/A</v>
      </c>
      <c r="H1209" s="489">
        <v>649</v>
      </c>
      <c r="I1209" s="489">
        <v>649</v>
      </c>
      <c r="J1209" s="489">
        <v>649</v>
      </c>
      <c r="K1209" s="489">
        <v>649</v>
      </c>
      <c r="L1209" s="489">
        <v>649</v>
      </c>
      <c r="M1209" s="743"/>
      <c r="N1209" s="613" t="e">
        <f t="shared" si="162"/>
        <v>#N/A</v>
      </c>
      <c r="O1209" s="613">
        <f t="shared" si="163"/>
        <v>0</v>
      </c>
      <c r="P1209" s="613">
        <f t="shared" si="164"/>
        <v>0</v>
      </c>
      <c r="Q1209" s="896">
        <f t="shared" si="170"/>
        <v>1</v>
      </c>
      <c r="R1209" s="613">
        <f t="shared" si="165"/>
        <v>0</v>
      </c>
      <c r="S1209" s="613">
        <f t="shared" si="166"/>
        <v>0</v>
      </c>
      <c r="T1209" s="747">
        <f t="shared" si="167"/>
        <v>0</v>
      </c>
      <c r="U1209" s="613">
        <f t="shared" si="168"/>
        <v>0</v>
      </c>
    </row>
    <row r="1210" spans="1:21">
      <c r="A1210" s="285" t="s">
        <v>3721</v>
      </c>
      <c r="B1210" s="285" t="s">
        <v>318</v>
      </c>
      <c r="C1210" s="447" t="s">
        <v>5982</v>
      </c>
      <c r="D1210" s="497">
        <f t="shared" si="169"/>
        <v>546</v>
      </c>
      <c r="E1210" s="496" t="e">
        <v>#N/A</v>
      </c>
      <c r="F1210" s="489">
        <v>546</v>
      </c>
      <c r="G1210" s="489" t="e">
        <v>#N/A</v>
      </c>
      <c r="H1210" s="489">
        <v>546</v>
      </c>
      <c r="I1210" s="489">
        <v>546</v>
      </c>
      <c r="J1210" s="489">
        <v>546</v>
      </c>
      <c r="K1210" s="489">
        <v>546</v>
      </c>
      <c r="L1210" s="489">
        <v>546</v>
      </c>
      <c r="M1210" s="743"/>
      <c r="N1210" s="613" t="e">
        <f t="shared" si="162"/>
        <v>#N/A</v>
      </c>
      <c r="O1210" s="613">
        <f t="shared" si="163"/>
        <v>0</v>
      </c>
      <c r="P1210" s="613">
        <f t="shared" si="164"/>
        <v>0</v>
      </c>
      <c r="Q1210" s="896">
        <f t="shared" si="170"/>
        <v>1</v>
      </c>
      <c r="R1210" s="613">
        <f t="shared" si="165"/>
        <v>0</v>
      </c>
      <c r="S1210" s="613">
        <f t="shared" si="166"/>
        <v>0</v>
      </c>
      <c r="T1210" s="747">
        <f t="shared" si="167"/>
        <v>0</v>
      </c>
      <c r="U1210" s="613">
        <f t="shared" si="168"/>
        <v>0</v>
      </c>
    </row>
    <row r="1211" spans="1:21">
      <c r="A1211" s="285" t="s">
        <v>3721</v>
      </c>
      <c r="B1211" s="285" t="s">
        <v>319</v>
      </c>
      <c r="C1211" s="447" t="s">
        <v>5983</v>
      </c>
      <c r="D1211" s="497">
        <f t="shared" si="169"/>
        <v>546</v>
      </c>
      <c r="E1211" s="496" t="e">
        <v>#N/A</v>
      </c>
      <c r="F1211" s="489">
        <v>546</v>
      </c>
      <c r="G1211" s="489" t="e">
        <v>#N/A</v>
      </c>
      <c r="H1211" s="489">
        <v>546</v>
      </c>
      <c r="I1211" s="489">
        <v>546</v>
      </c>
      <c r="J1211" s="489">
        <v>546</v>
      </c>
      <c r="K1211" s="489">
        <v>546</v>
      </c>
      <c r="L1211" s="489">
        <v>546</v>
      </c>
      <c r="M1211" s="743"/>
      <c r="N1211" s="613" t="e">
        <f t="shared" si="162"/>
        <v>#N/A</v>
      </c>
      <c r="O1211" s="613">
        <f t="shared" si="163"/>
        <v>0</v>
      </c>
      <c r="P1211" s="613">
        <f t="shared" si="164"/>
        <v>0</v>
      </c>
      <c r="Q1211" s="896">
        <f t="shared" si="170"/>
        <v>1</v>
      </c>
      <c r="R1211" s="613">
        <f t="shared" si="165"/>
        <v>0</v>
      </c>
      <c r="S1211" s="613">
        <f t="shared" si="166"/>
        <v>0</v>
      </c>
      <c r="T1211" s="747">
        <f t="shared" si="167"/>
        <v>0</v>
      </c>
      <c r="U1211" s="613">
        <f t="shared" si="168"/>
        <v>0</v>
      </c>
    </row>
    <row r="1212" spans="1:21">
      <c r="A1212" s="285" t="s">
        <v>3721</v>
      </c>
      <c r="B1212" s="285" t="s">
        <v>320</v>
      </c>
      <c r="C1212" s="447" t="s">
        <v>5984</v>
      </c>
      <c r="D1212" s="497">
        <f t="shared" si="169"/>
        <v>981</v>
      </c>
      <c r="E1212" s="496" t="e">
        <v>#N/A</v>
      </c>
      <c r="F1212" s="489">
        <v>981</v>
      </c>
      <c r="G1212" s="489" t="e">
        <v>#N/A</v>
      </c>
      <c r="H1212" s="489">
        <v>981</v>
      </c>
      <c r="I1212" s="489">
        <v>981</v>
      </c>
      <c r="J1212" s="489">
        <v>981</v>
      </c>
      <c r="K1212" s="489">
        <v>981</v>
      </c>
      <c r="L1212" s="489">
        <v>981</v>
      </c>
      <c r="M1212" s="743"/>
      <c r="N1212" s="613" t="e">
        <f t="shared" si="162"/>
        <v>#N/A</v>
      </c>
      <c r="O1212" s="613">
        <f t="shared" si="163"/>
        <v>0</v>
      </c>
      <c r="P1212" s="613">
        <f t="shared" si="164"/>
        <v>0</v>
      </c>
      <c r="Q1212" s="896">
        <f t="shared" si="170"/>
        <v>1</v>
      </c>
      <c r="R1212" s="613">
        <f t="shared" si="165"/>
        <v>0</v>
      </c>
      <c r="S1212" s="613">
        <f t="shared" si="166"/>
        <v>0</v>
      </c>
      <c r="T1212" s="747">
        <f t="shared" si="167"/>
        <v>0</v>
      </c>
      <c r="U1212" s="613">
        <f t="shared" si="168"/>
        <v>0</v>
      </c>
    </row>
    <row r="1213" spans="1:21">
      <c r="A1213" s="285" t="s">
        <v>3721</v>
      </c>
      <c r="B1213" s="285" t="s">
        <v>366</v>
      </c>
      <c r="C1213" s="447" t="s">
        <v>5985</v>
      </c>
      <c r="D1213" s="497">
        <f t="shared" si="169"/>
        <v>328</v>
      </c>
      <c r="E1213" s="496" t="e">
        <v>#N/A</v>
      </c>
      <c r="F1213" s="489">
        <v>328</v>
      </c>
      <c r="G1213" s="489" t="e">
        <v>#N/A</v>
      </c>
      <c r="H1213" s="489">
        <v>328</v>
      </c>
      <c r="I1213" s="489">
        <v>328</v>
      </c>
      <c r="J1213" s="489">
        <v>328</v>
      </c>
      <c r="K1213" s="489">
        <v>328</v>
      </c>
      <c r="L1213" s="489">
        <v>328</v>
      </c>
      <c r="M1213" s="743"/>
      <c r="N1213" s="613" t="e">
        <f t="shared" si="162"/>
        <v>#N/A</v>
      </c>
      <c r="O1213" s="613">
        <f t="shared" si="163"/>
        <v>0</v>
      </c>
      <c r="P1213" s="613">
        <f t="shared" si="164"/>
        <v>0</v>
      </c>
      <c r="Q1213" s="896">
        <f t="shared" si="170"/>
        <v>1</v>
      </c>
      <c r="R1213" s="613">
        <f t="shared" si="165"/>
        <v>0</v>
      </c>
      <c r="S1213" s="613">
        <f t="shared" si="166"/>
        <v>0</v>
      </c>
      <c r="T1213" s="747">
        <f t="shared" si="167"/>
        <v>0</v>
      </c>
      <c r="U1213" s="613">
        <f t="shared" si="168"/>
        <v>0</v>
      </c>
    </row>
    <row r="1214" spans="1:21">
      <c r="A1214" s="285" t="s">
        <v>3721</v>
      </c>
      <c r="B1214" s="285" t="s">
        <v>364</v>
      </c>
      <c r="C1214" s="447" t="s">
        <v>5986</v>
      </c>
      <c r="D1214" s="497">
        <f t="shared" si="169"/>
        <v>328</v>
      </c>
      <c r="E1214" s="496" t="e">
        <v>#N/A</v>
      </c>
      <c r="F1214" s="489">
        <v>328</v>
      </c>
      <c r="G1214" s="489" t="e">
        <v>#N/A</v>
      </c>
      <c r="H1214" s="489">
        <v>328</v>
      </c>
      <c r="I1214" s="489">
        <v>328</v>
      </c>
      <c r="J1214" s="489">
        <v>328</v>
      </c>
      <c r="K1214" s="489">
        <v>328</v>
      </c>
      <c r="L1214" s="489">
        <v>328</v>
      </c>
      <c r="M1214" s="743"/>
      <c r="N1214" s="613" t="e">
        <f t="shared" si="162"/>
        <v>#N/A</v>
      </c>
      <c r="O1214" s="613">
        <f t="shared" si="163"/>
        <v>0</v>
      </c>
      <c r="P1214" s="613">
        <f t="shared" si="164"/>
        <v>0</v>
      </c>
      <c r="Q1214" s="896">
        <f t="shared" si="170"/>
        <v>1</v>
      </c>
      <c r="R1214" s="613">
        <f t="shared" si="165"/>
        <v>0</v>
      </c>
      <c r="S1214" s="613">
        <f t="shared" si="166"/>
        <v>0</v>
      </c>
      <c r="T1214" s="747">
        <f t="shared" si="167"/>
        <v>0</v>
      </c>
      <c r="U1214" s="613">
        <f t="shared" si="168"/>
        <v>0</v>
      </c>
    </row>
    <row r="1215" spans="1:21">
      <c r="A1215" s="285" t="s">
        <v>3721</v>
      </c>
      <c r="B1215" s="285" t="s">
        <v>367</v>
      </c>
      <c r="C1215" s="447" t="s">
        <v>5987</v>
      </c>
      <c r="D1215" s="497">
        <f t="shared" si="169"/>
        <v>284</v>
      </c>
      <c r="E1215" s="496" t="e">
        <v>#N/A</v>
      </c>
      <c r="F1215" s="489">
        <v>284</v>
      </c>
      <c r="G1215" s="489" t="e">
        <v>#N/A</v>
      </c>
      <c r="H1215" s="489">
        <v>284</v>
      </c>
      <c r="I1215" s="489">
        <v>284</v>
      </c>
      <c r="J1215" s="489">
        <v>284</v>
      </c>
      <c r="K1215" s="489">
        <v>284</v>
      </c>
      <c r="L1215" s="489">
        <v>284</v>
      </c>
      <c r="M1215" s="743"/>
      <c r="N1215" s="613" t="e">
        <f t="shared" si="162"/>
        <v>#N/A</v>
      </c>
      <c r="O1215" s="613">
        <f t="shared" si="163"/>
        <v>0</v>
      </c>
      <c r="P1215" s="613">
        <f t="shared" si="164"/>
        <v>0</v>
      </c>
      <c r="Q1215" s="896">
        <f t="shared" si="170"/>
        <v>1</v>
      </c>
      <c r="R1215" s="613">
        <f t="shared" si="165"/>
        <v>0</v>
      </c>
      <c r="S1215" s="613">
        <f t="shared" si="166"/>
        <v>0</v>
      </c>
      <c r="T1215" s="747">
        <f t="shared" si="167"/>
        <v>0</v>
      </c>
      <c r="U1215" s="613">
        <f t="shared" si="168"/>
        <v>0</v>
      </c>
    </row>
    <row r="1216" spans="1:21">
      <c r="A1216" s="285" t="s">
        <v>3721</v>
      </c>
      <c r="B1216" s="285" t="s">
        <v>365</v>
      </c>
      <c r="C1216" s="447" t="s">
        <v>5988</v>
      </c>
      <c r="D1216" s="497">
        <f t="shared" si="169"/>
        <v>284</v>
      </c>
      <c r="E1216" s="496" t="e">
        <v>#N/A</v>
      </c>
      <c r="F1216" s="489">
        <v>284</v>
      </c>
      <c r="G1216" s="489" t="e">
        <v>#N/A</v>
      </c>
      <c r="H1216" s="489">
        <v>284</v>
      </c>
      <c r="I1216" s="489">
        <v>284</v>
      </c>
      <c r="J1216" s="489">
        <v>284</v>
      </c>
      <c r="K1216" s="489">
        <v>284</v>
      </c>
      <c r="L1216" s="489">
        <v>284</v>
      </c>
      <c r="M1216" s="743"/>
      <c r="N1216" s="613" t="e">
        <f t="shared" si="162"/>
        <v>#N/A</v>
      </c>
      <c r="O1216" s="613">
        <f t="shared" si="163"/>
        <v>0</v>
      </c>
      <c r="P1216" s="613">
        <f t="shared" si="164"/>
        <v>0</v>
      </c>
      <c r="Q1216" s="896">
        <f t="shared" si="170"/>
        <v>1</v>
      </c>
      <c r="R1216" s="613">
        <f t="shared" si="165"/>
        <v>0</v>
      </c>
      <c r="S1216" s="613">
        <f t="shared" si="166"/>
        <v>0</v>
      </c>
      <c r="T1216" s="747">
        <f t="shared" si="167"/>
        <v>0</v>
      </c>
      <c r="U1216" s="613">
        <f t="shared" si="168"/>
        <v>0</v>
      </c>
    </row>
    <row r="1217" spans="1:21">
      <c r="A1217" s="285" t="s">
        <v>3721</v>
      </c>
      <c r="B1217" s="285" t="s">
        <v>369</v>
      </c>
      <c r="C1217" s="447" t="s">
        <v>5989</v>
      </c>
      <c r="D1217" s="497">
        <f t="shared" si="169"/>
        <v>142</v>
      </c>
      <c r="E1217" s="496" t="e">
        <v>#N/A</v>
      </c>
      <c r="F1217" s="489">
        <v>142</v>
      </c>
      <c r="G1217" s="489" t="e">
        <v>#N/A</v>
      </c>
      <c r="H1217" s="489">
        <v>142</v>
      </c>
      <c r="I1217" s="489">
        <v>142</v>
      </c>
      <c r="J1217" s="489">
        <v>142</v>
      </c>
      <c r="K1217" s="489">
        <v>142</v>
      </c>
      <c r="L1217" s="489">
        <v>142</v>
      </c>
      <c r="M1217" s="743"/>
      <c r="N1217" s="613" t="e">
        <f t="shared" si="162"/>
        <v>#N/A</v>
      </c>
      <c r="O1217" s="613">
        <f t="shared" si="163"/>
        <v>0</v>
      </c>
      <c r="P1217" s="613">
        <f t="shared" si="164"/>
        <v>0</v>
      </c>
      <c r="Q1217" s="896">
        <f t="shared" si="170"/>
        <v>1</v>
      </c>
      <c r="R1217" s="613">
        <f t="shared" si="165"/>
        <v>0</v>
      </c>
      <c r="S1217" s="613">
        <f t="shared" si="166"/>
        <v>0</v>
      </c>
      <c r="T1217" s="747">
        <f t="shared" si="167"/>
        <v>0</v>
      </c>
      <c r="U1217" s="613">
        <f t="shared" si="168"/>
        <v>0</v>
      </c>
    </row>
    <row r="1218" spans="1:21">
      <c r="A1218" s="285" t="s">
        <v>3721</v>
      </c>
      <c r="B1218" s="285" t="s">
        <v>368</v>
      </c>
      <c r="C1218" s="447" t="s">
        <v>5990</v>
      </c>
      <c r="D1218" s="497">
        <f t="shared" si="169"/>
        <v>131</v>
      </c>
      <c r="E1218" s="496" t="e">
        <v>#N/A</v>
      </c>
      <c r="F1218" s="489">
        <v>131</v>
      </c>
      <c r="G1218" s="489" t="e">
        <v>#N/A</v>
      </c>
      <c r="H1218" s="489">
        <v>131</v>
      </c>
      <c r="I1218" s="489">
        <v>131</v>
      </c>
      <c r="J1218" s="489">
        <v>131</v>
      </c>
      <c r="K1218" s="489">
        <v>131</v>
      </c>
      <c r="L1218" s="489">
        <v>131</v>
      </c>
      <c r="M1218" s="743"/>
      <c r="N1218" s="613" t="e">
        <f t="shared" ref="N1218:N1281" si="171">D1218-E1218</f>
        <v>#N/A</v>
      </c>
      <c r="O1218" s="613">
        <f t="shared" ref="O1218:O1281" si="172">D1218-F1218</f>
        <v>0</v>
      </c>
      <c r="P1218" s="613">
        <f t="shared" ref="P1218:P1281" si="173">D1218-H1218</f>
        <v>0</v>
      </c>
      <c r="Q1218" s="896">
        <f t="shared" si="170"/>
        <v>1</v>
      </c>
      <c r="R1218" s="613">
        <f t="shared" ref="R1218:R1281" si="174">D1218-I1218</f>
        <v>0</v>
      </c>
      <c r="S1218" s="613">
        <f t="shared" ref="S1218:S1281" si="175">D1218-J1218</f>
        <v>0</v>
      </c>
      <c r="T1218" s="747">
        <f t="shared" ref="T1218:T1281" si="176">D1218-K1218</f>
        <v>0</v>
      </c>
      <c r="U1218" s="613">
        <f t="shared" ref="U1218:U1281" si="177">D1218-L1218</f>
        <v>0</v>
      </c>
    </row>
    <row r="1219" spans="1:21">
      <c r="A1219" s="285" t="s">
        <v>3721</v>
      </c>
      <c r="B1219" s="285" t="s">
        <v>3611</v>
      </c>
      <c r="C1219" s="447" t="s">
        <v>5991</v>
      </c>
      <c r="D1219" s="497">
        <f t="shared" ref="D1219:D1282" si="178">IFERROR(E1219,IFERROR(F1219,IFERROR(G1219,IFERROR(H1219,IFERROR(I1219,IFERROR(J1219,IFERROR(K1219,L1219)))))))</f>
        <v>2228</v>
      </c>
      <c r="E1219" s="496" t="e">
        <v>#N/A</v>
      </c>
      <c r="F1219" s="489">
        <v>2228</v>
      </c>
      <c r="G1219" s="489" t="e">
        <v>#N/A</v>
      </c>
      <c r="H1219" s="489">
        <v>2228</v>
      </c>
      <c r="I1219" s="489">
        <v>2228</v>
      </c>
      <c r="J1219" s="489">
        <v>2228</v>
      </c>
      <c r="K1219" s="489" t="e">
        <v>#N/A</v>
      </c>
      <c r="L1219" s="489" t="e">
        <v>#N/A</v>
      </c>
      <c r="M1219" s="743"/>
      <c r="N1219" s="613" t="e">
        <f t="shared" si="171"/>
        <v>#N/A</v>
      </c>
      <c r="O1219" s="613">
        <f t="shared" si="172"/>
        <v>0</v>
      </c>
      <c r="P1219" s="613">
        <f t="shared" si="173"/>
        <v>0</v>
      </c>
      <c r="Q1219" s="896">
        <f t="shared" ref="Q1219:Q1282" si="179">F1219/H1219</f>
        <v>1</v>
      </c>
      <c r="R1219" s="613">
        <f t="shared" si="174"/>
        <v>0</v>
      </c>
      <c r="S1219" s="613">
        <f t="shared" si="175"/>
        <v>0</v>
      </c>
      <c r="T1219" s="747" t="e">
        <f t="shared" si="176"/>
        <v>#N/A</v>
      </c>
      <c r="U1219" s="613" t="e">
        <f t="shared" si="177"/>
        <v>#N/A</v>
      </c>
    </row>
    <row r="1220" spans="1:21">
      <c r="A1220" s="285" t="s">
        <v>3721</v>
      </c>
      <c r="B1220" s="285" t="s">
        <v>545</v>
      </c>
      <c r="C1220" s="447" t="s">
        <v>5992</v>
      </c>
      <c r="D1220" s="497">
        <f t="shared" si="178"/>
        <v>1614</v>
      </c>
      <c r="E1220" s="496" t="e">
        <v>#N/A</v>
      </c>
      <c r="F1220" s="489">
        <v>1614</v>
      </c>
      <c r="G1220" s="489" t="e">
        <v>#N/A</v>
      </c>
      <c r="H1220" s="489">
        <v>1582</v>
      </c>
      <c r="I1220" s="489">
        <v>1582</v>
      </c>
      <c r="J1220" s="489">
        <v>1582</v>
      </c>
      <c r="K1220" s="489">
        <v>1582</v>
      </c>
      <c r="L1220" s="489">
        <v>1582</v>
      </c>
      <c r="M1220" s="743"/>
      <c r="N1220" s="613" t="e">
        <f t="shared" si="171"/>
        <v>#N/A</v>
      </c>
      <c r="O1220" s="613">
        <f t="shared" si="172"/>
        <v>0</v>
      </c>
      <c r="P1220" s="613">
        <f t="shared" si="173"/>
        <v>32</v>
      </c>
      <c r="Q1220" s="896">
        <f t="shared" si="179"/>
        <v>1.0202275600505688</v>
      </c>
      <c r="R1220" s="613">
        <f t="shared" si="174"/>
        <v>32</v>
      </c>
      <c r="S1220" s="613">
        <f t="shared" si="175"/>
        <v>32</v>
      </c>
      <c r="T1220" s="747">
        <f t="shared" si="176"/>
        <v>32</v>
      </c>
      <c r="U1220" s="613">
        <f t="shared" si="177"/>
        <v>32</v>
      </c>
    </row>
    <row r="1221" spans="1:21">
      <c r="A1221" s="285" t="s">
        <v>3721</v>
      </c>
      <c r="B1221" s="285" t="s">
        <v>3642</v>
      </c>
      <c r="C1221" s="447" t="s">
        <v>5993</v>
      </c>
      <c r="D1221" s="497">
        <f t="shared" si="178"/>
        <v>1662</v>
      </c>
      <c r="E1221" s="496" t="e">
        <v>#N/A</v>
      </c>
      <c r="F1221" s="489">
        <v>1662</v>
      </c>
      <c r="G1221" s="489" t="e">
        <v>#N/A</v>
      </c>
      <c r="H1221" s="489" t="e">
        <v>#N/A</v>
      </c>
      <c r="I1221" s="489" t="e">
        <v>#N/A</v>
      </c>
      <c r="J1221" s="489" t="e">
        <v>#N/A</v>
      </c>
      <c r="K1221" s="489" t="e">
        <v>#N/A</v>
      </c>
      <c r="L1221" s="489" t="e">
        <v>#N/A</v>
      </c>
      <c r="M1221" s="743"/>
      <c r="N1221" s="613" t="e">
        <f t="shared" si="171"/>
        <v>#N/A</v>
      </c>
      <c r="O1221" s="613">
        <f t="shared" si="172"/>
        <v>0</v>
      </c>
      <c r="P1221" s="613" t="e">
        <f t="shared" si="173"/>
        <v>#N/A</v>
      </c>
      <c r="Q1221" s="896" t="e">
        <f t="shared" si="179"/>
        <v>#N/A</v>
      </c>
      <c r="R1221" s="613" t="e">
        <f t="shared" si="174"/>
        <v>#N/A</v>
      </c>
      <c r="S1221" s="613" t="e">
        <f t="shared" si="175"/>
        <v>#N/A</v>
      </c>
      <c r="T1221" s="747" t="e">
        <f t="shared" si="176"/>
        <v>#N/A</v>
      </c>
      <c r="U1221" s="613" t="e">
        <f t="shared" si="177"/>
        <v>#N/A</v>
      </c>
    </row>
    <row r="1222" spans="1:21">
      <c r="A1222" s="285" t="s">
        <v>3721</v>
      </c>
      <c r="B1222" s="285" t="s">
        <v>539</v>
      </c>
      <c r="C1222" s="447" t="s">
        <v>5994</v>
      </c>
      <c r="D1222" s="497">
        <f t="shared" si="178"/>
        <v>2670</v>
      </c>
      <c r="E1222" s="496" t="e">
        <v>#N/A</v>
      </c>
      <c r="F1222" s="489">
        <v>2670</v>
      </c>
      <c r="G1222" s="489" t="e">
        <v>#N/A</v>
      </c>
      <c r="H1222" s="489">
        <v>2670</v>
      </c>
      <c r="I1222" s="489">
        <v>2670</v>
      </c>
      <c r="J1222" s="489">
        <v>2670</v>
      </c>
      <c r="K1222" s="489">
        <v>2670</v>
      </c>
      <c r="L1222" s="489">
        <v>2670</v>
      </c>
      <c r="M1222" s="743"/>
      <c r="N1222" s="613" t="e">
        <f t="shared" si="171"/>
        <v>#N/A</v>
      </c>
      <c r="O1222" s="613">
        <f t="shared" si="172"/>
        <v>0</v>
      </c>
      <c r="P1222" s="613">
        <f t="shared" si="173"/>
        <v>0</v>
      </c>
      <c r="Q1222" s="896">
        <f t="shared" si="179"/>
        <v>1</v>
      </c>
      <c r="R1222" s="613">
        <f t="shared" si="174"/>
        <v>0</v>
      </c>
      <c r="S1222" s="613">
        <f t="shared" si="175"/>
        <v>0</v>
      </c>
      <c r="T1222" s="747">
        <f t="shared" si="176"/>
        <v>0</v>
      </c>
      <c r="U1222" s="613">
        <f t="shared" si="177"/>
        <v>0</v>
      </c>
    </row>
    <row r="1223" spans="1:21">
      <c r="A1223" s="285" t="s">
        <v>3721</v>
      </c>
      <c r="B1223" s="285" t="s">
        <v>3623</v>
      </c>
      <c r="C1223" s="447" t="s">
        <v>4751</v>
      </c>
      <c r="D1223" s="497">
        <f t="shared" si="178"/>
        <v>1337</v>
      </c>
      <c r="E1223" s="496" t="e">
        <v>#N/A</v>
      </c>
      <c r="F1223" s="489">
        <v>1337</v>
      </c>
      <c r="G1223" s="489" t="e">
        <v>#N/A</v>
      </c>
      <c r="H1223" s="489" t="e">
        <v>#N/A</v>
      </c>
      <c r="I1223" s="489" t="e">
        <v>#N/A</v>
      </c>
      <c r="J1223" s="489" t="e">
        <v>#N/A</v>
      </c>
      <c r="K1223" s="489" t="e">
        <v>#N/A</v>
      </c>
      <c r="L1223" s="489" t="e">
        <v>#N/A</v>
      </c>
      <c r="M1223" s="743"/>
      <c r="N1223" s="613" t="e">
        <f t="shared" si="171"/>
        <v>#N/A</v>
      </c>
      <c r="O1223" s="613">
        <f t="shared" si="172"/>
        <v>0</v>
      </c>
      <c r="P1223" s="613" t="e">
        <f t="shared" si="173"/>
        <v>#N/A</v>
      </c>
      <c r="Q1223" s="896" t="e">
        <f t="shared" si="179"/>
        <v>#N/A</v>
      </c>
      <c r="R1223" s="613" t="e">
        <f t="shared" si="174"/>
        <v>#N/A</v>
      </c>
      <c r="S1223" s="613" t="e">
        <f t="shared" si="175"/>
        <v>#N/A</v>
      </c>
      <c r="T1223" s="747" t="e">
        <f t="shared" si="176"/>
        <v>#N/A</v>
      </c>
      <c r="U1223" s="613" t="e">
        <f t="shared" si="177"/>
        <v>#N/A</v>
      </c>
    </row>
    <row r="1224" spans="1:21">
      <c r="A1224" s="285" t="s">
        <v>3721</v>
      </c>
      <c r="B1224" s="285" t="s">
        <v>497</v>
      </c>
      <c r="C1224" s="447" t="s">
        <v>5995</v>
      </c>
      <c r="D1224" s="497">
        <f t="shared" si="178"/>
        <v>2341</v>
      </c>
      <c r="E1224" s="496" t="e">
        <v>#N/A</v>
      </c>
      <c r="F1224" s="489">
        <v>2341</v>
      </c>
      <c r="G1224" s="489" t="e">
        <v>#N/A</v>
      </c>
      <c r="H1224" s="489">
        <v>2317</v>
      </c>
      <c r="I1224" s="489">
        <v>2317</v>
      </c>
      <c r="J1224" s="489">
        <v>2317</v>
      </c>
      <c r="K1224" s="489">
        <v>2317</v>
      </c>
      <c r="L1224" s="489">
        <v>2317</v>
      </c>
      <c r="M1224" s="743"/>
      <c r="N1224" s="613" t="e">
        <f t="shared" si="171"/>
        <v>#N/A</v>
      </c>
      <c r="O1224" s="613">
        <f t="shared" si="172"/>
        <v>0</v>
      </c>
      <c r="P1224" s="613">
        <f t="shared" si="173"/>
        <v>24</v>
      </c>
      <c r="Q1224" s="896">
        <f t="shared" si="179"/>
        <v>1.0103582218385845</v>
      </c>
      <c r="R1224" s="613">
        <f t="shared" si="174"/>
        <v>24</v>
      </c>
      <c r="S1224" s="613">
        <f t="shared" si="175"/>
        <v>24</v>
      </c>
      <c r="T1224" s="747">
        <f t="shared" si="176"/>
        <v>24</v>
      </c>
      <c r="U1224" s="613">
        <f t="shared" si="177"/>
        <v>24</v>
      </c>
    </row>
    <row r="1225" spans="1:21">
      <c r="A1225" s="285" t="s">
        <v>3721</v>
      </c>
      <c r="B1225" s="285" t="s">
        <v>498</v>
      </c>
      <c r="C1225" s="447" t="s">
        <v>5996</v>
      </c>
      <c r="D1225" s="497">
        <f t="shared" si="178"/>
        <v>2548</v>
      </c>
      <c r="E1225" s="496" t="e">
        <v>#N/A</v>
      </c>
      <c r="F1225" s="489">
        <v>2548</v>
      </c>
      <c r="G1225" s="489" t="e">
        <v>#N/A</v>
      </c>
      <c r="H1225" s="489">
        <v>2522</v>
      </c>
      <c r="I1225" s="489">
        <v>2522</v>
      </c>
      <c r="J1225" s="489">
        <v>2522</v>
      </c>
      <c r="K1225" s="489">
        <v>2522</v>
      </c>
      <c r="L1225" s="489">
        <v>2522</v>
      </c>
      <c r="M1225" s="743"/>
      <c r="N1225" s="613" t="e">
        <f t="shared" si="171"/>
        <v>#N/A</v>
      </c>
      <c r="O1225" s="613">
        <f t="shared" si="172"/>
        <v>0</v>
      </c>
      <c r="P1225" s="613">
        <f t="shared" si="173"/>
        <v>26</v>
      </c>
      <c r="Q1225" s="896">
        <f t="shared" si="179"/>
        <v>1.0103092783505154</v>
      </c>
      <c r="R1225" s="613">
        <f t="shared" si="174"/>
        <v>26</v>
      </c>
      <c r="S1225" s="613">
        <f t="shared" si="175"/>
        <v>26</v>
      </c>
      <c r="T1225" s="747">
        <f t="shared" si="176"/>
        <v>26</v>
      </c>
      <c r="U1225" s="613">
        <f t="shared" si="177"/>
        <v>26</v>
      </c>
    </row>
    <row r="1226" spans="1:21">
      <c r="A1226" s="285" t="s">
        <v>3721</v>
      </c>
      <c r="B1226" s="285" t="s">
        <v>3630</v>
      </c>
      <c r="C1226" s="447" t="s">
        <v>4735</v>
      </c>
      <c r="D1226" s="497">
        <f t="shared" si="178"/>
        <v>2548</v>
      </c>
      <c r="E1226" s="496">
        <v>2548</v>
      </c>
      <c r="F1226" s="489">
        <v>2522</v>
      </c>
      <c r="G1226" s="489" t="e">
        <v>#N/A</v>
      </c>
      <c r="H1226" s="489" t="e">
        <v>#N/A</v>
      </c>
      <c r="I1226" s="489" t="e">
        <v>#N/A</v>
      </c>
      <c r="J1226" s="489" t="e">
        <v>#N/A</v>
      </c>
      <c r="K1226" s="489" t="e">
        <v>#N/A</v>
      </c>
      <c r="L1226" s="489" t="e">
        <v>#N/A</v>
      </c>
      <c r="M1226" s="743"/>
      <c r="N1226" s="613">
        <f t="shared" si="171"/>
        <v>0</v>
      </c>
      <c r="O1226" s="613">
        <f t="shared" si="172"/>
        <v>26</v>
      </c>
      <c r="P1226" s="613" t="e">
        <f t="shared" si="173"/>
        <v>#N/A</v>
      </c>
      <c r="Q1226" s="896" t="e">
        <f t="shared" si="179"/>
        <v>#N/A</v>
      </c>
      <c r="R1226" s="613" t="e">
        <f t="shared" si="174"/>
        <v>#N/A</v>
      </c>
      <c r="S1226" s="613" t="e">
        <f t="shared" si="175"/>
        <v>#N/A</v>
      </c>
      <c r="T1226" s="747" t="e">
        <f t="shared" si="176"/>
        <v>#N/A</v>
      </c>
      <c r="U1226" s="613" t="e">
        <f t="shared" si="177"/>
        <v>#N/A</v>
      </c>
    </row>
    <row r="1227" spans="1:21">
      <c r="A1227" s="285" t="s">
        <v>3721</v>
      </c>
      <c r="B1227" s="285" t="s">
        <v>521</v>
      </c>
      <c r="C1227" s="447" t="s">
        <v>4309</v>
      </c>
      <c r="D1227" s="497">
        <f t="shared" si="178"/>
        <v>2729</v>
      </c>
      <c r="E1227" s="496">
        <v>2729</v>
      </c>
      <c r="F1227" s="489" t="e">
        <v>#N/A</v>
      </c>
      <c r="G1227" s="489" t="e">
        <v>#N/A</v>
      </c>
      <c r="H1227" s="489" t="e">
        <v>#N/A</v>
      </c>
      <c r="I1227" s="489" t="e">
        <v>#N/A</v>
      </c>
      <c r="J1227" s="489" t="e">
        <v>#N/A</v>
      </c>
      <c r="K1227" s="489" t="e">
        <v>#N/A</v>
      </c>
      <c r="L1227" s="489">
        <v>2522</v>
      </c>
      <c r="M1227" s="743"/>
      <c r="N1227" s="613">
        <f t="shared" si="171"/>
        <v>0</v>
      </c>
      <c r="O1227" s="613" t="e">
        <f t="shared" si="172"/>
        <v>#N/A</v>
      </c>
      <c r="P1227" s="613" t="e">
        <f t="shared" si="173"/>
        <v>#N/A</v>
      </c>
      <c r="Q1227" s="896" t="e">
        <f t="shared" si="179"/>
        <v>#N/A</v>
      </c>
      <c r="R1227" s="613" t="e">
        <f t="shared" si="174"/>
        <v>#N/A</v>
      </c>
      <c r="S1227" s="613" t="e">
        <f t="shared" si="175"/>
        <v>#N/A</v>
      </c>
      <c r="T1227" s="747" t="e">
        <f t="shared" si="176"/>
        <v>#N/A</v>
      </c>
      <c r="U1227" s="613">
        <f t="shared" si="177"/>
        <v>207</v>
      </c>
    </row>
    <row r="1228" spans="1:21">
      <c r="A1228" s="285" t="s">
        <v>3721</v>
      </c>
      <c r="B1228" s="285" t="s">
        <v>480</v>
      </c>
      <c r="C1228" s="447" t="s">
        <v>5997</v>
      </c>
      <c r="D1228" s="497">
        <f t="shared" si="178"/>
        <v>1726</v>
      </c>
      <c r="E1228" s="496">
        <v>1726</v>
      </c>
      <c r="F1228" s="489">
        <v>2472</v>
      </c>
      <c r="G1228" s="489" t="e">
        <v>#N/A</v>
      </c>
      <c r="H1228" s="489">
        <v>2472</v>
      </c>
      <c r="I1228" s="489">
        <v>2472</v>
      </c>
      <c r="J1228" s="489">
        <v>2472</v>
      </c>
      <c r="K1228" s="489">
        <v>2472</v>
      </c>
      <c r="L1228" s="489">
        <v>2472</v>
      </c>
      <c r="M1228" s="743"/>
      <c r="N1228" s="613">
        <f t="shared" si="171"/>
        <v>0</v>
      </c>
      <c r="O1228" s="613">
        <f t="shared" si="172"/>
        <v>-746</v>
      </c>
      <c r="P1228" s="613">
        <f t="shared" si="173"/>
        <v>-746</v>
      </c>
      <c r="Q1228" s="896">
        <f t="shared" si="179"/>
        <v>1</v>
      </c>
      <c r="R1228" s="613">
        <f t="shared" si="174"/>
        <v>-746</v>
      </c>
      <c r="S1228" s="613">
        <f t="shared" si="175"/>
        <v>-746</v>
      </c>
      <c r="T1228" s="747">
        <f t="shared" si="176"/>
        <v>-746</v>
      </c>
      <c r="U1228" s="613">
        <f t="shared" si="177"/>
        <v>-746</v>
      </c>
    </row>
    <row r="1229" spans="1:21">
      <c r="A1229" s="285" t="s">
        <v>3721</v>
      </c>
      <c r="B1229" s="285" t="s">
        <v>3594</v>
      </c>
      <c r="C1229" s="447" t="s">
        <v>4766</v>
      </c>
      <c r="D1229" s="497">
        <f t="shared" si="178"/>
        <v>2925</v>
      </c>
      <c r="E1229" s="496">
        <v>2925</v>
      </c>
      <c r="F1229" s="489">
        <v>2547</v>
      </c>
      <c r="G1229" s="489" t="e">
        <v>#N/A</v>
      </c>
      <c r="H1229" s="489" t="e">
        <v>#N/A</v>
      </c>
      <c r="I1229" s="489" t="e">
        <v>#N/A</v>
      </c>
      <c r="J1229" s="489" t="e">
        <v>#N/A</v>
      </c>
      <c r="K1229" s="489" t="e">
        <v>#N/A</v>
      </c>
      <c r="L1229" s="489" t="e">
        <v>#N/A</v>
      </c>
      <c r="M1229" s="743"/>
      <c r="N1229" s="613">
        <f t="shared" si="171"/>
        <v>0</v>
      </c>
      <c r="O1229" s="613">
        <f t="shared" si="172"/>
        <v>378</v>
      </c>
      <c r="P1229" s="613" t="e">
        <f t="shared" si="173"/>
        <v>#N/A</v>
      </c>
      <c r="Q1229" s="896" t="e">
        <f t="shared" si="179"/>
        <v>#N/A</v>
      </c>
      <c r="R1229" s="613" t="e">
        <f t="shared" si="174"/>
        <v>#N/A</v>
      </c>
      <c r="S1229" s="613" t="e">
        <f t="shared" si="175"/>
        <v>#N/A</v>
      </c>
      <c r="T1229" s="747" t="e">
        <f t="shared" si="176"/>
        <v>#N/A</v>
      </c>
      <c r="U1229" s="613" t="e">
        <f t="shared" si="177"/>
        <v>#N/A</v>
      </c>
    </row>
    <row r="1230" spans="1:21">
      <c r="A1230" s="285" t="s">
        <v>3721</v>
      </c>
      <c r="B1230" s="285" t="s">
        <v>581</v>
      </c>
      <c r="C1230" s="447" t="s">
        <v>5998</v>
      </c>
      <c r="D1230" s="497">
        <f>IFERROR(E1230,IFERROR(F1230,IFERROR(G1230,IFERROR(H1230,IFERROR(I1230,IFERROR(J1230,IFERROR(K1230,L1230)))))))</f>
        <v>3560</v>
      </c>
      <c r="E1230" s="496">
        <v>3560</v>
      </c>
      <c r="F1230" s="489">
        <v>3560</v>
      </c>
      <c r="G1230" s="489" t="e">
        <v>#N/A</v>
      </c>
      <c r="H1230" s="489">
        <v>3434</v>
      </c>
      <c r="I1230" s="489">
        <v>3434</v>
      </c>
      <c r="J1230" s="489">
        <v>3434</v>
      </c>
      <c r="K1230" s="489">
        <v>3434</v>
      </c>
      <c r="L1230" s="489">
        <v>3434</v>
      </c>
      <c r="M1230" s="743"/>
      <c r="N1230" s="613">
        <f t="shared" si="171"/>
        <v>0</v>
      </c>
      <c r="O1230" s="613">
        <f t="shared" si="172"/>
        <v>0</v>
      </c>
      <c r="P1230" s="613">
        <f t="shared" si="173"/>
        <v>126</v>
      </c>
      <c r="Q1230" s="896">
        <f t="shared" si="179"/>
        <v>1.0366919044845662</v>
      </c>
      <c r="R1230" s="613">
        <f t="shared" si="174"/>
        <v>126</v>
      </c>
      <c r="S1230" s="613">
        <f t="shared" si="175"/>
        <v>126</v>
      </c>
      <c r="T1230" s="747">
        <f t="shared" si="176"/>
        <v>126</v>
      </c>
      <c r="U1230" s="613">
        <f t="shared" si="177"/>
        <v>126</v>
      </c>
    </row>
    <row r="1231" spans="1:21">
      <c r="A1231" s="285" t="s">
        <v>3721</v>
      </c>
      <c r="B1231" s="285" t="s">
        <v>3612</v>
      </c>
      <c r="C1231" s="447" t="s">
        <v>5999</v>
      </c>
      <c r="D1231" s="497">
        <f t="shared" si="178"/>
        <v>2401</v>
      </c>
      <c r="E1231" s="496">
        <v>2401</v>
      </c>
      <c r="F1231" s="489">
        <v>2401</v>
      </c>
      <c r="G1231" s="489" t="e">
        <v>#N/A</v>
      </c>
      <c r="H1231" s="489">
        <v>2401</v>
      </c>
      <c r="I1231" s="489">
        <v>2401</v>
      </c>
      <c r="J1231" s="489">
        <v>2401</v>
      </c>
      <c r="K1231" s="489" t="e">
        <v>#N/A</v>
      </c>
      <c r="L1231" s="489" t="e">
        <v>#N/A</v>
      </c>
      <c r="M1231" s="743"/>
      <c r="N1231" s="613">
        <f t="shared" si="171"/>
        <v>0</v>
      </c>
      <c r="O1231" s="613">
        <f t="shared" si="172"/>
        <v>0</v>
      </c>
      <c r="P1231" s="613">
        <f t="shared" si="173"/>
        <v>0</v>
      </c>
      <c r="Q1231" s="896">
        <f t="shared" si="179"/>
        <v>1</v>
      </c>
      <c r="R1231" s="613">
        <f t="shared" si="174"/>
        <v>0</v>
      </c>
      <c r="S1231" s="613">
        <f t="shared" si="175"/>
        <v>0</v>
      </c>
      <c r="T1231" s="747" t="e">
        <f t="shared" si="176"/>
        <v>#N/A</v>
      </c>
      <c r="U1231" s="613" t="e">
        <f t="shared" si="177"/>
        <v>#N/A</v>
      </c>
    </row>
    <row r="1232" spans="1:21">
      <c r="A1232" s="285" t="s">
        <v>3721</v>
      </c>
      <c r="B1232" s="285" t="s">
        <v>499</v>
      </c>
      <c r="C1232" s="447" t="s">
        <v>6000</v>
      </c>
      <c r="D1232" s="497">
        <f t="shared" si="178"/>
        <v>2522</v>
      </c>
      <c r="E1232" s="496">
        <v>2522</v>
      </c>
      <c r="F1232" s="489">
        <v>2522</v>
      </c>
      <c r="G1232" s="489" t="e">
        <v>#N/A</v>
      </c>
      <c r="H1232" s="489">
        <v>2497</v>
      </c>
      <c r="I1232" s="489">
        <v>2497</v>
      </c>
      <c r="J1232" s="489">
        <v>2497</v>
      </c>
      <c r="K1232" s="489">
        <v>2497</v>
      </c>
      <c r="L1232" s="489">
        <v>2497</v>
      </c>
      <c r="M1232" s="743"/>
      <c r="N1232" s="613">
        <f t="shared" si="171"/>
        <v>0</v>
      </c>
      <c r="O1232" s="613">
        <f t="shared" si="172"/>
        <v>0</v>
      </c>
      <c r="P1232" s="613">
        <f t="shared" si="173"/>
        <v>25</v>
      </c>
      <c r="Q1232" s="896">
        <f t="shared" si="179"/>
        <v>1.0100120144173008</v>
      </c>
      <c r="R1232" s="613">
        <f t="shared" si="174"/>
        <v>25</v>
      </c>
      <c r="S1232" s="613">
        <f t="shared" si="175"/>
        <v>25</v>
      </c>
      <c r="T1232" s="747">
        <f t="shared" si="176"/>
        <v>25</v>
      </c>
      <c r="U1232" s="613">
        <f t="shared" si="177"/>
        <v>25</v>
      </c>
    </row>
    <row r="1233" spans="1:21">
      <c r="A1233" s="285" t="s">
        <v>3721</v>
      </c>
      <c r="B1233" s="285" t="s">
        <v>500</v>
      </c>
      <c r="C1233" s="447" t="s">
        <v>6001</v>
      </c>
      <c r="D1233" s="497">
        <f t="shared" si="178"/>
        <v>2729</v>
      </c>
      <c r="E1233" s="496">
        <v>2729</v>
      </c>
      <c r="F1233" s="489">
        <v>2729</v>
      </c>
      <c r="G1233" s="489" t="e">
        <v>#N/A</v>
      </c>
      <c r="H1233" s="489">
        <v>2701</v>
      </c>
      <c r="I1233" s="489">
        <v>2701</v>
      </c>
      <c r="J1233" s="489">
        <v>2701</v>
      </c>
      <c r="K1233" s="489">
        <v>2701</v>
      </c>
      <c r="L1233" s="489">
        <v>2701</v>
      </c>
      <c r="M1233" s="743"/>
      <c r="N1233" s="613">
        <f t="shared" si="171"/>
        <v>0</v>
      </c>
      <c r="O1233" s="613">
        <f t="shared" si="172"/>
        <v>0</v>
      </c>
      <c r="P1233" s="613">
        <f t="shared" si="173"/>
        <v>28</v>
      </c>
      <c r="Q1233" s="896">
        <f t="shared" si="179"/>
        <v>1.010366530914476</v>
      </c>
      <c r="R1233" s="613">
        <f t="shared" si="174"/>
        <v>28</v>
      </c>
      <c r="S1233" s="613">
        <f t="shared" si="175"/>
        <v>28</v>
      </c>
      <c r="T1233" s="747">
        <f t="shared" si="176"/>
        <v>28</v>
      </c>
      <c r="U1233" s="613">
        <f t="shared" si="177"/>
        <v>28</v>
      </c>
    </row>
    <row r="1234" spans="1:21">
      <c r="A1234" s="285" t="s">
        <v>3721</v>
      </c>
      <c r="B1234" s="285" t="s">
        <v>3631</v>
      </c>
      <c r="C1234" s="447" t="s">
        <v>4736</v>
      </c>
      <c r="D1234" s="497">
        <f t="shared" si="178"/>
        <v>2729</v>
      </c>
      <c r="E1234" s="496">
        <v>2729</v>
      </c>
      <c r="F1234" s="489">
        <v>2701</v>
      </c>
      <c r="G1234" s="489" t="e">
        <v>#N/A</v>
      </c>
      <c r="H1234" s="489" t="e">
        <v>#N/A</v>
      </c>
      <c r="I1234" s="489" t="e">
        <v>#N/A</v>
      </c>
      <c r="J1234" s="489" t="e">
        <v>#N/A</v>
      </c>
      <c r="K1234" s="489" t="e">
        <v>#N/A</v>
      </c>
      <c r="L1234" s="489" t="e">
        <v>#N/A</v>
      </c>
      <c r="M1234" s="743"/>
      <c r="N1234" s="613">
        <f t="shared" si="171"/>
        <v>0</v>
      </c>
      <c r="O1234" s="613">
        <f t="shared" si="172"/>
        <v>28</v>
      </c>
      <c r="P1234" s="613" t="e">
        <f t="shared" si="173"/>
        <v>#N/A</v>
      </c>
      <c r="Q1234" s="896" t="e">
        <f t="shared" si="179"/>
        <v>#N/A</v>
      </c>
      <c r="R1234" s="613" t="e">
        <f t="shared" si="174"/>
        <v>#N/A</v>
      </c>
      <c r="S1234" s="613" t="e">
        <f t="shared" si="175"/>
        <v>#N/A</v>
      </c>
      <c r="T1234" s="747" t="e">
        <f t="shared" si="176"/>
        <v>#N/A</v>
      </c>
      <c r="U1234" s="613" t="e">
        <f t="shared" si="177"/>
        <v>#N/A</v>
      </c>
    </row>
    <row r="1235" spans="1:21">
      <c r="A1235" s="285" t="s">
        <v>3721</v>
      </c>
      <c r="B1235" s="285" t="s">
        <v>522</v>
      </c>
      <c r="C1235" s="447" t="s">
        <v>4309</v>
      </c>
      <c r="D1235" s="497">
        <f t="shared" si="178"/>
        <v>2066</v>
      </c>
      <c r="E1235" s="496">
        <v>2066</v>
      </c>
      <c r="F1235" s="489" t="e">
        <v>#N/A</v>
      </c>
      <c r="G1235" s="489" t="e">
        <v>#N/A</v>
      </c>
      <c r="H1235" s="489" t="e">
        <v>#N/A</v>
      </c>
      <c r="I1235" s="489" t="e">
        <v>#N/A</v>
      </c>
      <c r="J1235" s="489" t="e">
        <v>#N/A</v>
      </c>
      <c r="K1235" s="489" t="e">
        <v>#N/A</v>
      </c>
      <c r="L1235" s="489">
        <v>2701</v>
      </c>
      <c r="M1235" s="743"/>
      <c r="N1235" s="613">
        <f t="shared" si="171"/>
        <v>0</v>
      </c>
      <c r="O1235" s="613" t="e">
        <f t="shared" si="172"/>
        <v>#N/A</v>
      </c>
      <c r="P1235" s="613" t="e">
        <f t="shared" si="173"/>
        <v>#N/A</v>
      </c>
      <c r="Q1235" s="896" t="e">
        <f t="shared" si="179"/>
        <v>#N/A</v>
      </c>
      <c r="R1235" s="613" t="e">
        <f t="shared" si="174"/>
        <v>#N/A</v>
      </c>
      <c r="S1235" s="613" t="e">
        <f t="shared" si="175"/>
        <v>#N/A</v>
      </c>
      <c r="T1235" s="747" t="e">
        <f t="shared" si="176"/>
        <v>#N/A</v>
      </c>
      <c r="U1235" s="613">
        <f t="shared" si="177"/>
        <v>-635</v>
      </c>
    </row>
    <row r="1236" spans="1:21">
      <c r="A1236" s="285" t="s">
        <v>3721</v>
      </c>
      <c r="B1236" s="285" t="s">
        <v>540</v>
      </c>
      <c r="C1236" s="447" t="s">
        <v>6002</v>
      </c>
      <c r="D1236" s="497">
        <f t="shared" si="178"/>
        <v>3196</v>
      </c>
      <c r="E1236" s="496">
        <v>3196</v>
      </c>
      <c r="F1236" s="489">
        <v>3196</v>
      </c>
      <c r="G1236" s="489" t="e">
        <v>#N/A</v>
      </c>
      <c r="H1236" s="489">
        <v>3196</v>
      </c>
      <c r="I1236" s="489">
        <v>3196</v>
      </c>
      <c r="J1236" s="489">
        <v>3196</v>
      </c>
      <c r="K1236" s="489">
        <v>3196</v>
      </c>
      <c r="L1236" s="489">
        <v>3196</v>
      </c>
      <c r="M1236" s="743"/>
      <c r="N1236" s="613">
        <f t="shared" si="171"/>
        <v>0</v>
      </c>
      <c r="O1236" s="613">
        <f t="shared" si="172"/>
        <v>0</v>
      </c>
      <c r="P1236" s="613">
        <f t="shared" si="173"/>
        <v>0</v>
      </c>
      <c r="Q1236" s="896">
        <f t="shared" si="179"/>
        <v>1</v>
      </c>
      <c r="R1236" s="613">
        <f t="shared" si="174"/>
        <v>0</v>
      </c>
      <c r="S1236" s="613">
        <f t="shared" si="175"/>
        <v>0</v>
      </c>
      <c r="T1236" s="747">
        <f t="shared" si="176"/>
        <v>0</v>
      </c>
      <c r="U1236" s="613">
        <f t="shared" si="177"/>
        <v>0</v>
      </c>
    </row>
    <row r="1237" spans="1:21">
      <c r="A1237" s="285" t="s">
        <v>3721</v>
      </c>
      <c r="B1237" s="285" t="s">
        <v>481</v>
      </c>
      <c r="C1237" s="447" t="s">
        <v>6003</v>
      </c>
      <c r="D1237" s="497">
        <f t="shared" si="178"/>
        <v>2359</v>
      </c>
      <c r="E1237" s="496">
        <v>2359</v>
      </c>
      <c r="F1237" s="489">
        <v>2750</v>
      </c>
      <c r="G1237" s="489" t="e">
        <v>#N/A</v>
      </c>
      <c r="H1237" s="489">
        <v>2750</v>
      </c>
      <c r="I1237" s="489">
        <v>2750</v>
      </c>
      <c r="J1237" s="489">
        <v>2750</v>
      </c>
      <c r="K1237" s="489">
        <v>2750</v>
      </c>
      <c r="L1237" s="489">
        <v>2750</v>
      </c>
      <c r="M1237" s="743"/>
      <c r="N1237" s="613">
        <f t="shared" si="171"/>
        <v>0</v>
      </c>
      <c r="O1237" s="613">
        <f t="shared" si="172"/>
        <v>-391</v>
      </c>
      <c r="P1237" s="613">
        <f t="shared" si="173"/>
        <v>-391</v>
      </c>
      <c r="Q1237" s="896">
        <f t="shared" si="179"/>
        <v>1</v>
      </c>
      <c r="R1237" s="613">
        <f t="shared" si="174"/>
        <v>-391</v>
      </c>
      <c r="S1237" s="613">
        <f t="shared" si="175"/>
        <v>-391</v>
      </c>
      <c r="T1237" s="747">
        <f t="shared" si="176"/>
        <v>-391</v>
      </c>
      <c r="U1237" s="613">
        <f t="shared" si="177"/>
        <v>-391</v>
      </c>
    </row>
    <row r="1238" spans="1:21">
      <c r="A1238" s="285" t="s">
        <v>3721</v>
      </c>
      <c r="B1238" s="285" t="s">
        <v>3595</v>
      </c>
      <c r="C1238" s="447" t="s">
        <v>4767</v>
      </c>
      <c r="D1238" s="497">
        <f t="shared" si="178"/>
        <v>2833</v>
      </c>
      <c r="E1238" s="496" t="e">
        <v>#N/A</v>
      </c>
      <c r="F1238" s="489">
        <v>2833</v>
      </c>
      <c r="G1238" s="489" t="e">
        <v>#N/A</v>
      </c>
      <c r="H1238" s="489" t="e">
        <v>#N/A</v>
      </c>
      <c r="I1238" s="489" t="e">
        <v>#N/A</v>
      </c>
      <c r="J1238" s="489" t="e">
        <v>#N/A</v>
      </c>
      <c r="K1238" s="489" t="e">
        <v>#N/A</v>
      </c>
      <c r="L1238" s="489" t="e">
        <v>#N/A</v>
      </c>
      <c r="M1238" s="743"/>
      <c r="N1238" s="613" t="e">
        <f t="shared" si="171"/>
        <v>#N/A</v>
      </c>
      <c r="O1238" s="613">
        <f t="shared" si="172"/>
        <v>0</v>
      </c>
      <c r="P1238" s="613" t="e">
        <f t="shared" si="173"/>
        <v>#N/A</v>
      </c>
      <c r="Q1238" s="896" t="e">
        <f t="shared" si="179"/>
        <v>#N/A</v>
      </c>
      <c r="R1238" s="613" t="e">
        <f t="shared" si="174"/>
        <v>#N/A</v>
      </c>
      <c r="S1238" s="613" t="e">
        <f t="shared" si="175"/>
        <v>#N/A</v>
      </c>
      <c r="T1238" s="747" t="e">
        <f t="shared" si="176"/>
        <v>#N/A</v>
      </c>
      <c r="U1238" s="613" t="e">
        <f t="shared" si="177"/>
        <v>#N/A</v>
      </c>
    </row>
    <row r="1239" spans="1:21">
      <c r="A1239" s="285" t="s">
        <v>3721</v>
      </c>
      <c r="B1239" s="285" t="s">
        <v>3613</v>
      </c>
      <c r="C1239" s="447" t="s">
        <v>6004</v>
      </c>
      <c r="D1239" s="497">
        <f t="shared" si="178"/>
        <v>1446</v>
      </c>
      <c r="E1239" s="496" t="e">
        <v>#N/A</v>
      </c>
      <c r="F1239" s="489">
        <v>1446</v>
      </c>
      <c r="G1239" s="489" t="e">
        <v>#N/A</v>
      </c>
      <c r="H1239" s="489">
        <v>1446</v>
      </c>
      <c r="I1239" s="489">
        <v>1446</v>
      </c>
      <c r="J1239" s="489">
        <v>1446</v>
      </c>
      <c r="K1239" s="489" t="e">
        <v>#N/A</v>
      </c>
      <c r="L1239" s="489" t="e">
        <v>#N/A</v>
      </c>
      <c r="M1239" s="743"/>
      <c r="N1239" s="613" t="e">
        <f t="shared" si="171"/>
        <v>#N/A</v>
      </c>
      <c r="O1239" s="613">
        <f t="shared" si="172"/>
        <v>0</v>
      </c>
      <c r="P1239" s="613">
        <f t="shared" si="173"/>
        <v>0</v>
      </c>
      <c r="Q1239" s="896">
        <f t="shared" si="179"/>
        <v>1</v>
      </c>
      <c r="R1239" s="613">
        <f t="shared" si="174"/>
        <v>0</v>
      </c>
      <c r="S1239" s="613">
        <f t="shared" si="175"/>
        <v>0</v>
      </c>
      <c r="T1239" s="747" t="e">
        <f t="shared" si="176"/>
        <v>#N/A</v>
      </c>
      <c r="U1239" s="613" t="e">
        <f t="shared" si="177"/>
        <v>#N/A</v>
      </c>
    </row>
    <row r="1240" spans="1:21">
      <c r="A1240" s="285" t="s">
        <v>3721</v>
      </c>
      <c r="B1240" s="285" t="s">
        <v>501</v>
      </c>
      <c r="C1240" s="447" t="s">
        <v>6005</v>
      </c>
      <c r="D1240" s="497">
        <f t="shared" si="178"/>
        <v>1520</v>
      </c>
      <c r="E1240" s="496" t="e">
        <v>#N/A</v>
      </c>
      <c r="F1240" s="489">
        <v>1520</v>
      </c>
      <c r="G1240" s="489" t="e">
        <v>#N/A</v>
      </c>
      <c r="H1240" s="489">
        <v>1504</v>
      </c>
      <c r="I1240" s="489">
        <v>1504</v>
      </c>
      <c r="J1240" s="489">
        <v>1504</v>
      </c>
      <c r="K1240" s="489">
        <v>1504</v>
      </c>
      <c r="L1240" s="489">
        <v>1504</v>
      </c>
      <c r="M1240" s="743"/>
      <c r="N1240" s="613" t="e">
        <f t="shared" si="171"/>
        <v>#N/A</v>
      </c>
      <c r="O1240" s="613">
        <f t="shared" si="172"/>
        <v>0</v>
      </c>
      <c r="P1240" s="613">
        <f t="shared" si="173"/>
        <v>16</v>
      </c>
      <c r="Q1240" s="896">
        <f t="shared" si="179"/>
        <v>1.0106382978723405</v>
      </c>
      <c r="R1240" s="613">
        <f t="shared" si="174"/>
        <v>16</v>
      </c>
      <c r="S1240" s="613">
        <f t="shared" si="175"/>
        <v>16</v>
      </c>
      <c r="T1240" s="747">
        <f t="shared" si="176"/>
        <v>16</v>
      </c>
      <c r="U1240" s="613">
        <f t="shared" si="177"/>
        <v>16</v>
      </c>
    </row>
    <row r="1241" spans="1:21">
      <c r="A1241" s="285" t="s">
        <v>3721</v>
      </c>
      <c r="B1241" s="285" t="s">
        <v>502</v>
      </c>
      <c r="C1241" s="447" t="s">
        <v>6006</v>
      </c>
      <c r="D1241" s="497">
        <f t="shared" si="178"/>
        <v>1726</v>
      </c>
      <c r="E1241" s="496" t="e">
        <v>#N/A</v>
      </c>
      <c r="F1241" s="489">
        <v>1726</v>
      </c>
      <c r="G1241" s="489" t="e">
        <v>#N/A</v>
      </c>
      <c r="H1241" s="489">
        <v>1708</v>
      </c>
      <c r="I1241" s="489">
        <v>1708</v>
      </c>
      <c r="J1241" s="489">
        <v>1708</v>
      </c>
      <c r="K1241" s="489">
        <v>1708</v>
      </c>
      <c r="L1241" s="489">
        <v>1708</v>
      </c>
      <c r="M1241" s="743"/>
      <c r="N1241" s="613" t="e">
        <f t="shared" si="171"/>
        <v>#N/A</v>
      </c>
      <c r="O1241" s="613">
        <f t="shared" si="172"/>
        <v>0</v>
      </c>
      <c r="P1241" s="613">
        <f t="shared" si="173"/>
        <v>18</v>
      </c>
      <c r="Q1241" s="896">
        <f t="shared" si="179"/>
        <v>1.0105386416861826</v>
      </c>
      <c r="R1241" s="613">
        <f t="shared" si="174"/>
        <v>18</v>
      </c>
      <c r="S1241" s="613">
        <f t="shared" si="175"/>
        <v>18</v>
      </c>
      <c r="T1241" s="747">
        <f t="shared" si="176"/>
        <v>18</v>
      </c>
      <c r="U1241" s="613">
        <f t="shared" si="177"/>
        <v>18</v>
      </c>
    </row>
    <row r="1242" spans="1:21">
      <c r="A1242" s="285" t="s">
        <v>3721</v>
      </c>
      <c r="B1242" s="285" t="s">
        <v>3632</v>
      </c>
      <c r="C1242" s="447" t="s">
        <v>4726</v>
      </c>
      <c r="D1242" s="497">
        <f t="shared" si="178"/>
        <v>1726</v>
      </c>
      <c r="E1242" s="496">
        <v>1726</v>
      </c>
      <c r="F1242" s="489">
        <v>1708</v>
      </c>
      <c r="G1242" s="489" t="e">
        <v>#N/A</v>
      </c>
      <c r="H1242" s="489" t="e">
        <v>#N/A</v>
      </c>
      <c r="I1242" s="489" t="e">
        <v>#N/A</v>
      </c>
      <c r="J1242" s="489" t="e">
        <v>#N/A</v>
      </c>
      <c r="K1242" s="489" t="e">
        <v>#N/A</v>
      </c>
      <c r="L1242" s="489" t="e">
        <v>#N/A</v>
      </c>
      <c r="M1242" s="743"/>
      <c r="N1242" s="613">
        <f t="shared" si="171"/>
        <v>0</v>
      </c>
      <c r="O1242" s="613">
        <f t="shared" si="172"/>
        <v>18</v>
      </c>
      <c r="P1242" s="613" t="e">
        <f t="shared" si="173"/>
        <v>#N/A</v>
      </c>
      <c r="Q1242" s="896" t="e">
        <f t="shared" si="179"/>
        <v>#N/A</v>
      </c>
      <c r="R1242" s="613" t="e">
        <f t="shared" si="174"/>
        <v>#N/A</v>
      </c>
      <c r="S1242" s="613" t="e">
        <f t="shared" si="175"/>
        <v>#N/A</v>
      </c>
      <c r="T1242" s="747" t="e">
        <f t="shared" si="176"/>
        <v>#N/A</v>
      </c>
      <c r="U1242" s="613" t="e">
        <f t="shared" si="177"/>
        <v>#N/A</v>
      </c>
    </row>
    <row r="1243" spans="1:21">
      <c r="A1243" s="285" t="s">
        <v>3721</v>
      </c>
      <c r="B1243" s="285" t="s">
        <v>523</v>
      </c>
      <c r="C1243" s="447" t="s">
        <v>4309</v>
      </c>
      <c r="D1243" s="497">
        <f t="shared" si="178"/>
        <v>1708</v>
      </c>
      <c r="E1243" s="496" t="e">
        <v>#N/A</v>
      </c>
      <c r="F1243" s="489" t="e">
        <v>#N/A</v>
      </c>
      <c r="G1243" s="489" t="e">
        <v>#N/A</v>
      </c>
      <c r="H1243" s="489" t="e">
        <v>#N/A</v>
      </c>
      <c r="I1243" s="489" t="e">
        <v>#N/A</v>
      </c>
      <c r="J1243" s="489" t="e">
        <v>#N/A</v>
      </c>
      <c r="K1243" s="489" t="e">
        <v>#N/A</v>
      </c>
      <c r="L1243" s="489">
        <v>1708</v>
      </c>
      <c r="M1243" s="743"/>
      <c r="N1243" s="613" t="e">
        <f t="shared" si="171"/>
        <v>#N/A</v>
      </c>
      <c r="O1243" s="613" t="e">
        <f t="shared" si="172"/>
        <v>#N/A</v>
      </c>
      <c r="P1243" s="613" t="e">
        <f t="shared" si="173"/>
        <v>#N/A</v>
      </c>
      <c r="Q1243" s="896" t="e">
        <f t="shared" si="179"/>
        <v>#N/A</v>
      </c>
      <c r="R1243" s="613" t="e">
        <f t="shared" si="174"/>
        <v>#N/A</v>
      </c>
      <c r="S1243" s="613" t="e">
        <f t="shared" si="175"/>
        <v>#N/A</v>
      </c>
      <c r="T1243" s="747" t="e">
        <f t="shared" si="176"/>
        <v>#N/A</v>
      </c>
      <c r="U1243" s="613">
        <f t="shared" si="177"/>
        <v>0</v>
      </c>
    </row>
    <row r="1244" spans="1:21">
      <c r="A1244" s="285" t="s">
        <v>3721</v>
      </c>
      <c r="B1244" s="285" t="s">
        <v>546</v>
      </c>
      <c r="C1244" s="447" t="s">
        <v>6007</v>
      </c>
      <c r="D1244" s="497">
        <f t="shared" si="178"/>
        <v>988</v>
      </c>
      <c r="E1244" s="496" t="e">
        <v>#N/A</v>
      </c>
      <c r="F1244" s="489">
        <v>988</v>
      </c>
      <c r="G1244" s="489" t="e">
        <v>#N/A</v>
      </c>
      <c r="H1244" s="489">
        <v>968</v>
      </c>
      <c r="I1244" s="489">
        <v>968</v>
      </c>
      <c r="J1244" s="489">
        <v>968</v>
      </c>
      <c r="K1244" s="489">
        <v>968</v>
      </c>
      <c r="L1244" s="489">
        <v>968</v>
      </c>
      <c r="M1244" s="743"/>
      <c r="N1244" s="613" t="e">
        <f t="shared" si="171"/>
        <v>#N/A</v>
      </c>
      <c r="O1244" s="613">
        <f t="shared" si="172"/>
        <v>0</v>
      </c>
      <c r="P1244" s="613">
        <f t="shared" si="173"/>
        <v>20</v>
      </c>
      <c r="Q1244" s="896">
        <f t="shared" si="179"/>
        <v>1.0206611570247934</v>
      </c>
      <c r="R1244" s="613">
        <f t="shared" si="174"/>
        <v>20</v>
      </c>
      <c r="S1244" s="613">
        <f t="shared" si="175"/>
        <v>20</v>
      </c>
      <c r="T1244" s="747">
        <f t="shared" si="176"/>
        <v>20</v>
      </c>
      <c r="U1244" s="613">
        <f t="shared" si="177"/>
        <v>20</v>
      </c>
    </row>
    <row r="1245" spans="1:21">
      <c r="A1245" s="285" t="s">
        <v>3721</v>
      </c>
      <c r="B1245" s="285" t="s">
        <v>3643</v>
      </c>
      <c r="C1245" s="447" t="s">
        <v>6008</v>
      </c>
      <c r="D1245" s="497">
        <f t="shared" si="178"/>
        <v>1036</v>
      </c>
      <c r="E1245" s="496" t="e">
        <v>#N/A</v>
      </c>
      <c r="F1245" s="489">
        <v>1036</v>
      </c>
      <c r="G1245" s="489" t="e">
        <v>#N/A</v>
      </c>
      <c r="H1245" s="489" t="e">
        <v>#N/A</v>
      </c>
      <c r="I1245" s="489" t="e">
        <v>#N/A</v>
      </c>
      <c r="J1245" s="489" t="e">
        <v>#N/A</v>
      </c>
      <c r="K1245" s="489" t="e">
        <v>#N/A</v>
      </c>
      <c r="L1245" s="489" t="e">
        <v>#N/A</v>
      </c>
      <c r="M1245" s="743"/>
      <c r="N1245" s="613" t="e">
        <f t="shared" si="171"/>
        <v>#N/A</v>
      </c>
      <c r="O1245" s="613">
        <f t="shared" si="172"/>
        <v>0</v>
      </c>
      <c r="P1245" s="613" t="e">
        <f t="shared" si="173"/>
        <v>#N/A</v>
      </c>
      <c r="Q1245" s="896" t="e">
        <f t="shared" si="179"/>
        <v>#N/A</v>
      </c>
      <c r="R1245" s="613" t="e">
        <f t="shared" si="174"/>
        <v>#N/A</v>
      </c>
      <c r="S1245" s="613" t="e">
        <f t="shared" si="175"/>
        <v>#N/A</v>
      </c>
      <c r="T1245" s="747" t="e">
        <f t="shared" si="176"/>
        <v>#N/A</v>
      </c>
      <c r="U1245" s="613" t="e">
        <f t="shared" si="177"/>
        <v>#N/A</v>
      </c>
    </row>
    <row r="1246" spans="1:21">
      <c r="A1246" s="285" t="s">
        <v>3721</v>
      </c>
      <c r="B1246" s="285" t="s">
        <v>533</v>
      </c>
      <c r="C1246" s="447" t="s">
        <v>6009</v>
      </c>
      <c r="D1246" s="497">
        <f t="shared" si="178"/>
        <v>1298</v>
      </c>
      <c r="E1246" s="496">
        <v>1298</v>
      </c>
      <c r="F1246" s="489">
        <v>1298.46</v>
      </c>
      <c r="G1246" s="489" t="e">
        <v>#N/A</v>
      </c>
      <c r="H1246" s="489">
        <v>1273</v>
      </c>
      <c r="I1246" s="489">
        <v>1273</v>
      </c>
      <c r="J1246" s="489">
        <v>1273</v>
      </c>
      <c r="K1246" s="489">
        <v>1273</v>
      </c>
      <c r="L1246" s="489">
        <v>1273</v>
      </c>
      <c r="M1246" s="743"/>
      <c r="N1246" s="613">
        <f t="shared" si="171"/>
        <v>0</v>
      </c>
      <c r="O1246" s="613">
        <f t="shared" si="172"/>
        <v>-0.46000000000003638</v>
      </c>
      <c r="P1246" s="613">
        <f t="shared" si="173"/>
        <v>25</v>
      </c>
      <c r="Q1246" s="896">
        <f t="shared" si="179"/>
        <v>1.02</v>
      </c>
      <c r="R1246" s="613">
        <f t="shared" si="174"/>
        <v>25</v>
      </c>
      <c r="S1246" s="613">
        <f t="shared" si="175"/>
        <v>25</v>
      </c>
      <c r="T1246" s="747">
        <f t="shared" si="176"/>
        <v>25</v>
      </c>
      <c r="U1246" s="613">
        <f t="shared" si="177"/>
        <v>25</v>
      </c>
    </row>
    <row r="1247" spans="1:21">
      <c r="A1247" s="285" t="s">
        <v>3721</v>
      </c>
      <c r="B1247" s="285" t="s">
        <v>3624</v>
      </c>
      <c r="C1247" s="447" t="s">
        <v>4752</v>
      </c>
      <c r="D1247" s="497">
        <f t="shared" si="178"/>
        <v>1363</v>
      </c>
      <c r="E1247" s="496" t="e">
        <v>#N/A</v>
      </c>
      <c r="F1247" s="489">
        <v>1363</v>
      </c>
      <c r="G1247" s="489" t="e">
        <v>#N/A</v>
      </c>
      <c r="H1247" s="489" t="e">
        <v>#N/A</v>
      </c>
      <c r="I1247" s="489" t="e">
        <v>#N/A</v>
      </c>
      <c r="J1247" s="489" t="e">
        <v>#N/A</v>
      </c>
      <c r="K1247" s="489" t="e">
        <v>#N/A</v>
      </c>
      <c r="L1247" s="489" t="e">
        <v>#N/A</v>
      </c>
      <c r="M1247" s="743"/>
      <c r="N1247" s="613" t="e">
        <f t="shared" si="171"/>
        <v>#N/A</v>
      </c>
      <c r="O1247" s="613">
        <f t="shared" si="172"/>
        <v>0</v>
      </c>
      <c r="P1247" s="613" t="e">
        <f t="shared" si="173"/>
        <v>#N/A</v>
      </c>
      <c r="Q1247" s="896" t="e">
        <f t="shared" si="179"/>
        <v>#N/A</v>
      </c>
      <c r="R1247" s="613" t="e">
        <f t="shared" si="174"/>
        <v>#N/A</v>
      </c>
      <c r="S1247" s="613" t="e">
        <f t="shared" si="175"/>
        <v>#N/A</v>
      </c>
      <c r="T1247" s="747" t="e">
        <f t="shared" si="176"/>
        <v>#N/A</v>
      </c>
      <c r="U1247" s="613" t="e">
        <f t="shared" si="177"/>
        <v>#N/A</v>
      </c>
    </row>
    <row r="1248" spans="1:21">
      <c r="A1248" s="285" t="s">
        <v>3721</v>
      </c>
      <c r="B1248" s="285" t="s">
        <v>491</v>
      </c>
      <c r="C1248" s="447" t="s">
        <v>6010</v>
      </c>
      <c r="D1248" s="497">
        <f t="shared" si="178"/>
        <v>1317</v>
      </c>
      <c r="E1248" s="496" t="e">
        <v>#N/A</v>
      </c>
      <c r="F1248" s="489">
        <v>1317</v>
      </c>
      <c r="G1248" s="489" t="e">
        <v>#N/A</v>
      </c>
      <c r="H1248" s="489">
        <v>1317</v>
      </c>
      <c r="I1248" s="489">
        <v>1317</v>
      </c>
      <c r="J1248" s="489">
        <v>1317</v>
      </c>
      <c r="K1248" s="489">
        <v>1317</v>
      </c>
      <c r="L1248" s="489">
        <v>1317</v>
      </c>
      <c r="M1248" s="743"/>
      <c r="N1248" s="613" t="e">
        <f t="shared" si="171"/>
        <v>#N/A</v>
      </c>
      <c r="O1248" s="613">
        <f t="shared" si="172"/>
        <v>0</v>
      </c>
      <c r="P1248" s="613">
        <f t="shared" si="173"/>
        <v>0</v>
      </c>
      <c r="Q1248" s="896">
        <f t="shared" si="179"/>
        <v>1</v>
      </c>
      <c r="R1248" s="613">
        <f t="shared" si="174"/>
        <v>0</v>
      </c>
      <c r="S1248" s="613">
        <f t="shared" si="175"/>
        <v>0</v>
      </c>
      <c r="T1248" s="747">
        <f t="shared" si="176"/>
        <v>0</v>
      </c>
      <c r="U1248" s="613">
        <f t="shared" si="177"/>
        <v>0</v>
      </c>
    </row>
    <row r="1249" spans="1:21">
      <c r="A1249" s="285" t="s">
        <v>3721</v>
      </c>
      <c r="B1249" s="285" t="s">
        <v>3605</v>
      </c>
      <c r="C1249" s="447" t="s">
        <v>4769</v>
      </c>
      <c r="D1249" s="497">
        <f t="shared" si="178"/>
        <v>1331</v>
      </c>
      <c r="E1249" s="496" t="e">
        <v>#N/A</v>
      </c>
      <c r="F1249" s="489">
        <v>1331</v>
      </c>
      <c r="G1249" s="489" t="e">
        <v>#N/A</v>
      </c>
      <c r="H1249" s="489" t="e">
        <v>#N/A</v>
      </c>
      <c r="I1249" s="489" t="e">
        <v>#N/A</v>
      </c>
      <c r="J1249" s="489" t="e">
        <v>#N/A</v>
      </c>
      <c r="K1249" s="489" t="e">
        <v>#N/A</v>
      </c>
      <c r="L1249" s="489" t="e">
        <v>#N/A</v>
      </c>
      <c r="M1249" s="743"/>
      <c r="N1249" s="613" t="e">
        <f t="shared" si="171"/>
        <v>#N/A</v>
      </c>
      <c r="O1249" s="613">
        <f t="shared" si="172"/>
        <v>0</v>
      </c>
      <c r="P1249" s="613" t="e">
        <f t="shared" si="173"/>
        <v>#N/A</v>
      </c>
      <c r="Q1249" s="896" t="e">
        <f t="shared" si="179"/>
        <v>#N/A</v>
      </c>
      <c r="R1249" s="613" t="e">
        <f t="shared" si="174"/>
        <v>#N/A</v>
      </c>
      <c r="S1249" s="613" t="e">
        <f t="shared" si="175"/>
        <v>#N/A</v>
      </c>
      <c r="T1249" s="747" t="e">
        <f t="shared" si="176"/>
        <v>#N/A</v>
      </c>
      <c r="U1249" s="613" t="e">
        <f t="shared" si="177"/>
        <v>#N/A</v>
      </c>
    </row>
    <row r="1250" spans="1:21">
      <c r="A1250" s="285" t="s">
        <v>3721</v>
      </c>
      <c r="B1250" s="285" t="s">
        <v>3614</v>
      </c>
      <c r="C1250" s="447" t="s">
        <v>6011</v>
      </c>
      <c r="D1250" s="497">
        <f t="shared" si="178"/>
        <v>2586</v>
      </c>
      <c r="E1250" s="496" t="e">
        <v>#N/A</v>
      </c>
      <c r="F1250" s="489">
        <v>2586</v>
      </c>
      <c r="G1250" s="489" t="e">
        <v>#N/A</v>
      </c>
      <c r="H1250" s="489">
        <v>2586</v>
      </c>
      <c r="I1250" s="489">
        <v>2586</v>
      </c>
      <c r="J1250" s="489">
        <v>2586</v>
      </c>
      <c r="K1250" s="489" t="e">
        <v>#N/A</v>
      </c>
      <c r="L1250" s="489" t="e">
        <v>#N/A</v>
      </c>
      <c r="M1250" s="743"/>
      <c r="N1250" s="613" t="e">
        <f t="shared" si="171"/>
        <v>#N/A</v>
      </c>
      <c r="O1250" s="613">
        <f t="shared" si="172"/>
        <v>0</v>
      </c>
      <c r="P1250" s="613">
        <f t="shared" si="173"/>
        <v>0</v>
      </c>
      <c r="Q1250" s="896">
        <f t="shared" si="179"/>
        <v>1</v>
      </c>
      <c r="R1250" s="613">
        <f t="shared" si="174"/>
        <v>0</v>
      </c>
      <c r="S1250" s="613">
        <f t="shared" si="175"/>
        <v>0</v>
      </c>
      <c r="T1250" s="747" t="e">
        <f t="shared" si="176"/>
        <v>#N/A</v>
      </c>
      <c r="U1250" s="613" t="e">
        <f t="shared" si="177"/>
        <v>#N/A</v>
      </c>
    </row>
    <row r="1251" spans="1:21">
      <c r="A1251" s="285" t="s">
        <v>3721</v>
      </c>
      <c r="B1251" s="285" t="s">
        <v>503</v>
      </c>
      <c r="C1251" s="447" t="s">
        <v>6012</v>
      </c>
      <c r="D1251" s="497">
        <f t="shared" si="178"/>
        <v>2716</v>
      </c>
      <c r="E1251" s="496" t="e">
        <v>#N/A</v>
      </c>
      <c r="F1251" s="489">
        <v>2716</v>
      </c>
      <c r="G1251" s="489" t="e">
        <v>#N/A</v>
      </c>
      <c r="H1251" s="489">
        <v>2689</v>
      </c>
      <c r="I1251" s="489">
        <v>2689</v>
      </c>
      <c r="J1251" s="489">
        <v>2689</v>
      </c>
      <c r="K1251" s="489">
        <v>2689</v>
      </c>
      <c r="L1251" s="489">
        <v>2689</v>
      </c>
      <c r="M1251" s="743"/>
      <c r="N1251" s="613" t="e">
        <f t="shared" si="171"/>
        <v>#N/A</v>
      </c>
      <c r="O1251" s="613">
        <f t="shared" si="172"/>
        <v>0</v>
      </c>
      <c r="P1251" s="613">
        <f t="shared" si="173"/>
        <v>27</v>
      </c>
      <c r="Q1251" s="896">
        <f t="shared" si="179"/>
        <v>1.0100409074005205</v>
      </c>
      <c r="R1251" s="613">
        <f t="shared" si="174"/>
        <v>27</v>
      </c>
      <c r="S1251" s="613">
        <f t="shared" si="175"/>
        <v>27</v>
      </c>
      <c r="T1251" s="747">
        <f t="shared" si="176"/>
        <v>27</v>
      </c>
      <c r="U1251" s="613">
        <f t="shared" si="177"/>
        <v>27</v>
      </c>
    </row>
    <row r="1252" spans="1:21">
      <c r="A1252" s="285" t="s">
        <v>3721</v>
      </c>
      <c r="B1252" s="285" t="s">
        <v>504</v>
      </c>
      <c r="C1252" s="447" t="s">
        <v>6013</v>
      </c>
      <c r="D1252" s="497">
        <f t="shared" si="178"/>
        <v>2925</v>
      </c>
      <c r="E1252" s="496" t="e">
        <v>#N/A</v>
      </c>
      <c r="F1252" s="489">
        <v>2925</v>
      </c>
      <c r="G1252" s="489" t="e">
        <v>#N/A</v>
      </c>
      <c r="H1252" s="489">
        <v>2896</v>
      </c>
      <c r="I1252" s="489">
        <v>2896</v>
      </c>
      <c r="J1252" s="489">
        <v>2896</v>
      </c>
      <c r="K1252" s="489">
        <v>2896</v>
      </c>
      <c r="L1252" s="489">
        <v>2896</v>
      </c>
      <c r="M1252" s="743"/>
      <c r="N1252" s="613" t="e">
        <f t="shared" si="171"/>
        <v>#N/A</v>
      </c>
      <c r="O1252" s="613">
        <f t="shared" si="172"/>
        <v>0</v>
      </c>
      <c r="P1252" s="613">
        <f t="shared" si="173"/>
        <v>29</v>
      </c>
      <c r="Q1252" s="896">
        <f t="shared" si="179"/>
        <v>1.0100138121546962</v>
      </c>
      <c r="R1252" s="613">
        <f t="shared" si="174"/>
        <v>29</v>
      </c>
      <c r="S1252" s="613">
        <f t="shared" si="175"/>
        <v>29</v>
      </c>
      <c r="T1252" s="747">
        <f t="shared" si="176"/>
        <v>29</v>
      </c>
      <c r="U1252" s="613">
        <f t="shared" si="177"/>
        <v>29</v>
      </c>
    </row>
    <row r="1253" spans="1:21">
      <c r="A1253" s="285" t="s">
        <v>3721</v>
      </c>
      <c r="B1253" s="285" t="s">
        <v>3633</v>
      </c>
      <c r="C1253" s="447" t="s">
        <v>4737</v>
      </c>
      <c r="D1253" s="497">
        <f t="shared" si="178"/>
        <v>2925</v>
      </c>
      <c r="E1253" s="496">
        <v>2925</v>
      </c>
      <c r="F1253" s="489">
        <v>2896</v>
      </c>
      <c r="G1253" s="489" t="e">
        <v>#N/A</v>
      </c>
      <c r="H1253" s="489" t="e">
        <v>#N/A</v>
      </c>
      <c r="I1253" s="489" t="e">
        <v>#N/A</v>
      </c>
      <c r="J1253" s="489" t="e">
        <v>#N/A</v>
      </c>
      <c r="K1253" s="489" t="e">
        <v>#N/A</v>
      </c>
      <c r="L1253" s="489" t="e">
        <v>#N/A</v>
      </c>
      <c r="M1253" s="743"/>
      <c r="N1253" s="613">
        <f t="shared" si="171"/>
        <v>0</v>
      </c>
      <c r="O1253" s="613">
        <f t="shared" si="172"/>
        <v>29</v>
      </c>
      <c r="P1253" s="613" t="e">
        <f t="shared" si="173"/>
        <v>#N/A</v>
      </c>
      <c r="Q1253" s="896" t="e">
        <f t="shared" si="179"/>
        <v>#N/A</v>
      </c>
      <c r="R1253" s="613" t="e">
        <f t="shared" si="174"/>
        <v>#N/A</v>
      </c>
      <c r="S1253" s="613" t="e">
        <f t="shared" si="175"/>
        <v>#N/A</v>
      </c>
      <c r="T1253" s="747" t="e">
        <f t="shared" si="176"/>
        <v>#N/A</v>
      </c>
      <c r="U1253" s="613" t="e">
        <f t="shared" si="177"/>
        <v>#N/A</v>
      </c>
    </row>
    <row r="1254" spans="1:21">
      <c r="A1254" s="285" t="s">
        <v>3721</v>
      </c>
      <c r="B1254" s="285" t="s">
        <v>524</v>
      </c>
      <c r="C1254" s="447" t="s">
        <v>4309</v>
      </c>
      <c r="D1254" s="497">
        <f t="shared" si="178"/>
        <v>2896</v>
      </c>
      <c r="E1254" s="496" t="e">
        <v>#N/A</v>
      </c>
      <c r="F1254" s="489" t="e">
        <v>#N/A</v>
      </c>
      <c r="G1254" s="489" t="e">
        <v>#N/A</v>
      </c>
      <c r="H1254" s="489" t="e">
        <v>#N/A</v>
      </c>
      <c r="I1254" s="489" t="e">
        <v>#N/A</v>
      </c>
      <c r="J1254" s="489" t="e">
        <v>#N/A</v>
      </c>
      <c r="K1254" s="489" t="e">
        <v>#N/A</v>
      </c>
      <c r="L1254" s="489">
        <v>2896</v>
      </c>
      <c r="M1254" s="743"/>
      <c r="N1254" s="613" t="e">
        <f t="shared" si="171"/>
        <v>#N/A</v>
      </c>
      <c r="O1254" s="613" t="e">
        <f t="shared" si="172"/>
        <v>#N/A</v>
      </c>
      <c r="P1254" s="613" t="e">
        <f t="shared" si="173"/>
        <v>#N/A</v>
      </c>
      <c r="Q1254" s="896" t="e">
        <f t="shared" si="179"/>
        <v>#N/A</v>
      </c>
      <c r="R1254" s="613" t="e">
        <f t="shared" si="174"/>
        <v>#N/A</v>
      </c>
      <c r="S1254" s="613" t="e">
        <f t="shared" si="175"/>
        <v>#N/A</v>
      </c>
      <c r="T1254" s="747" t="e">
        <f t="shared" si="176"/>
        <v>#N/A</v>
      </c>
      <c r="U1254" s="613">
        <f t="shared" si="177"/>
        <v>0</v>
      </c>
    </row>
    <row r="1255" spans="1:21">
      <c r="A1255" s="285" t="s">
        <v>3721</v>
      </c>
      <c r="B1255" s="285" t="s">
        <v>482</v>
      </c>
      <c r="C1255" s="447" t="s">
        <v>6014</v>
      </c>
      <c r="D1255" s="497">
        <f t="shared" si="178"/>
        <v>2965</v>
      </c>
      <c r="E1255" s="496" t="e">
        <v>#N/A</v>
      </c>
      <c r="F1255" s="489">
        <v>2965</v>
      </c>
      <c r="G1255" s="489" t="e">
        <v>#N/A</v>
      </c>
      <c r="H1255" s="489">
        <v>2965</v>
      </c>
      <c r="I1255" s="489">
        <v>2965</v>
      </c>
      <c r="J1255" s="489">
        <v>2965</v>
      </c>
      <c r="K1255" s="489">
        <v>2965</v>
      </c>
      <c r="L1255" s="489">
        <v>2965</v>
      </c>
      <c r="M1255" s="743"/>
      <c r="N1255" s="613" t="e">
        <f t="shared" si="171"/>
        <v>#N/A</v>
      </c>
      <c r="O1255" s="613">
        <f t="shared" si="172"/>
        <v>0</v>
      </c>
      <c r="P1255" s="613">
        <f t="shared" si="173"/>
        <v>0</v>
      </c>
      <c r="Q1255" s="896">
        <f t="shared" si="179"/>
        <v>1</v>
      </c>
      <c r="R1255" s="613">
        <f t="shared" si="174"/>
        <v>0</v>
      </c>
      <c r="S1255" s="613">
        <f t="shared" si="175"/>
        <v>0</v>
      </c>
      <c r="T1255" s="747">
        <f t="shared" si="176"/>
        <v>0</v>
      </c>
      <c r="U1255" s="613">
        <f t="shared" si="177"/>
        <v>0</v>
      </c>
    </row>
    <row r="1256" spans="1:21">
      <c r="A1256" s="285" t="s">
        <v>3721</v>
      </c>
      <c r="B1256" s="285" t="s">
        <v>3596</v>
      </c>
      <c r="C1256" s="447" t="s">
        <v>4768</v>
      </c>
      <c r="D1256" s="497">
        <f t="shared" si="178"/>
        <v>3054</v>
      </c>
      <c r="E1256" s="496" t="e">
        <v>#N/A</v>
      </c>
      <c r="F1256" s="489">
        <v>3054</v>
      </c>
      <c r="G1256" s="489" t="e">
        <v>#N/A</v>
      </c>
      <c r="H1256" s="489" t="e">
        <v>#N/A</v>
      </c>
      <c r="I1256" s="489" t="e">
        <v>#N/A</v>
      </c>
      <c r="J1256" s="489" t="e">
        <v>#N/A</v>
      </c>
      <c r="K1256" s="489" t="e">
        <v>#N/A</v>
      </c>
      <c r="L1256" s="489" t="e">
        <v>#N/A</v>
      </c>
      <c r="M1256" s="743"/>
      <c r="N1256" s="613" t="e">
        <f t="shared" si="171"/>
        <v>#N/A</v>
      </c>
      <c r="O1256" s="613">
        <f t="shared" si="172"/>
        <v>0</v>
      </c>
      <c r="P1256" s="613" t="e">
        <f t="shared" si="173"/>
        <v>#N/A</v>
      </c>
      <c r="Q1256" s="896" t="e">
        <f t="shared" si="179"/>
        <v>#N/A</v>
      </c>
      <c r="R1256" s="613" t="e">
        <f t="shared" si="174"/>
        <v>#N/A</v>
      </c>
      <c r="S1256" s="613" t="e">
        <f t="shared" si="175"/>
        <v>#N/A</v>
      </c>
      <c r="T1256" s="747" t="e">
        <f t="shared" si="176"/>
        <v>#N/A</v>
      </c>
      <c r="U1256" s="613" t="e">
        <f t="shared" si="177"/>
        <v>#N/A</v>
      </c>
    </row>
    <row r="1257" spans="1:21">
      <c r="A1257" s="285" t="s">
        <v>3721</v>
      </c>
      <c r="B1257" s="285" t="s">
        <v>751</v>
      </c>
      <c r="C1257" s="447" t="s">
        <v>6015</v>
      </c>
      <c r="D1257" s="497">
        <f t="shared" si="178"/>
        <v>4945</v>
      </c>
      <c r="E1257" s="496" t="e">
        <v>#N/A</v>
      </c>
      <c r="F1257" s="489">
        <v>4945</v>
      </c>
      <c r="G1257" s="489" t="e">
        <v>#N/A</v>
      </c>
      <c r="H1257" s="489">
        <v>4945</v>
      </c>
      <c r="I1257" s="489">
        <v>4945</v>
      </c>
      <c r="J1257" s="489">
        <v>4945</v>
      </c>
      <c r="K1257" s="489">
        <v>4945</v>
      </c>
      <c r="L1257" s="489" t="e">
        <v>#N/A</v>
      </c>
      <c r="M1257" s="743"/>
      <c r="N1257" s="613" t="e">
        <f t="shared" si="171"/>
        <v>#N/A</v>
      </c>
      <c r="O1257" s="613">
        <f t="shared" si="172"/>
        <v>0</v>
      </c>
      <c r="P1257" s="613">
        <f t="shared" si="173"/>
        <v>0</v>
      </c>
      <c r="Q1257" s="896">
        <f t="shared" si="179"/>
        <v>1</v>
      </c>
      <c r="R1257" s="613">
        <f t="shared" si="174"/>
        <v>0</v>
      </c>
      <c r="S1257" s="613">
        <f t="shared" si="175"/>
        <v>0</v>
      </c>
      <c r="T1257" s="747">
        <f t="shared" si="176"/>
        <v>0</v>
      </c>
      <c r="U1257" s="613" t="e">
        <f t="shared" si="177"/>
        <v>#N/A</v>
      </c>
    </row>
    <row r="1258" spans="1:21">
      <c r="A1258" s="285" t="s">
        <v>3721</v>
      </c>
      <c r="B1258" s="285" t="s">
        <v>3615</v>
      </c>
      <c r="C1258" s="447" t="s">
        <v>6016</v>
      </c>
      <c r="D1258" s="497">
        <f t="shared" si="178"/>
        <v>1556</v>
      </c>
      <c r="E1258" s="496" t="e">
        <v>#N/A</v>
      </c>
      <c r="F1258" s="489">
        <v>1556</v>
      </c>
      <c r="G1258" s="489" t="e">
        <v>#N/A</v>
      </c>
      <c r="H1258" s="489">
        <v>1556</v>
      </c>
      <c r="I1258" s="489">
        <v>1556</v>
      </c>
      <c r="J1258" s="489">
        <v>1556</v>
      </c>
      <c r="K1258" s="489" t="e">
        <v>#N/A</v>
      </c>
      <c r="L1258" s="489" t="e">
        <v>#N/A</v>
      </c>
      <c r="M1258" s="743"/>
      <c r="N1258" s="613" t="e">
        <f t="shared" si="171"/>
        <v>#N/A</v>
      </c>
      <c r="O1258" s="613">
        <f t="shared" si="172"/>
        <v>0</v>
      </c>
      <c r="P1258" s="613">
        <f t="shared" si="173"/>
        <v>0</v>
      </c>
      <c r="Q1258" s="896">
        <f t="shared" si="179"/>
        <v>1</v>
      </c>
      <c r="R1258" s="613">
        <f t="shared" si="174"/>
        <v>0</v>
      </c>
      <c r="S1258" s="613">
        <f t="shared" si="175"/>
        <v>0</v>
      </c>
      <c r="T1258" s="747" t="e">
        <f t="shared" si="176"/>
        <v>#N/A</v>
      </c>
      <c r="U1258" s="613" t="e">
        <f t="shared" si="177"/>
        <v>#N/A</v>
      </c>
    </row>
    <row r="1259" spans="1:21">
      <c r="A1259" s="285" t="s">
        <v>3721</v>
      </c>
      <c r="B1259" s="285" t="s">
        <v>505</v>
      </c>
      <c r="C1259" s="447" t="s">
        <v>6017</v>
      </c>
      <c r="D1259" s="497">
        <f t="shared" si="178"/>
        <v>1635</v>
      </c>
      <c r="E1259" s="496" t="e">
        <v>#N/A</v>
      </c>
      <c r="F1259" s="489">
        <v>1635</v>
      </c>
      <c r="G1259" s="489" t="e">
        <v>#N/A</v>
      </c>
      <c r="H1259" s="489">
        <v>1618</v>
      </c>
      <c r="I1259" s="489">
        <v>1618</v>
      </c>
      <c r="J1259" s="489">
        <v>1618</v>
      </c>
      <c r="K1259" s="489">
        <v>1618</v>
      </c>
      <c r="L1259" s="489">
        <v>1618</v>
      </c>
      <c r="M1259" s="743"/>
      <c r="N1259" s="613" t="e">
        <f t="shared" si="171"/>
        <v>#N/A</v>
      </c>
      <c r="O1259" s="613">
        <f t="shared" si="172"/>
        <v>0</v>
      </c>
      <c r="P1259" s="613">
        <f t="shared" si="173"/>
        <v>17</v>
      </c>
      <c r="Q1259" s="896">
        <f t="shared" si="179"/>
        <v>1.0105067985166873</v>
      </c>
      <c r="R1259" s="613">
        <f t="shared" si="174"/>
        <v>17</v>
      </c>
      <c r="S1259" s="613">
        <f t="shared" si="175"/>
        <v>17</v>
      </c>
      <c r="T1259" s="747">
        <f t="shared" si="176"/>
        <v>17</v>
      </c>
      <c r="U1259" s="613">
        <f t="shared" si="177"/>
        <v>17</v>
      </c>
    </row>
    <row r="1260" spans="1:21">
      <c r="A1260" s="285" t="s">
        <v>3721</v>
      </c>
      <c r="B1260" s="285" t="s">
        <v>506</v>
      </c>
      <c r="C1260" s="447" t="s">
        <v>6018</v>
      </c>
      <c r="D1260" s="497">
        <f t="shared" si="178"/>
        <v>1841</v>
      </c>
      <c r="E1260" s="496" t="e">
        <v>#N/A</v>
      </c>
      <c r="F1260" s="489">
        <v>1841</v>
      </c>
      <c r="G1260" s="489" t="e">
        <v>#N/A</v>
      </c>
      <c r="H1260" s="489">
        <v>1822</v>
      </c>
      <c r="I1260" s="489">
        <v>1822</v>
      </c>
      <c r="J1260" s="489">
        <v>1822</v>
      </c>
      <c r="K1260" s="489">
        <v>1822</v>
      </c>
      <c r="L1260" s="489">
        <v>1822</v>
      </c>
      <c r="M1260" s="743"/>
      <c r="N1260" s="613" t="e">
        <f t="shared" si="171"/>
        <v>#N/A</v>
      </c>
      <c r="O1260" s="613">
        <f t="shared" si="172"/>
        <v>0</v>
      </c>
      <c r="P1260" s="613">
        <f t="shared" si="173"/>
        <v>19</v>
      </c>
      <c r="Q1260" s="896">
        <f t="shared" si="179"/>
        <v>1.0104281009879255</v>
      </c>
      <c r="R1260" s="613">
        <f t="shared" si="174"/>
        <v>19</v>
      </c>
      <c r="S1260" s="613">
        <f t="shared" si="175"/>
        <v>19</v>
      </c>
      <c r="T1260" s="747">
        <f t="shared" si="176"/>
        <v>19</v>
      </c>
      <c r="U1260" s="613">
        <f t="shared" si="177"/>
        <v>19</v>
      </c>
    </row>
    <row r="1261" spans="1:21">
      <c r="A1261" s="285" t="s">
        <v>3721</v>
      </c>
      <c r="B1261" s="285" t="s">
        <v>3634</v>
      </c>
      <c r="C1261" s="447" t="s">
        <v>4727</v>
      </c>
      <c r="D1261" s="497">
        <f t="shared" si="178"/>
        <v>1841</v>
      </c>
      <c r="E1261" s="496">
        <v>1841</v>
      </c>
      <c r="F1261" s="489">
        <v>1822</v>
      </c>
      <c r="G1261" s="489" t="e">
        <v>#N/A</v>
      </c>
      <c r="H1261" s="489" t="e">
        <v>#N/A</v>
      </c>
      <c r="I1261" s="489" t="e">
        <v>#N/A</v>
      </c>
      <c r="J1261" s="489" t="e">
        <v>#N/A</v>
      </c>
      <c r="K1261" s="489" t="e">
        <v>#N/A</v>
      </c>
      <c r="L1261" s="489" t="e">
        <v>#N/A</v>
      </c>
      <c r="M1261" s="743"/>
      <c r="N1261" s="613">
        <f t="shared" si="171"/>
        <v>0</v>
      </c>
      <c r="O1261" s="613">
        <f t="shared" si="172"/>
        <v>19</v>
      </c>
      <c r="P1261" s="613" t="e">
        <f t="shared" si="173"/>
        <v>#N/A</v>
      </c>
      <c r="Q1261" s="896" t="e">
        <f t="shared" si="179"/>
        <v>#N/A</v>
      </c>
      <c r="R1261" s="613" t="e">
        <f t="shared" si="174"/>
        <v>#N/A</v>
      </c>
      <c r="S1261" s="613" t="e">
        <f t="shared" si="175"/>
        <v>#N/A</v>
      </c>
      <c r="T1261" s="747" t="e">
        <f t="shared" si="176"/>
        <v>#N/A</v>
      </c>
      <c r="U1261" s="613" t="e">
        <f t="shared" si="177"/>
        <v>#N/A</v>
      </c>
    </row>
    <row r="1262" spans="1:21">
      <c r="A1262" s="285" t="s">
        <v>3721</v>
      </c>
      <c r="B1262" s="285" t="s">
        <v>525</v>
      </c>
      <c r="C1262" s="447" t="s">
        <v>4309</v>
      </c>
      <c r="D1262" s="497">
        <f t="shared" si="178"/>
        <v>1822</v>
      </c>
      <c r="E1262" s="496" t="e">
        <v>#N/A</v>
      </c>
      <c r="F1262" s="489" t="e">
        <v>#N/A</v>
      </c>
      <c r="G1262" s="489" t="e">
        <v>#N/A</v>
      </c>
      <c r="H1262" s="489" t="e">
        <v>#N/A</v>
      </c>
      <c r="I1262" s="489" t="e">
        <v>#N/A</v>
      </c>
      <c r="J1262" s="489" t="e">
        <v>#N/A</v>
      </c>
      <c r="K1262" s="489" t="e">
        <v>#N/A</v>
      </c>
      <c r="L1262" s="489">
        <v>1822</v>
      </c>
      <c r="M1262" s="743"/>
      <c r="N1262" s="613" t="e">
        <f t="shared" si="171"/>
        <v>#N/A</v>
      </c>
      <c r="O1262" s="613" t="e">
        <f t="shared" si="172"/>
        <v>#N/A</v>
      </c>
      <c r="P1262" s="613" t="e">
        <f t="shared" si="173"/>
        <v>#N/A</v>
      </c>
      <c r="Q1262" s="896" t="e">
        <f t="shared" si="179"/>
        <v>#N/A</v>
      </c>
      <c r="R1262" s="613" t="e">
        <f t="shared" si="174"/>
        <v>#N/A</v>
      </c>
      <c r="S1262" s="613" t="e">
        <f t="shared" si="175"/>
        <v>#N/A</v>
      </c>
      <c r="T1262" s="747" t="e">
        <f t="shared" si="176"/>
        <v>#N/A</v>
      </c>
      <c r="U1262" s="613">
        <f t="shared" si="177"/>
        <v>0</v>
      </c>
    </row>
    <row r="1263" spans="1:21">
      <c r="A1263" s="285" t="s">
        <v>3721</v>
      </c>
      <c r="B1263" s="285" t="s">
        <v>561</v>
      </c>
      <c r="C1263" s="447" t="s">
        <v>6019</v>
      </c>
      <c r="D1263" s="497">
        <f t="shared" si="178"/>
        <v>1844</v>
      </c>
      <c r="E1263" s="496" t="e">
        <v>#N/A</v>
      </c>
      <c r="F1263" s="489">
        <v>1844</v>
      </c>
      <c r="G1263" s="489" t="e">
        <v>#N/A</v>
      </c>
      <c r="H1263" s="489">
        <v>1844</v>
      </c>
      <c r="I1263" s="489">
        <v>1844</v>
      </c>
      <c r="J1263" s="489">
        <v>1844</v>
      </c>
      <c r="K1263" s="489">
        <v>1844</v>
      </c>
      <c r="L1263" s="489">
        <v>1844</v>
      </c>
      <c r="M1263" s="743"/>
      <c r="N1263" s="613" t="e">
        <f t="shared" si="171"/>
        <v>#N/A</v>
      </c>
      <c r="O1263" s="613">
        <f t="shared" si="172"/>
        <v>0</v>
      </c>
      <c r="P1263" s="613">
        <f t="shared" si="173"/>
        <v>0</v>
      </c>
      <c r="Q1263" s="896">
        <f t="shared" si="179"/>
        <v>1</v>
      </c>
      <c r="R1263" s="613">
        <f t="shared" si="174"/>
        <v>0</v>
      </c>
      <c r="S1263" s="613">
        <f t="shared" si="175"/>
        <v>0</v>
      </c>
      <c r="T1263" s="747">
        <f t="shared" si="176"/>
        <v>0</v>
      </c>
      <c r="U1263" s="613">
        <f t="shared" si="177"/>
        <v>0</v>
      </c>
    </row>
    <row r="1264" spans="1:21">
      <c r="A1264" s="285" t="s">
        <v>3721</v>
      </c>
      <c r="B1264" s="285" t="s">
        <v>547</v>
      </c>
      <c r="C1264" s="447" t="s">
        <v>6020</v>
      </c>
      <c r="D1264" s="497">
        <f t="shared" si="178"/>
        <v>999</v>
      </c>
      <c r="E1264" s="496" t="e">
        <v>#N/A</v>
      </c>
      <c r="F1264" s="489">
        <v>999</v>
      </c>
      <c r="G1264" s="489" t="e">
        <v>#N/A</v>
      </c>
      <c r="H1264" s="489">
        <v>979</v>
      </c>
      <c r="I1264" s="489">
        <v>979</v>
      </c>
      <c r="J1264" s="489">
        <v>979</v>
      </c>
      <c r="K1264" s="489">
        <v>979</v>
      </c>
      <c r="L1264" s="489">
        <v>979</v>
      </c>
      <c r="M1264" s="743"/>
      <c r="N1264" s="613" t="e">
        <f t="shared" si="171"/>
        <v>#N/A</v>
      </c>
      <c r="O1264" s="613">
        <f t="shared" si="172"/>
        <v>0</v>
      </c>
      <c r="P1264" s="613">
        <f t="shared" si="173"/>
        <v>20</v>
      </c>
      <c r="Q1264" s="896">
        <f t="shared" si="179"/>
        <v>1.0204290091930541</v>
      </c>
      <c r="R1264" s="613">
        <f t="shared" si="174"/>
        <v>20</v>
      </c>
      <c r="S1264" s="613">
        <f t="shared" si="175"/>
        <v>20</v>
      </c>
      <c r="T1264" s="747">
        <f t="shared" si="176"/>
        <v>20</v>
      </c>
      <c r="U1264" s="613">
        <f t="shared" si="177"/>
        <v>20</v>
      </c>
    </row>
    <row r="1265" spans="1:21">
      <c r="A1265" s="285" t="s">
        <v>3721</v>
      </c>
      <c r="B1265" s="285" t="s">
        <v>3644</v>
      </c>
      <c r="C1265" s="447" t="s">
        <v>6021</v>
      </c>
      <c r="D1265" s="497">
        <f t="shared" si="178"/>
        <v>1048</v>
      </c>
      <c r="E1265" s="496" t="e">
        <v>#N/A</v>
      </c>
      <c r="F1265" s="489">
        <v>1048</v>
      </c>
      <c r="G1265" s="489" t="e">
        <v>#N/A</v>
      </c>
      <c r="H1265" s="489" t="e">
        <v>#N/A</v>
      </c>
      <c r="I1265" s="489" t="e">
        <v>#N/A</v>
      </c>
      <c r="J1265" s="489" t="e">
        <v>#N/A</v>
      </c>
      <c r="K1265" s="489" t="e">
        <v>#N/A</v>
      </c>
      <c r="L1265" s="489" t="e">
        <v>#N/A</v>
      </c>
      <c r="M1265" s="743"/>
      <c r="N1265" s="613" t="e">
        <f t="shared" si="171"/>
        <v>#N/A</v>
      </c>
      <c r="O1265" s="613">
        <f t="shared" si="172"/>
        <v>0</v>
      </c>
      <c r="P1265" s="613" t="e">
        <f t="shared" si="173"/>
        <v>#N/A</v>
      </c>
      <c r="Q1265" s="896" t="e">
        <f t="shared" si="179"/>
        <v>#N/A</v>
      </c>
      <c r="R1265" s="613" t="e">
        <f t="shared" si="174"/>
        <v>#N/A</v>
      </c>
      <c r="S1265" s="613" t="e">
        <f t="shared" si="175"/>
        <v>#N/A</v>
      </c>
      <c r="T1265" s="747" t="e">
        <f t="shared" si="176"/>
        <v>#N/A</v>
      </c>
      <c r="U1265" s="613" t="e">
        <f t="shared" si="177"/>
        <v>#N/A</v>
      </c>
    </row>
    <row r="1266" spans="1:21">
      <c r="A1266" s="285" t="s">
        <v>3721</v>
      </c>
      <c r="B1266" s="285" t="s">
        <v>474</v>
      </c>
      <c r="C1266" s="447" t="s">
        <v>6022</v>
      </c>
      <c r="D1266" s="497">
        <f t="shared" si="178"/>
        <v>1866</v>
      </c>
      <c r="E1266" s="496" t="e">
        <v>#N/A</v>
      </c>
      <c r="F1266" s="489">
        <v>1866</v>
      </c>
      <c r="G1266" s="489" t="e">
        <v>#N/A</v>
      </c>
      <c r="H1266" s="489">
        <v>1866</v>
      </c>
      <c r="I1266" s="489">
        <v>1866</v>
      </c>
      <c r="J1266" s="489">
        <v>1866</v>
      </c>
      <c r="K1266" s="489">
        <v>1866</v>
      </c>
      <c r="L1266" s="489">
        <v>1866</v>
      </c>
      <c r="M1266" s="743"/>
      <c r="N1266" s="613" t="e">
        <f t="shared" si="171"/>
        <v>#N/A</v>
      </c>
      <c r="O1266" s="613">
        <f t="shared" si="172"/>
        <v>0</v>
      </c>
      <c r="P1266" s="613">
        <f t="shared" si="173"/>
        <v>0</v>
      </c>
      <c r="Q1266" s="896">
        <f t="shared" si="179"/>
        <v>1</v>
      </c>
      <c r="R1266" s="613">
        <f t="shared" si="174"/>
        <v>0</v>
      </c>
      <c r="S1266" s="613">
        <f t="shared" si="175"/>
        <v>0</v>
      </c>
      <c r="T1266" s="747">
        <f t="shared" si="176"/>
        <v>0</v>
      </c>
      <c r="U1266" s="613">
        <f t="shared" si="177"/>
        <v>0</v>
      </c>
    </row>
    <row r="1267" spans="1:21">
      <c r="A1267" s="285" t="s">
        <v>3721</v>
      </c>
      <c r="B1267" s="285" t="s">
        <v>534</v>
      </c>
      <c r="C1267" s="447" t="s">
        <v>6023</v>
      </c>
      <c r="D1267" s="497">
        <f t="shared" si="178"/>
        <v>1346</v>
      </c>
      <c r="E1267" s="496">
        <v>1346</v>
      </c>
      <c r="F1267" s="489">
        <v>1346.21</v>
      </c>
      <c r="G1267" s="489" t="e">
        <v>#N/A</v>
      </c>
      <c r="H1267" s="489">
        <v>1307</v>
      </c>
      <c r="I1267" s="489">
        <v>1307</v>
      </c>
      <c r="J1267" s="489">
        <v>1307</v>
      </c>
      <c r="K1267" s="489">
        <v>1307</v>
      </c>
      <c r="L1267" s="489">
        <v>1307</v>
      </c>
      <c r="M1267" s="743"/>
      <c r="N1267" s="613">
        <f t="shared" si="171"/>
        <v>0</v>
      </c>
      <c r="O1267" s="613">
        <f t="shared" si="172"/>
        <v>-0.21000000000003638</v>
      </c>
      <c r="P1267" s="613">
        <f t="shared" si="173"/>
        <v>39</v>
      </c>
      <c r="Q1267" s="896">
        <f t="shared" si="179"/>
        <v>1.03</v>
      </c>
      <c r="R1267" s="613">
        <f t="shared" si="174"/>
        <v>39</v>
      </c>
      <c r="S1267" s="613">
        <f t="shared" si="175"/>
        <v>39</v>
      </c>
      <c r="T1267" s="747">
        <f t="shared" si="176"/>
        <v>39</v>
      </c>
      <c r="U1267" s="613">
        <f t="shared" si="177"/>
        <v>39</v>
      </c>
    </row>
    <row r="1268" spans="1:21">
      <c r="A1268" s="285" t="s">
        <v>3721</v>
      </c>
      <c r="B1268" s="285" t="s">
        <v>3625</v>
      </c>
      <c r="C1268" s="447" t="s">
        <v>4753</v>
      </c>
      <c r="D1268" s="497">
        <f t="shared" si="178"/>
        <v>1399</v>
      </c>
      <c r="E1268" s="496" t="e">
        <v>#N/A</v>
      </c>
      <c r="F1268" s="489">
        <v>1399</v>
      </c>
      <c r="G1268" s="489" t="e">
        <v>#N/A</v>
      </c>
      <c r="H1268" s="489" t="e">
        <v>#N/A</v>
      </c>
      <c r="I1268" s="489" t="e">
        <v>#N/A</v>
      </c>
      <c r="J1268" s="489" t="e">
        <v>#N/A</v>
      </c>
      <c r="K1268" s="489" t="e">
        <v>#N/A</v>
      </c>
      <c r="L1268" s="489" t="e">
        <v>#N/A</v>
      </c>
      <c r="M1268" s="743"/>
      <c r="N1268" s="613" t="e">
        <f t="shared" si="171"/>
        <v>#N/A</v>
      </c>
      <c r="O1268" s="613">
        <f t="shared" si="172"/>
        <v>0</v>
      </c>
      <c r="P1268" s="613" t="e">
        <f t="shared" si="173"/>
        <v>#N/A</v>
      </c>
      <c r="Q1268" s="896" t="e">
        <f t="shared" si="179"/>
        <v>#N/A</v>
      </c>
      <c r="R1268" s="613" t="e">
        <f t="shared" si="174"/>
        <v>#N/A</v>
      </c>
      <c r="S1268" s="613" t="e">
        <f t="shared" si="175"/>
        <v>#N/A</v>
      </c>
      <c r="T1268" s="747" t="e">
        <f t="shared" si="176"/>
        <v>#N/A</v>
      </c>
      <c r="U1268" s="613" t="e">
        <f t="shared" si="177"/>
        <v>#N/A</v>
      </c>
    </row>
    <row r="1269" spans="1:21">
      <c r="A1269" s="285" t="s">
        <v>3721</v>
      </c>
      <c r="B1269" s="285" t="s">
        <v>566</v>
      </c>
      <c r="C1269" s="447" t="s">
        <v>6024</v>
      </c>
      <c r="D1269" s="497">
        <f t="shared" si="178"/>
        <v>1760</v>
      </c>
      <c r="E1269" s="496" t="e">
        <v>#N/A</v>
      </c>
      <c r="F1269" s="489">
        <v>1760</v>
      </c>
      <c r="G1269" s="489" t="e">
        <v>#N/A</v>
      </c>
      <c r="H1269" s="489">
        <v>1760</v>
      </c>
      <c r="I1269" s="489">
        <v>1760</v>
      </c>
      <c r="J1269" s="489">
        <v>1760</v>
      </c>
      <c r="K1269" s="489">
        <v>1760</v>
      </c>
      <c r="L1269" s="489">
        <v>1760</v>
      </c>
      <c r="M1269" s="743"/>
      <c r="N1269" s="613" t="e">
        <f t="shared" si="171"/>
        <v>#N/A</v>
      </c>
      <c r="O1269" s="613">
        <f t="shared" si="172"/>
        <v>0</v>
      </c>
      <c r="P1269" s="613">
        <f t="shared" si="173"/>
        <v>0</v>
      </c>
      <c r="Q1269" s="896">
        <f t="shared" si="179"/>
        <v>1</v>
      </c>
      <c r="R1269" s="613">
        <f t="shared" si="174"/>
        <v>0</v>
      </c>
      <c r="S1269" s="613">
        <f t="shared" si="175"/>
        <v>0</v>
      </c>
      <c r="T1269" s="747">
        <f t="shared" si="176"/>
        <v>0</v>
      </c>
      <c r="U1269" s="613">
        <f t="shared" si="177"/>
        <v>0</v>
      </c>
    </row>
    <row r="1270" spans="1:21">
      <c r="A1270" s="285" t="s">
        <v>3721</v>
      </c>
      <c r="B1270" s="285" t="s">
        <v>572</v>
      </c>
      <c r="C1270" s="447" t="s">
        <v>6025</v>
      </c>
      <c r="D1270" s="497">
        <f t="shared" si="178"/>
        <v>1535</v>
      </c>
      <c r="E1270" s="496" t="e">
        <v>#N/A</v>
      </c>
      <c r="F1270" s="489">
        <v>1535</v>
      </c>
      <c r="G1270" s="489" t="e">
        <v>#N/A</v>
      </c>
      <c r="H1270" s="489">
        <v>1535</v>
      </c>
      <c r="I1270" s="489">
        <v>1535</v>
      </c>
      <c r="J1270" s="489">
        <v>1535</v>
      </c>
      <c r="K1270" s="489">
        <v>1535</v>
      </c>
      <c r="L1270" s="489">
        <v>1535</v>
      </c>
      <c r="M1270" s="743"/>
      <c r="N1270" s="613" t="e">
        <f t="shared" si="171"/>
        <v>#N/A</v>
      </c>
      <c r="O1270" s="613">
        <f t="shared" si="172"/>
        <v>0</v>
      </c>
      <c r="P1270" s="613">
        <f t="shared" si="173"/>
        <v>0</v>
      </c>
      <c r="Q1270" s="896">
        <f t="shared" si="179"/>
        <v>1</v>
      </c>
      <c r="R1270" s="613">
        <f t="shared" si="174"/>
        <v>0</v>
      </c>
      <c r="S1270" s="613">
        <f t="shared" si="175"/>
        <v>0</v>
      </c>
      <c r="T1270" s="747">
        <f t="shared" si="176"/>
        <v>0</v>
      </c>
      <c r="U1270" s="613">
        <f t="shared" si="177"/>
        <v>0</v>
      </c>
    </row>
    <row r="1271" spans="1:21">
      <c r="A1271" s="285" t="s">
        <v>3721</v>
      </c>
      <c r="B1271" s="285" t="s">
        <v>483</v>
      </c>
      <c r="C1271" s="447" t="s">
        <v>6026</v>
      </c>
      <c r="D1271" s="497">
        <f t="shared" si="178"/>
        <v>1416</v>
      </c>
      <c r="E1271" s="496" t="e">
        <v>#N/A</v>
      </c>
      <c r="F1271" s="489">
        <v>1416</v>
      </c>
      <c r="G1271" s="489" t="e">
        <v>#N/A</v>
      </c>
      <c r="H1271" s="489">
        <v>1416</v>
      </c>
      <c r="I1271" s="489">
        <v>1416</v>
      </c>
      <c r="J1271" s="489">
        <v>1416</v>
      </c>
      <c r="K1271" s="489">
        <v>1416</v>
      </c>
      <c r="L1271" s="489">
        <v>1416</v>
      </c>
      <c r="M1271" s="743"/>
      <c r="N1271" s="613" t="e">
        <f t="shared" si="171"/>
        <v>#N/A</v>
      </c>
      <c r="O1271" s="613">
        <f t="shared" si="172"/>
        <v>0</v>
      </c>
      <c r="P1271" s="613">
        <f t="shared" si="173"/>
        <v>0</v>
      </c>
      <c r="Q1271" s="896">
        <f t="shared" si="179"/>
        <v>1</v>
      </c>
      <c r="R1271" s="613">
        <f t="shared" si="174"/>
        <v>0</v>
      </c>
      <c r="S1271" s="613">
        <f t="shared" si="175"/>
        <v>0</v>
      </c>
      <c r="T1271" s="747">
        <f t="shared" si="176"/>
        <v>0</v>
      </c>
      <c r="U1271" s="613">
        <f t="shared" si="177"/>
        <v>0</v>
      </c>
    </row>
    <row r="1272" spans="1:21">
      <c r="A1272" s="285" t="s">
        <v>3721</v>
      </c>
      <c r="B1272" s="285" t="s">
        <v>3597</v>
      </c>
      <c r="C1272" s="447" t="s">
        <v>4758</v>
      </c>
      <c r="D1272" s="497">
        <f t="shared" si="178"/>
        <v>1459</v>
      </c>
      <c r="E1272" s="496" t="e">
        <v>#N/A</v>
      </c>
      <c r="F1272" s="489">
        <v>1459</v>
      </c>
      <c r="G1272" s="489" t="e">
        <v>#N/A</v>
      </c>
      <c r="H1272" s="489" t="e">
        <v>#N/A</v>
      </c>
      <c r="I1272" s="489" t="e">
        <v>#N/A</v>
      </c>
      <c r="J1272" s="489" t="e">
        <v>#N/A</v>
      </c>
      <c r="K1272" s="489" t="e">
        <v>#N/A</v>
      </c>
      <c r="L1272" s="489" t="e">
        <v>#N/A</v>
      </c>
      <c r="M1272" s="743"/>
      <c r="N1272" s="613" t="e">
        <f t="shared" si="171"/>
        <v>#N/A</v>
      </c>
      <c r="O1272" s="613">
        <f t="shared" si="172"/>
        <v>0</v>
      </c>
      <c r="P1272" s="613" t="e">
        <f t="shared" si="173"/>
        <v>#N/A</v>
      </c>
      <c r="Q1272" s="896" t="e">
        <f t="shared" si="179"/>
        <v>#N/A</v>
      </c>
      <c r="R1272" s="613" t="e">
        <f t="shared" si="174"/>
        <v>#N/A</v>
      </c>
      <c r="S1272" s="613" t="e">
        <f t="shared" si="175"/>
        <v>#N/A</v>
      </c>
      <c r="T1272" s="747" t="e">
        <f t="shared" si="176"/>
        <v>#N/A</v>
      </c>
      <c r="U1272" s="613" t="e">
        <f t="shared" si="177"/>
        <v>#N/A</v>
      </c>
    </row>
    <row r="1273" spans="1:21">
      <c r="A1273" s="285" t="s">
        <v>3721</v>
      </c>
      <c r="B1273" s="285" t="s">
        <v>492</v>
      </c>
      <c r="C1273" s="447" t="s">
        <v>6027</v>
      </c>
      <c r="D1273" s="497">
        <f t="shared" si="178"/>
        <v>1359</v>
      </c>
      <c r="E1273" s="496" t="e">
        <v>#N/A</v>
      </c>
      <c r="F1273" s="489">
        <v>1359</v>
      </c>
      <c r="G1273" s="489" t="e">
        <v>#N/A</v>
      </c>
      <c r="H1273" s="489">
        <v>1359</v>
      </c>
      <c r="I1273" s="489">
        <v>1359</v>
      </c>
      <c r="J1273" s="489">
        <v>1359</v>
      </c>
      <c r="K1273" s="489">
        <v>1359</v>
      </c>
      <c r="L1273" s="489">
        <v>1359</v>
      </c>
      <c r="M1273" s="743"/>
      <c r="N1273" s="613" t="e">
        <f t="shared" si="171"/>
        <v>#N/A</v>
      </c>
      <c r="O1273" s="613">
        <f t="shared" si="172"/>
        <v>0</v>
      </c>
      <c r="P1273" s="613">
        <f t="shared" si="173"/>
        <v>0</v>
      </c>
      <c r="Q1273" s="896">
        <f t="shared" si="179"/>
        <v>1</v>
      </c>
      <c r="R1273" s="613">
        <f t="shared" si="174"/>
        <v>0</v>
      </c>
      <c r="S1273" s="613">
        <f t="shared" si="175"/>
        <v>0</v>
      </c>
      <c r="T1273" s="747">
        <f t="shared" si="176"/>
        <v>0</v>
      </c>
      <c r="U1273" s="613">
        <f t="shared" si="177"/>
        <v>0</v>
      </c>
    </row>
    <row r="1274" spans="1:21">
      <c r="A1274" s="285" t="s">
        <v>3721</v>
      </c>
      <c r="B1274" s="285" t="s">
        <v>3606</v>
      </c>
      <c r="C1274" s="447" t="s">
        <v>4770</v>
      </c>
      <c r="D1274" s="497">
        <f t="shared" si="178"/>
        <v>1373</v>
      </c>
      <c r="E1274" s="496" t="e">
        <v>#N/A</v>
      </c>
      <c r="F1274" s="489">
        <v>1373</v>
      </c>
      <c r="G1274" s="489" t="e">
        <v>#N/A</v>
      </c>
      <c r="H1274" s="489" t="e">
        <v>#N/A</v>
      </c>
      <c r="I1274" s="489" t="e">
        <v>#N/A</v>
      </c>
      <c r="J1274" s="489" t="e">
        <v>#N/A</v>
      </c>
      <c r="K1274" s="489" t="e">
        <v>#N/A</v>
      </c>
      <c r="L1274" s="489" t="e">
        <v>#N/A</v>
      </c>
      <c r="M1274" s="743"/>
      <c r="N1274" s="613" t="e">
        <f t="shared" si="171"/>
        <v>#N/A</v>
      </c>
      <c r="O1274" s="613">
        <f t="shared" si="172"/>
        <v>0</v>
      </c>
      <c r="P1274" s="613" t="e">
        <f t="shared" si="173"/>
        <v>#N/A</v>
      </c>
      <c r="Q1274" s="896" t="e">
        <f t="shared" si="179"/>
        <v>#N/A</v>
      </c>
      <c r="R1274" s="613" t="e">
        <f t="shared" si="174"/>
        <v>#N/A</v>
      </c>
      <c r="S1274" s="613" t="e">
        <f t="shared" si="175"/>
        <v>#N/A</v>
      </c>
      <c r="T1274" s="747" t="e">
        <f t="shared" si="176"/>
        <v>#N/A</v>
      </c>
      <c r="U1274" s="613" t="e">
        <f t="shared" si="177"/>
        <v>#N/A</v>
      </c>
    </row>
    <row r="1275" spans="1:21">
      <c r="A1275" s="285" t="s">
        <v>3718</v>
      </c>
      <c r="B1275" s="285" t="s">
        <v>3561</v>
      </c>
      <c r="C1275" s="447" t="s">
        <v>4833</v>
      </c>
      <c r="D1275" s="497">
        <f t="shared" si="178"/>
        <v>978</v>
      </c>
      <c r="E1275" s="496" t="e">
        <v>#N/A</v>
      </c>
      <c r="F1275" s="489">
        <v>978</v>
      </c>
      <c r="G1275" s="489" t="e">
        <v>#N/A</v>
      </c>
      <c r="H1275" s="489" t="e">
        <v>#N/A</v>
      </c>
      <c r="I1275" s="489" t="e">
        <v>#N/A</v>
      </c>
      <c r="J1275" s="489" t="e">
        <v>#N/A</v>
      </c>
      <c r="K1275" s="489" t="e">
        <v>#N/A</v>
      </c>
      <c r="L1275" s="489" t="e">
        <v>#N/A</v>
      </c>
      <c r="M1275" s="743"/>
      <c r="N1275" s="613" t="e">
        <f t="shared" si="171"/>
        <v>#N/A</v>
      </c>
      <c r="O1275" s="613">
        <f t="shared" si="172"/>
        <v>0</v>
      </c>
      <c r="P1275" s="613" t="e">
        <f t="shared" si="173"/>
        <v>#N/A</v>
      </c>
      <c r="Q1275" s="896" t="e">
        <f t="shared" si="179"/>
        <v>#N/A</v>
      </c>
      <c r="R1275" s="613" t="e">
        <f t="shared" si="174"/>
        <v>#N/A</v>
      </c>
      <c r="S1275" s="613" t="e">
        <f t="shared" si="175"/>
        <v>#N/A</v>
      </c>
      <c r="T1275" s="747" t="e">
        <f t="shared" si="176"/>
        <v>#N/A</v>
      </c>
      <c r="U1275" s="613" t="e">
        <f t="shared" si="177"/>
        <v>#N/A</v>
      </c>
    </row>
    <row r="1276" spans="1:21">
      <c r="A1276" s="285" t="s">
        <v>3721</v>
      </c>
      <c r="B1276" s="285" t="s">
        <v>752</v>
      </c>
      <c r="C1276" s="447" t="s">
        <v>6028</v>
      </c>
      <c r="D1276" s="497">
        <f t="shared" si="178"/>
        <v>5539</v>
      </c>
      <c r="E1276" s="496" t="e">
        <v>#N/A</v>
      </c>
      <c r="F1276" s="489">
        <v>5539</v>
      </c>
      <c r="G1276" s="489" t="e">
        <v>#N/A</v>
      </c>
      <c r="H1276" s="489">
        <v>5539</v>
      </c>
      <c r="I1276" s="489">
        <v>5539</v>
      </c>
      <c r="J1276" s="489">
        <v>5539</v>
      </c>
      <c r="K1276" s="489">
        <v>5539</v>
      </c>
      <c r="L1276" s="489" t="e">
        <v>#N/A</v>
      </c>
      <c r="M1276" s="743"/>
      <c r="N1276" s="613" t="e">
        <f t="shared" si="171"/>
        <v>#N/A</v>
      </c>
      <c r="O1276" s="613">
        <f t="shared" si="172"/>
        <v>0</v>
      </c>
      <c r="P1276" s="613">
        <f t="shared" si="173"/>
        <v>0</v>
      </c>
      <c r="Q1276" s="896">
        <f t="shared" si="179"/>
        <v>1</v>
      </c>
      <c r="R1276" s="613">
        <f t="shared" si="174"/>
        <v>0</v>
      </c>
      <c r="S1276" s="613">
        <f t="shared" si="175"/>
        <v>0</v>
      </c>
      <c r="T1276" s="747">
        <f t="shared" si="176"/>
        <v>0</v>
      </c>
      <c r="U1276" s="613" t="e">
        <f t="shared" si="177"/>
        <v>#N/A</v>
      </c>
    </row>
    <row r="1277" spans="1:21">
      <c r="A1277" s="285" t="s">
        <v>3721</v>
      </c>
      <c r="B1277" s="285" t="s">
        <v>469</v>
      </c>
      <c r="C1277" s="447" t="s">
        <v>6029</v>
      </c>
      <c r="D1277" s="497">
        <f t="shared" si="178"/>
        <v>1707</v>
      </c>
      <c r="E1277" s="496" t="e">
        <v>#N/A</v>
      </c>
      <c r="F1277" s="489">
        <v>1707</v>
      </c>
      <c r="G1277" s="489" t="e">
        <v>#N/A</v>
      </c>
      <c r="H1277" s="489">
        <v>1707</v>
      </c>
      <c r="I1277" s="489">
        <v>1707</v>
      </c>
      <c r="J1277" s="489">
        <v>1707</v>
      </c>
      <c r="K1277" s="489">
        <v>1707</v>
      </c>
      <c r="L1277" s="489">
        <v>1707</v>
      </c>
      <c r="M1277" s="743"/>
      <c r="N1277" s="613" t="e">
        <f t="shared" si="171"/>
        <v>#N/A</v>
      </c>
      <c r="O1277" s="613">
        <f t="shared" si="172"/>
        <v>0</v>
      </c>
      <c r="P1277" s="613">
        <f t="shared" si="173"/>
        <v>0</v>
      </c>
      <c r="Q1277" s="896">
        <f t="shared" si="179"/>
        <v>1</v>
      </c>
      <c r="R1277" s="613">
        <f t="shared" si="174"/>
        <v>0</v>
      </c>
      <c r="S1277" s="613">
        <f t="shared" si="175"/>
        <v>0</v>
      </c>
      <c r="T1277" s="747">
        <f t="shared" si="176"/>
        <v>0</v>
      </c>
      <c r="U1277" s="613">
        <f t="shared" si="177"/>
        <v>0</v>
      </c>
    </row>
    <row r="1278" spans="1:21">
      <c r="A1278" s="285" t="s">
        <v>3721</v>
      </c>
      <c r="B1278" s="285" t="s">
        <v>3616</v>
      </c>
      <c r="C1278" s="447" t="s">
        <v>6030</v>
      </c>
      <c r="D1278" s="497">
        <f t="shared" si="178"/>
        <v>1576</v>
      </c>
      <c r="E1278" s="496" t="e">
        <v>#N/A</v>
      </c>
      <c r="F1278" s="489">
        <v>1576</v>
      </c>
      <c r="G1278" s="489" t="e">
        <v>#N/A</v>
      </c>
      <c r="H1278" s="489">
        <v>1576</v>
      </c>
      <c r="I1278" s="489">
        <v>1576</v>
      </c>
      <c r="J1278" s="489">
        <v>1576</v>
      </c>
      <c r="K1278" s="489" t="e">
        <v>#N/A</v>
      </c>
      <c r="L1278" s="489" t="e">
        <v>#N/A</v>
      </c>
      <c r="M1278" s="743"/>
      <c r="N1278" s="613" t="e">
        <f t="shared" si="171"/>
        <v>#N/A</v>
      </c>
      <c r="O1278" s="613">
        <f t="shared" si="172"/>
        <v>0</v>
      </c>
      <c r="P1278" s="613">
        <f t="shared" si="173"/>
        <v>0</v>
      </c>
      <c r="Q1278" s="896">
        <f t="shared" si="179"/>
        <v>1</v>
      </c>
      <c r="R1278" s="613">
        <f t="shared" si="174"/>
        <v>0</v>
      </c>
      <c r="S1278" s="613">
        <f t="shared" si="175"/>
        <v>0</v>
      </c>
      <c r="T1278" s="747" t="e">
        <f t="shared" si="176"/>
        <v>#N/A</v>
      </c>
      <c r="U1278" s="613" t="e">
        <f t="shared" si="177"/>
        <v>#N/A</v>
      </c>
    </row>
    <row r="1279" spans="1:21">
      <c r="A1279" s="285" t="s">
        <v>3721</v>
      </c>
      <c r="B1279" s="285" t="s">
        <v>507</v>
      </c>
      <c r="C1279" s="447" t="s">
        <v>6031</v>
      </c>
      <c r="D1279" s="497">
        <f t="shared" si="178"/>
        <v>1656</v>
      </c>
      <c r="E1279" s="496" t="e">
        <v>#N/A</v>
      </c>
      <c r="F1279" s="489">
        <v>1656</v>
      </c>
      <c r="G1279" s="489" t="e">
        <v>#N/A</v>
      </c>
      <c r="H1279" s="489">
        <v>1639</v>
      </c>
      <c r="I1279" s="489">
        <v>1639</v>
      </c>
      <c r="J1279" s="489">
        <v>1639</v>
      </c>
      <c r="K1279" s="489">
        <v>1639</v>
      </c>
      <c r="L1279" s="489">
        <v>1639</v>
      </c>
      <c r="M1279" s="743"/>
      <c r="N1279" s="613" t="e">
        <f t="shared" si="171"/>
        <v>#N/A</v>
      </c>
      <c r="O1279" s="613">
        <f t="shared" si="172"/>
        <v>0</v>
      </c>
      <c r="P1279" s="613">
        <f t="shared" si="173"/>
        <v>17</v>
      </c>
      <c r="Q1279" s="896">
        <f t="shared" si="179"/>
        <v>1.0103721781574131</v>
      </c>
      <c r="R1279" s="613">
        <f t="shared" si="174"/>
        <v>17</v>
      </c>
      <c r="S1279" s="613">
        <f t="shared" si="175"/>
        <v>17</v>
      </c>
      <c r="T1279" s="747">
        <f t="shared" si="176"/>
        <v>17</v>
      </c>
      <c r="U1279" s="613">
        <f t="shared" si="177"/>
        <v>17</v>
      </c>
    </row>
    <row r="1280" spans="1:21">
      <c r="A1280" s="285" t="s">
        <v>3721</v>
      </c>
      <c r="B1280" s="285" t="s">
        <v>508</v>
      </c>
      <c r="C1280" s="447" t="s">
        <v>6032</v>
      </c>
      <c r="D1280" s="497">
        <f t="shared" si="178"/>
        <v>1863</v>
      </c>
      <c r="E1280" s="496" t="e">
        <v>#N/A</v>
      </c>
      <c r="F1280" s="489">
        <v>1863</v>
      </c>
      <c r="G1280" s="489" t="e">
        <v>#N/A</v>
      </c>
      <c r="H1280" s="489">
        <v>1844</v>
      </c>
      <c r="I1280" s="489">
        <v>1844</v>
      </c>
      <c r="J1280" s="489">
        <v>1844</v>
      </c>
      <c r="K1280" s="489">
        <v>1844</v>
      </c>
      <c r="L1280" s="489">
        <v>1844</v>
      </c>
      <c r="M1280" s="743"/>
      <c r="N1280" s="613" t="e">
        <f t="shared" si="171"/>
        <v>#N/A</v>
      </c>
      <c r="O1280" s="613">
        <f t="shared" si="172"/>
        <v>0</v>
      </c>
      <c r="P1280" s="613">
        <f t="shared" si="173"/>
        <v>19</v>
      </c>
      <c r="Q1280" s="896">
        <f t="shared" si="179"/>
        <v>1.0103036876355749</v>
      </c>
      <c r="R1280" s="613">
        <f t="shared" si="174"/>
        <v>19</v>
      </c>
      <c r="S1280" s="613">
        <f t="shared" si="175"/>
        <v>19</v>
      </c>
      <c r="T1280" s="747">
        <f t="shared" si="176"/>
        <v>19</v>
      </c>
      <c r="U1280" s="613">
        <f t="shared" si="177"/>
        <v>19</v>
      </c>
    </row>
    <row r="1281" spans="1:21">
      <c r="A1281" s="285" t="s">
        <v>3721</v>
      </c>
      <c r="B1281" s="285" t="s">
        <v>3635</v>
      </c>
      <c r="C1281" s="447" t="s">
        <v>4728</v>
      </c>
      <c r="D1281" s="497">
        <f t="shared" si="178"/>
        <v>1863</v>
      </c>
      <c r="E1281" s="496">
        <v>1863</v>
      </c>
      <c r="F1281" s="489">
        <v>1844</v>
      </c>
      <c r="G1281" s="489" t="e">
        <v>#N/A</v>
      </c>
      <c r="H1281" s="489" t="e">
        <v>#N/A</v>
      </c>
      <c r="I1281" s="489" t="e">
        <v>#N/A</v>
      </c>
      <c r="J1281" s="489" t="e">
        <v>#N/A</v>
      </c>
      <c r="K1281" s="489" t="e">
        <v>#N/A</v>
      </c>
      <c r="L1281" s="489" t="e">
        <v>#N/A</v>
      </c>
      <c r="M1281" s="743"/>
      <c r="N1281" s="613">
        <f t="shared" si="171"/>
        <v>0</v>
      </c>
      <c r="O1281" s="613">
        <f t="shared" si="172"/>
        <v>19</v>
      </c>
      <c r="P1281" s="613" t="e">
        <f t="shared" si="173"/>
        <v>#N/A</v>
      </c>
      <c r="Q1281" s="896" t="e">
        <f t="shared" si="179"/>
        <v>#N/A</v>
      </c>
      <c r="R1281" s="613" t="e">
        <f t="shared" si="174"/>
        <v>#N/A</v>
      </c>
      <c r="S1281" s="613" t="e">
        <f t="shared" si="175"/>
        <v>#N/A</v>
      </c>
      <c r="T1281" s="747" t="e">
        <f t="shared" si="176"/>
        <v>#N/A</v>
      </c>
      <c r="U1281" s="613" t="e">
        <f t="shared" si="177"/>
        <v>#N/A</v>
      </c>
    </row>
    <row r="1282" spans="1:21">
      <c r="A1282" s="285" t="s">
        <v>3721</v>
      </c>
      <c r="B1282" s="285" t="s">
        <v>526</v>
      </c>
      <c r="C1282" s="447" t="s">
        <v>4309</v>
      </c>
      <c r="D1282" s="497">
        <f t="shared" si="178"/>
        <v>1844</v>
      </c>
      <c r="E1282" s="496" t="e">
        <v>#N/A</v>
      </c>
      <c r="F1282" s="489" t="e">
        <v>#N/A</v>
      </c>
      <c r="G1282" s="489" t="e">
        <v>#N/A</v>
      </c>
      <c r="H1282" s="489" t="e">
        <v>#N/A</v>
      </c>
      <c r="I1282" s="489" t="e">
        <v>#N/A</v>
      </c>
      <c r="J1282" s="489" t="e">
        <v>#N/A</v>
      </c>
      <c r="K1282" s="489" t="e">
        <v>#N/A</v>
      </c>
      <c r="L1282" s="489">
        <v>1844</v>
      </c>
      <c r="M1282" s="743"/>
      <c r="N1282" s="613" t="e">
        <f t="shared" ref="N1282:N1345" si="180">D1282-E1282</f>
        <v>#N/A</v>
      </c>
      <c r="O1282" s="613" t="e">
        <f t="shared" ref="O1282:O1345" si="181">D1282-F1282</f>
        <v>#N/A</v>
      </c>
      <c r="P1282" s="613" t="e">
        <f t="shared" ref="P1282:P1345" si="182">D1282-H1282</f>
        <v>#N/A</v>
      </c>
      <c r="Q1282" s="896" t="e">
        <f t="shared" si="179"/>
        <v>#N/A</v>
      </c>
      <c r="R1282" s="613" t="e">
        <f t="shared" ref="R1282:R1345" si="183">D1282-I1282</f>
        <v>#N/A</v>
      </c>
      <c r="S1282" s="613" t="e">
        <f t="shared" ref="S1282:S1345" si="184">D1282-J1282</f>
        <v>#N/A</v>
      </c>
      <c r="T1282" s="747" t="e">
        <f t="shared" ref="T1282:T1345" si="185">D1282-K1282</f>
        <v>#N/A</v>
      </c>
      <c r="U1282" s="613">
        <f t="shared" ref="U1282:U1345" si="186">D1282-L1282</f>
        <v>0</v>
      </c>
    </row>
    <row r="1283" spans="1:21">
      <c r="A1283" s="285" t="s">
        <v>3721</v>
      </c>
      <c r="B1283" s="285" t="s">
        <v>562</v>
      </c>
      <c r="C1283" s="447" t="s">
        <v>6033</v>
      </c>
      <c r="D1283" s="497">
        <f t="shared" ref="D1283:D1346" si="187">IFERROR(E1283,IFERROR(F1283,IFERROR(G1283,IFERROR(H1283,IFERROR(I1283,IFERROR(J1283,IFERROR(K1283,L1283)))))))</f>
        <v>1900</v>
      </c>
      <c r="E1283" s="496" t="e">
        <v>#N/A</v>
      </c>
      <c r="F1283" s="489">
        <v>1900</v>
      </c>
      <c r="G1283" s="489" t="e">
        <v>#N/A</v>
      </c>
      <c r="H1283" s="489">
        <v>1900</v>
      </c>
      <c r="I1283" s="489">
        <v>1900</v>
      </c>
      <c r="J1283" s="489">
        <v>1900</v>
      </c>
      <c r="K1283" s="489">
        <v>1900</v>
      </c>
      <c r="L1283" s="489">
        <v>1900</v>
      </c>
      <c r="M1283" s="743"/>
      <c r="N1283" s="613" t="e">
        <f t="shared" si="180"/>
        <v>#N/A</v>
      </c>
      <c r="O1283" s="613">
        <f t="shared" si="181"/>
        <v>0</v>
      </c>
      <c r="P1283" s="613">
        <f t="shared" si="182"/>
        <v>0</v>
      </c>
      <c r="Q1283" s="896">
        <f t="shared" ref="Q1283:Q1346" si="188">F1283/H1283</f>
        <v>1</v>
      </c>
      <c r="R1283" s="613">
        <f t="shared" si="183"/>
        <v>0</v>
      </c>
      <c r="S1283" s="613">
        <f t="shared" si="184"/>
        <v>0</v>
      </c>
      <c r="T1283" s="747">
        <f t="shared" si="185"/>
        <v>0</v>
      </c>
      <c r="U1283" s="613">
        <f t="shared" si="186"/>
        <v>0</v>
      </c>
    </row>
    <row r="1284" spans="1:21">
      <c r="A1284" s="285" t="s">
        <v>3721</v>
      </c>
      <c r="B1284" s="285" t="s">
        <v>548</v>
      </c>
      <c r="C1284" s="447" t="s">
        <v>6034</v>
      </c>
      <c r="D1284" s="497">
        <f t="shared" si="187"/>
        <v>1024</v>
      </c>
      <c r="E1284" s="496" t="e">
        <v>#N/A</v>
      </c>
      <c r="F1284" s="489">
        <v>1024</v>
      </c>
      <c r="G1284" s="489" t="e">
        <v>#N/A</v>
      </c>
      <c r="H1284" s="489">
        <v>1003</v>
      </c>
      <c r="I1284" s="489">
        <v>1003</v>
      </c>
      <c r="J1284" s="489">
        <v>1003</v>
      </c>
      <c r="K1284" s="489">
        <v>1003</v>
      </c>
      <c r="L1284" s="489">
        <v>1003</v>
      </c>
      <c r="M1284" s="743"/>
      <c r="N1284" s="613" t="e">
        <f t="shared" si="180"/>
        <v>#N/A</v>
      </c>
      <c r="O1284" s="613">
        <f t="shared" si="181"/>
        <v>0</v>
      </c>
      <c r="P1284" s="613">
        <f t="shared" si="182"/>
        <v>21</v>
      </c>
      <c r="Q1284" s="896">
        <f t="shared" si="188"/>
        <v>1.0209371884346958</v>
      </c>
      <c r="R1284" s="613">
        <f t="shared" si="183"/>
        <v>21</v>
      </c>
      <c r="S1284" s="613">
        <f t="shared" si="184"/>
        <v>21</v>
      </c>
      <c r="T1284" s="747">
        <f t="shared" si="185"/>
        <v>21</v>
      </c>
      <c r="U1284" s="613">
        <f t="shared" si="186"/>
        <v>21</v>
      </c>
    </row>
    <row r="1285" spans="1:21">
      <c r="A1285" s="285" t="s">
        <v>3721</v>
      </c>
      <c r="B1285" s="285" t="s">
        <v>3645</v>
      </c>
      <c r="C1285" s="447" t="s">
        <v>6035</v>
      </c>
      <c r="D1285" s="497">
        <f t="shared" si="187"/>
        <v>1074</v>
      </c>
      <c r="E1285" s="496" t="e">
        <v>#N/A</v>
      </c>
      <c r="F1285" s="489">
        <v>1074</v>
      </c>
      <c r="G1285" s="489" t="e">
        <v>#N/A</v>
      </c>
      <c r="H1285" s="489" t="e">
        <v>#N/A</v>
      </c>
      <c r="I1285" s="489" t="e">
        <v>#N/A</v>
      </c>
      <c r="J1285" s="489" t="e">
        <v>#N/A</v>
      </c>
      <c r="K1285" s="489" t="e">
        <v>#N/A</v>
      </c>
      <c r="L1285" s="489" t="e">
        <v>#N/A</v>
      </c>
      <c r="M1285" s="743"/>
      <c r="N1285" s="613" t="e">
        <f t="shared" si="180"/>
        <v>#N/A</v>
      </c>
      <c r="O1285" s="613">
        <f t="shared" si="181"/>
        <v>0</v>
      </c>
      <c r="P1285" s="613" t="e">
        <f t="shared" si="182"/>
        <v>#N/A</v>
      </c>
      <c r="Q1285" s="896" t="e">
        <f t="shared" si="188"/>
        <v>#N/A</v>
      </c>
      <c r="R1285" s="613" t="e">
        <f t="shared" si="183"/>
        <v>#N/A</v>
      </c>
      <c r="S1285" s="613" t="e">
        <f t="shared" si="184"/>
        <v>#N/A</v>
      </c>
      <c r="T1285" s="747" t="e">
        <f t="shared" si="185"/>
        <v>#N/A</v>
      </c>
      <c r="U1285" s="613" t="e">
        <f t="shared" si="186"/>
        <v>#N/A</v>
      </c>
    </row>
    <row r="1286" spans="1:21">
      <c r="A1286" s="285" t="s">
        <v>3721</v>
      </c>
      <c r="B1286" s="285" t="s">
        <v>475</v>
      </c>
      <c r="C1286" s="447" t="s">
        <v>6036</v>
      </c>
      <c r="D1286" s="497">
        <f t="shared" si="187"/>
        <v>1904</v>
      </c>
      <c r="E1286" s="496" t="e">
        <v>#N/A</v>
      </c>
      <c r="F1286" s="489">
        <v>1904</v>
      </c>
      <c r="G1286" s="489" t="e">
        <v>#N/A</v>
      </c>
      <c r="H1286" s="489">
        <v>1904</v>
      </c>
      <c r="I1286" s="489">
        <v>1904</v>
      </c>
      <c r="J1286" s="489">
        <v>1904</v>
      </c>
      <c r="K1286" s="489">
        <v>1904</v>
      </c>
      <c r="L1286" s="489">
        <v>1904</v>
      </c>
      <c r="M1286" s="743"/>
      <c r="N1286" s="613" t="e">
        <f t="shared" si="180"/>
        <v>#N/A</v>
      </c>
      <c r="O1286" s="613">
        <f t="shared" si="181"/>
        <v>0</v>
      </c>
      <c r="P1286" s="613">
        <f t="shared" si="182"/>
        <v>0</v>
      </c>
      <c r="Q1286" s="896">
        <f t="shared" si="188"/>
        <v>1</v>
      </c>
      <c r="R1286" s="613">
        <f t="shared" si="183"/>
        <v>0</v>
      </c>
      <c r="S1286" s="613">
        <f t="shared" si="184"/>
        <v>0</v>
      </c>
      <c r="T1286" s="747">
        <f t="shared" si="185"/>
        <v>0</v>
      </c>
      <c r="U1286" s="613">
        <f t="shared" si="186"/>
        <v>0</v>
      </c>
    </row>
    <row r="1287" spans="1:21">
      <c r="A1287" s="285" t="s">
        <v>3721</v>
      </c>
      <c r="B1287" s="285" t="s">
        <v>535</v>
      </c>
      <c r="C1287" s="447" t="s">
        <v>6037</v>
      </c>
      <c r="D1287" s="497">
        <f t="shared" si="187"/>
        <v>1394</v>
      </c>
      <c r="E1287" s="496">
        <v>1394</v>
      </c>
      <c r="F1287" s="489">
        <v>1394.34</v>
      </c>
      <c r="G1287" s="489" t="e">
        <v>#N/A</v>
      </c>
      <c r="H1287" s="489">
        <v>1367</v>
      </c>
      <c r="I1287" s="489">
        <v>1367</v>
      </c>
      <c r="J1287" s="489">
        <v>1367</v>
      </c>
      <c r="K1287" s="489">
        <v>1367</v>
      </c>
      <c r="L1287" s="489">
        <v>1367</v>
      </c>
      <c r="M1287" s="743"/>
      <c r="N1287" s="613">
        <f t="shared" si="180"/>
        <v>0</v>
      </c>
      <c r="O1287" s="613">
        <f t="shared" si="181"/>
        <v>-0.33999999999991815</v>
      </c>
      <c r="P1287" s="613">
        <f t="shared" si="182"/>
        <v>27</v>
      </c>
      <c r="Q1287" s="896">
        <f t="shared" si="188"/>
        <v>1.02</v>
      </c>
      <c r="R1287" s="613">
        <f t="shared" si="183"/>
        <v>27</v>
      </c>
      <c r="S1287" s="613">
        <f t="shared" si="184"/>
        <v>27</v>
      </c>
      <c r="T1287" s="747">
        <f t="shared" si="185"/>
        <v>27</v>
      </c>
      <c r="U1287" s="613">
        <f t="shared" si="186"/>
        <v>27</v>
      </c>
    </row>
    <row r="1288" spans="1:21">
      <c r="A1288" s="285" t="s">
        <v>3721</v>
      </c>
      <c r="B1288" s="285" t="s">
        <v>3626</v>
      </c>
      <c r="C1288" s="447" t="s">
        <v>4754</v>
      </c>
      <c r="D1288" s="497">
        <f t="shared" si="187"/>
        <v>1463</v>
      </c>
      <c r="E1288" s="496" t="e">
        <v>#N/A</v>
      </c>
      <c r="F1288" s="489">
        <v>1463</v>
      </c>
      <c r="G1288" s="489" t="e">
        <v>#N/A</v>
      </c>
      <c r="H1288" s="489" t="e">
        <v>#N/A</v>
      </c>
      <c r="I1288" s="489" t="e">
        <v>#N/A</v>
      </c>
      <c r="J1288" s="489" t="e">
        <v>#N/A</v>
      </c>
      <c r="K1288" s="489" t="e">
        <v>#N/A</v>
      </c>
      <c r="L1288" s="489" t="e">
        <v>#N/A</v>
      </c>
      <c r="M1288" s="743"/>
      <c r="N1288" s="613" t="e">
        <f t="shared" si="180"/>
        <v>#N/A</v>
      </c>
      <c r="O1288" s="613">
        <f t="shared" si="181"/>
        <v>0</v>
      </c>
      <c r="P1288" s="613" t="e">
        <f t="shared" si="182"/>
        <v>#N/A</v>
      </c>
      <c r="Q1288" s="896" t="e">
        <f t="shared" si="188"/>
        <v>#N/A</v>
      </c>
      <c r="R1288" s="613" t="e">
        <f t="shared" si="183"/>
        <v>#N/A</v>
      </c>
      <c r="S1288" s="613" t="e">
        <f t="shared" si="184"/>
        <v>#N/A</v>
      </c>
      <c r="T1288" s="747" t="e">
        <f t="shared" si="185"/>
        <v>#N/A</v>
      </c>
      <c r="U1288" s="613" t="e">
        <f t="shared" si="186"/>
        <v>#N/A</v>
      </c>
    </row>
    <row r="1289" spans="1:21">
      <c r="A1289" s="285" t="s">
        <v>3721</v>
      </c>
      <c r="B1289" s="285" t="s">
        <v>567</v>
      </c>
      <c r="C1289" s="447" t="s">
        <v>6038</v>
      </c>
      <c r="D1289" s="497">
        <f t="shared" si="187"/>
        <v>1819</v>
      </c>
      <c r="E1289" s="496" t="e">
        <v>#N/A</v>
      </c>
      <c r="F1289" s="489">
        <v>1819</v>
      </c>
      <c r="G1289" s="489" t="e">
        <v>#N/A</v>
      </c>
      <c r="H1289" s="489">
        <v>1819</v>
      </c>
      <c r="I1289" s="489">
        <v>1819</v>
      </c>
      <c r="J1289" s="489">
        <v>1819</v>
      </c>
      <c r="K1289" s="489">
        <v>1819</v>
      </c>
      <c r="L1289" s="489">
        <v>1819</v>
      </c>
      <c r="M1289" s="743"/>
      <c r="N1289" s="613" t="e">
        <f t="shared" si="180"/>
        <v>#N/A</v>
      </c>
      <c r="O1289" s="613">
        <f t="shared" si="181"/>
        <v>0</v>
      </c>
      <c r="P1289" s="613">
        <f t="shared" si="182"/>
        <v>0</v>
      </c>
      <c r="Q1289" s="896">
        <f t="shared" si="188"/>
        <v>1</v>
      </c>
      <c r="R1289" s="613">
        <f t="shared" si="183"/>
        <v>0</v>
      </c>
      <c r="S1289" s="613">
        <f t="shared" si="184"/>
        <v>0</v>
      </c>
      <c r="T1289" s="747">
        <f t="shared" si="185"/>
        <v>0</v>
      </c>
      <c r="U1289" s="613">
        <f t="shared" si="186"/>
        <v>0</v>
      </c>
    </row>
    <row r="1290" spans="1:21">
      <c r="A1290" s="285" t="s">
        <v>3721</v>
      </c>
      <c r="B1290" s="285" t="s">
        <v>573</v>
      </c>
      <c r="C1290" s="447" t="s">
        <v>6039</v>
      </c>
      <c r="D1290" s="497">
        <f t="shared" si="187"/>
        <v>1594</v>
      </c>
      <c r="E1290" s="496" t="e">
        <v>#N/A</v>
      </c>
      <c r="F1290" s="489">
        <v>1594</v>
      </c>
      <c r="G1290" s="489" t="e">
        <v>#N/A</v>
      </c>
      <c r="H1290" s="489">
        <v>1594</v>
      </c>
      <c r="I1290" s="489">
        <v>1594</v>
      </c>
      <c r="J1290" s="489">
        <v>1594</v>
      </c>
      <c r="K1290" s="489">
        <v>1594</v>
      </c>
      <c r="L1290" s="489">
        <v>1594</v>
      </c>
      <c r="M1290" s="743"/>
      <c r="N1290" s="613" t="e">
        <f t="shared" si="180"/>
        <v>#N/A</v>
      </c>
      <c r="O1290" s="613">
        <f t="shared" si="181"/>
        <v>0</v>
      </c>
      <c r="P1290" s="613">
        <f t="shared" si="182"/>
        <v>0</v>
      </c>
      <c r="Q1290" s="896">
        <f t="shared" si="188"/>
        <v>1</v>
      </c>
      <c r="R1290" s="613">
        <f t="shared" si="183"/>
        <v>0</v>
      </c>
      <c r="S1290" s="613">
        <f t="shared" si="184"/>
        <v>0</v>
      </c>
      <c r="T1290" s="747">
        <f t="shared" si="185"/>
        <v>0</v>
      </c>
      <c r="U1290" s="613">
        <f t="shared" si="186"/>
        <v>0</v>
      </c>
    </row>
    <row r="1291" spans="1:21">
      <c r="A1291" s="285" t="s">
        <v>3721</v>
      </c>
      <c r="B1291" s="285" t="s">
        <v>484</v>
      </c>
      <c r="C1291" s="447" t="s">
        <v>6040</v>
      </c>
      <c r="D1291" s="497">
        <f t="shared" si="187"/>
        <v>1428</v>
      </c>
      <c r="E1291" s="496" t="e">
        <v>#N/A</v>
      </c>
      <c r="F1291" s="489">
        <v>1428</v>
      </c>
      <c r="G1291" s="489" t="e">
        <v>#N/A</v>
      </c>
      <c r="H1291" s="489">
        <v>1428</v>
      </c>
      <c r="I1291" s="489">
        <v>1428</v>
      </c>
      <c r="J1291" s="489">
        <v>1428</v>
      </c>
      <c r="K1291" s="489">
        <v>1428</v>
      </c>
      <c r="L1291" s="489">
        <v>1428</v>
      </c>
      <c r="M1291" s="743"/>
      <c r="N1291" s="613" t="e">
        <f t="shared" si="180"/>
        <v>#N/A</v>
      </c>
      <c r="O1291" s="613">
        <f t="shared" si="181"/>
        <v>0</v>
      </c>
      <c r="P1291" s="613">
        <f t="shared" si="182"/>
        <v>0</v>
      </c>
      <c r="Q1291" s="896">
        <f t="shared" si="188"/>
        <v>1</v>
      </c>
      <c r="R1291" s="613">
        <f t="shared" si="183"/>
        <v>0</v>
      </c>
      <c r="S1291" s="613">
        <f t="shared" si="184"/>
        <v>0</v>
      </c>
      <c r="T1291" s="747">
        <f t="shared" si="185"/>
        <v>0</v>
      </c>
      <c r="U1291" s="613">
        <f t="shared" si="186"/>
        <v>0</v>
      </c>
    </row>
    <row r="1292" spans="1:21">
      <c r="A1292" s="285" t="s">
        <v>3721</v>
      </c>
      <c r="B1292" s="285" t="s">
        <v>3598</v>
      </c>
      <c r="C1292" s="447" t="s">
        <v>4759</v>
      </c>
      <c r="D1292" s="497">
        <f t="shared" si="187"/>
        <v>1471</v>
      </c>
      <c r="E1292" s="496" t="e">
        <v>#N/A</v>
      </c>
      <c r="F1292" s="489">
        <v>1471</v>
      </c>
      <c r="G1292" s="489" t="e">
        <v>#N/A</v>
      </c>
      <c r="H1292" s="489" t="e">
        <v>#N/A</v>
      </c>
      <c r="I1292" s="489" t="e">
        <v>#N/A</v>
      </c>
      <c r="J1292" s="489" t="e">
        <v>#N/A</v>
      </c>
      <c r="K1292" s="489" t="e">
        <v>#N/A</v>
      </c>
      <c r="L1292" s="489" t="e">
        <v>#N/A</v>
      </c>
      <c r="M1292" s="743"/>
      <c r="N1292" s="613" t="e">
        <f t="shared" si="180"/>
        <v>#N/A</v>
      </c>
      <c r="O1292" s="613">
        <f t="shared" si="181"/>
        <v>0</v>
      </c>
      <c r="P1292" s="613" t="e">
        <f t="shared" si="182"/>
        <v>#N/A</v>
      </c>
      <c r="Q1292" s="896" t="e">
        <f t="shared" si="188"/>
        <v>#N/A</v>
      </c>
      <c r="R1292" s="613" t="e">
        <f t="shared" si="183"/>
        <v>#N/A</v>
      </c>
      <c r="S1292" s="613" t="e">
        <f t="shared" si="184"/>
        <v>#N/A</v>
      </c>
      <c r="T1292" s="747" t="e">
        <f t="shared" si="185"/>
        <v>#N/A</v>
      </c>
      <c r="U1292" s="613" t="e">
        <f t="shared" si="186"/>
        <v>#N/A</v>
      </c>
    </row>
    <row r="1293" spans="1:21">
      <c r="A1293" s="285" t="s">
        <v>3721</v>
      </c>
      <c r="B1293" s="285" t="s">
        <v>493</v>
      </c>
      <c r="C1293" s="447" t="s">
        <v>6041</v>
      </c>
      <c r="D1293" s="497">
        <f t="shared" si="187"/>
        <v>1377</v>
      </c>
      <c r="E1293" s="496" t="e">
        <v>#N/A</v>
      </c>
      <c r="F1293" s="489">
        <v>1377</v>
      </c>
      <c r="G1293" s="489" t="e">
        <v>#N/A</v>
      </c>
      <c r="H1293" s="489">
        <v>1377</v>
      </c>
      <c r="I1293" s="489">
        <v>1377</v>
      </c>
      <c r="J1293" s="489">
        <v>1377</v>
      </c>
      <c r="K1293" s="489">
        <v>1377</v>
      </c>
      <c r="L1293" s="489">
        <v>1377</v>
      </c>
      <c r="M1293" s="743"/>
      <c r="N1293" s="613" t="e">
        <f t="shared" si="180"/>
        <v>#N/A</v>
      </c>
      <c r="O1293" s="613">
        <f t="shared" si="181"/>
        <v>0</v>
      </c>
      <c r="P1293" s="613">
        <f t="shared" si="182"/>
        <v>0</v>
      </c>
      <c r="Q1293" s="896">
        <f t="shared" si="188"/>
        <v>1</v>
      </c>
      <c r="R1293" s="613">
        <f t="shared" si="183"/>
        <v>0</v>
      </c>
      <c r="S1293" s="613">
        <f t="shared" si="184"/>
        <v>0</v>
      </c>
      <c r="T1293" s="747">
        <f t="shared" si="185"/>
        <v>0</v>
      </c>
      <c r="U1293" s="613">
        <f t="shared" si="186"/>
        <v>0</v>
      </c>
    </row>
    <row r="1294" spans="1:21">
      <c r="A1294" s="285" t="s">
        <v>3721</v>
      </c>
      <c r="B1294" s="285" t="s">
        <v>3607</v>
      </c>
      <c r="C1294" s="447" t="s">
        <v>4771</v>
      </c>
      <c r="D1294" s="497">
        <f t="shared" si="187"/>
        <v>1391</v>
      </c>
      <c r="E1294" s="496" t="e">
        <v>#N/A</v>
      </c>
      <c r="F1294" s="489">
        <v>1391</v>
      </c>
      <c r="G1294" s="489" t="e">
        <v>#N/A</v>
      </c>
      <c r="H1294" s="489" t="e">
        <v>#N/A</v>
      </c>
      <c r="I1294" s="489" t="e">
        <v>#N/A</v>
      </c>
      <c r="J1294" s="489" t="e">
        <v>#N/A</v>
      </c>
      <c r="K1294" s="489" t="e">
        <v>#N/A</v>
      </c>
      <c r="L1294" s="489" t="e">
        <v>#N/A</v>
      </c>
      <c r="M1294" s="743"/>
      <c r="N1294" s="613" t="e">
        <f t="shared" si="180"/>
        <v>#N/A</v>
      </c>
      <c r="O1294" s="613">
        <f t="shared" si="181"/>
        <v>0</v>
      </c>
      <c r="P1294" s="613" t="e">
        <f t="shared" si="182"/>
        <v>#N/A</v>
      </c>
      <c r="Q1294" s="896" t="e">
        <f t="shared" si="188"/>
        <v>#N/A</v>
      </c>
      <c r="R1294" s="613" t="e">
        <f t="shared" si="183"/>
        <v>#N/A</v>
      </c>
      <c r="S1294" s="613" t="e">
        <f t="shared" si="184"/>
        <v>#N/A</v>
      </c>
      <c r="T1294" s="747" t="e">
        <f t="shared" si="185"/>
        <v>#N/A</v>
      </c>
      <c r="U1294" s="613" t="e">
        <f t="shared" si="186"/>
        <v>#N/A</v>
      </c>
    </row>
    <row r="1295" spans="1:21">
      <c r="A1295" s="285" t="s">
        <v>3721</v>
      </c>
      <c r="B1295" s="285" t="s">
        <v>470</v>
      </c>
      <c r="C1295" s="447" t="s">
        <v>6042</v>
      </c>
      <c r="D1295" s="497">
        <f t="shared" si="187"/>
        <v>1771</v>
      </c>
      <c r="E1295" s="496" t="e">
        <v>#N/A</v>
      </c>
      <c r="F1295" s="489">
        <v>1771</v>
      </c>
      <c r="G1295" s="489" t="e">
        <v>#N/A</v>
      </c>
      <c r="H1295" s="489">
        <v>1771</v>
      </c>
      <c r="I1295" s="489">
        <v>1771</v>
      </c>
      <c r="J1295" s="489">
        <v>1771</v>
      </c>
      <c r="K1295" s="489">
        <v>1771</v>
      </c>
      <c r="L1295" s="489">
        <v>1771</v>
      </c>
      <c r="M1295" s="743"/>
      <c r="N1295" s="613" t="e">
        <f t="shared" si="180"/>
        <v>#N/A</v>
      </c>
      <c r="O1295" s="613">
        <f t="shared" si="181"/>
        <v>0</v>
      </c>
      <c r="P1295" s="613">
        <f t="shared" si="182"/>
        <v>0</v>
      </c>
      <c r="Q1295" s="896">
        <f t="shared" si="188"/>
        <v>1</v>
      </c>
      <c r="R1295" s="613">
        <f t="shared" si="183"/>
        <v>0</v>
      </c>
      <c r="S1295" s="613">
        <f t="shared" si="184"/>
        <v>0</v>
      </c>
      <c r="T1295" s="747">
        <f t="shared" si="185"/>
        <v>0</v>
      </c>
      <c r="U1295" s="613">
        <f t="shared" si="186"/>
        <v>0</v>
      </c>
    </row>
    <row r="1296" spans="1:21">
      <c r="A1296" s="285" t="s">
        <v>3721</v>
      </c>
      <c r="B1296" s="285" t="s">
        <v>3617</v>
      </c>
      <c r="C1296" s="447" t="s">
        <v>6043</v>
      </c>
      <c r="D1296" s="497">
        <f t="shared" si="187"/>
        <v>1615</v>
      </c>
      <c r="E1296" s="496" t="e">
        <v>#N/A</v>
      </c>
      <c r="F1296" s="489">
        <v>1615</v>
      </c>
      <c r="G1296" s="489" t="e">
        <v>#N/A</v>
      </c>
      <c r="H1296" s="489">
        <v>1615</v>
      </c>
      <c r="I1296" s="489">
        <v>1615</v>
      </c>
      <c r="J1296" s="489">
        <v>1615</v>
      </c>
      <c r="K1296" s="489" t="e">
        <v>#N/A</v>
      </c>
      <c r="L1296" s="489" t="e">
        <v>#N/A</v>
      </c>
      <c r="M1296" s="743"/>
      <c r="N1296" s="613" t="e">
        <f t="shared" si="180"/>
        <v>#N/A</v>
      </c>
      <c r="O1296" s="613">
        <f t="shared" si="181"/>
        <v>0</v>
      </c>
      <c r="P1296" s="613">
        <f t="shared" si="182"/>
        <v>0</v>
      </c>
      <c r="Q1296" s="896">
        <f t="shared" si="188"/>
        <v>1</v>
      </c>
      <c r="R1296" s="613">
        <f t="shared" si="183"/>
        <v>0</v>
      </c>
      <c r="S1296" s="613">
        <f t="shared" si="184"/>
        <v>0</v>
      </c>
      <c r="T1296" s="747" t="e">
        <f t="shared" si="185"/>
        <v>#N/A</v>
      </c>
      <c r="U1296" s="613" t="e">
        <f t="shared" si="186"/>
        <v>#N/A</v>
      </c>
    </row>
    <row r="1297" spans="1:21">
      <c r="A1297" s="285" t="s">
        <v>3721</v>
      </c>
      <c r="B1297" s="285" t="s">
        <v>509</v>
      </c>
      <c r="C1297" s="447" t="s">
        <v>6044</v>
      </c>
      <c r="D1297" s="497">
        <f t="shared" si="187"/>
        <v>1697</v>
      </c>
      <c r="E1297" s="496" t="e">
        <v>#N/A</v>
      </c>
      <c r="F1297" s="489">
        <v>1697</v>
      </c>
      <c r="G1297" s="489" t="e">
        <v>#N/A</v>
      </c>
      <c r="H1297" s="489">
        <v>1680</v>
      </c>
      <c r="I1297" s="489">
        <v>1680</v>
      </c>
      <c r="J1297" s="489">
        <v>1680</v>
      </c>
      <c r="K1297" s="489">
        <v>1680</v>
      </c>
      <c r="L1297" s="489">
        <v>1680</v>
      </c>
      <c r="M1297" s="743"/>
      <c r="N1297" s="613" t="e">
        <f t="shared" si="180"/>
        <v>#N/A</v>
      </c>
      <c r="O1297" s="613">
        <f t="shared" si="181"/>
        <v>0</v>
      </c>
      <c r="P1297" s="613">
        <f t="shared" si="182"/>
        <v>17</v>
      </c>
      <c r="Q1297" s="896">
        <f t="shared" si="188"/>
        <v>1.0101190476190476</v>
      </c>
      <c r="R1297" s="613">
        <f t="shared" si="183"/>
        <v>17</v>
      </c>
      <c r="S1297" s="613">
        <f t="shared" si="184"/>
        <v>17</v>
      </c>
      <c r="T1297" s="747">
        <f t="shared" si="185"/>
        <v>17</v>
      </c>
      <c r="U1297" s="613">
        <f t="shared" si="186"/>
        <v>17</v>
      </c>
    </row>
    <row r="1298" spans="1:21">
      <c r="A1298" s="285" t="s">
        <v>3721</v>
      </c>
      <c r="B1298" s="285" t="s">
        <v>510</v>
      </c>
      <c r="C1298" s="447" t="s">
        <v>6045</v>
      </c>
      <c r="D1298" s="497">
        <f t="shared" si="187"/>
        <v>1905</v>
      </c>
      <c r="E1298" s="496" t="e">
        <v>#N/A</v>
      </c>
      <c r="F1298" s="489">
        <v>1905</v>
      </c>
      <c r="G1298" s="489" t="e">
        <v>#N/A</v>
      </c>
      <c r="H1298" s="489">
        <v>1886</v>
      </c>
      <c r="I1298" s="489">
        <v>1886</v>
      </c>
      <c r="J1298" s="489">
        <v>1886</v>
      </c>
      <c r="K1298" s="489">
        <v>1886</v>
      </c>
      <c r="L1298" s="489">
        <v>1886</v>
      </c>
      <c r="M1298" s="743"/>
      <c r="N1298" s="613" t="e">
        <f t="shared" si="180"/>
        <v>#N/A</v>
      </c>
      <c r="O1298" s="613">
        <f t="shared" si="181"/>
        <v>0</v>
      </c>
      <c r="P1298" s="613">
        <f t="shared" si="182"/>
        <v>19</v>
      </c>
      <c r="Q1298" s="896">
        <f t="shared" si="188"/>
        <v>1.0100742311770943</v>
      </c>
      <c r="R1298" s="613">
        <f t="shared" si="183"/>
        <v>19</v>
      </c>
      <c r="S1298" s="613">
        <f t="shared" si="184"/>
        <v>19</v>
      </c>
      <c r="T1298" s="747">
        <f t="shared" si="185"/>
        <v>19</v>
      </c>
      <c r="U1298" s="613">
        <f t="shared" si="186"/>
        <v>19</v>
      </c>
    </row>
    <row r="1299" spans="1:21">
      <c r="A1299" s="285" t="s">
        <v>3721</v>
      </c>
      <c r="B1299" s="285" t="s">
        <v>3636</v>
      </c>
      <c r="C1299" s="447" t="s">
        <v>4729</v>
      </c>
      <c r="D1299" s="497">
        <f t="shared" si="187"/>
        <v>1905</v>
      </c>
      <c r="E1299" s="496">
        <v>1905</v>
      </c>
      <c r="F1299" s="489">
        <v>1886</v>
      </c>
      <c r="G1299" s="489" t="e">
        <v>#N/A</v>
      </c>
      <c r="H1299" s="489" t="e">
        <v>#N/A</v>
      </c>
      <c r="I1299" s="489" t="e">
        <v>#N/A</v>
      </c>
      <c r="J1299" s="489" t="e">
        <v>#N/A</v>
      </c>
      <c r="K1299" s="489" t="e">
        <v>#N/A</v>
      </c>
      <c r="L1299" s="489" t="e">
        <v>#N/A</v>
      </c>
      <c r="M1299" s="743"/>
      <c r="N1299" s="613">
        <f t="shared" si="180"/>
        <v>0</v>
      </c>
      <c r="O1299" s="613">
        <f t="shared" si="181"/>
        <v>19</v>
      </c>
      <c r="P1299" s="613" t="e">
        <f t="shared" si="182"/>
        <v>#N/A</v>
      </c>
      <c r="Q1299" s="896" t="e">
        <f t="shared" si="188"/>
        <v>#N/A</v>
      </c>
      <c r="R1299" s="613" t="e">
        <f t="shared" si="183"/>
        <v>#N/A</v>
      </c>
      <c r="S1299" s="613" t="e">
        <f t="shared" si="184"/>
        <v>#N/A</v>
      </c>
      <c r="T1299" s="747" t="e">
        <f t="shared" si="185"/>
        <v>#N/A</v>
      </c>
      <c r="U1299" s="613" t="e">
        <f t="shared" si="186"/>
        <v>#N/A</v>
      </c>
    </row>
    <row r="1300" spans="1:21">
      <c r="A1300" s="285" t="s">
        <v>3721</v>
      </c>
      <c r="B1300" s="285" t="s">
        <v>527</v>
      </c>
      <c r="C1300" s="447" t="s">
        <v>4309</v>
      </c>
      <c r="D1300" s="497">
        <f t="shared" si="187"/>
        <v>1886</v>
      </c>
      <c r="E1300" s="496" t="e">
        <v>#N/A</v>
      </c>
      <c r="F1300" s="489" t="e">
        <v>#N/A</v>
      </c>
      <c r="G1300" s="489" t="e">
        <v>#N/A</v>
      </c>
      <c r="H1300" s="489" t="e">
        <v>#N/A</v>
      </c>
      <c r="I1300" s="489" t="e">
        <v>#N/A</v>
      </c>
      <c r="J1300" s="489" t="e">
        <v>#N/A</v>
      </c>
      <c r="K1300" s="489" t="e">
        <v>#N/A</v>
      </c>
      <c r="L1300" s="489">
        <v>1886</v>
      </c>
      <c r="M1300" s="743"/>
      <c r="N1300" s="613" t="e">
        <f t="shared" si="180"/>
        <v>#N/A</v>
      </c>
      <c r="O1300" s="613" t="e">
        <f t="shared" si="181"/>
        <v>#N/A</v>
      </c>
      <c r="P1300" s="613" t="e">
        <f t="shared" si="182"/>
        <v>#N/A</v>
      </c>
      <c r="Q1300" s="896" t="e">
        <f t="shared" si="188"/>
        <v>#N/A</v>
      </c>
      <c r="R1300" s="613" t="e">
        <f t="shared" si="183"/>
        <v>#N/A</v>
      </c>
      <c r="S1300" s="613" t="e">
        <f t="shared" si="184"/>
        <v>#N/A</v>
      </c>
      <c r="T1300" s="747" t="e">
        <f t="shared" si="185"/>
        <v>#N/A</v>
      </c>
      <c r="U1300" s="613">
        <f t="shared" si="186"/>
        <v>0</v>
      </c>
    </row>
    <row r="1301" spans="1:21">
      <c r="A1301" s="285" t="s">
        <v>3721</v>
      </c>
      <c r="B1301" s="285" t="s">
        <v>563</v>
      </c>
      <c r="C1301" s="447" t="s">
        <v>6046</v>
      </c>
      <c r="D1301" s="497">
        <f t="shared" si="187"/>
        <v>1957</v>
      </c>
      <c r="E1301" s="496" t="e">
        <v>#N/A</v>
      </c>
      <c r="F1301" s="489">
        <v>1957</v>
      </c>
      <c r="G1301" s="489" t="e">
        <v>#N/A</v>
      </c>
      <c r="H1301" s="489">
        <v>1957</v>
      </c>
      <c r="I1301" s="489">
        <v>1957</v>
      </c>
      <c r="J1301" s="489">
        <v>1957</v>
      </c>
      <c r="K1301" s="489">
        <v>1957</v>
      </c>
      <c r="L1301" s="489">
        <v>1957</v>
      </c>
      <c r="M1301" s="743"/>
      <c r="N1301" s="613" t="e">
        <f t="shared" si="180"/>
        <v>#N/A</v>
      </c>
      <c r="O1301" s="613">
        <f t="shared" si="181"/>
        <v>0</v>
      </c>
      <c r="P1301" s="613">
        <f t="shared" si="182"/>
        <v>0</v>
      </c>
      <c r="Q1301" s="896">
        <f t="shared" si="188"/>
        <v>1</v>
      </c>
      <c r="R1301" s="613">
        <f t="shared" si="183"/>
        <v>0</v>
      </c>
      <c r="S1301" s="613">
        <f t="shared" si="184"/>
        <v>0</v>
      </c>
      <c r="T1301" s="747">
        <f t="shared" si="185"/>
        <v>0</v>
      </c>
      <c r="U1301" s="613">
        <f t="shared" si="186"/>
        <v>0</v>
      </c>
    </row>
    <row r="1302" spans="1:21">
      <c r="A1302" s="285" t="s">
        <v>3721</v>
      </c>
      <c r="B1302" s="285" t="s">
        <v>549</v>
      </c>
      <c r="C1302" s="447" t="s">
        <v>6047</v>
      </c>
      <c r="D1302" s="497">
        <f t="shared" si="187"/>
        <v>1035</v>
      </c>
      <c r="E1302" s="496" t="e">
        <v>#N/A</v>
      </c>
      <c r="F1302" s="489">
        <v>1035</v>
      </c>
      <c r="G1302" s="489" t="e">
        <v>#N/A</v>
      </c>
      <c r="H1302" s="489">
        <v>1014</v>
      </c>
      <c r="I1302" s="489">
        <v>1014</v>
      </c>
      <c r="J1302" s="489">
        <v>1014</v>
      </c>
      <c r="K1302" s="489">
        <v>1014</v>
      </c>
      <c r="L1302" s="489">
        <v>1014</v>
      </c>
      <c r="M1302" s="743"/>
      <c r="N1302" s="613" t="e">
        <f t="shared" si="180"/>
        <v>#N/A</v>
      </c>
      <c r="O1302" s="613">
        <f t="shared" si="181"/>
        <v>0</v>
      </c>
      <c r="P1302" s="613">
        <f t="shared" si="182"/>
        <v>21</v>
      </c>
      <c r="Q1302" s="896">
        <f t="shared" si="188"/>
        <v>1.0207100591715976</v>
      </c>
      <c r="R1302" s="613">
        <f t="shared" si="183"/>
        <v>21</v>
      </c>
      <c r="S1302" s="613">
        <f t="shared" si="184"/>
        <v>21</v>
      </c>
      <c r="T1302" s="747">
        <f t="shared" si="185"/>
        <v>21</v>
      </c>
      <c r="U1302" s="613">
        <f t="shared" si="186"/>
        <v>21</v>
      </c>
    </row>
    <row r="1303" spans="1:21">
      <c r="A1303" s="285" t="s">
        <v>3721</v>
      </c>
      <c r="B1303" s="285" t="s">
        <v>3646</v>
      </c>
      <c r="C1303" s="447" t="s">
        <v>6048</v>
      </c>
      <c r="D1303" s="497">
        <f t="shared" si="187"/>
        <v>1085</v>
      </c>
      <c r="E1303" s="496" t="e">
        <v>#N/A</v>
      </c>
      <c r="F1303" s="489">
        <v>1085</v>
      </c>
      <c r="G1303" s="489" t="e">
        <v>#N/A</v>
      </c>
      <c r="H1303" s="489" t="e">
        <v>#N/A</v>
      </c>
      <c r="I1303" s="489" t="e">
        <v>#N/A</v>
      </c>
      <c r="J1303" s="489" t="e">
        <v>#N/A</v>
      </c>
      <c r="K1303" s="489" t="e">
        <v>#N/A</v>
      </c>
      <c r="L1303" s="489" t="e">
        <v>#N/A</v>
      </c>
      <c r="M1303" s="743"/>
      <c r="N1303" s="613" t="e">
        <f t="shared" si="180"/>
        <v>#N/A</v>
      </c>
      <c r="O1303" s="613">
        <f t="shared" si="181"/>
        <v>0</v>
      </c>
      <c r="P1303" s="613" t="e">
        <f t="shared" si="182"/>
        <v>#N/A</v>
      </c>
      <c r="Q1303" s="896" t="e">
        <f t="shared" si="188"/>
        <v>#N/A</v>
      </c>
      <c r="R1303" s="613" t="e">
        <f t="shared" si="183"/>
        <v>#N/A</v>
      </c>
      <c r="S1303" s="613" t="e">
        <f t="shared" si="184"/>
        <v>#N/A</v>
      </c>
      <c r="T1303" s="747" t="e">
        <f t="shared" si="185"/>
        <v>#N/A</v>
      </c>
      <c r="U1303" s="613" t="e">
        <f t="shared" si="186"/>
        <v>#N/A</v>
      </c>
    </row>
    <row r="1304" spans="1:21">
      <c r="A1304" s="285" t="s">
        <v>3721</v>
      </c>
      <c r="B1304" s="285" t="s">
        <v>476</v>
      </c>
      <c r="C1304" s="447" t="s">
        <v>6049</v>
      </c>
      <c r="D1304" s="497">
        <f t="shared" si="187"/>
        <v>1934</v>
      </c>
      <c r="E1304" s="496" t="e">
        <v>#N/A</v>
      </c>
      <c r="F1304" s="489">
        <v>1934</v>
      </c>
      <c r="G1304" s="489" t="e">
        <v>#N/A</v>
      </c>
      <c r="H1304" s="489">
        <v>1934</v>
      </c>
      <c r="I1304" s="489">
        <v>1934</v>
      </c>
      <c r="J1304" s="489">
        <v>1934</v>
      </c>
      <c r="K1304" s="489">
        <v>1934</v>
      </c>
      <c r="L1304" s="489">
        <v>1934</v>
      </c>
      <c r="M1304" s="743"/>
      <c r="N1304" s="613" t="e">
        <f t="shared" si="180"/>
        <v>#N/A</v>
      </c>
      <c r="O1304" s="613">
        <f t="shared" si="181"/>
        <v>0</v>
      </c>
      <c r="P1304" s="613">
        <f t="shared" si="182"/>
        <v>0</v>
      </c>
      <c r="Q1304" s="896">
        <f t="shared" si="188"/>
        <v>1</v>
      </c>
      <c r="R1304" s="613">
        <f t="shared" si="183"/>
        <v>0</v>
      </c>
      <c r="S1304" s="613">
        <f t="shared" si="184"/>
        <v>0</v>
      </c>
      <c r="T1304" s="747">
        <f t="shared" si="185"/>
        <v>0</v>
      </c>
      <c r="U1304" s="613">
        <f t="shared" si="186"/>
        <v>0</v>
      </c>
    </row>
    <row r="1305" spans="1:21">
      <c r="A1305" s="285" t="s">
        <v>3721</v>
      </c>
      <c r="B1305" s="285" t="s">
        <v>536</v>
      </c>
      <c r="C1305" s="447" t="s">
        <v>6050</v>
      </c>
      <c r="D1305" s="497">
        <f t="shared" si="187"/>
        <v>1421</v>
      </c>
      <c r="E1305" s="496" t="e">
        <v>#N/A</v>
      </c>
      <c r="F1305" s="489">
        <v>1421</v>
      </c>
      <c r="G1305" s="489" t="e">
        <v>#N/A</v>
      </c>
      <c r="H1305" s="489">
        <v>1421</v>
      </c>
      <c r="I1305" s="489">
        <v>1421</v>
      </c>
      <c r="J1305" s="489">
        <v>1421</v>
      </c>
      <c r="K1305" s="489">
        <v>1421</v>
      </c>
      <c r="L1305" s="489">
        <v>1421</v>
      </c>
      <c r="M1305" s="743"/>
      <c r="N1305" s="613" t="e">
        <f t="shared" si="180"/>
        <v>#N/A</v>
      </c>
      <c r="O1305" s="613">
        <f t="shared" si="181"/>
        <v>0</v>
      </c>
      <c r="P1305" s="613">
        <f t="shared" si="182"/>
        <v>0</v>
      </c>
      <c r="Q1305" s="896">
        <f t="shared" si="188"/>
        <v>1</v>
      </c>
      <c r="R1305" s="613">
        <f t="shared" si="183"/>
        <v>0</v>
      </c>
      <c r="S1305" s="613">
        <f t="shared" si="184"/>
        <v>0</v>
      </c>
      <c r="T1305" s="747">
        <f t="shared" si="185"/>
        <v>0</v>
      </c>
      <c r="U1305" s="613">
        <f t="shared" si="186"/>
        <v>0</v>
      </c>
    </row>
    <row r="1306" spans="1:21">
      <c r="A1306" s="285" t="s">
        <v>3721</v>
      </c>
      <c r="B1306" s="285" t="s">
        <v>3627</v>
      </c>
      <c r="C1306" s="447" t="s">
        <v>4755</v>
      </c>
      <c r="D1306" s="497">
        <f t="shared" si="187"/>
        <v>1521</v>
      </c>
      <c r="E1306" s="496" t="e">
        <v>#N/A</v>
      </c>
      <c r="F1306" s="489">
        <v>1521</v>
      </c>
      <c r="G1306" s="489" t="e">
        <v>#N/A</v>
      </c>
      <c r="H1306" s="489" t="e">
        <v>#N/A</v>
      </c>
      <c r="I1306" s="489" t="e">
        <v>#N/A</v>
      </c>
      <c r="J1306" s="489" t="e">
        <v>#N/A</v>
      </c>
      <c r="K1306" s="489" t="e">
        <v>#N/A</v>
      </c>
      <c r="L1306" s="489" t="e">
        <v>#N/A</v>
      </c>
      <c r="M1306" s="743"/>
      <c r="N1306" s="613" t="e">
        <f t="shared" si="180"/>
        <v>#N/A</v>
      </c>
      <c r="O1306" s="613">
        <f t="shared" si="181"/>
        <v>0</v>
      </c>
      <c r="P1306" s="613" t="e">
        <f t="shared" si="182"/>
        <v>#N/A</v>
      </c>
      <c r="Q1306" s="896" t="e">
        <f t="shared" si="188"/>
        <v>#N/A</v>
      </c>
      <c r="R1306" s="613" t="e">
        <f t="shared" si="183"/>
        <v>#N/A</v>
      </c>
      <c r="S1306" s="613" t="e">
        <f t="shared" si="184"/>
        <v>#N/A</v>
      </c>
      <c r="T1306" s="747" t="e">
        <f t="shared" si="185"/>
        <v>#N/A</v>
      </c>
      <c r="U1306" s="613" t="e">
        <f t="shared" si="186"/>
        <v>#N/A</v>
      </c>
    </row>
    <row r="1307" spans="1:21">
      <c r="A1307" s="285" t="s">
        <v>3721</v>
      </c>
      <c r="B1307" s="285" t="s">
        <v>568</v>
      </c>
      <c r="C1307" s="447" t="s">
        <v>6051</v>
      </c>
      <c r="D1307" s="497">
        <f t="shared" si="187"/>
        <v>1843</v>
      </c>
      <c r="E1307" s="496" t="e">
        <v>#N/A</v>
      </c>
      <c r="F1307" s="489">
        <v>1843</v>
      </c>
      <c r="G1307" s="489" t="e">
        <v>#N/A</v>
      </c>
      <c r="H1307" s="489">
        <v>1843</v>
      </c>
      <c r="I1307" s="489">
        <v>1843</v>
      </c>
      <c r="J1307" s="489">
        <v>1843</v>
      </c>
      <c r="K1307" s="489">
        <v>1843</v>
      </c>
      <c r="L1307" s="489">
        <v>1843</v>
      </c>
      <c r="M1307" s="743"/>
      <c r="N1307" s="613" t="e">
        <f t="shared" si="180"/>
        <v>#N/A</v>
      </c>
      <c r="O1307" s="613">
        <f t="shared" si="181"/>
        <v>0</v>
      </c>
      <c r="P1307" s="613">
        <f t="shared" si="182"/>
        <v>0</v>
      </c>
      <c r="Q1307" s="896">
        <f t="shared" si="188"/>
        <v>1</v>
      </c>
      <c r="R1307" s="613">
        <f t="shared" si="183"/>
        <v>0</v>
      </c>
      <c r="S1307" s="613">
        <f t="shared" si="184"/>
        <v>0</v>
      </c>
      <c r="T1307" s="747">
        <f t="shared" si="185"/>
        <v>0</v>
      </c>
      <c r="U1307" s="613">
        <f t="shared" si="186"/>
        <v>0</v>
      </c>
    </row>
    <row r="1308" spans="1:21">
      <c r="A1308" s="285" t="s">
        <v>3721</v>
      </c>
      <c r="B1308" s="285" t="s">
        <v>574</v>
      </c>
      <c r="C1308" s="447" t="s">
        <v>6052</v>
      </c>
      <c r="D1308" s="497">
        <f t="shared" si="187"/>
        <v>1618</v>
      </c>
      <c r="E1308" s="496" t="e">
        <v>#N/A</v>
      </c>
      <c r="F1308" s="489">
        <v>1618</v>
      </c>
      <c r="G1308" s="489" t="e">
        <v>#N/A</v>
      </c>
      <c r="H1308" s="489">
        <v>1618</v>
      </c>
      <c r="I1308" s="489">
        <v>1618</v>
      </c>
      <c r="J1308" s="489">
        <v>1618</v>
      </c>
      <c r="K1308" s="489">
        <v>1618</v>
      </c>
      <c r="L1308" s="489">
        <v>1618</v>
      </c>
      <c r="M1308" s="743"/>
      <c r="N1308" s="613" t="e">
        <f t="shared" si="180"/>
        <v>#N/A</v>
      </c>
      <c r="O1308" s="613">
        <f t="shared" si="181"/>
        <v>0</v>
      </c>
      <c r="P1308" s="613">
        <f t="shared" si="182"/>
        <v>0</v>
      </c>
      <c r="Q1308" s="896">
        <f t="shared" si="188"/>
        <v>1</v>
      </c>
      <c r="R1308" s="613">
        <f t="shared" si="183"/>
        <v>0</v>
      </c>
      <c r="S1308" s="613">
        <f t="shared" si="184"/>
        <v>0</v>
      </c>
      <c r="T1308" s="747">
        <f t="shared" si="185"/>
        <v>0</v>
      </c>
      <c r="U1308" s="613">
        <f t="shared" si="186"/>
        <v>0</v>
      </c>
    </row>
    <row r="1309" spans="1:21">
      <c r="A1309" s="285" t="s">
        <v>3721</v>
      </c>
      <c r="B1309" s="285" t="s">
        <v>541</v>
      </c>
      <c r="C1309" s="447" t="s">
        <v>6053</v>
      </c>
      <c r="D1309" s="497">
        <f t="shared" si="187"/>
        <v>1909</v>
      </c>
      <c r="E1309" s="496" t="e">
        <v>#N/A</v>
      </c>
      <c r="F1309" s="489">
        <v>1909</v>
      </c>
      <c r="G1309" s="489" t="e">
        <v>#N/A</v>
      </c>
      <c r="H1309" s="489">
        <v>1909</v>
      </c>
      <c r="I1309" s="489">
        <v>1909</v>
      </c>
      <c r="J1309" s="489">
        <v>1909</v>
      </c>
      <c r="K1309" s="489">
        <v>1909</v>
      </c>
      <c r="L1309" s="489">
        <v>1909</v>
      </c>
      <c r="M1309" s="743"/>
      <c r="N1309" s="613" t="e">
        <f t="shared" si="180"/>
        <v>#N/A</v>
      </c>
      <c r="O1309" s="613">
        <f t="shared" si="181"/>
        <v>0</v>
      </c>
      <c r="P1309" s="613">
        <f t="shared" si="182"/>
        <v>0</v>
      </c>
      <c r="Q1309" s="896">
        <f t="shared" si="188"/>
        <v>1</v>
      </c>
      <c r="R1309" s="613">
        <f t="shared" si="183"/>
        <v>0</v>
      </c>
      <c r="S1309" s="613">
        <f t="shared" si="184"/>
        <v>0</v>
      </c>
      <c r="T1309" s="747">
        <f t="shared" si="185"/>
        <v>0</v>
      </c>
      <c r="U1309" s="613">
        <f t="shared" si="186"/>
        <v>0</v>
      </c>
    </row>
    <row r="1310" spans="1:21">
      <c r="A1310" s="285" t="s">
        <v>3721</v>
      </c>
      <c r="B1310" s="285" t="s">
        <v>485</v>
      </c>
      <c r="C1310" s="447" t="s">
        <v>6054</v>
      </c>
      <c r="D1310" s="497">
        <f t="shared" si="187"/>
        <v>1436</v>
      </c>
      <c r="E1310" s="496" t="e">
        <v>#N/A</v>
      </c>
      <c r="F1310" s="489">
        <v>1436</v>
      </c>
      <c r="G1310" s="489" t="e">
        <v>#N/A</v>
      </c>
      <c r="H1310" s="489">
        <v>1436</v>
      </c>
      <c r="I1310" s="489">
        <v>1436</v>
      </c>
      <c r="J1310" s="489">
        <v>1436</v>
      </c>
      <c r="K1310" s="489">
        <v>1436</v>
      </c>
      <c r="L1310" s="489">
        <v>1436</v>
      </c>
      <c r="M1310" s="743"/>
      <c r="N1310" s="613" t="e">
        <f t="shared" si="180"/>
        <v>#N/A</v>
      </c>
      <c r="O1310" s="613">
        <f t="shared" si="181"/>
        <v>0</v>
      </c>
      <c r="P1310" s="613">
        <f t="shared" si="182"/>
        <v>0</v>
      </c>
      <c r="Q1310" s="896">
        <f t="shared" si="188"/>
        <v>1</v>
      </c>
      <c r="R1310" s="613">
        <f t="shared" si="183"/>
        <v>0</v>
      </c>
      <c r="S1310" s="613">
        <f t="shared" si="184"/>
        <v>0</v>
      </c>
      <c r="T1310" s="747">
        <f t="shared" si="185"/>
        <v>0</v>
      </c>
      <c r="U1310" s="613">
        <f t="shared" si="186"/>
        <v>0</v>
      </c>
    </row>
    <row r="1311" spans="1:21">
      <c r="A1311" s="285" t="s">
        <v>3721</v>
      </c>
      <c r="B1311" s="285" t="s">
        <v>3599</v>
      </c>
      <c r="C1311" s="447" t="s">
        <v>4760</v>
      </c>
      <c r="D1311" s="497">
        <f t="shared" si="187"/>
        <v>1480</v>
      </c>
      <c r="E1311" s="496" t="e">
        <v>#N/A</v>
      </c>
      <c r="F1311" s="489">
        <v>1480</v>
      </c>
      <c r="G1311" s="489" t="e">
        <v>#N/A</v>
      </c>
      <c r="H1311" s="489" t="e">
        <v>#N/A</v>
      </c>
      <c r="I1311" s="489" t="e">
        <v>#N/A</v>
      </c>
      <c r="J1311" s="489" t="e">
        <v>#N/A</v>
      </c>
      <c r="K1311" s="489" t="e">
        <v>#N/A</v>
      </c>
      <c r="L1311" s="489" t="e">
        <v>#N/A</v>
      </c>
      <c r="M1311" s="743"/>
      <c r="N1311" s="613" t="e">
        <f t="shared" si="180"/>
        <v>#N/A</v>
      </c>
      <c r="O1311" s="613">
        <f t="shared" si="181"/>
        <v>0</v>
      </c>
      <c r="P1311" s="613" t="e">
        <f t="shared" si="182"/>
        <v>#N/A</v>
      </c>
      <c r="Q1311" s="896" t="e">
        <f t="shared" si="188"/>
        <v>#N/A</v>
      </c>
      <c r="R1311" s="613" t="e">
        <f t="shared" si="183"/>
        <v>#N/A</v>
      </c>
      <c r="S1311" s="613" t="e">
        <f t="shared" si="184"/>
        <v>#N/A</v>
      </c>
      <c r="T1311" s="747" t="e">
        <f t="shared" si="185"/>
        <v>#N/A</v>
      </c>
      <c r="U1311" s="613" t="e">
        <f t="shared" si="186"/>
        <v>#N/A</v>
      </c>
    </row>
    <row r="1312" spans="1:21">
      <c r="A1312" s="285" t="s">
        <v>3721</v>
      </c>
      <c r="B1312" s="285" t="s">
        <v>494</v>
      </c>
      <c r="C1312" s="447" t="s">
        <v>6055</v>
      </c>
      <c r="D1312" s="497">
        <f t="shared" si="187"/>
        <v>1430</v>
      </c>
      <c r="E1312" s="496" t="e">
        <v>#N/A</v>
      </c>
      <c r="F1312" s="489">
        <v>1430</v>
      </c>
      <c r="G1312" s="489" t="e">
        <v>#N/A</v>
      </c>
      <c r="H1312" s="489">
        <v>1430</v>
      </c>
      <c r="I1312" s="489">
        <v>1430</v>
      </c>
      <c r="J1312" s="489">
        <v>1430</v>
      </c>
      <c r="K1312" s="489">
        <v>1430</v>
      </c>
      <c r="L1312" s="489">
        <v>1430</v>
      </c>
      <c r="M1312" s="743"/>
      <c r="N1312" s="613" t="e">
        <f t="shared" si="180"/>
        <v>#N/A</v>
      </c>
      <c r="O1312" s="613">
        <f t="shared" si="181"/>
        <v>0</v>
      </c>
      <c r="P1312" s="613">
        <f t="shared" si="182"/>
        <v>0</v>
      </c>
      <c r="Q1312" s="896">
        <f t="shared" si="188"/>
        <v>1</v>
      </c>
      <c r="R1312" s="613">
        <f t="shared" si="183"/>
        <v>0</v>
      </c>
      <c r="S1312" s="613">
        <f t="shared" si="184"/>
        <v>0</v>
      </c>
      <c r="T1312" s="747">
        <f t="shared" si="185"/>
        <v>0</v>
      </c>
      <c r="U1312" s="613">
        <f t="shared" si="186"/>
        <v>0</v>
      </c>
    </row>
    <row r="1313" spans="1:21">
      <c r="A1313" s="285" t="s">
        <v>3721</v>
      </c>
      <c r="B1313" s="285" t="s">
        <v>3608</v>
      </c>
      <c r="C1313" s="447" t="s">
        <v>4772</v>
      </c>
      <c r="D1313" s="497">
        <f t="shared" si="187"/>
        <v>1445</v>
      </c>
      <c r="E1313" s="496" t="e">
        <v>#N/A</v>
      </c>
      <c r="F1313" s="489">
        <v>1445</v>
      </c>
      <c r="G1313" s="489" t="e">
        <v>#N/A</v>
      </c>
      <c r="H1313" s="489" t="e">
        <v>#N/A</v>
      </c>
      <c r="I1313" s="489" t="e">
        <v>#N/A</v>
      </c>
      <c r="J1313" s="489" t="e">
        <v>#N/A</v>
      </c>
      <c r="K1313" s="489" t="e">
        <v>#N/A</v>
      </c>
      <c r="L1313" s="489" t="e">
        <v>#N/A</v>
      </c>
      <c r="M1313" s="743"/>
      <c r="N1313" s="613" t="e">
        <f t="shared" si="180"/>
        <v>#N/A</v>
      </c>
      <c r="O1313" s="613">
        <f t="shared" si="181"/>
        <v>0</v>
      </c>
      <c r="P1313" s="613" t="e">
        <f t="shared" si="182"/>
        <v>#N/A</v>
      </c>
      <c r="Q1313" s="896" t="e">
        <f t="shared" si="188"/>
        <v>#N/A</v>
      </c>
      <c r="R1313" s="613" t="e">
        <f t="shared" si="183"/>
        <v>#N/A</v>
      </c>
      <c r="S1313" s="613" t="e">
        <f t="shared" si="184"/>
        <v>#N/A</v>
      </c>
      <c r="T1313" s="747" t="e">
        <f t="shared" si="185"/>
        <v>#N/A</v>
      </c>
      <c r="U1313" s="613" t="e">
        <f t="shared" si="186"/>
        <v>#N/A</v>
      </c>
    </row>
    <row r="1314" spans="1:21">
      <c r="A1314" s="285" t="s">
        <v>3721</v>
      </c>
      <c r="B1314" s="285" t="s">
        <v>471</v>
      </c>
      <c r="C1314" s="447" t="s">
        <v>6056</v>
      </c>
      <c r="D1314" s="497">
        <f t="shared" si="187"/>
        <v>1868</v>
      </c>
      <c r="E1314" s="496" t="e">
        <v>#N/A</v>
      </c>
      <c r="F1314" s="489">
        <v>1868</v>
      </c>
      <c r="G1314" s="489" t="e">
        <v>#N/A</v>
      </c>
      <c r="H1314" s="489">
        <v>1868</v>
      </c>
      <c r="I1314" s="489">
        <v>1868</v>
      </c>
      <c r="J1314" s="489">
        <v>1868</v>
      </c>
      <c r="K1314" s="489">
        <v>1868</v>
      </c>
      <c r="L1314" s="489">
        <v>1868</v>
      </c>
      <c r="M1314" s="743"/>
      <c r="N1314" s="613" t="e">
        <f t="shared" si="180"/>
        <v>#N/A</v>
      </c>
      <c r="O1314" s="613">
        <f t="shared" si="181"/>
        <v>0</v>
      </c>
      <c r="P1314" s="613">
        <f t="shared" si="182"/>
        <v>0</v>
      </c>
      <c r="Q1314" s="896">
        <f t="shared" si="188"/>
        <v>1</v>
      </c>
      <c r="R1314" s="613">
        <f t="shared" si="183"/>
        <v>0</v>
      </c>
      <c r="S1314" s="613">
        <f t="shared" si="184"/>
        <v>0</v>
      </c>
      <c r="T1314" s="747">
        <f t="shared" si="185"/>
        <v>0</v>
      </c>
      <c r="U1314" s="613">
        <f t="shared" si="186"/>
        <v>0</v>
      </c>
    </row>
    <row r="1315" spans="1:21">
      <c r="A1315" s="285" t="s">
        <v>3721</v>
      </c>
      <c r="B1315" s="285" t="s">
        <v>3618</v>
      </c>
      <c r="C1315" s="447" t="s">
        <v>6057</v>
      </c>
      <c r="D1315" s="497">
        <f t="shared" si="187"/>
        <v>1693</v>
      </c>
      <c r="E1315" s="496" t="e">
        <v>#N/A</v>
      </c>
      <c r="F1315" s="489">
        <v>1693</v>
      </c>
      <c r="G1315" s="489" t="e">
        <v>#N/A</v>
      </c>
      <c r="H1315" s="489">
        <v>1693</v>
      </c>
      <c r="I1315" s="489">
        <v>1693</v>
      </c>
      <c r="J1315" s="489">
        <v>1693</v>
      </c>
      <c r="K1315" s="489" t="e">
        <v>#N/A</v>
      </c>
      <c r="L1315" s="489" t="e">
        <v>#N/A</v>
      </c>
      <c r="M1315" s="743"/>
      <c r="N1315" s="613" t="e">
        <f t="shared" si="180"/>
        <v>#N/A</v>
      </c>
      <c r="O1315" s="613">
        <f t="shared" si="181"/>
        <v>0</v>
      </c>
      <c r="P1315" s="613">
        <f t="shared" si="182"/>
        <v>0</v>
      </c>
      <c r="Q1315" s="896">
        <f t="shared" si="188"/>
        <v>1</v>
      </c>
      <c r="R1315" s="613">
        <f t="shared" si="183"/>
        <v>0</v>
      </c>
      <c r="S1315" s="613">
        <f t="shared" si="184"/>
        <v>0</v>
      </c>
      <c r="T1315" s="747" t="e">
        <f t="shared" si="185"/>
        <v>#N/A</v>
      </c>
      <c r="U1315" s="613" t="e">
        <f t="shared" si="186"/>
        <v>#N/A</v>
      </c>
    </row>
    <row r="1316" spans="1:21">
      <c r="A1316" s="285" t="s">
        <v>3721</v>
      </c>
      <c r="B1316" s="285" t="s">
        <v>511</v>
      </c>
      <c r="C1316" s="447" t="s">
        <v>6058</v>
      </c>
      <c r="D1316" s="497">
        <f t="shared" si="187"/>
        <v>1779</v>
      </c>
      <c r="E1316" s="496" t="e">
        <v>#N/A</v>
      </c>
      <c r="F1316" s="489">
        <v>1779</v>
      </c>
      <c r="G1316" s="489" t="e">
        <v>#N/A</v>
      </c>
      <c r="H1316" s="489">
        <v>1761</v>
      </c>
      <c r="I1316" s="489">
        <v>1761</v>
      </c>
      <c r="J1316" s="489">
        <v>1761</v>
      </c>
      <c r="K1316" s="489">
        <v>1761</v>
      </c>
      <c r="L1316" s="489">
        <v>1761</v>
      </c>
      <c r="M1316" s="743"/>
      <c r="N1316" s="613" t="e">
        <f t="shared" si="180"/>
        <v>#N/A</v>
      </c>
      <c r="O1316" s="613">
        <f t="shared" si="181"/>
        <v>0</v>
      </c>
      <c r="P1316" s="613">
        <f t="shared" si="182"/>
        <v>18</v>
      </c>
      <c r="Q1316" s="896">
        <f t="shared" si="188"/>
        <v>1.010221465076661</v>
      </c>
      <c r="R1316" s="613">
        <f t="shared" si="183"/>
        <v>18</v>
      </c>
      <c r="S1316" s="613">
        <f t="shared" si="184"/>
        <v>18</v>
      </c>
      <c r="T1316" s="747">
        <f t="shared" si="185"/>
        <v>18</v>
      </c>
      <c r="U1316" s="613">
        <f t="shared" si="186"/>
        <v>18</v>
      </c>
    </row>
    <row r="1317" spans="1:21">
      <c r="A1317" s="285" t="s">
        <v>3721</v>
      </c>
      <c r="B1317" s="285" t="s">
        <v>512</v>
      </c>
      <c r="C1317" s="447" t="s">
        <v>6059</v>
      </c>
      <c r="D1317" s="497">
        <f t="shared" si="187"/>
        <v>1985</v>
      </c>
      <c r="E1317" s="496" t="e">
        <v>#N/A</v>
      </c>
      <c r="F1317" s="489">
        <v>1985</v>
      </c>
      <c r="G1317" s="489" t="e">
        <v>#N/A</v>
      </c>
      <c r="H1317" s="489">
        <v>1965</v>
      </c>
      <c r="I1317" s="489">
        <v>1965</v>
      </c>
      <c r="J1317" s="489">
        <v>1965</v>
      </c>
      <c r="K1317" s="489">
        <v>1965</v>
      </c>
      <c r="L1317" s="489">
        <v>1965</v>
      </c>
      <c r="M1317" s="743"/>
      <c r="N1317" s="613" t="e">
        <f t="shared" si="180"/>
        <v>#N/A</v>
      </c>
      <c r="O1317" s="613">
        <f t="shared" si="181"/>
        <v>0</v>
      </c>
      <c r="P1317" s="613">
        <f t="shared" si="182"/>
        <v>20</v>
      </c>
      <c r="Q1317" s="896">
        <f t="shared" si="188"/>
        <v>1.0101781170483461</v>
      </c>
      <c r="R1317" s="613">
        <f t="shared" si="183"/>
        <v>20</v>
      </c>
      <c r="S1317" s="613">
        <f t="shared" si="184"/>
        <v>20</v>
      </c>
      <c r="T1317" s="747">
        <f t="shared" si="185"/>
        <v>20</v>
      </c>
      <c r="U1317" s="613">
        <f t="shared" si="186"/>
        <v>20</v>
      </c>
    </row>
    <row r="1318" spans="1:21">
      <c r="A1318" s="285" t="s">
        <v>3721</v>
      </c>
      <c r="B1318" s="285" t="s">
        <v>3637</v>
      </c>
      <c r="C1318" s="447" t="s">
        <v>4730</v>
      </c>
      <c r="D1318" s="497">
        <f t="shared" si="187"/>
        <v>1985</v>
      </c>
      <c r="E1318" s="496">
        <v>1985</v>
      </c>
      <c r="F1318" s="489">
        <v>1965</v>
      </c>
      <c r="G1318" s="489" t="e">
        <v>#N/A</v>
      </c>
      <c r="H1318" s="489" t="e">
        <v>#N/A</v>
      </c>
      <c r="I1318" s="489" t="e">
        <v>#N/A</v>
      </c>
      <c r="J1318" s="489" t="e">
        <v>#N/A</v>
      </c>
      <c r="K1318" s="489" t="e">
        <v>#N/A</v>
      </c>
      <c r="L1318" s="489" t="e">
        <v>#N/A</v>
      </c>
      <c r="M1318" s="743"/>
      <c r="N1318" s="613">
        <f t="shared" si="180"/>
        <v>0</v>
      </c>
      <c r="O1318" s="613">
        <f t="shared" si="181"/>
        <v>20</v>
      </c>
      <c r="P1318" s="613" t="e">
        <f t="shared" si="182"/>
        <v>#N/A</v>
      </c>
      <c r="Q1318" s="896" t="e">
        <f t="shared" si="188"/>
        <v>#N/A</v>
      </c>
      <c r="R1318" s="613" t="e">
        <f t="shared" si="183"/>
        <v>#N/A</v>
      </c>
      <c r="S1318" s="613" t="e">
        <f t="shared" si="184"/>
        <v>#N/A</v>
      </c>
      <c r="T1318" s="747" t="e">
        <f t="shared" si="185"/>
        <v>#N/A</v>
      </c>
      <c r="U1318" s="613" t="e">
        <f t="shared" si="186"/>
        <v>#N/A</v>
      </c>
    </row>
    <row r="1319" spans="1:21">
      <c r="A1319" s="285" t="s">
        <v>3721</v>
      </c>
      <c r="B1319" s="285" t="s">
        <v>528</v>
      </c>
      <c r="C1319" s="447" t="s">
        <v>4309</v>
      </c>
      <c r="D1319" s="497">
        <f t="shared" si="187"/>
        <v>1965</v>
      </c>
      <c r="E1319" s="496" t="e">
        <v>#N/A</v>
      </c>
      <c r="F1319" s="489" t="e">
        <v>#N/A</v>
      </c>
      <c r="G1319" s="489" t="e">
        <v>#N/A</v>
      </c>
      <c r="H1319" s="489" t="e">
        <v>#N/A</v>
      </c>
      <c r="I1319" s="489" t="e">
        <v>#N/A</v>
      </c>
      <c r="J1319" s="489" t="e">
        <v>#N/A</v>
      </c>
      <c r="K1319" s="489" t="e">
        <v>#N/A</v>
      </c>
      <c r="L1319" s="489">
        <v>1965</v>
      </c>
      <c r="M1319" s="743"/>
      <c r="N1319" s="613" t="e">
        <f t="shared" si="180"/>
        <v>#N/A</v>
      </c>
      <c r="O1319" s="613" t="e">
        <f t="shared" si="181"/>
        <v>#N/A</v>
      </c>
      <c r="P1319" s="613" t="e">
        <f t="shared" si="182"/>
        <v>#N/A</v>
      </c>
      <c r="Q1319" s="896" t="e">
        <f t="shared" si="188"/>
        <v>#N/A</v>
      </c>
      <c r="R1319" s="613" t="e">
        <f t="shared" si="183"/>
        <v>#N/A</v>
      </c>
      <c r="S1319" s="613" t="e">
        <f t="shared" si="184"/>
        <v>#N/A</v>
      </c>
      <c r="T1319" s="747" t="e">
        <f t="shared" si="185"/>
        <v>#N/A</v>
      </c>
      <c r="U1319" s="613">
        <f t="shared" si="186"/>
        <v>0</v>
      </c>
    </row>
    <row r="1320" spans="1:21">
      <c r="A1320" s="285" t="s">
        <v>3721</v>
      </c>
      <c r="B1320" s="285" t="s">
        <v>564</v>
      </c>
      <c r="C1320" s="447" t="s">
        <v>6060</v>
      </c>
      <c r="D1320" s="497">
        <f t="shared" si="187"/>
        <v>2012</v>
      </c>
      <c r="E1320" s="496" t="e">
        <v>#N/A</v>
      </c>
      <c r="F1320" s="489">
        <v>2012</v>
      </c>
      <c r="G1320" s="489" t="e">
        <v>#N/A</v>
      </c>
      <c r="H1320" s="489">
        <v>2012</v>
      </c>
      <c r="I1320" s="489">
        <v>2012</v>
      </c>
      <c r="J1320" s="489">
        <v>2012</v>
      </c>
      <c r="K1320" s="489">
        <v>2012</v>
      </c>
      <c r="L1320" s="489">
        <v>2012</v>
      </c>
      <c r="M1320" s="743"/>
      <c r="N1320" s="613" t="e">
        <f t="shared" si="180"/>
        <v>#N/A</v>
      </c>
      <c r="O1320" s="613">
        <f t="shared" si="181"/>
        <v>0</v>
      </c>
      <c r="P1320" s="613">
        <f t="shared" si="182"/>
        <v>0</v>
      </c>
      <c r="Q1320" s="896">
        <f t="shared" si="188"/>
        <v>1</v>
      </c>
      <c r="R1320" s="613">
        <f t="shared" si="183"/>
        <v>0</v>
      </c>
      <c r="S1320" s="613">
        <f t="shared" si="184"/>
        <v>0</v>
      </c>
      <c r="T1320" s="747">
        <f t="shared" si="185"/>
        <v>0</v>
      </c>
      <c r="U1320" s="613">
        <f t="shared" si="186"/>
        <v>0</v>
      </c>
    </row>
    <row r="1321" spans="1:21">
      <c r="A1321" s="285" t="s">
        <v>3721</v>
      </c>
      <c r="B1321" s="285" t="s">
        <v>550</v>
      </c>
      <c r="C1321" s="447" t="s">
        <v>6061</v>
      </c>
      <c r="D1321" s="497">
        <f t="shared" si="187"/>
        <v>1171</v>
      </c>
      <c r="E1321" s="496" t="e">
        <v>#N/A</v>
      </c>
      <c r="F1321" s="489">
        <v>1171</v>
      </c>
      <c r="G1321" s="489" t="e">
        <v>#N/A</v>
      </c>
      <c r="H1321" s="489">
        <v>1148</v>
      </c>
      <c r="I1321" s="489">
        <v>1148</v>
      </c>
      <c r="J1321" s="489">
        <v>1148</v>
      </c>
      <c r="K1321" s="489">
        <v>1148</v>
      </c>
      <c r="L1321" s="489">
        <v>1148</v>
      </c>
      <c r="M1321" s="743"/>
      <c r="N1321" s="613" t="e">
        <f t="shared" si="180"/>
        <v>#N/A</v>
      </c>
      <c r="O1321" s="613">
        <f t="shared" si="181"/>
        <v>0</v>
      </c>
      <c r="P1321" s="613">
        <f t="shared" si="182"/>
        <v>23</v>
      </c>
      <c r="Q1321" s="896">
        <f t="shared" si="188"/>
        <v>1.0200348432055748</v>
      </c>
      <c r="R1321" s="613">
        <f t="shared" si="183"/>
        <v>23</v>
      </c>
      <c r="S1321" s="613">
        <f t="shared" si="184"/>
        <v>23</v>
      </c>
      <c r="T1321" s="747">
        <f t="shared" si="185"/>
        <v>23</v>
      </c>
      <c r="U1321" s="613">
        <f t="shared" si="186"/>
        <v>23</v>
      </c>
    </row>
    <row r="1322" spans="1:21">
      <c r="A1322" s="285" t="s">
        <v>3721</v>
      </c>
      <c r="B1322" s="285" t="s">
        <v>3647</v>
      </c>
      <c r="C1322" s="447" t="s">
        <v>6062</v>
      </c>
      <c r="D1322" s="497">
        <f t="shared" si="187"/>
        <v>1229</v>
      </c>
      <c r="E1322" s="496" t="e">
        <v>#N/A</v>
      </c>
      <c r="F1322" s="489">
        <v>1229</v>
      </c>
      <c r="G1322" s="489" t="e">
        <v>#N/A</v>
      </c>
      <c r="H1322" s="489" t="e">
        <v>#N/A</v>
      </c>
      <c r="I1322" s="489" t="e">
        <v>#N/A</v>
      </c>
      <c r="J1322" s="489" t="e">
        <v>#N/A</v>
      </c>
      <c r="K1322" s="489" t="e">
        <v>#N/A</v>
      </c>
      <c r="L1322" s="489" t="e">
        <v>#N/A</v>
      </c>
      <c r="M1322" s="743"/>
      <c r="N1322" s="613" t="e">
        <f t="shared" si="180"/>
        <v>#N/A</v>
      </c>
      <c r="O1322" s="613">
        <f t="shared" si="181"/>
        <v>0</v>
      </c>
      <c r="P1322" s="613" t="e">
        <f t="shared" si="182"/>
        <v>#N/A</v>
      </c>
      <c r="Q1322" s="896" t="e">
        <f t="shared" si="188"/>
        <v>#N/A</v>
      </c>
      <c r="R1322" s="613" t="e">
        <f t="shared" si="183"/>
        <v>#N/A</v>
      </c>
      <c r="S1322" s="613" t="e">
        <f t="shared" si="184"/>
        <v>#N/A</v>
      </c>
      <c r="T1322" s="747" t="e">
        <f t="shared" si="185"/>
        <v>#N/A</v>
      </c>
      <c r="U1322" s="613" t="e">
        <f t="shared" si="186"/>
        <v>#N/A</v>
      </c>
    </row>
    <row r="1323" spans="1:21">
      <c r="A1323" s="285" t="s">
        <v>3721</v>
      </c>
      <c r="B1323" s="285" t="s">
        <v>477</v>
      </c>
      <c r="C1323" s="447" t="s">
        <v>6063</v>
      </c>
      <c r="D1323" s="497">
        <f t="shared" si="187"/>
        <v>2103</v>
      </c>
      <c r="E1323" s="496" t="e">
        <v>#N/A</v>
      </c>
      <c r="F1323" s="489">
        <v>2103</v>
      </c>
      <c r="G1323" s="489" t="e">
        <v>#N/A</v>
      </c>
      <c r="H1323" s="489">
        <v>2103</v>
      </c>
      <c r="I1323" s="489">
        <v>2103</v>
      </c>
      <c r="J1323" s="489">
        <v>2103</v>
      </c>
      <c r="K1323" s="489">
        <v>2103</v>
      </c>
      <c r="L1323" s="489">
        <v>2103</v>
      </c>
      <c r="M1323" s="743"/>
      <c r="N1323" s="613" t="e">
        <f t="shared" si="180"/>
        <v>#N/A</v>
      </c>
      <c r="O1323" s="613">
        <f t="shared" si="181"/>
        <v>0</v>
      </c>
      <c r="P1323" s="613">
        <f t="shared" si="182"/>
        <v>0</v>
      </c>
      <c r="Q1323" s="896">
        <f t="shared" si="188"/>
        <v>1</v>
      </c>
      <c r="R1323" s="613">
        <f t="shared" si="183"/>
        <v>0</v>
      </c>
      <c r="S1323" s="613">
        <f t="shared" si="184"/>
        <v>0</v>
      </c>
      <c r="T1323" s="747">
        <f t="shared" si="185"/>
        <v>0</v>
      </c>
      <c r="U1323" s="613">
        <f t="shared" si="186"/>
        <v>0</v>
      </c>
    </row>
    <row r="1324" spans="1:21">
      <c r="A1324" s="285" t="s">
        <v>3721</v>
      </c>
      <c r="B1324" s="285" t="s">
        <v>537</v>
      </c>
      <c r="C1324" s="447" t="s">
        <v>6064</v>
      </c>
      <c r="D1324" s="497">
        <f t="shared" si="187"/>
        <v>1501</v>
      </c>
      <c r="E1324" s="496" t="e">
        <v>#N/A</v>
      </c>
      <c r="F1324" s="489">
        <v>1501</v>
      </c>
      <c r="G1324" s="489" t="e">
        <v>#N/A</v>
      </c>
      <c r="H1324" s="489">
        <v>1501</v>
      </c>
      <c r="I1324" s="489">
        <v>1501</v>
      </c>
      <c r="J1324" s="489">
        <v>1501</v>
      </c>
      <c r="K1324" s="489">
        <v>1501</v>
      </c>
      <c r="L1324" s="489">
        <v>1501</v>
      </c>
      <c r="M1324" s="743"/>
      <c r="N1324" s="613" t="e">
        <f t="shared" si="180"/>
        <v>#N/A</v>
      </c>
      <c r="O1324" s="613">
        <f t="shared" si="181"/>
        <v>0</v>
      </c>
      <c r="P1324" s="613">
        <f t="shared" si="182"/>
        <v>0</v>
      </c>
      <c r="Q1324" s="896">
        <f t="shared" si="188"/>
        <v>1</v>
      </c>
      <c r="R1324" s="613">
        <f t="shared" si="183"/>
        <v>0</v>
      </c>
      <c r="S1324" s="613">
        <f t="shared" si="184"/>
        <v>0</v>
      </c>
      <c r="T1324" s="747">
        <f t="shared" si="185"/>
        <v>0</v>
      </c>
      <c r="U1324" s="613">
        <f t="shared" si="186"/>
        <v>0</v>
      </c>
    </row>
    <row r="1325" spans="1:21">
      <c r="A1325" s="285" t="s">
        <v>3721</v>
      </c>
      <c r="B1325" s="285" t="s">
        <v>3628</v>
      </c>
      <c r="C1325" s="447" t="s">
        <v>4756</v>
      </c>
      <c r="D1325" s="497">
        <f t="shared" si="187"/>
        <v>1607</v>
      </c>
      <c r="E1325" s="496" t="e">
        <v>#N/A</v>
      </c>
      <c r="F1325" s="489">
        <v>1607</v>
      </c>
      <c r="G1325" s="489" t="e">
        <v>#N/A</v>
      </c>
      <c r="H1325" s="489" t="e">
        <v>#N/A</v>
      </c>
      <c r="I1325" s="489" t="e">
        <v>#N/A</v>
      </c>
      <c r="J1325" s="489" t="e">
        <v>#N/A</v>
      </c>
      <c r="K1325" s="489" t="e">
        <v>#N/A</v>
      </c>
      <c r="L1325" s="489" t="e">
        <v>#N/A</v>
      </c>
      <c r="M1325" s="743"/>
      <c r="N1325" s="613" t="e">
        <f t="shared" si="180"/>
        <v>#N/A</v>
      </c>
      <c r="O1325" s="613">
        <f t="shared" si="181"/>
        <v>0</v>
      </c>
      <c r="P1325" s="613" t="e">
        <f t="shared" si="182"/>
        <v>#N/A</v>
      </c>
      <c r="Q1325" s="896" t="e">
        <f t="shared" si="188"/>
        <v>#N/A</v>
      </c>
      <c r="R1325" s="613" t="e">
        <f t="shared" si="183"/>
        <v>#N/A</v>
      </c>
      <c r="S1325" s="613" t="e">
        <f t="shared" si="184"/>
        <v>#N/A</v>
      </c>
      <c r="T1325" s="747" t="e">
        <f t="shared" si="185"/>
        <v>#N/A</v>
      </c>
      <c r="U1325" s="613" t="e">
        <f t="shared" si="186"/>
        <v>#N/A</v>
      </c>
    </row>
    <row r="1326" spans="1:21">
      <c r="A1326" s="285" t="s">
        <v>3721</v>
      </c>
      <c r="B1326" s="285" t="s">
        <v>569</v>
      </c>
      <c r="C1326" s="447" t="s">
        <v>6065</v>
      </c>
      <c r="D1326" s="497">
        <f t="shared" si="187"/>
        <v>2050</v>
      </c>
      <c r="E1326" s="496" t="e">
        <v>#N/A</v>
      </c>
      <c r="F1326" s="489">
        <v>2050</v>
      </c>
      <c r="G1326" s="489" t="e">
        <v>#N/A</v>
      </c>
      <c r="H1326" s="489">
        <v>2050</v>
      </c>
      <c r="I1326" s="489">
        <v>2050</v>
      </c>
      <c r="J1326" s="489">
        <v>2050</v>
      </c>
      <c r="K1326" s="489">
        <v>2050</v>
      </c>
      <c r="L1326" s="489">
        <v>2050</v>
      </c>
      <c r="M1326" s="743"/>
      <c r="N1326" s="613" t="e">
        <f t="shared" si="180"/>
        <v>#N/A</v>
      </c>
      <c r="O1326" s="613">
        <f t="shared" si="181"/>
        <v>0</v>
      </c>
      <c r="P1326" s="613">
        <f t="shared" si="182"/>
        <v>0</v>
      </c>
      <c r="Q1326" s="896">
        <f t="shared" si="188"/>
        <v>1</v>
      </c>
      <c r="R1326" s="613">
        <f t="shared" si="183"/>
        <v>0</v>
      </c>
      <c r="S1326" s="613">
        <f t="shared" si="184"/>
        <v>0</v>
      </c>
      <c r="T1326" s="747">
        <f t="shared" si="185"/>
        <v>0</v>
      </c>
      <c r="U1326" s="613">
        <f t="shared" si="186"/>
        <v>0</v>
      </c>
    </row>
    <row r="1327" spans="1:21">
      <c r="A1327" s="285" t="s">
        <v>3721</v>
      </c>
      <c r="B1327" s="285" t="s">
        <v>575</v>
      </c>
      <c r="C1327" s="447" t="s">
        <v>6066</v>
      </c>
      <c r="D1327" s="497">
        <f t="shared" si="187"/>
        <v>1785</v>
      </c>
      <c r="E1327" s="496" t="e">
        <v>#N/A</v>
      </c>
      <c r="F1327" s="489">
        <v>1785</v>
      </c>
      <c r="G1327" s="489" t="e">
        <v>#N/A</v>
      </c>
      <c r="H1327" s="489">
        <v>1785</v>
      </c>
      <c r="I1327" s="489">
        <v>1785</v>
      </c>
      <c r="J1327" s="489">
        <v>1785</v>
      </c>
      <c r="K1327" s="489">
        <v>1785</v>
      </c>
      <c r="L1327" s="489">
        <v>1785</v>
      </c>
      <c r="M1327" s="743"/>
      <c r="N1327" s="613" t="e">
        <f t="shared" si="180"/>
        <v>#N/A</v>
      </c>
      <c r="O1327" s="613">
        <f t="shared" si="181"/>
        <v>0</v>
      </c>
      <c r="P1327" s="613">
        <f t="shared" si="182"/>
        <v>0</v>
      </c>
      <c r="Q1327" s="896">
        <f t="shared" si="188"/>
        <v>1</v>
      </c>
      <c r="R1327" s="613">
        <f t="shared" si="183"/>
        <v>0</v>
      </c>
      <c r="S1327" s="613">
        <f t="shared" si="184"/>
        <v>0</v>
      </c>
      <c r="T1327" s="747">
        <f t="shared" si="185"/>
        <v>0</v>
      </c>
      <c r="U1327" s="613">
        <f t="shared" si="186"/>
        <v>0</v>
      </c>
    </row>
    <row r="1328" spans="1:21">
      <c r="A1328" s="285" t="s">
        <v>3721</v>
      </c>
      <c r="B1328" s="285" t="s">
        <v>542</v>
      </c>
      <c r="C1328" s="447" t="s">
        <v>6067</v>
      </c>
      <c r="D1328" s="497">
        <f t="shared" si="187"/>
        <v>2033</v>
      </c>
      <c r="E1328" s="496" t="e">
        <v>#N/A</v>
      </c>
      <c r="F1328" s="489">
        <v>2033</v>
      </c>
      <c r="G1328" s="489" t="e">
        <v>#N/A</v>
      </c>
      <c r="H1328" s="489">
        <v>2033</v>
      </c>
      <c r="I1328" s="489">
        <v>2033</v>
      </c>
      <c r="J1328" s="489">
        <v>2033</v>
      </c>
      <c r="K1328" s="489">
        <v>2033</v>
      </c>
      <c r="L1328" s="489">
        <v>2033</v>
      </c>
      <c r="M1328" s="743"/>
      <c r="N1328" s="613" t="e">
        <f t="shared" si="180"/>
        <v>#N/A</v>
      </c>
      <c r="O1328" s="613">
        <f t="shared" si="181"/>
        <v>0</v>
      </c>
      <c r="P1328" s="613">
        <f t="shared" si="182"/>
        <v>0</v>
      </c>
      <c r="Q1328" s="896">
        <f t="shared" si="188"/>
        <v>1</v>
      </c>
      <c r="R1328" s="613">
        <f t="shared" si="183"/>
        <v>0</v>
      </c>
      <c r="S1328" s="613">
        <f t="shared" si="184"/>
        <v>0</v>
      </c>
      <c r="T1328" s="747">
        <f t="shared" si="185"/>
        <v>0</v>
      </c>
      <c r="U1328" s="613">
        <f t="shared" si="186"/>
        <v>0</v>
      </c>
    </row>
    <row r="1329" spans="1:21">
      <c r="A1329" s="285" t="s">
        <v>3721</v>
      </c>
      <c r="B1329" s="285" t="s">
        <v>486</v>
      </c>
      <c r="C1329" s="447" t="s">
        <v>6068</v>
      </c>
      <c r="D1329" s="497">
        <f t="shared" si="187"/>
        <v>1648</v>
      </c>
      <c r="E1329" s="496" t="e">
        <v>#N/A</v>
      </c>
      <c r="F1329" s="489">
        <v>1648</v>
      </c>
      <c r="G1329" s="489" t="e">
        <v>#N/A</v>
      </c>
      <c r="H1329" s="489">
        <v>1648</v>
      </c>
      <c r="I1329" s="489">
        <v>1648</v>
      </c>
      <c r="J1329" s="489">
        <v>1648</v>
      </c>
      <c r="K1329" s="489">
        <v>1648</v>
      </c>
      <c r="L1329" s="489">
        <v>1648</v>
      </c>
      <c r="M1329" s="743"/>
      <c r="N1329" s="613" t="e">
        <f t="shared" si="180"/>
        <v>#N/A</v>
      </c>
      <c r="O1329" s="613">
        <f t="shared" si="181"/>
        <v>0</v>
      </c>
      <c r="P1329" s="613">
        <f t="shared" si="182"/>
        <v>0</v>
      </c>
      <c r="Q1329" s="896">
        <f t="shared" si="188"/>
        <v>1</v>
      </c>
      <c r="R1329" s="613">
        <f t="shared" si="183"/>
        <v>0</v>
      </c>
      <c r="S1329" s="613">
        <f t="shared" si="184"/>
        <v>0</v>
      </c>
      <c r="T1329" s="747">
        <f t="shared" si="185"/>
        <v>0</v>
      </c>
      <c r="U1329" s="613">
        <f t="shared" si="186"/>
        <v>0</v>
      </c>
    </row>
    <row r="1330" spans="1:21">
      <c r="A1330" s="285" t="s">
        <v>3721</v>
      </c>
      <c r="B1330" s="285" t="s">
        <v>3600</v>
      </c>
      <c r="C1330" s="447" t="s">
        <v>4761</v>
      </c>
      <c r="D1330" s="497">
        <f t="shared" si="187"/>
        <v>1698</v>
      </c>
      <c r="E1330" s="496" t="e">
        <v>#N/A</v>
      </c>
      <c r="F1330" s="489">
        <v>1698</v>
      </c>
      <c r="G1330" s="489" t="e">
        <v>#N/A</v>
      </c>
      <c r="H1330" s="489" t="e">
        <v>#N/A</v>
      </c>
      <c r="I1330" s="489" t="e">
        <v>#N/A</v>
      </c>
      <c r="J1330" s="489" t="e">
        <v>#N/A</v>
      </c>
      <c r="K1330" s="489" t="e">
        <v>#N/A</v>
      </c>
      <c r="L1330" s="489" t="e">
        <v>#N/A</v>
      </c>
      <c r="M1330" s="743"/>
      <c r="N1330" s="613" t="e">
        <f t="shared" si="180"/>
        <v>#N/A</v>
      </c>
      <c r="O1330" s="613">
        <f t="shared" si="181"/>
        <v>0</v>
      </c>
      <c r="P1330" s="613" t="e">
        <f t="shared" si="182"/>
        <v>#N/A</v>
      </c>
      <c r="Q1330" s="896" t="e">
        <f t="shared" si="188"/>
        <v>#N/A</v>
      </c>
      <c r="R1330" s="613" t="e">
        <f t="shared" si="183"/>
        <v>#N/A</v>
      </c>
      <c r="S1330" s="613" t="e">
        <f t="shared" si="184"/>
        <v>#N/A</v>
      </c>
      <c r="T1330" s="747" t="e">
        <f t="shared" si="185"/>
        <v>#N/A</v>
      </c>
      <c r="U1330" s="613" t="e">
        <f t="shared" si="186"/>
        <v>#N/A</v>
      </c>
    </row>
    <row r="1331" spans="1:21">
      <c r="A1331" s="285" t="s">
        <v>3721</v>
      </c>
      <c r="B1331" s="285" t="s">
        <v>495</v>
      </c>
      <c r="C1331" s="447" t="s">
        <v>6069</v>
      </c>
      <c r="D1331" s="497">
        <f t="shared" si="187"/>
        <v>1561</v>
      </c>
      <c r="E1331" s="496" t="e">
        <v>#N/A</v>
      </c>
      <c r="F1331" s="489">
        <v>1561</v>
      </c>
      <c r="G1331" s="489" t="e">
        <v>#N/A</v>
      </c>
      <c r="H1331" s="489">
        <v>1561</v>
      </c>
      <c r="I1331" s="489">
        <v>1561</v>
      </c>
      <c r="J1331" s="489">
        <v>1561</v>
      </c>
      <c r="K1331" s="489">
        <v>1561</v>
      </c>
      <c r="L1331" s="489">
        <v>1561</v>
      </c>
      <c r="M1331" s="743"/>
      <c r="N1331" s="613" t="e">
        <f t="shared" si="180"/>
        <v>#N/A</v>
      </c>
      <c r="O1331" s="613">
        <f t="shared" si="181"/>
        <v>0</v>
      </c>
      <c r="P1331" s="613">
        <f t="shared" si="182"/>
        <v>0</v>
      </c>
      <c r="Q1331" s="896">
        <f t="shared" si="188"/>
        <v>1</v>
      </c>
      <c r="R1331" s="613">
        <f t="shared" si="183"/>
        <v>0</v>
      </c>
      <c r="S1331" s="613">
        <f t="shared" si="184"/>
        <v>0</v>
      </c>
      <c r="T1331" s="747">
        <f t="shared" si="185"/>
        <v>0</v>
      </c>
      <c r="U1331" s="613">
        <f t="shared" si="186"/>
        <v>0</v>
      </c>
    </row>
    <row r="1332" spans="1:21">
      <c r="A1332" s="285" t="s">
        <v>3721</v>
      </c>
      <c r="B1332" s="285" t="s">
        <v>3609</v>
      </c>
      <c r="C1332" s="447" t="s">
        <v>4773</v>
      </c>
      <c r="D1332" s="497">
        <f t="shared" si="187"/>
        <v>1577</v>
      </c>
      <c r="E1332" s="496" t="e">
        <v>#N/A</v>
      </c>
      <c r="F1332" s="489">
        <v>1577</v>
      </c>
      <c r="G1332" s="489" t="e">
        <v>#N/A</v>
      </c>
      <c r="H1332" s="489" t="e">
        <v>#N/A</v>
      </c>
      <c r="I1332" s="489" t="e">
        <v>#N/A</v>
      </c>
      <c r="J1332" s="489" t="e">
        <v>#N/A</v>
      </c>
      <c r="K1332" s="489" t="e">
        <v>#N/A</v>
      </c>
      <c r="L1332" s="489" t="e">
        <v>#N/A</v>
      </c>
      <c r="M1332" s="743"/>
      <c r="N1332" s="613" t="e">
        <f t="shared" si="180"/>
        <v>#N/A</v>
      </c>
      <c r="O1332" s="613">
        <f t="shared" si="181"/>
        <v>0</v>
      </c>
      <c r="P1332" s="613" t="e">
        <f t="shared" si="182"/>
        <v>#N/A</v>
      </c>
      <c r="Q1332" s="896" t="e">
        <f t="shared" si="188"/>
        <v>#N/A</v>
      </c>
      <c r="R1332" s="613" t="e">
        <f t="shared" si="183"/>
        <v>#N/A</v>
      </c>
      <c r="S1332" s="613" t="e">
        <f t="shared" si="184"/>
        <v>#N/A</v>
      </c>
      <c r="T1332" s="747" t="e">
        <f t="shared" si="185"/>
        <v>#N/A</v>
      </c>
      <c r="U1332" s="613" t="e">
        <f t="shared" si="186"/>
        <v>#N/A</v>
      </c>
    </row>
    <row r="1333" spans="1:21">
      <c r="A1333" s="285" t="s">
        <v>3718</v>
      </c>
      <c r="B1333" s="285" t="s">
        <v>3562</v>
      </c>
      <c r="C1333" s="447" t="s">
        <v>4834</v>
      </c>
      <c r="D1333" s="497">
        <f t="shared" si="187"/>
        <v>2582</v>
      </c>
      <c r="E1333" s="496" t="e">
        <v>#N/A</v>
      </c>
      <c r="F1333" s="489">
        <v>2582</v>
      </c>
      <c r="G1333" s="489" t="e">
        <v>#N/A</v>
      </c>
      <c r="H1333" s="489" t="e">
        <v>#N/A</v>
      </c>
      <c r="I1333" s="489" t="e">
        <v>#N/A</v>
      </c>
      <c r="J1333" s="489" t="e">
        <v>#N/A</v>
      </c>
      <c r="K1333" s="489" t="e">
        <v>#N/A</v>
      </c>
      <c r="L1333" s="489" t="e">
        <v>#N/A</v>
      </c>
      <c r="M1333" s="743"/>
      <c r="N1333" s="613" t="e">
        <f t="shared" si="180"/>
        <v>#N/A</v>
      </c>
      <c r="O1333" s="613">
        <f t="shared" si="181"/>
        <v>0</v>
      </c>
      <c r="P1333" s="613" t="e">
        <f t="shared" si="182"/>
        <v>#N/A</v>
      </c>
      <c r="Q1333" s="896" t="e">
        <f t="shared" si="188"/>
        <v>#N/A</v>
      </c>
      <c r="R1333" s="613" t="e">
        <f t="shared" si="183"/>
        <v>#N/A</v>
      </c>
      <c r="S1333" s="613" t="e">
        <f t="shared" si="184"/>
        <v>#N/A</v>
      </c>
      <c r="T1333" s="747" t="e">
        <f t="shared" si="185"/>
        <v>#N/A</v>
      </c>
      <c r="U1333" s="613" t="e">
        <f t="shared" si="186"/>
        <v>#N/A</v>
      </c>
    </row>
    <row r="1334" spans="1:21">
      <c r="A1334" s="285" t="s">
        <v>3721</v>
      </c>
      <c r="B1334" s="285" t="s">
        <v>472</v>
      </c>
      <c r="C1334" s="447" t="s">
        <v>6070</v>
      </c>
      <c r="D1334" s="497">
        <f t="shared" si="187"/>
        <v>1922</v>
      </c>
      <c r="E1334" s="496" t="e">
        <v>#N/A</v>
      </c>
      <c r="F1334" s="489">
        <v>1922</v>
      </c>
      <c r="G1334" s="489" t="e">
        <v>#N/A</v>
      </c>
      <c r="H1334" s="489">
        <v>1922</v>
      </c>
      <c r="I1334" s="489">
        <v>1922</v>
      </c>
      <c r="J1334" s="489">
        <v>1922</v>
      </c>
      <c r="K1334" s="489">
        <v>1922</v>
      </c>
      <c r="L1334" s="489">
        <v>1922</v>
      </c>
      <c r="M1334" s="743"/>
      <c r="N1334" s="613" t="e">
        <f t="shared" si="180"/>
        <v>#N/A</v>
      </c>
      <c r="O1334" s="613">
        <f t="shared" si="181"/>
        <v>0</v>
      </c>
      <c r="P1334" s="613">
        <f t="shared" si="182"/>
        <v>0</v>
      </c>
      <c r="Q1334" s="896">
        <f t="shared" si="188"/>
        <v>1</v>
      </c>
      <c r="R1334" s="613">
        <f t="shared" si="183"/>
        <v>0</v>
      </c>
      <c r="S1334" s="613">
        <f t="shared" si="184"/>
        <v>0</v>
      </c>
      <c r="T1334" s="747">
        <f t="shared" si="185"/>
        <v>0</v>
      </c>
      <c r="U1334" s="613">
        <f t="shared" si="186"/>
        <v>0</v>
      </c>
    </row>
    <row r="1335" spans="1:21">
      <c r="A1335" s="285" t="s">
        <v>3721</v>
      </c>
      <c r="B1335" s="285" t="s">
        <v>3619</v>
      </c>
      <c r="C1335" s="447" t="s">
        <v>6071</v>
      </c>
      <c r="D1335" s="497">
        <f t="shared" si="187"/>
        <v>1736</v>
      </c>
      <c r="E1335" s="496" t="e">
        <v>#N/A</v>
      </c>
      <c r="F1335" s="489">
        <v>1736</v>
      </c>
      <c r="G1335" s="489" t="e">
        <v>#N/A</v>
      </c>
      <c r="H1335" s="489">
        <v>1736</v>
      </c>
      <c r="I1335" s="489">
        <v>1736</v>
      </c>
      <c r="J1335" s="489">
        <v>1736</v>
      </c>
      <c r="K1335" s="489" t="e">
        <v>#N/A</v>
      </c>
      <c r="L1335" s="489" t="e">
        <v>#N/A</v>
      </c>
      <c r="M1335" s="743"/>
      <c r="N1335" s="613" t="e">
        <f t="shared" si="180"/>
        <v>#N/A</v>
      </c>
      <c r="O1335" s="613">
        <f t="shared" si="181"/>
        <v>0</v>
      </c>
      <c r="P1335" s="613">
        <f t="shared" si="182"/>
        <v>0</v>
      </c>
      <c r="Q1335" s="896">
        <f t="shared" si="188"/>
        <v>1</v>
      </c>
      <c r="R1335" s="613">
        <f t="shared" si="183"/>
        <v>0</v>
      </c>
      <c r="S1335" s="613">
        <f t="shared" si="184"/>
        <v>0</v>
      </c>
      <c r="T1335" s="747" t="e">
        <f t="shared" si="185"/>
        <v>#N/A</v>
      </c>
      <c r="U1335" s="613" t="e">
        <f t="shared" si="186"/>
        <v>#N/A</v>
      </c>
    </row>
    <row r="1336" spans="1:21">
      <c r="A1336" s="285" t="s">
        <v>3721</v>
      </c>
      <c r="B1336" s="285" t="s">
        <v>513</v>
      </c>
      <c r="C1336" s="447" t="s">
        <v>6072</v>
      </c>
      <c r="D1336" s="497">
        <f t="shared" si="187"/>
        <v>1824</v>
      </c>
      <c r="E1336" s="496" t="e">
        <v>#N/A</v>
      </c>
      <c r="F1336" s="489">
        <v>1824</v>
      </c>
      <c r="G1336" s="489" t="e">
        <v>#N/A</v>
      </c>
      <c r="H1336" s="489">
        <v>1805</v>
      </c>
      <c r="I1336" s="489">
        <v>1805</v>
      </c>
      <c r="J1336" s="489">
        <v>1805</v>
      </c>
      <c r="K1336" s="489">
        <v>1805</v>
      </c>
      <c r="L1336" s="489">
        <v>1805</v>
      </c>
      <c r="M1336" s="743"/>
      <c r="N1336" s="613" t="e">
        <f t="shared" si="180"/>
        <v>#N/A</v>
      </c>
      <c r="O1336" s="613">
        <f t="shared" si="181"/>
        <v>0</v>
      </c>
      <c r="P1336" s="613">
        <f t="shared" si="182"/>
        <v>19</v>
      </c>
      <c r="Q1336" s="896">
        <f t="shared" si="188"/>
        <v>1.0105263157894737</v>
      </c>
      <c r="R1336" s="613">
        <f t="shared" si="183"/>
        <v>19</v>
      </c>
      <c r="S1336" s="613">
        <f t="shared" si="184"/>
        <v>19</v>
      </c>
      <c r="T1336" s="747">
        <f t="shared" si="185"/>
        <v>19</v>
      </c>
      <c r="U1336" s="613">
        <f t="shared" si="186"/>
        <v>19</v>
      </c>
    </row>
    <row r="1337" spans="1:21">
      <c r="A1337" s="285" t="s">
        <v>3721</v>
      </c>
      <c r="B1337" s="285" t="s">
        <v>514</v>
      </c>
      <c r="C1337" s="447" t="s">
        <v>6073</v>
      </c>
      <c r="D1337" s="497">
        <f t="shared" si="187"/>
        <v>2030</v>
      </c>
      <c r="E1337" s="496" t="e">
        <v>#N/A</v>
      </c>
      <c r="F1337" s="489">
        <v>2030</v>
      </c>
      <c r="G1337" s="489" t="e">
        <v>#N/A</v>
      </c>
      <c r="H1337" s="489">
        <v>2009</v>
      </c>
      <c r="I1337" s="489">
        <v>2009</v>
      </c>
      <c r="J1337" s="489">
        <v>2009</v>
      </c>
      <c r="K1337" s="489">
        <v>2009</v>
      </c>
      <c r="L1337" s="489">
        <v>2009</v>
      </c>
      <c r="M1337" s="743"/>
      <c r="N1337" s="613" t="e">
        <f t="shared" si="180"/>
        <v>#N/A</v>
      </c>
      <c r="O1337" s="613">
        <f t="shared" si="181"/>
        <v>0</v>
      </c>
      <c r="P1337" s="613">
        <f t="shared" si="182"/>
        <v>21</v>
      </c>
      <c r="Q1337" s="896">
        <f t="shared" si="188"/>
        <v>1.0104529616724738</v>
      </c>
      <c r="R1337" s="613">
        <f t="shared" si="183"/>
        <v>21</v>
      </c>
      <c r="S1337" s="613">
        <f t="shared" si="184"/>
        <v>21</v>
      </c>
      <c r="T1337" s="747">
        <f t="shared" si="185"/>
        <v>21</v>
      </c>
      <c r="U1337" s="613">
        <f t="shared" si="186"/>
        <v>21</v>
      </c>
    </row>
    <row r="1338" spans="1:21">
      <c r="A1338" s="285" t="s">
        <v>3721</v>
      </c>
      <c r="B1338" s="285" t="s">
        <v>3638</v>
      </c>
      <c r="C1338" s="447" t="s">
        <v>4731</v>
      </c>
      <c r="D1338" s="497">
        <f t="shared" si="187"/>
        <v>2030</v>
      </c>
      <c r="E1338" s="496">
        <v>2030</v>
      </c>
      <c r="F1338" s="489">
        <v>2009</v>
      </c>
      <c r="G1338" s="489" t="e">
        <v>#N/A</v>
      </c>
      <c r="H1338" s="489" t="e">
        <v>#N/A</v>
      </c>
      <c r="I1338" s="489" t="e">
        <v>#N/A</v>
      </c>
      <c r="J1338" s="489" t="e">
        <v>#N/A</v>
      </c>
      <c r="K1338" s="489" t="e">
        <v>#N/A</v>
      </c>
      <c r="L1338" s="489" t="e">
        <v>#N/A</v>
      </c>
      <c r="M1338" s="743"/>
      <c r="N1338" s="613">
        <f t="shared" si="180"/>
        <v>0</v>
      </c>
      <c r="O1338" s="613">
        <f t="shared" si="181"/>
        <v>21</v>
      </c>
      <c r="P1338" s="613" t="e">
        <f t="shared" si="182"/>
        <v>#N/A</v>
      </c>
      <c r="Q1338" s="896" t="e">
        <f t="shared" si="188"/>
        <v>#N/A</v>
      </c>
      <c r="R1338" s="613" t="e">
        <f t="shared" si="183"/>
        <v>#N/A</v>
      </c>
      <c r="S1338" s="613" t="e">
        <f t="shared" si="184"/>
        <v>#N/A</v>
      </c>
      <c r="T1338" s="747" t="e">
        <f t="shared" si="185"/>
        <v>#N/A</v>
      </c>
      <c r="U1338" s="613" t="e">
        <f t="shared" si="186"/>
        <v>#N/A</v>
      </c>
    </row>
    <row r="1339" spans="1:21">
      <c r="A1339" s="285" t="s">
        <v>3721</v>
      </c>
      <c r="B1339" s="285" t="s">
        <v>529</v>
      </c>
      <c r="C1339" s="447" t="s">
        <v>4309</v>
      </c>
      <c r="D1339" s="497">
        <f t="shared" si="187"/>
        <v>2009</v>
      </c>
      <c r="E1339" s="496" t="e">
        <v>#N/A</v>
      </c>
      <c r="F1339" s="489" t="e">
        <v>#N/A</v>
      </c>
      <c r="G1339" s="489" t="e">
        <v>#N/A</v>
      </c>
      <c r="H1339" s="489" t="e">
        <v>#N/A</v>
      </c>
      <c r="I1339" s="489" t="e">
        <v>#N/A</v>
      </c>
      <c r="J1339" s="489" t="e">
        <v>#N/A</v>
      </c>
      <c r="K1339" s="489" t="e">
        <v>#N/A</v>
      </c>
      <c r="L1339" s="489">
        <v>2009</v>
      </c>
      <c r="M1339" s="743"/>
      <c r="N1339" s="613" t="e">
        <f t="shared" si="180"/>
        <v>#N/A</v>
      </c>
      <c r="O1339" s="613" t="e">
        <f t="shared" si="181"/>
        <v>#N/A</v>
      </c>
      <c r="P1339" s="613" t="e">
        <f t="shared" si="182"/>
        <v>#N/A</v>
      </c>
      <c r="Q1339" s="896" t="e">
        <f t="shared" si="188"/>
        <v>#N/A</v>
      </c>
      <c r="R1339" s="613" t="e">
        <f t="shared" si="183"/>
        <v>#N/A</v>
      </c>
      <c r="S1339" s="613" t="e">
        <f t="shared" si="184"/>
        <v>#N/A</v>
      </c>
      <c r="T1339" s="747" t="e">
        <f t="shared" si="185"/>
        <v>#N/A</v>
      </c>
      <c r="U1339" s="613">
        <f t="shared" si="186"/>
        <v>0</v>
      </c>
    </row>
    <row r="1340" spans="1:21">
      <c r="A1340" s="285" t="s">
        <v>3721</v>
      </c>
      <c r="B1340" s="285" t="s">
        <v>565</v>
      </c>
      <c r="C1340" s="447" t="s">
        <v>6074</v>
      </c>
      <c r="D1340" s="497">
        <f t="shared" si="187"/>
        <v>2181</v>
      </c>
      <c r="E1340" s="496" t="e">
        <v>#N/A</v>
      </c>
      <c r="F1340" s="489">
        <v>2181</v>
      </c>
      <c r="G1340" s="489" t="e">
        <v>#N/A</v>
      </c>
      <c r="H1340" s="489">
        <v>2181</v>
      </c>
      <c r="I1340" s="489">
        <v>2181</v>
      </c>
      <c r="J1340" s="489">
        <v>2181</v>
      </c>
      <c r="K1340" s="489">
        <v>2181</v>
      </c>
      <c r="L1340" s="489">
        <v>2181</v>
      </c>
      <c r="M1340" s="743"/>
      <c r="N1340" s="613" t="e">
        <f t="shared" si="180"/>
        <v>#N/A</v>
      </c>
      <c r="O1340" s="613">
        <f t="shared" si="181"/>
        <v>0</v>
      </c>
      <c r="P1340" s="613">
        <f t="shared" si="182"/>
        <v>0</v>
      </c>
      <c r="Q1340" s="896">
        <f t="shared" si="188"/>
        <v>1</v>
      </c>
      <c r="R1340" s="613">
        <f t="shared" si="183"/>
        <v>0</v>
      </c>
      <c r="S1340" s="613">
        <f t="shared" si="184"/>
        <v>0</v>
      </c>
      <c r="T1340" s="747">
        <f t="shared" si="185"/>
        <v>0</v>
      </c>
      <c r="U1340" s="613">
        <f t="shared" si="186"/>
        <v>0</v>
      </c>
    </row>
    <row r="1341" spans="1:21">
      <c r="A1341" s="285" t="s">
        <v>3721</v>
      </c>
      <c r="B1341" s="285" t="s">
        <v>551</v>
      </c>
      <c r="C1341" s="447" t="s">
        <v>6075</v>
      </c>
      <c r="D1341" s="497">
        <f t="shared" si="187"/>
        <v>1247</v>
      </c>
      <c r="E1341" s="496" t="e">
        <v>#N/A</v>
      </c>
      <c r="F1341" s="489">
        <v>1247</v>
      </c>
      <c r="G1341" s="489" t="e">
        <v>#N/A</v>
      </c>
      <c r="H1341" s="489">
        <v>1222</v>
      </c>
      <c r="I1341" s="489">
        <v>1222</v>
      </c>
      <c r="J1341" s="489">
        <v>1222</v>
      </c>
      <c r="K1341" s="489">
        <v>1222</v>
      </c>
      <c r="L1341" s="489">
        <v>1222</v>
      </c>
      <c r="M1341" s="743"/>
      <c r="N1341" s="613" t="e">
        <f t="shared" si="180"/>
        <v>#N/A</v>
      </c>
      <c r="O1341" s="613">
        <f t="shared" si="181"/>
        <v>0</v>
      </c>
      <c r="P1341" s="613">
        <f t="shared" si="182"/>
        <v>25</v>
      </c>
      <c r="Q1341" s="896">
        <f t="shared" si="188"/>
        <v>1.0204582651391163</v>
      </c>
      <c r="R1341" s="613">
        <f t="shared" si="183"/>
        <v>25</v>
      </c>
      <c r="S1341" s="613">
        <f t="shared" si="184"/>
        <v>25</v>
      </c>
      <c r="T1341" s="747">
        <f t="shared" si="185"/>
        <v>25</v>
      </c>
      <c r="U1341" s="613">
        <f t="shared" si="186"/>
        <v>25</v>
      </c>
    </row>
    <row r="1342" spans="1:21">
      <c r="A1342" s="285" t="s">
        <v>3721</v>
      </c>
      <c r="B1342" s="285" t="s">
        <v>3648</v>
      </c>
      <c r="C1342" s="447" t="s">
        <v>6076</v>
      </c>
      <c r="D1342" s="497">
        <f t="shared" si="187"/>
        <v>1284</v>
      </c>
      <c r="E1342" s="496" t="e">
        <v>#N/A</v>
      </c>
      <c r="F1342" s="489">
        <v>1284</v>
      </c>
      <c r="G1342" s="489" t="e">
        <v>#N/A</v>
      </c>
      <c r="H1342" s="489" t="e">
        <v>#N/A</v>
      </c>
      <c r="I1342" s="489" t="e">
        <v>#N/A</v>
      </c>
      <c r="J1342" s="489" t="e">
        <v>#N/A</v>
      </c>
      <c r="K1342" s="489" t="e">
        <v>#N/A</v>
      </c>
      <c r="L1342" s="489" t="e">
        <v>#N/A</v>
      </c>
      <c r="M1342" s="743"/>
      <c r="N1342" s="613" t="e">
        <f t="shared" si="180"/>
        <v>#N/A</v>
      </c>
      <c r="O1342" s="613">
        <f t="shared" si="181"/>
        <v>0</v>
      </c>
      <c r="P1342" s="613" t="e">
        <f t="shared" si="182"/>
        <v>#N/A</v>
      </c>
      <c r="Q1342" s="896" t="e">
        <f t="shared" si="188"/>
        <v>#N/A</v>
      </c>
      <c r="R1342" s="613" t="e">
        <f t="shared" si="183"/>
        <v>#N/A</v>
      </c>
      <c r="S1342" s="613" t="e">
        <f t="shared" si="184"/>
        <v>#N/A</v>
      </c>
      <c r="T1342" s="747" t="e">
        <f t="shared" si="185"/>
        <v>#N/A</v>
      </c>
      <c r="U1342" s="613" t="e">
        <f t="shared" si="186"/>
        <v>#N/A</v>
      </c>
    </row>
    <row r="1343" spans="1:21">
      <c r="A1343" s="285" t="s">
        <v>3721</v>
      </c>
      <c r="B1343" s="285" t="s">
        <v>478</v>
      </c>
      <c r="C1343" s="447" t="s">
        <v>6077</v>
      </c>
      <c r="D1343" s="497">
        <f t="shared" si="187"/>
        <v>2175</v>
      </c>
      <c r="E1343" s="496" t="e">
        <v>#N/A</v>
      </c>
      <c r="F1343" s="489">
        <v>2175</v>
      </c>
      <c r="G1343" s="489" t="e">
        <v>#N/A</v>
      </c>
      <c r="H1343" s="489">
        <v>2175</v>
      </c>
      <c r="I1343" s="489">
        <v>2175</v>
      </c>
      <c r="J1343" s="489">
        <v>2175</v>
      </c>
      <c r="K1343" s="489">
        <v>2175</v>
      </c>
      <c r="L1343" s="489">
        <v>2175</v>
      </c>
      <c r="M1343" s="743"/>
      <c r="N1343" s="613" t="e">
        <f t="shared" si="180"/>
        <v>#N/A</v>
      </c>
      <c r="O1343" s="613">
        <f t="shared" si="181"/>
        <v>0</v>
      </c>
      <c r="P1343" s="613">
        <f t="shared" si="182"/>
        <v>0</v>
      </c>
      <c r="Q1343" s="896">
        <f t="shared" si="188"/>
        <v>1</v>
      </c>
      <c r="R1343" s="613">
        <f t="shared" si="183"/>
        <v>0</v>
      </c>
      <c r="S1343" s="613">
        <f t="shared" si="184"/>
        <v>0</v>
      </c>
      <c r="T1343" s="747">
        <f t="shared" si="185"/>
        <v>0</v>
      </c>
      <c r="U1343" s="613">
        <f t="shared" si="186"/>
        <v>0</v>
      </c>
    </row>
    <row r="1344" spans="1:21">
      <c r="A1344" s="285" t="s">
        <v>3721</v>
      </c>
      <c r="B1344" s="285" t="s">
        <v>538</v>
      </c>
      <c r="C1344" s="447" t="s">
        <v>6078</v>
      </c>
      <c r="D1344" s="497">
        <f t="shared" si="187"/>
        <v>1567</v>
      </c>
      <c r="E1344" s="496" t="e">
        <v>#N/A</v>
      </c>
      <c r="F1344" s="489">
        <v>1567</v>
      </c>
      <c r="G1344" s="489" t="e">
        <v>#N/A</v>
      </c>
      <c r="H1344" s="489">
        <v>1567</v>
      </c>
      <c r="I1344" s="489">
        <v>1567</v>
      </c>
      <c r="J1344" s="489">
        <v>1567</v>
      </c>
      <c r="K1344" s="489">
        <v>1567</v>
      </c>
      <c r="L1344" s="489">
        <v>1567</v>
      </c>
      <c r="M1344" s="743"/>
      <c r="N1344" s="613" t="e">
        <f t="shared" si="180"/>
        <v>#N/A</v>
      </c>
      <c r="O1344" s="613">
        <f t="shared" si="181"/>
        <v>0</v>
      </c>
      <c r="P1344" s="613">
        <f t="shared" si="182"/>
        <v>0</v>
      </c>
      <c r="Q1344" s="896">
        <f t="shared" si="188"/>
        <v>1</v>
      </c>
      <c r="R1344" s="613">
        <f t="shared" si="183"/>
        <v>0</v>
      </c>
      <c r="S1344" s="613">
        <f t="shared" si="184"/>
        <v>0</v>
      </c>
      <c r="T1344" s="747">
        <f t="shared" si="185"/>
        <v>0</v>
      </c>
      <c r="U1344" s="613">
        <f t="shared" si="186"/>
        <v>0</v>
      </c>
    </row>
    <row r="1345" spans="1:21">
      <c r="A1345" s="285" t="s">
        <v>3721</v>
      </c>
      <c r="B1345" s="285" t="s">
        <v>3629</v>
      </c>
      <c r="C1345" s="447" t="s">
        <v>4757</v>
      </c>
      <c r="D1345" s="497">
        <f t="shared" si="187"/>
        <v>1677</v>
      </c>
      <c r="E1345" s="496" t="e">
        <v>#N/A</v>
      </c>
      <c r="F1345" s="489">
        <v>1677</v>
      </c>
      <c r="G1345" s="489" t="e">
        <v>#N/A</v>
      </c>
      <c r="H1345" s="489" t="e">
        <v>#N/A</v>
      </c>
      <c r="I1345" s="489" t="e">
        <v>#N/A</v>
      </c>
      <c r="J1345" s="489" t="e">
        <v>#N/A</v>
      </c>
      <c r="K1345" s="489" t="e">
        <v>#N/A</v>
      </c>
      <c r="L1345" s="489" t="e">
        <v>#N/A</v>
      </c>
      <c r="M1345" s="743"/>
      <c r="N1345" s="613" t="e">
        <f t="shared" si="180"/>
        <v>#N/A</v>
      </c>
      <c r="O1345" s="613">
        <f t="shared" si="181"/>
        <v>0</v>
      </c>
      <c r="P1345" s="613" t="e">
        <f t="shared" si="182"/>
        <v>#N/A</v>
      </c>
      <c r="Q1345" s="896" t="e">
        <f t="shared" si="188"/>
        <v>#N/A</v>
      </c>
      <c r="R1345" s="613" t="e">
        <f t="shared" si="183"/>
        <v>#N/A</v>
      </c>
      <c r="S1345" s="613" t="e">
        <f t="shared" si="184"/>
        <v>#N/A</v>
      </c>
      <c r="T1345" s="747" t="e">
        <f t="shared" si="185"/>
        <v>#N/A</v>
      </c>
      <c r="U1345" s="613" t="e">
        <f t="shared" si="186"/>
        <v>#N/A</v>
      </c>
    </row>
    <row r="1346" spans="1:21">
      <c r="A1346" s="285" t="s">
        <v>3721</v>
      </c>
      <c r="B1346" s="285" t="s">
        <v>570</v>
      </c>
      <c r="C1346" s="447" t="s">
        <v>6079</v>
      </c>
      <c r="D1346" s="497">
        <f t="shared" si="187"/>
        <v>2087</v>
      </c>
      <c r="E1346" s="496" t="e">
        <v>#N/A</v>
      </c>
      <c r="F1346" s="489">
        <v>2087</v>
      </c>
      <c r="G1346" s="489" t="e">
        <v>#N/A</v>
      </c>
      <c r="H1346" s="489">
        <v>2087</v>
      </c>
      <c r="I1346" s="489">
        <v>2087</v>
      </c>
      <c r="J1346" s="489">
        <v>2087</v>
      </c>
      <c r="K1346" s="489">
        <v>2087</v>
      </c>
      <c r="L1346" s="489">
        <v>2087</v>
      </c>
      <c r="M1346" s="743"/>
      <c r="N1346" s="613" t="e">
        <f t="shared" ref="N1346:N1409" si="189">D1346-E1346</f>
        <v>#N/A</v>
      </c>
      <c r="O1346" s="613">
        <f t="shared" ref="O1346:O1409" si="190">D1346-F1346</f>
        <v>0</v>
      </c>
      <c r="P1346" s="613">
        <f t="shared" ref="P1346:P1409" si="191">D1346-H1346</f>
        <v>0</v>
      </c>
      <c r="Q1346" s="896">
        <f t="shared" si="188"/>
        <v>1</v>
      </c>
      <c r="R1346" s="613">
        <f t="shared" ref="R1346:R1409" si="192">D1346-I1346</f>
        <v>0</v>
      </c>
      <c r="S1346" s="613">
        <f t="shared" ref="S1346:S1409" si="193">D1346-J1346</f>
        <v>0</v>
      </c>
      <c r="T1346" s="747">
        <f t="shared" ref="T1346:T1409" si="194">D1346-K1346</f>
        <v>0</v>
      </c>
      <c r="U1346" s="613">
        <f t="shared" ref="U1346:U1409" si="195">D1346-L1346</f>
        <v>0</v>
      </c>
    </row>
    <row r="1347" spans="1:21">
      <c r="A1347" s="285" t="s">
        <v>3721</v>
      </c>
      <c r="B1347" s="285" t="s">
        <v>576</v>
      </c>
      <c r="C1347" s="447" t="s">
        <v>6080</v>
      </c>
      <c r="D1347" s="497">
        <f t="shared" ref="D1347:D1410" si="196">IFERROR(E1347,IFERROR(F1347,IFERROR(G1347,IFERROR(H1347,IFERROR(I1347,IFERROR(J1347,IFERROR(K1347,L1347)))))))</f>
        <v>1862</v>
      </c>
      <c r="E1347" s="496" t="e">
        <v>#N/A</v>
      </c>
      <c r="F1347" s="489">
        <v>1862</v>
      </c>
      <c r="G1347" s="489" t="e">
        <v>#N/A</v>
      </c>
      <c r="H1347" s="489">
        <v>1862</v>
      </c>
      <c r="I1347" s="489">
        <v>1862</v>
      </c>
      <c r="J1347" s="489">
        <v>1862</v>
      </c>
      <c r="K1347" s="489">
        <v>1862</v>
      </c>
      <c r="L1347" s="489">
        <v>1862</v>
      </c>
      <c r="M1347" s="743"/>
      <c r="N1347" s="613" t="e">
        <f t="shared" si="189"/>
        <v>#N/A</v>
      </c>
      <c r="O1347" s="613">
        <f t="shared" si="190"/>
        <v>0</v>
      </c>
      <c r="P1347" s="613">
        <f t="shared" si="191"/>
        <v>0</v>
      </c>
      <c r="Q1347" s="896">
        <f t="shared" ref="Q1347:Q1410" si="197">F1347/H1347</f>
        <v>1</v>
      </c>
      <c r="R1347" s="613">
        <f t="shared" si="192"/>
        <v>0</v>
      </c>
      <c r="S1347" s="613">
        <f t="shared" si="193"/>
        <v>0</v>
      </c>
      <c r="T1347" s="747">
        <f t="shared" si="194"/>
        <v>0</v>
      </c>
      <c r="U1347" s="613">
        <f t="shared" si="195"/>
        <v>0</v>
      </c>
    </row>
    <row r="1348" spans="1:21">
      <c r="A1348" s="285" t="s">
        <v>3721</v>
      </c>
      <c r="B1348" s="285" t="s">
        <v>543</v>
      </c>
      <c r="C1348" s="447" t="s">
        <v>6081</v>
      </c>
      <c r="D1348" s="497">
        <f t="shared" si="196"/>
        <v>2113</v>
      </c>
      <c r="E1348" s="496" t="e">
        <v>#N/A</v>
      </c>
      <c r="F1348" s="489">
        <v>2113</v>
      </c>
      <c r="G1348" s="489" t="e">
        <v>#N/A</v>
      </c>
      <c r="H1348" s="489">
        <v>2113</v>
      </c>
      <c r="I1348" s="489">
        <v>2113</v>
      </c>
      <c r="J1348" s="489">
        <v>2113</v>
      </c>
      <c r="K1348" s="489">
        <v>2113</v>
      </c>
      <c r="L1348" s="489">
        <v>2113</v>
      </c>
      <c r="M1348" s="743"/>
      <c r="N1348" s="613" t="e">
        <f t="shared" si="189"/>
        <v>#N/A</v>
      </c>
      <c r="O1348" s="613">
        <f t="shared" si="190"/>
        <v>0</v>
      </c>
      <c r="P1348" s="613">
        <f t="shared" si="191"/>
        <v>0</v>
      </c>
      <c r="Q1348" s="896">
        <f t="shared" si="197"/>
        <v>1</v>
      </c>
      <c r="R1348" s="613">
        <f t="shared" si="192"/>
        <v>0</v>
      </c>
      <c r="S1348" s="613">
        <f t="shared" si="193"/>
        <v>0</v>
      </c>
      <c r="T1348" s="747">
        <f t="shared" si="194"/>
        <v>0</v>
      </c>
      <c r="U1348" s="613">
        <f t="shared" si="195"/>
        <v>0</v>
      </c>
    </row>
    <row r="1349" spans="1:21">
      <c r="A1349" s="285" t="s">
        <v>3721</v>
      </c>
      <c r="B1349" s="285" t="s">
        <v>487</v>
      </c>
      <c r="C1349" s="447" t="s">
        <v>6082</v>
      </c>
      <c r="D1349" s="497">
        <f t="shared" si="196"/>
        <v>1681</v>
      </c>
      <c r="E1349" s="496" t="e">
        <v>#N/A</v>
      </c>
      <c r="F1349" s="489">
        <v>1681</v>
      </c>
      <c r="G1349" s="489" t="e">
        <v>#N/A</v>
      </c>
      <c r="H1349" s="489">
        <v>1681</v>
      </c>
      <c r="I1349" s="489">
        <v>1681</v>
      </c>
      <c r="J1349" s="489">
        <v>1681</v>
      </c>
      <c r="K1349" s="489">
        <v>1681</v>
      </c>
      <c r="L1349" s="489">
        <v>1681</v>
      </c>
      <c r="M1349" s="743"/>
      <c r="N1349" s="613" t="e">
        <f t="shared" si="189"/>
        <v>#N/A</v>
      </c>
      <c r="O1349" s="613">
        <f t="shared" si="190"/>
        <v>0</v>
      </c>
      <c r="P1349" s="613">
        <f t="shared" si="191"/>
        <v>0</v>
      </c>
      <c r="Q1349" s="896">
        <f t="shared" si="197"/>
        <v>1</v>
      </c>
      <c r="R1349" s="613">
        <f t="shared" si="192"/>
        <v>0</v>
      </c>
      <c r="S1349" s="613">
        <f t="shared" si="193"/>
        <v>0</v>
      </c>
      <c r="T1349" s="747">
        <f t="shared" si="194"/>
        <v>0</v>
      </c>
      <c r="U1349" s="613">
        <f t="shared" si="195"/>
        <v>0</v>
      </c>
    </row>
    <row r="1350" spans="1:21">
      <c r="A1350" s="285" t="s">
        <v>3721</v>
      </c>
      <c r="B1350" s="285" t="s">
        <v>3601</v>
      </c>
      <c r="C1350" s="447" t="s">
        <v>4762</v>
      </c>
      <c r="D1350" s="497">
        <f t="shared" si="196"/>
        <v>1732</v>
      </c>
      <c r="E1350" s="496" t="e">
        <v>#N/A</v>
      </c>
      <c r="F1350" s="489">
        <v>1732</v>
      </c>
      <c r="G1350" s="489" t="e">
        <v>#N/A</v>
      </c>
      <c r="H1350" s="489" t="e">
        <v>#N/A</v>
      </c>
      <c r="I1350" s="489" t="e">
        <v>#N/A</v>
      </c>
      <c r="J1350" s="489" t="e">
        <v>#N/A</v>
      </c>
      <c r="K1350" s="489" t="e">
        <v>#N/A</v>
      </c>
      <c r="L1350" s="489" t="e">
        <v>#N/A</v>
      </c>
      <c r="M1350" s="743"/>
      <c r="N1350" s="613" t="e">
        <f t="shared" si="189"/>
        <v>#N/A</v>
      </c>
      <c r="O1350" s="613">
        <f t="shared" si="190"/>
        <v>0</v>
      </c>
      <c r="P1350" s="613" t="e">
        <f t="shared" si="191"/>
        <v>#N/A</v>
      </c>
      <c r="Q1350" s="896" t="e">
        <f t="shared" si="197"/>
        <v>#N/A</v>
      </c>
      <c r="R1350" s="613" t="e">
        <f t="shared" si="192"/>
        <v>#N/A</v>
      </c>
      <c r="S1350" s="613" t="e">
        <f t="shared" si="193"/>
        <v>#N/A</v>
      </c>
      <c r="T1350" s="747" t="e">
        <f t="shared" si="194"/>
        <v>#N/A</v>
      </c>
      <c r="U1350" s="613" t="e">
        <f t="shared" si="195"/>
        <v>#N/A</v>
      </c>
    </row>
    <row r="1351" spans="1:21">
      <c r="A1351" s="285" t="s">
        <v>3721</v>
      </c>
      <c r="B1351" s="285" t="s">
        <v>496</v>
      </c>
      <c r="C1351" s="447" t="s">
        <v>6083</v>
      </c>
      <c r="D1351" s="497">
        <f t="shared" si="196"/>
        <v>1771</v>
      </c>
      <c r="E1351" s="496" t="e">
        <v>#N/A</v>
      </c>
      <c r="F1351" s="489">
        <v>1771</v>
      </c>
      <c r="G1351" s="489" t="e">
        <v>#N/A</v>
      </c>
      <c r="H1351" s="489">
        <v>1771</v>
      </c>
      <c r="I1351" s="489">
        <v>1771</v>
      </c>
      <c r="J1351" s="489">
        <v>1771</v>
      </c>
      <c r="K1351" s="489">
        <v>1771</v>
      </c>
      <c r="L1351" s="489">
        <v>1771</v>
      </c>
      <c r="M1351" s="743"/>
      <c r="N1351" s="613" t="e">
        <f t="shared" si="189"/>
        <v>#N/A</v>
      </c>
      <c r="O1351" s="613">
        <f t="shared" si="190"/>
        <v>0</v>
      </c>
      <c r="P1351" s="613">
        <f t="shared" si="191"/>
        <v>0</v>
      </c>
      <c r="Q1351" s="896">
        <f t="shared" si="197"/>
        <v>1</v>
      </c>
      <c r="R1351" s="613">
        <f t="shared" si="192"/>
        <v>0</v>
      </c>
      <c r="S1351" s="613">
        <f t="shared" si="193"/>
        <v>0</v>
      </c>
      <c r="T1351" s="747">
        <f t="shared" si="194"/>
        <v>0</v>
      </c>
      <c r="U1351" s="613">
        <f t="shared" si="195"/>
        <v>0</v>
      </c>
    </row>
    <row r="1352" spans="1:21">
      <c r="A1352" s="285" t="s">
        <v>3721</v>
      </c>
      <c r="B1352" s="285" t="s">
        <v>3610</v>
      </c>
      <c r="C1352" s="447" t="s">
        <v>4774</v>
      </c>
      <c r="D1352" s="497">
        <f t="shared" si="196"/>
        <v>1789</v>
      </c>
      <c r="E1352" s="496" t="e">
        <v>#N/A</v>
      </c>
      <c r="F1352" s="489">
        <v>1789</v>
      </c>
      <c r="G1352" s="489" t="e">
        <v>#N/A</v>
      </c>
      <c r="H1352" s="489" t="e">
        <v>#N/A</v>
      </c>
      <c r="I1352" s="489" t="e">
        <v>#N/A</v>
      </c>
      <c r="J1352" s="489" t="e">
        <v>#N/A</v>
      </c>
      <c r="K1352" s="489" t="e">
        <v>#N/A</v>
      </c>
      <c r="L1352" s="489" t="e">
        <v>#N/A</v>
      </c>
      <c r="M1352" s="743"/>
      <c r="N1352" s="613" t="e">
        <f t="shared" si="189"/>
        <v>#N/A</v>
      </c>
      <c r="O1352" s="613">
        <f t="shared" si="190"/>
        <v>0</v>
      </c>
      <c r="P1352" s="613" t="e">
        <f t="shared" si="191"/>
        <v>#N/A</v>
      </c>
      <c r="Q1352" s="896" t="e">
        <f t="shared" si="197"/>
        <v>#N/A</v>
      </c>
      <c r="R1352" s="613" t="e">
        <f t="shared" si="192"/>
        <v>#N/A</v>
      </c>
      <c r="S1352" s="613" t="e">
        <f t="shared" si="193"/>
        <v>#N/A</v>
      </c>
      <c r="T1352" s="747" t="e">
        <f t="shared" si="194"/>
        <v>#N/A</v>
      </c>
      <c r="U1352" s="613" t="e">
        <f t="shared" si="195"/>
        <v>#N/A</v>
      </c>
    </row>
    <row r="1353" spans="1:21">
      <c r="A1353" s="285" t="s">
        <v>3721</v>
      </c>
      <c r="B1353" s="285" t="s">
        <v>3620</v>
      </c>
      <c r="C1353" s="447" t="s">
        <v>6084</v>
      </c>
      <c r="D1353" s="497">
        <f t="shared" si="196"/>
        <v>1770</v>
      </c>
      <c r="E1353" s="496" t="e">
        <v>#N/A</v>
      </c>
      <c r="F1353" s="489">
        <v>1770</v>
      </c>
      <c r="G1353" s="489" t="e">
        <v>#N/A</v>
      </c>
      <c r="H1353" s="489">
        <v>1770</v>
      </c>
      <c r="I1353" s="489">
        <v>1770</v>
      </c>
      <c r="J1353" s="489">
        <v>1770</v>
      </c>
      <c r="K1353" s="489" t="e">
        <v>#N/A</v>
      </c>
      <c r="L1353" s="489" t="e">
        <v>#N/A</v>
      </c>
      <c r="M1353" s="743"/>
      <c r="N1353" s="613" t="e">
        <f t="shared" si="189"/>
        <v>#N/A</v>
      </c>
      <c r="O1353" s="613">
        <f t="shared" si="190"/>
        <v>0</v>
      </c>
      <c r="P1353" s="613">
        <f t="shared" si="191"/>
        <v>0</v>
      </c>
      <c r="Q1353" s="896">
        <f t="shared" si="197"/>
        <v>1</v>
      </c>
      <c r="R1353" s="613">
        <f t="shared" si="192"/>
        <v>0</v>
      </c>
      <c r="S1353" s="613">
        <f t="shared" si="193"/>
        <v>0</v>
      </c>
      <c r="T1353" s="747" t="e">
        <f t="shared" si="194"/>
        <v>#N/A</v>
      </c>
      <c r="U1353" s="613" t="e">
        <f t="shared" si="195"/>
        <v>#N/A</v>
      </c>
    </row>
    <row r="1354" spans="1:21">
      <c r="A1354" s="285" t="s">
        <v>3721</v>
      </c>
      <c r="B1354" s="285" t="s">
        <v>515</v>
      </c>
      <c r="C1354" s="447" t="s">
        <v>6085</v>
      </c>
      <c r="D1354" s="497">
        <f t="shared" si="196"/>
        <v>1860</v>
      </c>
      <c r="E1354" s="496" t="e">
        <v>#N/A</v>
      </c>
      <c r="F1354" s="489">
        <v>1860</v>
      </c>
      <c r="G1354" s="489" t="e">
        <v>#N/A</v>
      </c>
      <c r="H1354" s="489">
        <v>1841</v>
      </c>
      <c r="I1354" s="489">
        <v>1841</v>
      </c>
      <c r="J1354" s="489">
        <v>1841</v>
      </c>
      <c r="K1354" s="489">
        <v>1841</v>
      </c>
      <c r="L1354" s="489">
        <v>1841</v>
      </c>
      <c r="M1354" s="743"/>
      <c r="N1354" s="613" t="e">
        <f t="shared" si="189"/>
        <v>#N/A</v>
      </c>
      <c r="O1354" s="613">
        <f t="shared" si="190"/>
        <v>0</v>
      </c>
      <c r="P1354" s="613">
        <f t="shared" si="191"/>
        <v>19</v>
      </c>
      <c r="Q1354" s="896">
        <f t="shared" si="197"/>
        <v>1.0103204780010864</v>
      </c>
      <c r="R1354" s="613">
        <f t="shared" si="192"/>
        <v>19</v>
      </c>
      <c r="S1354" s="613">
        <f t="shared" si="193"/>
        <v>19</v>
      </c>
      <c r="T1354" s="747">
        <f t="shared" si="194"/>
        <v>19</v>
      </c>
      <c r="U1354" s="613">
        <f t="shared" si="195"/>
        <v>19</v>
      </c>
    </row>
    <row r="1355" spans="1:21">
      <c r="A1355" s="285" t="s">
        <v>3721</v>
      </c>
      <c r="B1355" s="285" t="s">
        <v>516</v>
      </c>
      <c r="C1355" s="447" t="s">
        <v>6086</v>
      </c>
      <c r="D1355" s="497">
        <f t="shared" si="196"/>
        <v>2066</v>
      </c>
      <c r="E1355" s="496" t="e">
        <v>#N/A</v>
      </c>
      <c r="F1355" s="489">
        <v>2066</v>
      </c>
      <c r="G1355" s="489" t="e">
        <v>#N/A</v>
      </c>
      <c r="H1355" s="489">
        <v>2045</v>
      </c>
      <c r="I1355" s="489">
        <v>2045</v>
      </c>
      <c r="J1355" s="489">
        <v>2045</v>
      </c>
      <c r="K1355" s="489">
        <v>2045</v>
      </c>
      <c r="L1355" s="489">
        <v>2045</v>
      </c>
      <c r="M1355" s="743"/>
      <c r="N1355" s="613" t="e">
        <f t="shared" si="189"/>
        <v>#N/A</v>
      </c>
      <c r="O1355" s="613">
        <f t="shared" si="190"/>
        <v>0</v>
      </c>
      <c r="P1355" s="613">
        <f t="shared" si="191"/>
        <v>21</v>
      </c>
      <c r="Q1355" s="896">
        <f t="shared" si="197"/>
        <v>1.0102689486552567</v>
      </c>
      <c r="R1355" s="613">
        <f t="shared" si="192"/>
        <v>21</v>
      </c>
      <c r="S1355" s="613">
        <f t="shared" si="193"/>
        <v>21</v>
      </c>
      <c r="T1355" s="747">
        <f t="shared" si="194"/>
        <v>21</v>
      </c>
      <c r="U1355" s="613">
        <f t="shared" si="195"/>
        <v>21</v>
      </c>
    </row>
    <row r="1356" spans="1:21">
      <c r="A1356" s="285" t="s">
        <v>3721</v>
      </c>
      <c r="B1356" s="285" t="s">
        <v>3639</v>
      </c>
      <c r="C1356" s="447" t="s">
        <v>4732</v>
      </c>
      <c r="D1356" s="497">
        <f t="shared" si="196"/>
        <v>2066</v>
      </c>
      <c r="E1356" s="496">
        <v>2066</v>
      </c>
      <c r="F1356" s="489">
        <v>2045</v>
      </c>
      <c r="G1356" s="489" t="e">
        <v>#N/A</v>
      </c>
      <c r="H1356" s="489" t="e">
        <v>#N/A</v>
      </c>
      <c r="I1356" s="489" t="e">
        <v>#N/A</v>
      </c>
      <c r="J1356" s="489" t="e">
        <v>#N/A</v>
      </c>
      <c r="K1356" s="489" t="e">
        <v>#N/A</v>
      </c>
      <c r="L1356" s="489" t="e">
        <v>#N/A</v>
      </c>
      <c r="M1356" s="743"/>
      <c r="N1356" s="613">
        <f t="shared" si="189"/>
        <v>0</v>
      </c>
      <c r="O1356" s="613">
        <f t="shared" si="190"/>
        <v>21</v>
      </c>
      <c r="P1356" s="613" t="e">
        <f t="shared" si="191"/>
        <v>#N/A</v>
      </c>
      <c r="Q1356" s="896" t="e">
        <f t="shared" si="197"/>
        <v>#N/A</v>
      </c>
      <c r="R1356" s="613" t="e">
        <f t="shared" si="192"/>
        <v>#N/A</v>
      </c>
      <c r="S1356" s="613" t="e">
        <f t="shared" si="193"/>
        <v>#N/A</v>
      </c>
      <c r="T1356" s="747" t="e">
        <f t="shared" si="194"/>
        <v>#N/A</v>
      </c>
      <c r="U1356" s="613" t="e">
        <f t="shared" si="195"/>
        <v>#N/A</v>
      </c>
    </row>
    <row r="1357" spans="1:21">
      <c r="A1357" s="285" t="s">
        <v>3721</v>
      </c>
      <c r="B1357" s="285" t="s">
        <v>530</v>
      </c>
      <c r="C1357" s="447" t="s">
        <v>4309</v>
      </c>
      <c r="D1357" s="497">
        <f t="shared" si="196"/>
        <v>2045</v>
      </c>
      <c r="E1357" s="496" t="e">
        <v>#N/A</v>
      </c>
      <c r="F1357" s="489" t="e">
        <v>#N/A</v>
      </c>
      <c r="G1357" s="489" t="e">
        <v>#N/A</v>
      </c>
      <c r="H1357" s="489" t="e">
        <v>#N/A</v>
      </c>
      <c r="I1357" s="489" t="e">
        <v>#N/A</v>
      </c>
      <c r="J1357" s="489" t="e">
        <v>#N/A</v>
      </c>
      <c r="K1357" s="489" t="e">
        <v>#N/A</v>
      </c>
      <c r="L1357" s="489">
        <v>2045</v>
      </c>
      <c r="M1357" s="743"/>
      <c r="N1357" s="613" t="e">
        <f t="shared" si="189"/>
        <v>#N/A</v>
      </c>
      <c r="O1357" s="613" t="e">
        <f t="shared" si="190"/>
        <v>#N/A</v>
      </c>
      <c r="P1357" s="613" t="e">
        <f t="shared" si="191"/>
        <v>#N/A</v>
      </c>
      <c r="Q1357" s="896" t="e">
        <f t="shared" si="197"/>
        <v>#N/A</v>
      </c>
      <c r="R1357" s="613" t="e">
        <f t="shared" si="192"/>
        <v>#N/A</v>
      </c>
      <c r="S1357" s="613" t="e">
        <f t="shared" si="193"/>
        <v>#N/A</v>
      </c>
      <c r="T1357" s="747" t="e">
        <f t="shared" si="194"/>
        <v>#N/A</v>
      </c>
      <c r="U1357" s="613">
        <f t="shared" si="195"/>
        <v>0</v>
      </c>
    </row>
    <row r="1358" spans="1:21">
      <c r="A1358" s="285" t="s">
        <v>3721</v>
      </c>
      <c r="B1358" s="285" t="s">
        <v>488</v>
      </c>
      <c r="C1358" s="447" t="s">
        <v>6087</v>
      </c>
      <c r="D1358" s="497">
        <f t="shared" si="196"/>
        <v>1790</v>
      </c>
      <c r="E1358" s="496" t="e">
        <v>#N/A</v>
      </c>
      <c r="F1358" s="489">
        <v>1790</v>
      </c>
      <c r="G1358" s="489" t="e">
        <v>#N/A</v>
      </c>
      <c r="H1358" s="489">
        <v>1790</v>
      </c>
      <c r="I1358" s="489">
        <v>1790</v>
      </c>
      <c r="J1358" s="489">
        <v>1790</v>
      </c>
      <c r="K1358" s="489">
        <v>1790</v>
      </c>
      <c r="L1358" s="489">
        <v>1790</v>
      </c>
      <c r="M1358" s="743"/>
      <c r="N1358" s="613" t="e">
        <f t="shared" si="189"/>
        <v>#N/A</v>
      </c>
      <c r="O1358" s="613">
        <f t="shared" si="190"/>
        <v>0</v>
      </c>
      <c r="P1358" s="613">
        <f t="shared" si="191"/>
        <v>0</v>
      </c>
      <c r="Q1358" s="896">
        <f t="shared" si="197"/>
        <v>1</v>
      </c>
      <c r="R1358" s="613">
        <f t="shared" si="192"/>
        <v>0</v>
      </c>
      <c r="S1358" s="613">
        <f t="shared" si="193"/>
        <v>0</v>
      </c>
      <c r="T1358" s="747">
        <f t="shared" si="194"/>
        <v>0</v>
      </c>
      <c r="U1358" s="613">
        <f t="shared" si="195"/>
        <v>0</v>
      </c>
    </row>
    <row r="1359" spans="1:21">
      <c r="A1359" s="285" t="s">
        <v>3721</v>
      </c>
      <c r="B1359" s="285" t="s">
        <v>3602</v>
      </c>
      <c r="C1359" s="447" t="s">
        <v>4763</v>
      </c>
      <c r="D1359" s="497">
        <f t="shared" si="196"/>
        <v>1844</v>
      </c>
      <c r="E1359" s="496" t="e">
        <v>#N/A</v>
      </c>
      <c r="F1359" s="489">
        <v>1844</v>
      </c>
      <c r="G1359" s="489" t="e">
        <v>#N/A</v>
      </c>
      <c r="H1359" s="489" t="e">
        <v>#N/A</v>
      </c>
      <c r="I1359" s="489" t="e">
        <v>#N/A</v>
      </c>
      <c r="J1359" s="489" t="e">
        <v>#N/A</v>
      </c>
      <c r="K1359" s="489" t="e">
        <v>#N/A</v>
      </c>
      <c r="L1359" s="489" t="e">
        <v>#N/A</v>
      </c>
      <c r="M1359" s="743"/>
      <c r="N1359" s="613" t="e">
        <f t="shared" si="189"/>
        <v>#N/A</v>
      </c>
      <c r="O1359" s="613">
        <f t="shared" si="190"/>
        <v>0</v>
      </c>
      <c r="P1359" s="613" t="e">
        <f t="shared" si="191"/>
        <v>#N/A</v>
      </c>
      <c r="Q1359" s="896" t="e">
        <f t="shared" si="197"/>
        <v>#N/A</v>
      </c>
      <c r="R1359" s="613" t="e">
        <f t="shared" si="192"/>
        <v>#N/A</v>
      </c>
      <c r="S1359" s="613" t="e">
        <f t="shared" si="193"/>
        <v>#N/A</v>
      </c>
      <c r="T1359" s="747" t="e">
        <f t="shared" si="194"/>
        <v>#N/A</v>
      </c>
      <c r="U1359" s="613" t="e">
        <f t="shared" si="195"/>
        <v>#N/A</v>
      </c>
    </row>
    <row r="1360" spans="1:21">
      <c r="A1360" s="285" t="s">
        <v>3721</v>
      </c>
      <c r="B1360" s="285" t="s">
        <v>571</v>
      </c>
      <c r="C1360" s="447" t="s">
        <v>6088</v>
      </c>
      <c r="D1360" s="497">
        <f t="shared" si="196"/>
        <v>2180</v>
      </c>
      <c r="E1360" s="496" t="e">
        <v>#N/A</v>
      </c>
      <c r="F1360" s="489">
        <v>2180</v>
      </c>
      <c r="G1360" s="489" t="e">
        <v>#N/A</v>
      </c>
      <c r="H1360" s="489">
        <v>2180</v>
      </c>
      <c r="I1360" s="489">
        <v>2180</v>
      </c>
      <c r="J1360" s="489">
        <v>2180</v>
      </c>
      <c r="K1360" s="489">
        <v>2180</v>
      </c>
      <c r="L1360" s="489">
        <v>2180</v>
      </c>
      <c r="M1360" s="743"/>
      <c r="N1360" s="613" t="e">
        <f t="shared" si="189"/>
        <v>#N/A</v>
      </c>
      <c r="O1360" s="613">
        <f t="shared" si="190"/>
        <v>0</v>
      </c>
      <c r="P1360" s="613">
        <f t="shared" si="191"/>
        <v>0</v>
      </c>
      <c r="Q1360" s="896">
        <f t="shared" si="197"/>
        <v>1</v>
      </c>
      <c r="R1360" s="613">
        <f t="shared" si="192"/>
        <v>0</v>
      </c>
      <c r="S1360" s="613">
        <f t="shared" si="193"/>
        <v>0</v>
      </c>
      <c r="T1360" s="747">
        <f t="shared" si="194"/>
        <v>0</v>
      </c>
      <c r="U1360" s="613">
        <f t="shared" si="195"/>
        <v>0</v>
      </c>
    </row>
    <row r="1361" spans="1:21">
      <c r="A1361" s="285" t="s">
        <v>3721</v>
      </c>
      <c r="B1361" s="285" t="s">
        <v>577</v>
      </c>
      <c r="C1361" s="447" t="s">
        <v>6089</v>
      </c>
      <c r="D1361" s="497">
        <f t="shared" si="196"/>
        <v>1912</v>
      </c>
      <c r="E1361" s="496" t="e">
        <v>#N/A</v>
      </c>
      <c r="F1361" s="489">
        <v>1912</v>
      </c>
      <c r="G1361" s="489" t="e">
        <v>#N/A</v>
      </c>
      <c r="H1361" s="489">
        <v>1912</v>
      </c>
      <c r="I1361" s="489">
        <v>1912</v>
      </c>
      <c r="J1361" s="489">
        <v>1912</v>
      </c>
      <c r="K1361" s="489">
        <v>1912</v>
      </c>
      <c r="L1361" s="489">
        <v>1912</v>
      </c>
      <c r="M1361" s="743"/>
      <c r="N1361" s="613" t="e">
        <f t="shared" si="189"/>
        <v>#N/A</v>
      </c>
      <c r="O1361" s="613">
        <f t="shared" si="190"/>
        <v>0</v>
      </c>
      <c r="P1361" s="613">
        <f t="shared" si="191"/>
        <v>0</v>
      </c>
      <c r="Q1361" s="896">
        <f t="shared" si="197"/>
        <v>1</v>
      </c>
      <c r="R1361" s="613">
        <f t="shared" si="192"/>
        <v>0</v>
      </c>
      <c r="S1361" s="613">
        <f t="shared" si="193"/>
        <v>0</v>
      </c>
      <c r="T1361" s="747">
        <f t="shared" si="194"/>
        <v>0</v>
      </c>
      <c r="U1361" s="613">
        <f t="shared" si="195"/>
        <v>0</v>
      </c>
    </row>
    <row r="1362" spans="1:21">
      <c r="A1362" s="285" t="s">
        <v>3721</v>
      </c>
      <c r="B1362" s="285" t="s">
        <v>473</v>
      </c>
      <c r="C1362" s="447" t="s">
        <v>6090</v>
      </c>
      <c r="D1362" s="497">
        <f t="shared" si="196"/>
        <v>2067</v>
      </c>
      <c r="E1362" s="496" t="e">
        <v>#N/A</v>
      </c>
      <c r="F1362" s="489">
        <v>2067</v>
      </c>
      <c r="G1362" s="489" t="e">
        <v>#N/A</v>
      </c>
      <c r="H1362" s="489">
        <v>2067</v>
      </c>
      <c r="I1362" s="489">
        <v>2067</v>
      </c>
      <c r="J1362" s="489">
        <v>2067</v>
      </c>
      <c r="K1362" s="489">
        <v>2067</v>
      </c>
      <c r="L1362" s="489">
        <v>2067</v>
      </c>
      <c r="M1362" s="743"/>
      <c r="N1362" s="613" t="e">
        <f t="shared" si="189"/>
        <v>#N/A</v>
      </c>
      <c r="O1362" s="613">
        <f t="shared" si="190"/>
        <v>0</v>
      </c>
      <c r="P1362" s="613">
        <f t="shared" si="191"/>
        <v>0</v>
      </c>
      <c r="Q1362" s="896">
        <f t="shared" si="197"/>
        <v>1</v>
      </c>
      <c r="R1362" s="613">
        <f t="shared" si="192"/>
        <v>0</v>
      </c>
      <c r="S1362" s="613">
        <f t="shared" si="193"/>
        <v>0</v>
      </c>
      <c r="T1362" s="747">
        <f t="shared" si="194"/>
        <v>0</v>
      </c>
      <c r="U1362" s="613">
        <f t="shared" si="195"/>
        <v>0</v>
      </c>
    </row>
    <row r="1363" spans="1:21">
      <c r="A1363" s="285" t="s">
        <v>3721</v>
      </c>
      <c r="B1363" s="285" t="s">
        <v>3621</v>
      </c>
      <c r="C1363" s="447" t="s">
        <v>6091</v>
      </c>
      <c r="D1363" s="497">
        <f t="shared" si="196"/>
        <v>1804</v>
      </c>
      <c r="E1363" s="496" t="e">
        <v>#N/A</v>
      </c>
      <c r="F1363" s="489">
        <v>1804</v>
      </c>
      <c r="G1363" s="489" t="e">
        <v>#N/A</v>
      </c>
      <c r="H1363" s="489">
        <v>1804</v>
      </c>
      <c r="I1363" s="489">
        <v>1804</v>
      </c>
      <c r="J1363" s="489">
        <v>1804</v>
      </c>
      <c r="K1363" s="489" t="e">
        <v>#N/A</v>
      </c>
      <c r="L1363" s="489" t="e">
        <v>#N/A</v>
      </c>
      <c r="M1363" s="743"/>
      <c r="N1363" s="613" t="e">
        <f t="shared" si="189"/>
        <v>#N/A</v>
      </c>
      <c r="O1363" s="613">
        <f t="shared" si="190"/>
        <v>0</v>
      </c>
      <c r="P1363" s="613">
        <f t="shared" si="191"/>
        <v>0</v>
      </c>
      <c r="Q1363" s="896">
        <f t="shared" si="197"/>
        <v>1</v>
      </c>
      <c r="R1363" s="613">
        <f t="shared" si="192"/>
        <v>0</v>
      </c>
      <c r="S1363" s="613">
        <f t="shared" si="193"/>
        <v>0</v>
      </c>
      <c r="T1363" s="747" t="e">
        <f t="shared" si="194"/>
        <v>#N/A</v>
      </c>
      <c r="U1363" s="613" t="e">
        <f t="shared" si="195"/>
        <v>#N/A</v>
      </c>
    </row>
    <row r="1364" spans="1:21">
      <c r="A1364" s="285" t="s">
        <v>3721</v>
      </c>
      <c r="B1364" s="285" t="s">
        <v>517</v>
      </c>
      <c r="C1364" s="447" t="s">
        <v>6092</v>
      </c>
      <c r="D1364" s="497">
        <f t="shared" si="196"/>
        <v>1895</v>
      </c>
      <c r="E1364" s="496" t="e">
        <v>#N/A</v>
      </c>
      <c r="F1364" s="489">
        <v>1895</v>
      </c>
      <c r="G1364" s="489" t="e">
        <v>#N/A</v>
      </c>
      <c r="H1364" s="489">
        <v>1876</v>
      </c>
      <c r="I1364" s="489">
        <v>1876</v>
      </c>
      <c r="J1364" s="489">
        <v>1876</v>
      </c>
      <c r="K1364" s="489">
        <v>1876</v>
      </c>
      <c r="L1364" s="489">
        <v>1876</v>
      </c>
      <c r="M1364" s="743"/>
      <c r="N1364" s="613" t="e">
        <f t="shared" si="189"/>
        <v>#N/A</v>
      </c>
      <c r="O1364" s="613">
        <f t="shared" si="190"/>
        <v>0</v>
      </c>
      <c r="P1364" s="613">
        <f t="shared" si="191"/>
        <v>19</v>
      </c>
      <c r="Q1364" s="896">
        <f t="shared" si="197"/>
        <v>1.0101279317697227</v>
      </c>
      <c r="R1364" s="613">
        <f t="shared" si="192"/>
        <v>19</v>
      </c>
      <c r="S1364" s="613">
        <f t="shared" si="193"/>
        <v>19</v>
      </c>
      <c r="T1364" s="747">
        <f t="shared" si="194"/>
        <v>19</v>
      </c>
      <c r="U1364" s="613">
        <f t="shared" si="195"/>
        <v>19</v>
      </c>
    </row>
    <row r="1365" spans="1:21">
      <c r="A1365" s="285" t="s">
        <v>3721</v>
      </c>
      <c r="B1365" s="285" t="s">
        <v>518</v>
      </c>
      <c r="C1365" s="447" t="s">
        <v>6093</v>
      </c>
      <c r="D1365" s="497">
        <f t="shared" si="196"/>
        <v>2101</v>
      </c>
      <c r="E1365" s="496" t="e">
        <v>#N/A</v>
      </c>
      <c r="F1365" s="489">
        <v>2101</v>
      </c>
      <c r="G1365" s="489" t="e">
        <v>#N/A</v>
      </c>
      <c r="H1365" s="489">
        <v>2080</v>
      </c>
      <c r="I1365" s="489">
        <v>2080</v>
      </c>
      <c r="J1365" s="489">
        <v>2080</v>
      </c>
      <c r="K1365" s="489">
        <v>2080</v>
      </c>
      <c r="L1365" s="489">
        <v>2080</v>
      </c>
      <c r="M1365" s="743"/>
      <c r="N1365" s="613" t="e">
        <f t="shared" si="189"/>
        <v>#N/A</v>
      </c>
      <c r="O1365" s="613">
        <f t="shared" si="190"/>
        <v>0</v>
      </c>
      <c r="P1365" s="613">
        <f t="shared" si="191"/>
        <v>21</v>
      </c>
      <c r="Q1365" s="896">
        <f t="shared" si="197"/>
        <v>1.0100961538461539</v>
      </c>
      <c r="R1365" s="613">
        <f t="shared" si="192"/>
        <v>21</v>
      </c>
      <c r="S1365" s="613">
        <f t="shared" si="193"/>
        <v>21</v>
      </c>
      <c r="T1365" s="747">
        <f t="shared" si="194"/>
        <v>21</v>
      </c>
      <c r="U1365" s="613">
        <f t="shared" si="195"/>
        <v>21</v>
      </c>
    </row>
    <row r="1366" spans="1:21">
      <c r="A1366" s="285" t="s">
        <v>3721</v>
      </c>
      <c r="B1366" s="285" t="s">
        <v>3640</v>
      </c>
      <c r="C1366" s="447" t="s">
        <v>4733</v>
      </c>
      <c r="D1366" s="497">
        <f t="shared" si="196"/>
        <v>2101</v>
      </c>
      <c r="E1366" s="496">
        <v>2101</v>
      </c>
      <c r="F1366" s="489">
        <v>2080</v>
      </c>
      <c r="G1366" s="489" t="e">
        <v>#N/A</v>
      </c>
      <c r="H1366" s="489" t="e">
        <v>#N/A</v>
      </c>
      <c r="I1366" s="489" t="e">
        <v>#N/A</v>
      </c>
      <c r="J1366" s="489" t="e">
        <v>#N/A</v>
      </c>
      <c r="K1366" s="489" t="e">
        <v>#N/A</v>
      </c>
      <c r="L1366" s="489" t="e">
        <v>#N/A</v>
      </c>
      <c r="M1366" s="743"/>
      <c r="N1366" s="613">
        <f t="shared" si="189"/>
        <v>0</v>
      </c>
      <c r="O1366" s="613">
        <f t="shared" si="190"/>
        <v>21</v>
      </c>
      <c r="P1366" s="613" t="e">
        <f t="shared" si="191"/>
        <v>#N/A</v>
      </c>
      <c r="Q1366" s="896" t="e">
        <f t="shared" si="197"/>
        <v>#N/A</v>
      </c>
      <c r="R1366" s="613" t="e">
        <f t="shared" si="192"/>
        <v>#N/A</v>
      </c>
      <c r="S1366" s="613" t="e">
        <f t="shared" si="193"/>
        <v>#N/A</v>
      </c>
      <c r="T1366" s="747" t="e">
        <f t="shared" si="194"/>
        <v>#N/A</v>
      </c>
      <c r="U1366" s="613" t="e">
        <f t="shared" si="195"/>
        <v>#N/A</v>
      </c>
    </row>
    <row r="1367" spans="1:21">
      <c r="A1367" s="285" t="s">
        <v>3721</v>
      </c>
      <c r="B1367" s="285" t="s">
        <v>531</v>
      </c>
      <c r="C1367" s="447" t="s">
        <v>4309</v>
      </c>
      <c r="D1367" s="497">
        <f t="shared" si="196"/>
        <v>2080</v>
      </c>
      <c r="E1367" s="496" t="e">
        <v>#N/A</v>
      </c>
      <c r="F1367" s="489" t="e">
        <v>#N/A</v>
      </c>
      <c r="G1367" s="489" t="e">
        <v>#N/A</v>
      </c>
      <c r="H1367" s="489" t="e">
        <v>#N/A</v>
      </c>
      <c r="I1367" s="489" t="e">
        <v>#N/A</v>
      </c>
      <c r="J1367" s="489" t="e">
        <v>#N/A</v>
      </c>
      <c r="K1367" s="489" t="e">
        <v>#N/A</v>
      </c>
      <c r="L1367" s="489">
        <v>2080</v>
      </c>
      <c r="M1367" s="743"/>
      <c r="N1367" s="613" t="e">
        <f t="shared" si="189"/>
        <v>#N/A</v>
      </c>
      <c r="O1367" s="613" t="e">
        <f t="shared" si="190"/>
        <v>#N/A</v>
      </c>
      <c r="P1367" s="613" t="e">
        <f t="shared" si="191"/>
        <v>#N/A</v>
      </c>
      <c r="Q1367" s="896" t="e">
        <f t="shared" si="197"/>
        <v>#N/A</v>
      </c>
      <c r="R1367" s="613" t="e">
        <f t="shared" si="192"/>
        <v>#N/A</v>
      </c>
      <c r="S1367" s="613" t="e">
        <f t="shared" si="193"/>
        <v>#N/A</v>
      </c>
      <c r="T1367" s="747" t="e">
        <f t="shared" si="194"/>
        <v>#N/A</v>
      </c>
      <c r="U1367" s="613">
        <f t="shared" si="195"/>
        <v>0</v>
      </c>
    </row>
    <row r="1368" spans="1:21">
      <c r="A1368" s="285" t="s">
        <v>3721</v>
      </c>
      <c r="B1368" s="285" t="s">
        <v>552</v>
      </c>
      <c r="C1368" s="447" t="s">
        <v>6094</v>
      </c>
      <c r="D1368" s="497">
        <f t="shared" si="196"/>
        <v>1421</v>
      </c>
      <c r="E1368" s="496" t="e">
        <v>#N/A</v>
      </c>
      <c r="F1368" s="489">
        <v>1421</v>
      </c>
      <c r="G1368" s="489" t="e">
        <v>#N/A</v>
      </c>
      <c r="H1368" s="489">
        <v>1393</v>
      </c>
      <c r="I1368" s="489">
        <v>1393</v>
      </c>
      <c r="J1368" s="489">
        <v>1393</v>
      </c>
      <c r="K1368" s="489">
        <v>1393</v>
      </c>
      <c r="L1368" s="489">
        <v>1393</v>
      </c>
      <c r="M1368" s="743"/>
      <c r="N1368" s="613" t="e">
        <f t="shared" si="189"/>
        <v>#N/A</v>
      </c>
      <c r="O1368" s="613">
        <f t="shared" si="190"/>
        <v>0</v>
      </c>
      <c r="P1368" s="613">
        <f t="shared" si="191"/>
        <v>28</v>
      </c>
      <c r="Q1368" s="896">
        <f t="shared" si="197"/>
        <v>1.0201005025125629</v>
      </c>
      <c r="R1368" s="613">
        <f t="shared" si="192"/>
        <v>28</v>
      </c>
      <c r="S1368" s="613">
        <f t="shared" si="193"/>
        <v>28</v>
      </c>
      <c r="T1368" s="747">
        <f t="shared" si="194"/>
        <v>28</v>
      </c>
      <c r="U1368" s="613">
        <f t="shared" si="195"/>
        <v>28</v>
      </c>
    </row>
    <row r="1369" spans="1:21">
      <c r="A1369" s="285" t="s">
        <v>3721</v>
      </c>
      <c r="B1369" s="285" t="s">
        <v>3649</v>
      </c>
      <c r="C1369" s="447" t="s">
        <v>6095</v>
      </c>
      <c r="D1369" s="497">
        <f t="shared" si="196"/>
        <v>1463</v>
      </c>
      <c r="E1369" s="496" t="e">
        <v>#N/A</v>
      </c>
      <c r="F1369" s="489">
        <v>1463</v>
      </c>
      <c r="G1369" s="489" t="e">
        <v>#N/A</v>
      </c>
      <c r="H1369" s="489" t="e">
        <v>#N/A</v>
      </c>
      <c r="I1369" s="489" t="e">
        <v>#N/A</v>
      </c>
      <c r="J1369" s="489" t="e">
        <v>#N/A</v>
      </c>
      <c r="K1369" s="489" t="e">
        <v>#N/A</v>
      </c>
      <c r="L1369" s="489" t="e">
        <v>#N/A</v>
      </c>
      <c r="M1369" s="743"/>
      <c r="N1369" s="613" t="e">
        <f t="shared" si="189"/>
        <v>#N/A</v>
      </c>
      <c r="O1369" s="613">
        <f t="shared" si="190"/>
        <v>0</v>
      </c>
      <c r="P1369" s="613" t="e">
        <f t="shared" si="191"/>
        <v>#N/A</v>
      </c>
      <c r="Q1369" s="896" t="e">
        <f t="shared" si="197"/>
        <v>#N/A</v>
      </c>
      <c r="R1369" s="613" t="e">
        <f t="shared" si="192"/>
        <v>#N/A</v>
      </c>
      <c r="S1369" s="613" t="e">
        <f t="shared" si="193"/>
        <v>#N/A</v>
      </c>
      <c r="T1369" s="747" t="e">
        <f t="shared" si="194"/>
        <v>#N/A</v>
      </c>
      <c r="U1369" s="613" t="e">
        <f t="shared" si="195"/>
        <v>#N/A</v>
      </c>
    </row>
    <row r="1370" spans="1:21">
      <c r="A1370" s="285" t="s">
        <v>3721</v>
      </c>
      <c r="B1370" s="285" t="s">
        <v>479</v>
      </c>
      <c r="C1370" s="447" t="s">
        <v>6096</v>
      </c>
      <c r="D1370" s="497">
        <f t="shared" si="196"/>
        <v>2327</v>
      </c>
      <c r="E1370" s="496" t="e">
        <v>#N/A</v>
      </c>
      <c r="F1370" s="489">
        <v>2327</v>
      </c>
      <c r="G1370" s="489" t="e">
        <v>#N/A</v>
      </c>
      <c r="H1370" s="489">
        <v>2327</v>
      </c>
      <c r="I1370" s="489">
        <v>2327</v>
      </c>
      <c r="J1370" s="489">
        <v>2327</v>
      </c>
      <c r="K1370" s="489">
        <v>2327</v>
      </c>
      <c r="L1370" s="489">
        <v>2327</v>
      </c>
      <c r="M1370" s="743"/>
      <c r="N1370" s="613" t="e">
        <f t="shared" si="189"/>
        <v>#N/A</v>
      </c>
      <c r="O1370" s="613">
        <f t="shared" si="190"/>
        <v>0</v>
      </c>
      <c r="P1370" s="613">
        <f t="shared" si="191"/>
        <v>0</v>
      </c>
      <c r="Q1370" s="896">
        <f t="shared" si="197"/>
        <v>1</v>
      </c>
      <c r="R1370" s="613">
        <f t="shared" si="192"/>
        <v>0</v>
      </c>
      <c r="S1370" s="613">
        <f t="shared" si="193"/>
        <v>0</v>
      </c>
      <c r="T1370" s="747">
        <f t="shared" si="194"/>
        <v>0</v>
      </c>
      <c r="U1370" s="613">
        <f t="shared" si="195"/>
        <v>0</v>
      </c>
    </row>
    <row r="1371" spans="1:21">
      <c r="A1371" s="285" t="s">
        <v>3721</v>
      </c>
      <c r="B1371" s="285" t="s">
        <v>544</v>
      </c>
      <c r="C1371" s="447" t="s">
        <v>6097</v>
      </c>
      <c r="D1371" s="497">
        <f t="shared" si="196"/>
        <v>2192</v>
      </c>
      <c r="E1371" s="496" t="e">
        <v>#N/A</v>
      </c>
      <c r="F1371" s="489">
        <v>2192</v>
      </c>
      <c r="G1371" s="489" t="e">
        <v>#N/A</v>
      </c>
      <c r="H1371" s="489">
        <v>2192</v>
      </c>
      <c r="I1371" s="489">
        <v>2192</v>
      </c>
      <c r="J1371" s="489">
        <v>2192</v>
      </c>
      <c r="K1371" s="489">
        <v>2192</v>
      </c>
      <c r="L1371" s="489">
        <v>2192</v>
      </c>
      <c r="M1371" s="743"/>
      <c r="N1371" s="613" t="e">
        <f t="shared" si="189"/>
        <v>#N/A</v>
      </c>
      <c r="O1371" s="613">
        <f t="shared" si="190"/>
        <v>0</v>
      </c>
      <c r="P1371" s="613">
        <f t="shared" si="191"/>
        <v>0</v>
      </c>
      <c r="Q1371" s="896">
        <f t="shared" si="197"/>
        <v>1</v>
      </c>
      <c r="R1371" s="613">
        <f t="shared" si="192"/>
        <v>0</v>
      </c>
      <c r="S1371" s="613">
        <f t="shared" si="193"/>
        <v>0</v>
      </c>
      <c r="T1371" s="747">
        <f t="shared" si="194"/>
        <v>0</v>
      </c>
      <c r="U1371" s="613">
        <f t="shared" si="195"/>
        <v>0</v>
      </c>
    </row>
    <row r="1372" spans="1:21">
      <c r="A1372" s="285" t="s">
        <v>3721</v>
      </c>
      <c r="B1372" s="285" t="s">
        <v>489</v>
      </c>
      <c r="C1372" s="447" t="s">
        <v>6098</v>
      </c>
      <c r="D1372" s="497">
        <f t="shared" si="196"/>
        <v>1865</v>
      </c>
      <c r="E1372" s="496" t="e">
        <v>#N/A</v>
      </c>
      <c r="F1372" s="489">
        <v>1865</v>
      </c>
      <c r="G1372" s="489" t="e">
        <v>#N/A</v>
      </c>
      <c r="H1372" s="489">
        <v>1865</v>
      </c>
      <c r="I1372" s="489">
        <v>1865</v>
      </c>
      <c r="J1372" s="489">
        <v>1865</v>
      </c>
      <c r="K1372" s="489">
        <v>1865</v>
      </c>
      <c r="L1372" s="489">
        <v>1865</v>
      </c>
      <c r="M1372" s="743"/>
      <c r="N1372" s="613" t="e">
        <f t="shared" si="189"/>
        <v>#N/A</v>
      </c>
      <c r="O1372" s="613">
        <f t="shared" si="190"/>
        <v>0</v>
      </c>
      <c r="P1372" s="613">
        <f t="shared" si="191"/>
        <v>0</v>
      </c>
      <c r="Q1372" s="896">
        <f t="shared" si="197"/>
        <v>1</v>
      </c>
      <c r="R1372" s="613">
        <f t="shared" si="192"/>
        <v>0</v>
      </c>
      <c r="S1372" s="613">
        <f t="shared" si="193"/>
        <v>0</v>
      </c>
      <c r="T1372" s="747">
        <f t="shared" si="194"/>
        <v>0</v>
      </c>
      <c r="U1372" s="613">
        <f t="shared" si="195"/>
        <v>0</v>
      </c>
    </row>
    <row r="1373" spans="1:21">
      <c r="A1373" s="285" t="s">
        <v>3721</v>
      </c>
      <c r="B1373" s="285" t="s">
        <v>3603</v>
      </c>
      <c r="C1373" s="447" t="s">
        <v>4764</v>
      </c>
      <c r="D1373" s="497">
        <f t="shared" si="196"/>
        <v>1921</v>
      </c>
      <c r="E1373" s="496" t="e">
        <v>#N/A</v>
      </c>
      <c r="F1373" s="489">
        <v>1921</v>
      </c>
      <c r="G1373" s="489" t="e">
        <v>#N/A</v>
      </c>
      <c r="H1373" s="489" t="e">
        <v>#N/A</v>
      </c>
      <c r="I1373" s="489" t="e">
        <v>#N/A</v>
      </c>
      <c r="J1373" s="489" t="e">
        <v>#N/A</v>
      </c>
      <c r="K1373" s="489" t="e">
        <v>#N/A</v>
      </c>
      <c r="L1373" s="489" t="e">
        <v>#N/A</v>
      </c>
      <c r="M1373" s="743"/>
      <c r="N1373" s="613" t="e">
        <f t="shared" si="189"/>
        <v>#N/A</v>
      </c>
      <c r="O1373" s="613">
        <f t="shared" si="190"/>
        <v>0</v>
      </c>
      <c r="P1373" s="613" t="e">
        <f t="shared" si="191"/>
        <v>#N/A</v>
      </c>
      <c r="Q1373" s="896" t="e">
        <f t="shared" si="197"/>
        <v>#N/A</v>
      </c>
      <c r="R1373" s="613" t="e">
        <f t="shared" si="192"/>
        <v>#N/A</v>
      </c>
      <c r="S1373" s="613" t="e">
        <f t="shared" si="193"/>
        <v>#N/A</v>
      </c>
      <c r="T1373" s="747" t="e">
        <f t="shared" si="194"/>
        <v>#N/A</v>
      </c>
      <c r="U1373" s="613" t="e">
        <f t="shared" si="195"/>
        <v>#N/A</v>
      </c>
    </row>
    <row r="1374" spans="1:21">
      <c r="A1374" s="285" t="s">
        <v>3721</v>
      </c>
      <c r="B1374" s="285" t="s">
        <v>582</v>
      </c>
      <c r="C1374" s="447" t="s">
        <v>6099</v>
      </c>
      <c r="D1374" s="497">
        <f t="shared" si="196"/>
        <v>2850</v>
      </c>
      <c r="E1374" s="496" t="e">
        <v>#N/A</v>
      </c>
      <c r="F1374" s="489">
        <v>2850</v>
      </c>
      <c r="G1374" s="489" t="e">
        <v>#N/A</v>
      </c>
      <c r="H1374" s="489">
        <v>2747</v>
      </c>
      <c r="I1374" s="489">
        <v>2747</v>
      </c>
      <c r="J1374" s="489">
        <v>2747</v>
      </c>
      <c r="K1374" s="489">
        <v>2747</v>
      </c>
      <c r="L1374" s="489">
        <v>2747</v>
      </c>
      <c r="M1374" s="743"/>
      <c r="N1374" s="613" t="e">
        <f t="shared" si="189"/>
        <v>#N/A</v>
      </c>
      <c r="O1374" s="613">
        <f t="shared" si="190"/>
        <v>0</v>
      </c>
      <c r="P1374" s="613">
        <f t="shared" si="191"/>
        <v>103</v>
      </c>
      <c r="Q1374" s="896">
        <f t="shared" si="197"/>
        <v>1.0374954495813615</v>
      </c>
      <c r="R1374" s="613">
        <f t="shared" si="192"/>
        <v>103</v>
      </c>
      <c r="S1374" s="613">
        <f t="shared" si="193"/>
        <v>103</v>
      </c>
      <c r="T1374" s="747">
        <f t="shared" si="194"/>
        <v>103</v>
      </c>
      <c r="U1374" s="613">
        <f t="shared" si="195"/>
        <v>103</v>
      </c>
    </row>
    <row r="1375" spans="1:21">
      <c r="A1375" s="285" t="s">
        <v>3721</v>
      </c>
      <c r="B1375" s="285" t="s">
        <v>3622</v>
      </c>
      <c r="C1375" s="447" t="s">
        <v>6100</v>
      </c>
      <c r="D1375" s="497">
        <f t="shared" si="196"/>
        <v>2048</v>
      </c>
      <c r="E1375" s="496" t="e">
        <v>#N/A</v>
      </c>
      <c r="F1375" s="489">
        <v>2048</v>
      </c>
      <c r="G1375" s="489" t="e">
        <v>#N/A</v>
      </c>
      <c r="H1375" s="489">
        <v>2048</v>
      </c>
      <c r="I1375" s="489">
        <v>2048</v>
      </c>
      <c r="J1375" s="489">
        <v>2048</v>
      </c>
      <c r="K1375" s="489" t="e">
        <v>#N/A</v>
      </c>
      <c r="L1375" s="489" t="e">
        <v>#N/A</v>
      </c>
      <c r="M1375" s="743"/>
      <c r="N1375" s="613" t="e">
        <f t="shared" si="189"/>
        <v>#N/A</v>
      </c>
      <c r="O1375" s="613">
        <f t="shared" si="190"/>
        <v>0</v>
      </c>
      <c r="P1375" s="613">
        <f t="shared" si="191"/>
        <v>0</v>
      </c>
      <c r="Q1375" s="896">
        <f t="shared" si="197"/>
        <v>1</v>
      </c>
      <c r="R1375" s="613">
        <f t="shared" si="192"/>
        <v>0</v>
      </c>
      <c r="S1375" s="613">
        <f t="shared" si="193"/>
        <v>0</v>
      </c>
      <c r="T1375" s="747" t="e">
        <f t="shared" si="194"/>
        <v>#N/A</v>
      </c>
      <c r="U1375" s="613" t="e">
        <f t="shared" si="195"/>
        <v>#N/A</v>
      </c>
    </row>
    <row r="1376" spans="1:21">
      <c r="A1376" s="285" t="s">
        <v>3721</v>
      </c>
      <c r="B1376" s="285" t="s">
        <v>519</v>
      </c>
      <c r="C1376" s="447" t="s">
        <v>6101</v>
      </c>
      <c r="D1376" s="497">
        <f t="shared" si="196"/>
        <v>2152</v>
      </c>
      <c r="E1376" s="496" t="e">
        <v>#N/A</v>
      </c>
      <c r="F1376" s="489">
        <v>2152</v>
      </c>
      <c r="G1376" s="489" t="e">
        <v>#N/A</v>
      </c>
      <c r="H1376" s="489">
        <v>2130</v>
      </c>
      <c r="I1376" s="489">
        <v>2130</v>
      </c>
      <c r="J1376" s="489">
        <v>2130</v>
      </c>
      <c r="K1376" s="489">
        <v>2130</v>
      </c>
      <c r="L1376" s="489">
        <v>2130</v>
      </c>
      <c r="M1376" s="743"/>
      <c r="N1376" s="613" t="e">
        <f t="shared" si="189"/>
        <v>#N/A</v>
      </c>
      <c r="O1376" s="613">
        <f t="shared" si="190"/>
        <v>0</v>
      </c>
      <c r="P1376" s="613">
        <f t="shared" si="191"/>
        <v>22</v>
      </c>
      <c r="Q1376" s="896">
        <f t="shared" si="197"/>
        <v>1.0103286384976526</v>
      </c>
      <c r="R1376" s="613">
        <f t="shared" si="192"/>
        <v>22</v>
      </c>
      <c r="S1376" s="613">
        <f t="shared" si="193"/>
        <v>22</v>
      </c>
      <c r="T1376" s="747">
        <f t="shared" si="194"/>
        <v>22</v>
      </c>
      <c r="U1376" s="613">
        <f t="shared" si="195"/>
        <v>22</v>
      </c>
    </row>
    <row r="1377" spans="1:21">
      <c r="A1377" s="285" t="s">
        <v>3721</v>
      </c>
      <c r="B1377" s="285" t="s">
        <v>520</v>
      </c>
      <c r="C1377" s="447" t="s">
        <v>6102</v>
      </c>
      <c r="D1377" s="497">
        <f t="shared" si="196"/>
        <v>2359</v>
      </c>
      <c r="E1377" s="496" t="e">
        <v>#N/A</v>
      </c>
      <c r="F1377" s="489">
        <v>2359</v>
      </c>
      <c r="G1377" s="489" t="e">
        <v>#N/A</v>
      </c>
      <c r="H1377" s="489">
        <v>2335</v>
      </c>
      <c r="I1377" s="489">
        <v>2335</v>
      </c>
      <c r="J1377" s="489">
        <v>2335</v>
      </c>
      <c r="K1377" s="489">
        <v>2335</v>
      </c>
      <c r="L1377" s="489">
        <v>2335</v>
      </c>
      <c r="M1377" s="743"/>
      <c r="N1377" s="613" t="e">
        <f t="shared" si="189"/>
        <v>#N/A</v>
      </c>
      <c r="O1377" s="613">
        <f t="shared" si="190"/>
        <v>0</v>
      </c>
      <c r="P1377" s="613">
        <f t="shared" si="191"/>
        <v>24</v>
      </c>
      <c r="Q1377" s="896">
        <f t="shared" si="197"/>
        <v>1.0102783725910065</v>
      </c>
      <c r="R1377" s="613">
        <f t="shared" si="192"/>
        <v>24</v>
      </c>
      <c r="S1377" s="613">
        <f t="shared" si="193"/>
        <v>24</v>
      </c>
      <c r="T1377" s="747">
        <f t="shared" si="194"/>
        <v>24</v>
      </c>
      <c r="U1377" s="613">
        <f t="shared" si="195"/>
        <v>24</v>
      </c>
    </row>
    <row r="1378" spans="1:21">
      <c r="A1378" s="285" t="s">
        <v>3721</v>
      </c>
      <c r="B1378" s="285" t="s">
        <v>3641</v>
      </c>
      <c r="C1378" s="447" t="s">
        <v>4734</v>
      </c>
      <c r="D1378" s="497">
        <f t="shared" si="196"/>
        <v>2359</v>
      </c>
      <c r="E1378" s="496">
        <v>2359</v>
      </c>
      <c r="F1378" s="489">
        <v>2335</v>
      </c>
      <c r="G1378" s="489" t="e">
        <v>#N/A</v>
      </c>
      <c r="H1378" s="489" t="e">
        <v>#N/A</v>
      </c>
      <c r="I1378" s="489" t="e">
        <v>#N/A</v>
      </c>
      <c r="J1378" s="489" t="e">
        <v>#N/A</v>
      </c>
      <c r="K1378" s="489" t="e">
        <v>#N/A</v>
      </c>
      <c r="L1378" s="489" t="e">
        <v>#N/A</v>
      </c>
      <c r="M1378" s="743"/>
      <c r="N1378" s="613">
        <f t="shared" si="189"/>
        <v>0</v>
      </c>
      <c r="O1378" s="613">
        <f t="shared" si="190"/>
        <v>24</v>
      </c>
      <c r="P1378" s="613" t="e">
        <f t="shared" si="191"/>
        <v>#N/A</v>
      </c>
      <c r="Q1378" s="896" t="e">
        <f t="shared" si="197"/>
        <v>#N/A</v>
      </c>
      <c r="R1378" s="613" t="e">
        <f t="shared" si="192"/>
        <v>#N/A</v>
      </c>
      <c r="S1378" s="613" t="e">
        <f t="shared" si="193"/>
        <v>#N/A</v>
      </c>
      <c r="T1378" s="747" t="e">
        <f t="shared" si="194"/>
        <v>#N/A</v>
      </c>
      <c r="U1378" s="613" t="e">
        <f t="shared" si="195"/>
        <v>#N/A</v>
      </c>
    </row>
    <row r="1379" spans="1:21">
      <c r="A1379" s="285" t="s">
        <v>3721</v>
      </c>
      <c r="B1379" s="285" t="s">
        <v>532</v>
      </c>
      <c r="C1379" s="447" t="s">
        <v>4309</v>
      </c>
      <c r="D1379" s="497">
        <f t="shared" si="196"/>
        <v>2335</v>
      </c>
      <c r="E1379" s="496" t="e">
        <v>#N/A</v>
      </c>
      <c r="F1379" s="489" t="e">
        <v>#N/A</v>
      </c>
      <c r="G1379" s="489" t="e">
        <v>#N/A</v>
      </c>
      <c r="H1379" s="489" t="e">
        <v>#N/A</v>
      </c>
      <c r="I1379" s="489" t="e">
        <v>#N/A</v>
      </c>
      <c r="J1379" s="489" t="e">
        <v>#N/A</v>
      </c>
      <c r="K1379" s="489" t="e">
        <v>#N/A</v>
      </c>
      <c r="L1379" s="489">
        <v>2335</v>
      </c>
      <c r="M1379" s="743"/>
      <c r="N1379" s="613" t="e">
        <f t="shared" si="189"/>
        <v>#N/A</v>
      </c>
      <c r="O1379" s="613" t="e">
        <f t="shared" si="190"/>
        <v>#N/A</v>
      </c>
      <c r="P1379" s="613" t="e">
        <f t="shared" si="191"/>
        <v>#N/A</v>
      </c>
      <c r="Q1379" s="896" t="e">
        <f t="shared" si="197"/>
        <v>#N/A</v>
      </c>
      <c r="R1379" s="613" t="e">
        <f t="shared" si="192"/>
        <v>#N/A</v>
      </c>
      <c r="S1379" s="613" t="e">
        <f t="shared" si="193"/>
        <v>#N/A</v>
      </c>
      <c r="T1379" s="747" t="e">
        <f t="shared" si="194"/>
        <v>#N/A</v>
      </c>
      <c r="U1379" s="613">
        <f t="shared" si="195"/>
        <v>0</v>
      </c>
    </row>
    <row r="1380" spans="1:21">
      <c r="A1380" s="285" t="s">
        <v>3721</v>
      </c>
      <c r="B1380" s="285" t="s">
        <v>490</v>
      </c>
      <c r="C1380" s="447" t="s">
        <v>6103</v>
      </c>
      <c r="D1380" s="497">
        <f t="shared" si="196"/>
        <v>2092</v>
      </c>
      <c r="E1380" s="496" t="e">
        <v>#N/A</v>
      </c>
      <c r="F1380" s="489">
        <v>2092</v>
      </c>
      <c r="G1380" s="489" t="e">
        <v>#N/A</v>
      </c>
      <c r="H1380" s="489">
        <v>2092</v>
      </c>
      <c r="I1380" s="489">
        <v>2092</v>
      </c>
      <c r="J1380" s="489">
        <v>2092</v>
      </c>
      <c r="K1380" s="489">
        <v>2092</v>
      </c>
      <c r="L1380" s="489">
        <v>2092</v>
      </c>
      <c r="M1380" s="743"/>
      <c r="N1380" s="613" t="e">
        <f t="shared" si="189"/>
        <v>#N/A</v>
      </c>
      <c r="O1380" s="613">
        <f t="shared" si="190"/>
        <v>0</v>
      </c>
      <c r="P1380" s="613">
        <f t="shared" si="191"/>
        <v>0</v>
      </c>
      <c r="Q1380" s="896">
        <f t="shared" si="197"/>
        <v>1</v>
      </c>
      <c r="R1380" s="613">
        <f t="shared" si="192"/>
        <v>0</v>
      </c>
      <c r="S1380" s="613">
        <f t="shared" si="193"/>
        <v>0</v>
      </c>
      <c r="T1380" s="747">
        <f t="shared" si="194"/>
        <v>0</v>
      </c>
      <c r="U1380" s="613">
        <f t="shared" si="195"/>
        <v>0</v>
      </c>
    </row>
    <row r="1381" spans="1:21">
      <c r="A1381" s="285" t="s">
        <v>3721</v>
      </c>
      <c r="B1381" s="285" t="s">
        <v>3604</v>
      </c>
      <c r="C1381" s="447" t="s">
        <v>4765</v>
      </c>
      <c r="D1381" s="497">
        <f t="shared" si="196"/>
        <v>2155</v>
      </c>
      <c r="E1381" s="496" t="e">
        <v>#N/A</v>
      </c>
      <c r="F1381" s="489">
        <v>2155</v>
      </c>
      <c r="G1381" s="489" t="e">
        <v>#N/A</v>
      </c>
      <c r="H1381" s="489" t="e">
        <v>#N/A</v>
      </c>
      <c r="I1381" s="489" t="e">
        <v>#N/A</v>
      </c>
      <c r="J1381" s="489" t="e">
        <v>#N/A</v>
      </c>
      <c r="K1381" s="489" t="e">
        <v>#N/A</v>
      </c>
      <c r="L1381" s="489" t="e">
        <v>#N/A</v>
      </c>
      <c r="M1381" s="743"/>
      <c r="N1381" s="613" t="e">
        <f t="shared" si="189"/>
        <v>#N/A</v>
      </c>
      <c r="O1381" s="613">
        <f t="shared" si="190"/>
        <v>0</v>
      </c>
      <c r="P1381" s="613" t="e">
        <f t="shared" si="191"/>
        <v>#N/A</v>
      </c>
      <c r="Q1381" s="896" t="e">
        <f t="shared" si="197"/>
        <v>#N/A</v>
      </c>
      <c r="R1381" s="613" t="e">
        <f t="shared" si="192"/>
        <v>#N/A</v>
      </c>
      <c r="S1381" s="613" t="e">
        <f t="shared" si="193"/>
        <v>#N/A</v>
      </c>
      <c r="T1381" s="747" t="e">
        <f t="shared" si="194"/>
        <v>#N/A</v>
      </c>
      <c r="U1381" s="613" t="e">
        <f t="shared" si="195"/>
        <v>#N/A</v>
      </c>
    </row>
    <row r="1382" spans="1:21">
      <c r="A1382" s="285" t="s">
        <v>3721</v>
      </c>
      <c r="B1382" s="285" t="s">
        <v>354</v>
      </c>
      <c r="C1382" s="447" t="s">
        <v>6104</v>
      </c>
      <c r="D1382" s="497">
        <f t="shared" si="196"/>
        <v>525</v>
      </c>
      <c r="E1382" s="496" t="e">
        <v>#N/A</v>
      </c>
      <c r="F1382" s="489">
        <v>525</v>
      </c>
      <c r="G1382" s="489" t="e">
        <v>#N/A</v>
      </c>
      <c r="H1382" s="489">
        <v>525</v>
      </c>
      <c r="I1382" s="489">
        <v>525</v>
      </c>
      <c r="J1382" s="489">
        <v>525</v>
      </c>
      <c r="K1382" s="489">
        <v>525</v>
      </c>
      <c r="L1382" s="489">
        <v>525</v>
      </c>
      <c r="M1382" s="743"/>
      <c r="N1382" s="613" t="e">
        <f t="shared" si="189"/>
        <v>#N/A</v>
      </c>
      <c r="O1382" s="613">
        <f t="shared" si="190"/>
        <v>0</v>
      </c>
      <c r="P1382" s="613">
        <f t="shared" si="191"/>
        <v>0</v>
      </c>
      <c r="Q1382" s="896">
        <f t="shared" si="197"/>
        <v>1</v>
      </c>
      <c r="R1382" s="613">
        <f t="shared" si="192"/>
        <v>0</v>
      </c>
      <c r="S1382" s="613">
        <f t="shared" si="193"/>
        <v>0</v>
      </c>
      <c r="T1382" s="747">
        <f t="shared" si="194"/>
        <v>0</v>
      </c>
      <c r="U1382" s="613">
        <f t="shared" si="195"/>
        <v>0</v>
      </c>
    </row>
    <row r="1383" spans="1:21">
      <c r="A1383" s="285" t="s">
        <v>3721</v>
      </c>
      <c r="B1383" s="285" t="s">
        <v>353</v>
      </c>
      <c r="C1383" s="447" t="s">
        <v>6105</v>
      </c>
      <c r="D1383" s="497">
        <f t="shared" si="196"/>
        <v>520</v>
      </c>
      <c r="E1383" s="496" t="e">
        <v>#N/A</v>
      </c>
      <c r="F1383" s="489">
        <v>520</v>
      </c>
      <c r="G1383" s="489" t="e">
        <v>#N/A</v>
      </c>
      <c r="H1383" s="489">
        <v>520</v>
      </c>
      <c r="I1383" s="489">
        <v>520</v>
      </c>
      <c r="J1383" s="489">
        <v>520</v>
      </c>
      <c r="K1383" s="489">
        <v>520</v>
      </c>
      <c r="L1383" s="489">
        <v>520</v>
      </c>
      <c r="M1383" s="743"/>
      <c r="N1383" s="613" t="e">
        <f t="shared" si="189"/>
        <v>#N/A</v>
      </c>
      <c r="O1383" s="613">
        <f t="shared" si="190"/>
        <v>0</v>
      </c>
      <c r="P1383" s="613">
        <f t="shared" si="191"/>
        <v>0</v>
      </c>
      <c r="Q1383" s="896">
        <f t="shared" si="197"/>
        <v>1</v>
      </c>
      <c r="R1383" s="613">
        <f t="shared" si="192"/>
        <v>0</v>
      </c>
      <c r="S1383" s="613">
        <f t="shared" si="193"/>
        <v>0</v>
      </c>
      <c r="T1383" s="747">
        <f t="shared" si="194"/>
        <v>0</v>
      </c>
      <c r="U1383" s="613">
        <f t="shared" si="195"/>
        <v>0</v>
      </c>
    </row>
    <row r="1384" spans="1:21">
      <c r="A1384" s="285" t="s">
        <v>3721</v>
      </c>
      <c r="B1384" s="285" t="s">
        <v>355</v>
      </c>
      <c r="C1384" s="447" t="s">
        <v>6106</v>
      </c>
      <c r="D1384" s="497">
        <f t="shared" si="196"/>
        <v>328</v>
      </c>
      <c r="E1384" s="496" t="e">
        <v>#N/A</v>
      </c>
      <c r="F1384" s="489">
        <v>328</v>
      </c>
      <c r="G1384" s="489" t="e">
        <v>#N/A</v>
      </c>
      <c r="H1384" s="489">
        <v>328</v>
      </c>
      <c r="I1384" s="489">
        <v>328</v>
      </c>
      <c r="J1384" s="489">
        <v>328</v>
      </c>
      <c r="K1384" s="489">
        <v>328</v>
      </c>
      <c r="L1384" s="489">
        <v>328</v>
      </c>
      <c r="M1384" s="743"/>
      <c r="N1384" s="613" t="e">
        <f t="shared" si="189"/>
        <v>#N/A</v>
      </c>
      <c r="O1384" s="613">
        <f t="shared" si="190"/>
        <v>0</v>
      </c>
      <c r="P1384" s="613">
        <f t="shared" si="191"/>
        <v>0</v>
      </c>
      <c r="Q1384" s="896">
        <f t="shared" si="197"/>
        <v>1</v>
      </c>
      <c r="R1384" s="613">
        <f t="shared" si="192"/>
        <v>0</v>
      </c>
      <c r="S1384" s="613">
        <f t="shared" si="193"/>
        <v>0</v>
      </c>
      <c r="T1384" s="747">
        <f t="shared" si="194"/>
        <v>0</v>
      </c>
      <c r="U1384" s="613">
        <f t="shared" si="195"/>
        <v>0</v>
      </c>
    </row>
    <row r="1385" spans="1:21">
      <c r="A1385" s="285" t="s">
        <v>3721</v>
      </c>
      <c r="B1385" s="285" t="s">
        <v>352</v>
      </c>
      <c r="C1385" s="447" t="s">
        <v>6107</v>
      </c>
      <c r="D1385" s="497">
        <f t="shared" si="196"/>
        <v>298</v>
      </c>
      <c r="E1385" s="496" t="e">
        <v>#N/A</v>
      </c>
      <c r="F1385" s="489">
        <v>298</v>
      </c>
      <c r="G1385" s="489" t="e">
        <v>#N/A</v>
      </c>
      <c r="H1385" s="489">
        <v>298</v>
      </c>
      <c r="I1385" s="489">
        <v>298</v>
      </c>
      <c r="J1385" s="489">
        <v>298</v>
      </c>
      <c r="K1385" s="489">
        <v>298</v>
      </c>
      <c r="L1385" s="489">
        <v>298</v>
      </c>
      <c r="M1385" s="743"/>
      <c r="N1385" s="613" t="e">
        <f t="shared" si="189"/>
        <v>#N/A</v>
      </c>
      <c r="O1385" s="613">
        <f t="shared" si="190"/>
        <v>0</v>
      </c>
      <c r="P1385" s="613">
        <f t="shared" si="191"/>
        <v>0</v>
      </c>
      <c r="Q1385" s="896">
        <f t="shared" si="197"/>
        <v>1</v>
      </c>
      <c r="R1385" s="613">
        <f t="shared" si="192"/>
        <v>0</v>
      </c>
      <c r="S1385" s="613">
        <f t="shared" si="193"/>
        <v>0</v>
      </c>
      <c r="T1385" s="747">
        <f t="shared" si="194"/>
        <v>0</v>
      </c>
      <c r="U1385" s="613">
        <f t="shared" si="195"/>
        <v>0</v>
      </c>
    </row>
    <row r="1386" spans="1:21">
      <c r="A1386" s="285" t="s">
        <v>3721</v>
      </c>
      <c r="B1386" s="285" t="s">
        <v>356</v>
      </c>
      <c r="C1386" s="447" t="s">
        <v>6108</v>
      </c>
      <c r="D1386" s="497">
        <f t="shared" si="196"/>
        <v>383</v>
      </c>
      <c r="E1386" s="496" t="e">
        <v>#N/A</v>
      </c>
      <c r="F1386" s="489">
        <v>383</v>
      </c>
      <c r="G1386" s="489" t="e">
        <v>#N/A</v>
      </c>
      <c r="H1386" s="489">
        <v>383</v>
      </c>
      <c r="I1386" s="489">
        <v>383</v>
      </c>
      <c r="J1386" s="489">
        <v>383</v>
      </c>
      <c r="K1386" s="489">
        <v>383</v>
      </c>
      <c r="L1386" s="489">
        <v>383</v>
      </c>
      <c r="M1386" s="743"/>
      <c r="N1386" s="613" t="e">
        <f t="shared" si="189"/>
        <v>#N/A</v>
      </c>
      <c r="O1386" s="613">
        <f t="shared" si="190"/>
        <v>0</v>
      </c>
      <c r="P1386" s="613">
        <f t="shared" si="191"/>
        <v>0</v>
      </c>
      <c r="Q1386" s="896">
        <f t="shared" si="197"/>
        <v>1</v>
      </c>
      <c r="R1386" s="613">
        <f t="shared" si="192"/>
        <v>0</v>
      </c>
      <c r="S1386" s="613">
        <f t="shared" si="193"/>
        <v>0</v>
      </c>
      <c r="T1386" s="747">
        <f t="shared" si="194"/>
        <v>0</v>
      </c>
      <c r="U1386" s="613">
        <f t="shared" si="195"/>
        <v>0</v>
      </c>
    </row>
    <row r="1387" spans="1:21">
      <c r="A1387" s="285" t="s">
        <v>3721</v>
      </c>
      <c r="B1387" s="285" t="s">
        <v>755</v>
      </c>
      <c r="C1387" s="447" t="s">
        <v>6109</v>
      </c>
      <c r="D1387" s="497">
        <f t="shared" si="196"/>
        <v>225</v>
      </c>
      <c r="E1387" s="496" t="e">
        <v>#N/A</v>
      </c>
      <c r="F1387" s="489">
        <v>225</v>
      </c>
      <c r="G1387" s="489" t="e">
        <v>#N/A</v>
      </c>
      <c r="H1387" s="489">
        <v>225</v>
      </c>
      <c r="I1387" s="489">
        <v>225</v>
      </c>
      <c r="J1387" s="489">
        <v>225</v>
      </c>
      <c r="K1387" s="489">
        <v>225</v>
      </c>
      <c r="L1387" s="489" t="e">
        <v>#N/A</v>
      </c>
      <c r="M1387" s="743"/>
      <c r="N1387" s="613" t="e">
        <f t="shared" si="189"/>
        <v>#N/A</v>
      </c>
      <c r="O1387" s="613">
        <f t="shared" si="190"/>
        <v>0</v>
      </c>
      <c r="P1387" s="613">
        <f t="shared" si="191"/>
        <v>0</v>
      </c>
      <c r="Q1387" s="896">
        <f t="shared" si="197"/>
        <v>1</v>
      </c>
      <c r="R1387" s="613">
        <f t="shared" si="192"/>
        <v>0</v>
      </c>
      <c r="S1387" s="613">
        <f t="shared" si="193"/>
        <v>0</v>
      </c>
      <c r="T1387" s="747">
        <f t="shared" si="194"/>
        <v>0</v>
      </c>
      <c r="U1387" s="613" t="e">
        <f t="shared" si="195"/>
        <v>#N/A</v>
      </c>
    </row>
    <row r="1388" spans="1:21">
      <c r="A1388" s="285" t="s">
        <v>3721</v>
      </c>
      <c r="B1388" s="285" t="s">
        <v>346</v>
      </c>
      <c r="C1388" s="447" t="s">
        <v>6110</v>
      </c>
      <c r="D1388" s="497">
        <f t="shared" si="196"/>
        <v>345</v>
      </c>
      <c r="E1388" s="496" t="e">
        <v>#N/A</v>
      </c>
      <c r="F1388" s="489">
        <v>345</v>
      </c>
      <c r="G1388" s="489" t="e">
        <v>#N/A</v>
      </c>
      <c r="H1388" s="489">
        <v>345</v>
      </c>
      <c r="I1388" s="489">
        <v>345</v>
      </c>
      <c r="J1388" s="489">
        <v>345</v>
      </c>
      <c r="K1388" s="489">
        <v>345</v>
      </c>
      <c r="L1388" s="489">
        <v>345</v>
      </c>
      <c r="M1388" s="743"/>
      <c r="N1388" s="613" t="e">
        <f t="shared" si="189"/>
        <v>#N/A</v>
      </c>
      <c r="O1388" s="613">
        <f t="shared" si="190"/>
        <v>0</v>
      </c>
      <c r="P1388" s="613">
        <f t="shared" si="191"/>
        <v>0</v>
      </c>
      <c r="Q1388" s="896">
        <f t="shared" si="197"/>
        <v>1</v>
      </c>
      <c r="R1388" s="613">
        <f t="shared" si="192"/>
        <v>0</v>
      </c>
      <c r="S1388" s="613">
        <f t="shared" si="193"/>
        <v>0</v>
      </c>
      <c r="T1388" s="747">
        <f t="shared" si="194"/>
        <v>0</v>
      </c>
      <c r="U1388" s="613">
        <f t="shared" si="195"/>
        <v>0</v>
      </c>
    </row>
    <row r="1389" spans="1:21">
      <c r="A1389" s="285" t="s">
        <v>3721</v>
      </c>
      <c r="B1389" s="285" t="s">
        <v>347</v>
      </c>
      <c r="C1389" s="447" t="s">
        <v>6111</v>
      </c>
      <c r="D1389" s="497">
        <f t="shared" si="196"/>
        <v>377</v>
      </c>
      <c r="E1389" s="496" t="e">
        <v>#N/A</v>
      </c>
      <c r="F1389" s="489">
        <v>377</v>
      </c>
      <c r="G1389" s="489" t="e">
        <v>#N/A</v>
      </c>
      <c r="H1389" s="489">
        <v>377</v>
      </c>
      <c r="I1389" s="489">
        <v>377</v>
      </c>
      <c r="J1389" s="489">
        <v>377</v>
      </c>
      <c r="K1389" s="489">
        <v>377</v>
      </c>
      <c r="L1389" s="489">
        <v>377</v>
      </c>
      <c r="M1389" s="743"/>
      <c r="N1389" s="613" t="e">
        <f t="shared" si="189"/>
        <v>#N/A</v>
      </c>
      <c r="O1389" s="613">
        <f t="shared" si="190"/>
        <v>0</v>
      </c>
      <c r="P1389" s="613">
        <f t="shared" si="191"/>
        <v>0</v>
      </c>
      <c r="Q1389" s="896">
        <f t="shared" si="197"/>
        <v>1</v>
      </c>
      <c r="R1389" s="613">
        <f t="shared" si="192"/>
        <v>0</v>
      </c>
      <c r="S1389" s="613">
        <f t="shared" si="193"/>
        <v>0</v>
      </c>
      <c r="T1389" s="747">
        <f t="shared" si="194"/>
        <v>0</v>
      </c>
      <c r="U1389" s="613">
        <f t="shared" si="195"/>
        <v>0</v>
      </c>
    </row>
    <row r="1390" spans="1:21">
      <c r="A1390" s="285" t="s">
        <v>3721</v>
      </c>
      <c r="B1390" s="285" t="s">
        <v>451</v>
      </c>
      <c r="C1390" s="447" t="s">
        <v>6112</v>
      </c>
      <c r="D1390" s="497">
        <f t="shared" si="196"/>
        <v>10546</v>
      </c>
      <c r="E1390" s="496" t="e">
        <v>#N/A</v>
      </c>
      <c r="F1390" s="489">
        <v>10546</v>
      </c>
      <c r="G1390" s="489" t="e">
        <v>#N/A</v>
      </c>
      <c r="H1390" s="489">
        <v>10238</v>
      </c>
      <c r="I1390" s="489">
        <v>10238</v>
      </c>
      <c r="J1390" s="489">
        <v>10238</v>
      </c>
      <c r="K1390" s="489">
        <v>10238</v>
      </c>
      <c r="L1390" s="489">
        <v>10238</v>
      </c>
      <c r="M1390" s="743"/>
      <c r="N1390" s="613" t="e">
        <f t="shared" si="189"/>
        <v>#N/A</v>
      </c>
      <c r="O1390" s="613">
        <f t="shared" si="190"/>
        <v>0</v>
      </c>
      <c r="P1390" s="613">
        <f t="shared" si="191"/>
        <v>308</v>
      </c>
      <c r="Q1390" s="896">
        <f t="shared" si="197"/>
        <v>1.0300840007814027</v>
      </c>
      <c r="R1390" s="613">
        <f t="shared" si="192"/>
        <v>308</v>
      </c>
      <c r="S1390" s="613">
        <f t="shared" si="193"/>
        <v>308</v>
      </c>
      <c r="T1390" s="747">
        <f t="shared" si="194"/>
        <v>308</v>
      </c>
      <c r="U1390" s="613">
        <f t="shared" si="195"/>
        <v>308</v>
      </c>
    </row>
    <row r="1391" spans="1:21">
      <c r="A1391" s="285" t="s">
        <v>3721</v>
      </c>
      <c r="B1391" s="285" t="s">
        <v>683</v>
      </c>
      <c r="C1391" s="447" t="s">
        <v>6113</v>
      </c>
      <c r="D1391" s="497">
        <f t="shared" si="196"/>
        <v>13788</v>
      </c>
      <c r="E1391" s="496">
        <v>13788</v>
      </c>
      <c r="F1391" s="489" t="e">
        <v>#N/A</v>
      </c>
      <c r="G1391" s="489" t="e">
        <v>#N/A</v>
      </c>
      <c r="H1391" s="489">
        <v>13467</v>
      </c>
      <c r="I1391" s="489">
        <v>13467</v>
      </c>
      <c r="J1391" s="489">
        <v>13467</v>
      </c>
      <c r="K1391" s="489">
        <v>13467</v>
      </c>
      <c r="L1391" s="489" t="e">
        <v>#N/A</v>
      </c>
      <c r="M1391" s="743"/>
      <c r="N1391" s="613">
        <f t="shared" si="189"/>
        <v>0</v>
      </c>
      <c r="O1391" s="613" t="e">
        <f t="shared" si="190"/>
        <v>#N/A</v>
      </c>
      <c r="P1391" s="613">
        <f t="shared" si="191"/>
        <v>321</v>
      </c>
      <c r="Q1391" s="896" t="e">
        <f t="shared" si="197"/>
        <v>#N/A</v>
      </c>
      <c r="R1391" s="613">
        <f t="shared" si="192"/>
        <v>321</v>
      </c>
      <c r="S1391" s="613">
        <f t="shared" si="193"/>
        <v>321</v>
      </c>
      <c r="T1391" s="747">
        <f t="shared" si="194"/>
        <v>321</v>
      </c>
      <c r="U1391" s="613" t="e">
        <f t="shared" si="195"/>
        <v>#N/A</v>
      </c>
    </row>
    <row r="1392" spans="1:21">
      <c r="A1392" s="285" t="s">
        <v>3721</v>
      </c>
      <c r="B1392" s="285" t="s">
        <v>452</v>
      </c>
      <c r="C1392" s="447" t="s">
        <v>6114</v>
      </c>
      <c r="D1392" s="497">
        <f t="shared" si="196"/>
        <v>12458</v>
      </c>
      <c r="E1392" s="496" t="e">
        <v>#N/A</v>
      </c>
      <c r="F1392" s="489">
        <v>12458</v>
      </c>
      <c r="G1392" s="489" t="e">
        <v>#N/A</v>
      </c>
      <c r="H1392" s="489">
        <v>12095</v>
      </c>
      <c r="I1392" s="489">
        <v>12095</v>
      </c>
      <c r="J1392" s="489">
        <v>12095</v>
      </c>
      <c r="K1392" s="489">
        <v>12095</v>
      </c>
      <c r="L1392" s="489">
        <v>12095</v>
      </c>
      <c r="M1392" s="743"/>
      <c r="N1392" s="613" t="e">
        <f t="shared" si="189"/>
        <v>#N/A</v>
      </c>
      <c r="O1392" s="613">
        <f t="shared" si="190"/>
        <v>0</v>
      </c>
      <c r="P1392" s="613">
        <f t="shared" si="191"/>
        <v>363</v>
      </c>
      <c r="Q1392" s="896">
        <f t="shared" si="197"/>
        <v>1.0300124018189334</v>
      </c>
      <c r="R1392" s="613">
        <f t="shared" si="192"/>
        <v>363</v>
      </c>
      <c r="S1392" s="613">
        <f t="shared" si="193"/>
        <v>363</v>
      </c>
      <c r="T1392" s="747">
        <f t="shared" si="194"/>
        <v>363</v>
      </c>
      <c r="U1392" s="613">
        <f t="shared" si="195"/>
        <v>363</v>
      </c>
    </row>
    <row r="1393" spans="1:21">
      <c r="A1393" s="285" t="s">
        <v>3721</v>
      </c>
      <c r="B1393" s="285" t="s">
        <v>685</v>
      </c>
      <c r="C1393" s="447" t="s">
        <v>6115</v>
      </c>
      <c r="D1393" s="497">
        <f t="shared" si="196"/>
        <v>16130</v>
      </c>
      <c r="E1393" s="496">
        <v>16130</v>
      </c>
      <c r="F1393" s="489" t="e">
        <v>#N/A</v>
      </c>
      <c r="G1393" s="489" t="e">
        <v>#N/A</v>
      </c>
      <c r="H1393" s="489">
        <v>15753</v>
      </c>
      <c r="I1393" s="489">
        <v>15753</v>
      </c>
      <c r="J1393" s="489" t="e">
        <v>#N/A</v>
      </c>
      <c r="K1393" s="489">
        <v>15753</v>
      </c>
      <c r="L1393" s="489" t="e">
        <v>#N/A</v>
      </c>
      <c r="M1393" s="743"/>
      <c r="N1393" s="613">
        <f t="shared" si="189"/>
        <v>0</v>
      </c>
      <c r="O1393" s="613" t="e">
        <f t="shared" si="190"/>
        <v>#N/A</v>
      </c>
      <c r="P1393" s="613">
        <f t="shared" si="191"/>
        <v>377</v>
      </c>
      <c r="Q1393" s="896" t="e">
        <f t="shared" si="197"/>
        <v>#N/A</v>
      </c>
      <c r="R1393" s="613">
        <f t="shared" si="192"/>
        <v>377</v>
      </c>
      <c r="S1393" s="613" t="e">
        <f t="shared" si="193"/>
        <v>#N/A</v>
      </c>
      <c r="T1393" s="747">
        <f t="shared" si="194"/>
        <v>377</v>
      </c>
      <c r="U1393" s="613" t="e">
        <f t="shared" si="195"/>
        <v>#N/A</v>
      </c>
    </row>
    <row r="1394" spans="1:21">
      <c r="A1394" s="285" t="s">
        <v>3721</v>
      </c>
      <c r="B1394" s="285" t="s">
        <v>432</v>
      </c>
      <c r="C1394" s="447" t="s">
        <v>6116</v>
      </c>
      <c r="D1394" s="497">
        <f t="shared" si="196"/>
        <v>12881</v>
      </c>
      <c r="E1394" s="496" t="e">
        <v>#N/A</v>
      </c>
      <c r="F1394" s="489">
        <v>12881</v>
      </c>
      <c r="G1394" s="489" t="e">
        <v>#N/A</v>
      </c>
      <c r="H1394" s="489">
        <v>12753</v>
      </c>
      <c r="I1394" s="489">
        <v>12753</v>
      </c>
      <c r="J1394" s="489">
        <v>12753</v>
      </c>
      <c r="K1394" s="489">
        <v>12753</v>
      </c>
      <c r="L1394" s="489">
        <v>12753</v>
      </c>
      <c r="M1394" s="743"/>
      <c r="N1394" s="613" t="e">
        <f t="shared" si="189"/>
        <v>#N/A</v>
      </c>
      <c r="O1394" s="613">
        <f t="shared" si="190"/>
        <v>0</v>
      </c>
      <c r="P1394" s="613">
        <f t="shared" si="191"/>
        <v>128</v>
      </c>
      <c r="Q1394" s="896">
        <f t="shared" si="197"/>
        <v>1.0100368540735514</v>
      </c>
      <c r="R1394" s="613">
        <f t="shared" si="192"/>
        <v>128</v>
      </c>
      <c r="S1394" s="613">
        <f t="shared" si="193"/>
        <v>128</v>
      </c>
      <c r="T1394" s="747">
        <f t="shared" si="194"/>
        <v>128</v>
      </c>
      <c r="U1394" s="613">
        <f t="shared" si="195"/>
        <v>128</v>
      </c>
    </row>
    <row r="1395" spans="1:21">
      <c r="A1395" s="285" t="s">
        <v>3721</v>
      </c>
      <c r="B1395" s="285" t="s">
        <v>687</v>
      </c>
      <c r="C1395" s="447" t="s">
        <v>6117</v>
      </c>
      <c r="D1395" s="497">
        <f t="shared" si="196"/>
        <v>17219</v>
      </c>
      <c r="E1395" s="496">
        <v>17219</v>
      </c>
      <c r="F1395" s="489" t="e">
        <v>#N/A</v>
      </c>
      <c r="G1395" s="489" t="e">
        <v>#N/A</v>
      </c>
      <c r="H1395" s="489">
        <v>17048</v>
      </c>
      <c r="I1395" s="489">
        <v>17048</v>
      </c>
      <c r="J1395" s="489">
        <v>17048</v>
      </c>
      <c r="K1395" s="489">
        <v>17048</v>
      </c>
      <c r="L1395" s="489" t="e">
        <v>#N/A</v>
      </c>
      <c r="M1395" s="743"/>
      <c r="N1395" s="613">
        <f t="shared" si="189"/>
        <v>0</v>
      </c>
      <c r="O1395" s="613" t="e">
        <f t="shared" si="190"/>
        <v>#N/A</v>
      </c>
      <c r="P1395" s="613">
        <f t="shared" si="191"/>
        <v>171</v>
      </c>
      <c r="Q1395" s="896" t="e">
        <f t="shared" si="197"/>
        <v>#N/A</v>
      </c>
      <c r="R1395" s="613">
        <f t="shared" si="192"/>
        <v>171</v>
      </c>
      <c r="S1395" s="613">
        <f t="shared" si="193"/>
        <v>171</v>
      </c>
      <c r="T1395" s="747">
        <f t="shared" si="194"/>
        <v>171</v>
      </c>
      <c r="U1395" s="613" t="e">
        <f t="shared" si="195"/>
        <v>#N/A</v>
      </c>
    </row>
    <row r="1396" spans="1:21">
      <c r="A1396" s="285" t="s">
        <v>3721</v>
      </c>
      <c r="B1396" s="285" t="s">
        <v>439</v>
      </c>
      <c r="C1396" s="447" t="s">
        <v>6118</v>
      </c>
      <c r="D1396" s="497">
        <f t="shared" si="196"/>
        <v>13004</v>
      </c>
      <c r="E1396" s="496" t="e">
        <v>#N/A</v>
      </c>
      <c r="F1396" s="489">
        <v>13004</v>
      </c>
      <c r="G1396" s="489" t="e">
        <v>#N/A</v>
      </c>
      <c r="H1396" s="489">
        <v>12875</v>
      </c>
      <c r="I1396" s="489">
        <v>12875</v>
      </c>
      <c r="J1396" s="489">
        <v>12875</v>
      </c>
      <c r="K1396" s="489">
        <v>12875</v>
      </c>
      <c r="L1396" s="489">
        <v>12875</v>
      </c>
      <c r="M1396" s="743"/>
      <c r="N1396" s="613" t="e">
        <f t="shared" si="189"/>
        <v>#N/A</v>
      </c>
      <c r="O1396" s="613">
        <f t="shared" si="190"/>
        <v>0</v>
      </c>
      <c r="P1396" s="613">
        <f t="shared" si="191"/>
        <v>129</v>
      </c>
      <c r="Q1396" s="896">
        <f t="shared" si="197"/>
        <v>1.0100194174757282</v>
      </c>
      <c r="R1396" s="613">
        <f t="shared" si="192"/>
        <v>129</v>
      </c>
      <c r="S1396" s="613">
        <f t="shared" si="193"/>
        <v>129</v>
      </c>
      <c r="T1396" s="747">
        <f t="shared" si="194"/>
        <v>129</v>
      </c>
      <c r="U1396" s="613">
        <f t="shared" si="195"/>
        <v>129</v>
      </c>
    </row>
    <row r="1397" spans="1:21">
      <c r="A1397" s="285" t="s">
        <v>3721</v>
      </c>
      <c r="B1397" s="285" t="s">
        <v>440</v>
      </c>
      <c r="C1397" s="447" t="s">
        <v>6119</v>
      </c>
      <c r="D1397" s="497">
        <f t="shared" si="196"/>
        <v>13961</v>
      </c>
      <c r="E1397" s="496" t="e">
        <v>#N/A</v>
      </c>
      <c r="F1397" s="489">
        <v>13961</v>
      </c>
      <c r="G1397" s="489" t="e">
        <v>#N/A</v>
      </c>
      <c r="H1397" s="489">
        <v>13822</v>
      </c>
      <c r="I1397" s="489">
        <v>13822</v>
      </c>
      <c r="J1397" s="489">
        <v>13822</v>
      </c>
      <c r="K1397" s="489">
        <v>13822</v>
      </c>
      <c r="L1397" s="489">
        <v>13822</v>
      </c>
      <c r="M1397" s="743"/>
      <c r="N1397" s="613" t="e">
        <f t="shared" si="189"/>
        <v>#N/A</v>
      </c>
      <c r="O1397" s="613">
        <f t="shared" si="190"/>
        <v>0</v>
      </c>
      <c r="P1397" s="613">
        <f t="shared" si="191"/>
        <v>139</v>
      </c>
      <c r="Q1397" s="896">
        <f t="shared" si="197"/>
        <v>1.0100564317754304</v>
      </c>
      <c r="R1397" s="613">
        <f t="shared" si="192"/>
        <v>139</v>
      </c>
      <c r="S1397" s="613">
        <f t="shared" si="193"/>
        <v>139</v>
      </c>
      <c r="T1397" s="747">
        <f t="shared" si="194"/>
        <v>139</v>
      </c>
      <c r="U1397" s="613">
        <f t="shared" si="195"/>
        <v>139</v>
      </c>
    </row>
    <row r="1398" spans="1:21">
      <c r="A1398" s="285" t="s">
        <v>3721</v>
      </c>
      <c r="B1398" s="285" t="s">
        <v>694</v>
      </c>
      <c r="C1398" s="447" t="s">
        <v>6120</v>
      </c>
      <c r="D1398" s="497">
        <f t="shared" si="196"/>
        <v>18546</v>
      </c>
      <c r="E1398" s="496">
        <v>18546</v>
      </c>
      <c r="F1398" s="489" t="e">
        <v>#N/A</v>
      </c>
      <c r="G1398" s="489" t="e">
        <v>#N/A</v>
      </c>
      <c r="H1398" s="489">
        <v>18012</v>
      </c>
      <c r="I1398" s="489">
        <v>18012</v>
      </c>
      <c r="J1398" s="489">
        <v>18012</v>
      </c>
      <c r="K1398" s="489">
        <v>18012</v>
      </c>
      <c r="L1398" s="489" t="e">
        <v>#N/A</v>
      </c>
      <c r="M1398" s="743"/>
      <c r="N1398" s="613">
        <f t="shared" si="189"/>
        <v>0</v>
      </c>
      <c r="O1398" s="613" t="e">
        <f t="shared" si="190"/>
        <v>#N/A</v>
      </c>
      <c r="P1398" s="613">
        <f t="shared" si="191"/>
        <v>534</v>
      </c>
      <c r="Q1398" s="896" t="e">
        <f t="shared" si="197"/>
        <v>#N/A</v>
      </c>
      <c r="R1398" s="613">
        <f t="shared" si="192"/>
        <v>534</v>
      </c>
      <c r="S1398" s="613">
        <f t="shared" si="193"/>
        <v>534</v>
      </c>
      <c r="T1398" s="747">
        <f t="shared" si="194"/>
        <v>534</v>
      </c>
      <c r="U1398" s="613" t="e">
        <f t="shared" si="195"/>
        <v>#N/A</v>
      </c>
    </row>
    <row r="1399" spans="1:21">
      <c r="A1399" s="285" t="s">
        <v>3721</v>
      </c>
      <c r="B1399" s="285" t="s">
        <v>3591</v>
      </c>
      <c r="C1399" s="447" t="s">
        <v>4992</v>
      </c>
      <c r="D1399" s="497">
        <f t="shared" si="196"/>
        <v>14659</v>
      </c>
      <c r="E1399" s="496" t="e">
        <v>#N/A</v>
      </c>
      <c r="F1399" s="489">
        <v>14659</v>
      </c>
      <c r="G1399" s="489" t="e">
        <v>#N/A</v>
      </c>
      <c r="H1399" s="489" t="e">
        <v>#N/A</v>
      </c>
      <c r="I1399" s="489" t="e">
        <v>#N/A</v>
      </c>
      <c r="J1399" s="489" t="e">
        <v>#N/A</v>
      </c>
      <c r="K1399" s="489" t="e">
        <v>#N/A</v>
      </c>
      <c r="L1399" s="489" t="e">
        <v>#N/A</v>
      </c>
      <c r="M1399" s="743"/>
      <c r="N1399" s="613" t="e">
        <f t="shared" si="189"/>
        <v>#N/A</v>
      </c>
      <c r="O1399" s="613">
        <f t="shared" si="190"/>
        <v>0</v>
      </c>
      <c r="P1399" s="613" t="e">
        <f t="shared" si="191"/>
        <v>#N/A</v>
      </c>
      <c r="Q1399" s="896" t="e">
        <f t="shared" si="197"/>
        <v>#N/A</v>
      </c>
      <c r="R1399" s="613" t="e">
        <f t="shared" si="192"/>
        <v>#N/A</v>
      </c>
      <c r="S1399" s="613" t="e">
        <f t="shared" si="193"/>
        <v>#N/A</v>
      </c>
      <c r="T1399" s="747" t="e">
        <f t="shared" si="194"/>
        <v>#N/A</v>
      </c>
      <c r="U1399" s="613" t="e">
        <f t="shared" si="195"/>
        <v>#N/A</v>
      </c>
    </row>
    <row r="1400" spans="1:21">
      <c r="A1400" s="285" t="s">
        <v>3721</v>
      </c>
      <c r="B1400" s="285" t="s">
        <v>3588</v>
      </c>
      <c r="C1400" s="447" t="s">
        <v>4786</v>
      </c>
      <c r="D1400" s="497">
        <f t="shared" si="196"/>
        <v>13391</v>
      </c>
      <c r="E1400" s="496" t="e">
        <v>#N/A</v>
      </c>
      <c r="F1400" s="489">
        <v>13391</v>
      </c>
      <c r="G1400" s="489" t="e">
        <v>#N/A</v>
      </c>
      <c r="H1400" s="489" t="e">
        <v>#N/A</v>
      </c>
      <c r="I1400" s="489" t="e">
        <v>#N/A</v>
      </c>
      <c r="J1400" s="489" t="e">
        <v>#N/A</v>
      </c>
      <c r="K1400" s="489" t="e">
        <v>#N/A</v>
      </c>
      <c r="L1400" s="489" t="e">
        <v>#N/A</v>
      </c>
      <c r="M1400" s="743"/>
      <c r="N1400" s="613" t="e">
        <f t="shared" si="189"/>
        <v>#N/A</v>
      </c>
      <c r="O1400" s="613">
        <f t="shared" si="190"/>
        <v>0</v>
      </c>
      <c r="P1400" s="613" t="e">
        <f t="shared" si="191"/>
        <v>#N/A</v>
      </c>
      <c r="Q1400" s="896" t="e">
        <f t="shared" si="197"/>
        <v>#N/A</v>
      </c>
      <c r="R1400" s="613" t="e">
        <f t="shared" si="192"/>
        <v>#N/A</v>
      </c>
      <c r="S1400" s="613" t="e">
        <f t="shared" si="193"/>
        <v>#N/A</v>
      </c>
      <c r="T1400" s="747" t="e">
        <f t="shared" si="194"/>
        <v>#N/A</v>
      </c>
      <c r="U1400" s="613" t="e">
        <f t="shared" si="195"/>
        <v>#N/A</v>
      </c>
    </row>
    <row r="1401" spans="1:21">
      <c r="A1401" s="285" t="s">
        <v>3718</v>
      </c>
      <c r="B1401" s="285" t="s">
        <v>3552</v>
      </c>
      <c r="C1401" s="447" t="s">
        <v>6121</v>
      </c>
      <c r="D1401" s="497">
        <f t="shared" si="196"/>
        <v>4544</v>
      </c>
      <c r="E1401" s="496" t="e">
        <v>#N/A</v>
      </c>
      <c r="F1401" s="489">
        <v>4544</v>
      </c>
      <c r="G1401" s="489" t="e">
        <v>#N/A</v>
      </c>
      <c r="H1401" s="489">
        <v>4544</v>
      </c>
      <c r="I1401" s="489">
        <v>4544</v>
      </c>
      <c r="J1401" s="489">
        <v>4544</v>
      </c>
      <c r="K1401" s="489" t="e">
        <v>#N/A</v>
      </c>
      <c r="L1401" s="489">
        <v>4544</v>
      </c>
      <c r="M1401" s="743"/>
      <c r="N1401" s="613" t="e">
        <f t="shared" si="189"/>
        <v>#N/A</v>
      </c>
      <c r="O1401" s="613">
        <f t="shared" si="190"/>
        <v>0</v>
      </c>
      <c r="P1401" s="613">
        <f t="shared" si="191"/>
        <v>0</v>
      </c>
      <c r="Q1401" s="896">
        <f t="shared" si="197"/>
        <v>1</v>
      </c>
      <c r="R1401" s="613">
        <f t="shared" si="192"/>
        <v>0</v>
      </c>
      <c r="S1401" s="613">
        <f t="shared" si="193"/>
        <v>0</v>
      </c>
      <c r="T1401" s="747" t="e">
        <f t="shared" si="194"/>
        <v>#N/A</v>
      </c>
      <c r="U1401" s="613">
        <f t="shared" si="195"/>
        <v>0</v>
      </c>
    </row>
    <row r="1402" spans="1:21">
      <c r="A1402" s="285" t="s">
        <v>3718</v>
      </c>
      <c r="B1402" s="285" t="s">
        <v>3556</v>
      </c>
      <c r="C1402" s="447" t="s">
        <v>6122</v>
      </c>
      <c r="D1402" s="497">
        <f t="shared" si="196"/>
        <v>4937</v>
      </c>
      <c r="E1402" s="496" t="e">
        <v>#N/A</v>
      </c>
      <c r="F1402" s="489">
        <v>4937</v>
      </c>
      <c r="G1402" s="489" t="e">
        <v>#N/A</v>
      </c>
      <c r="H1402" s="489">
        <v>4937</v>
      </c>
      <c r="I1402" s="489">
        <v>4937</v>
      </c>
      <c r="J1402" s="489">
        <v>4937</v>
      </c>
      <c r="K1402" s="489" t="e">
        <v>#N/A</v>
      </c>
      <c r="L1402" s="489">
        <v>4937</v>
      </c>
      <c r="M1402" s="743"/>
      <c r="N1402" s="613" t="e">
        <f t="shared" si="189"/>
        <v>#N/A</v>
      </c>
      <c r="O1402" s="613">
        <f t="shared" si="190"/>
        <v>0</v>
      </c>
      <c r="P1402" s="613">
        <f t="shared" si="191"/>
        <v>0</v>
      </c>
      <c r="Q1402" s="896">
        <f t="shared" si="197"/>
        <v>1</v>
      </c>
      <c r="R1402" s="613">
        <f t="shared" si="192"/>
        <v>0</v>
      </c>
      <c r="S1402" s="613">
        <f t="shared" si="193"/>
        <v>0</v>
      </c>
      <c r="T1402" s="747" t="e">
        <f t="shared" si="194"/>
        <v>#N/A</v>
      </c>
      <c r="U1402" s="613">
        <f t="shared" si="195"/>
        <v>0</v>
      </c>
    </row>
    <row r="1403" spans="1:21">
      <c r="A1403" s="285" t="s">
        <v>3721</v>
      </c>
      <c r="B1403" s="285" t="s">
        <v>433</v>
      </c>
      <c r="C1403" s="447" t="s">
        <v>6123</v>
      </c>
      <c r="D1403" s="497">
        <f t="shared" si="196"/>
        <v>15309</v>
      </c>
      <c r="E1403" s="496" t="e">
        <v>#N/A</v>
      </c>
      <c r="F1403" s="489">
        <v>15309</v>
      </c>
      <c r="G1403" s="489" t="e">
        <v>#N/A</v>
      </c>
      <c r="H1403" s="489">
        <v>15157</v>
      </c>
      <c r="I1403" s="489">
        <v>15157</v>
      </c>
      <c r="J1403" s="489">
        <v>15157</v>
      </c>
      <c r="K1403" s="489">
        <v>15157</v>
      </c>
      <c r="L1403" s="489">
        <v>15157</v>
      </c>
      <c r="M1403" s="743"/>
      <c r="N1403" s="613" t="e">
        <f t="shared" si="189"/>
        <v>#N/A</v>
      </c>
      <c r="O1403" s="613">
        <f t="shared" si="190"/>
        <v>0</v>
      </c>
      <c r="P1403" s="613">
        <f t="shared" si="191"/>
        <v>152</v>
      </c>
      <c r="Q1403" s="896">
        <f t="shared" si="197"/>
        <v>1.0100283697301577</v>
      </c>
      <c r="R1403" s="613">
        <f t="shared" si="192"/>
        <v>152</v>
      </c>
      <c r="S1403" s="613">
        <f t="shared" si="193"/>
        <v>152</v>
      </c>
      <c r="T1403" s="747">
        <f t="shared" si="194"/>
        <v>152</v>
      </c>
      <c r="U1403" s="613">
        <f t="shared" si="195"/>
        <v>152</v>
      </c>
    </row>
    <row r="1404" spans="1:21">
      <c r="A1404" s="285" t="s">
        <v>3721</v>
      </c>
      <c r="B1404" s="285" t="s">
        <v>688</v>
      </c>
      <c r="C1404" s="447" t="s">
        <v>6124</v>
      </c>
      <c r="D1404" s="497">
        <f t="shared" si="196"/>
        <v>20522</v>
      </c>
      <c r="E1404" s="496" t="e">
        <v>#N/A</v>
      </c>
      <c r="F1404" s="489" t="e">
        <v>#N/A</v>
      </c>
      <c r="G1404" s="489" t="e">
        <v>#N/A</v>
      </c>
      <c r="H1404" s="489">
        <v>20522</v>
      </c>
      <c r="I1404" s="489">
        <v>20522</v>
      </c>
      <c r="J1404" s="489">
        <v>20522</v>
      </c>
      <c r="K1404" s="489">
        <v>20522</v>
      </c>
      <c r="L1404" s="489" t="e">
        <v>#N/A</v>
      </c>
      <c r="M1404" s="743"/>
      <c r="N1404" s="613" t="e">
        <f t="shared" si="189"/>
        <v>#N/A</v>
      </c>
      <c r="O1404" s="613" t="e">
        <f t="shared" si="190"/>
        <v>#N/A</v>
      </c>
      <c r="P1404" s="613">
        <f t="shared" si="191"/>
        <v>0</v>
      </c>
      <c r="Q1404" s="896" t="e">
        <f t="shared" si="197"/>
        <v>#N/A</v>
      </c>
      <c r="R1404" s="613">
        <f t="shared" si="192"/>
        <v>0</v>
      </c>
      <c r="S1404" s="613">
        <f t="shared" si="193"/>
        <v>0</v>
      </c>
      <c r="T1404" s="747">
        <f t="shared" si="194"/>
        <v>0</v>
      </c>
      <c r="U1404" s="613" t="e">
        <f t="shared" si="195"/>
        <v>#N/A</v>
      </c>
    </row>
    <row r="1405" spans="1:21">
      <c r="A1405" s="285" t="s">
        <v>3721</v>
      </c>
      <c r="B1405" s="285" t="s">
        <v>441</v>
      </c>
      <c r="C1405" s="447" t="s">
        <v>6125</v>
      </c>
      <c r="D1405" s="497">
        <f t="shared" si="196"/>
        <v>17364</v>
      </c>
      <c r="E1405" s="496" t="e">
        <v>#N/A</v>
      </c>
      <c r="F1405" s="489">
        <v>17364</v>
      </c>
      <c r="G1405" s="489" t="e">
        <v>#N/A</v>
      </c>
      <c r="H1405" s="489">
        <v>17192</v>
      </c>
      <c r="I1405" s="489">
        <v>17192</v>
      </c>
      <c r="J1405" s="489">
        <v>17192</v>
      </c>
      <c r="K1405" s="489">
        <v>17192</v>
      </c>
      <c r="L1405" s="489">
        <v>17192</v>
      </c>
      <c r="M1405" s="743"/>
      <c r="N1405" s="613" t="e">
        <f t="shared" si="189"/>
        <v>#N/A</v>
      </c>
      <c r="O1405" s="613">
        <f t="shared" si="190"/>
        <v>0</v>
      </c>
      <c r="P1405" s="613">
        <f t="shared" si="191"/>
        <v>172</v>
      </c>
      <c r="Q1405" s="896">
        <f t="shared" si="197"/>
        <v>1.010004653327129</v>
      </c>
      <c r="R1405" s="613">
        <f t="shared" si="192"/>
        <v>172</v>
      </c>
      <c r="S1405" s="613">
        <f t="shared" si="193"/>
        <v>172</v>
      </c>
      <c r="T1405" s="747">
        <f t="shared" si="194"/>
        <v>172</v>
      </c>
      <c r="U1405" s="613">
        <f t="shared" si="195"/>
        <v>172</v>
      </c>
    </row>
    <row r="1406" spans="1:21">
      <c r="A1406" s="285" t="s">
        <v>3721</v>
      </c>
      <c r="B1406" s="285" t="s">
        <v>695</v>
      </c>
      <c r="C1406" s="447" t="s">
        <v>6126</v>
      </c>
      <c r="D1406" s="497">
        <f t="shared" si="196"/>
        <v>22599</v>
      </c>
      <c r="E1406" s="496">
        <v>22599</v>
      </c>
      <c r="F1406" s="489" t="e">
        <v>#N/A</v>
      </c>
      <c r="G1406" s="489" t="e">
        <v>#N/A</v>
      </c>
      <c r="H1406" s="489">
        <v>22147</v>
      </c>
      <c r="I1406" s="489">
        <v>22147</v>
      </c>
      <c r="J1406" s="489">
        <v>22147</v>
      </c>
      <c r="K1406" s="489">
        <v>22147</v>
      </c>
      <c r="L1406" s="489" t="e">
        <v>#N/A</v>
      </c>
      <c r="M1406" s="743"/>
      <c r="N1406" s="613">
        <f t="shared" si="189"/>
        <v>0</v>
      </c>
      <c r="O1406" s="613" t="e">
        <f t="shared" si="190"/>
        <v>#N/A</v>
      </c>
      <c r="P1406" s="613">
        <f t="shared" si="191"/>
        <v>452</v>
      </c>
      <c r="Q1406" s="896" t="e">
        <f t="shared" si="197"/>
        <v>#N/A</v>
      </c>
      <c r="R1406" s="613">
        <f t="shared" si="192"/>
        <v>452</v>
      </c>
      <c r="S1406" s="613">
        <f t="shared" si="193"/>
        <v>452</v>
      </c>
      <c r="T1406" s="747">
        <f t="shared" si="194"/>
        <v>452</v>
      </c>
      <c r="U1406" s="613" t="e">
        <f t="shared" si="195"/>
        <v>#N/A</v>
      </c>
    </row>
    <row r="1407" spans="1:21">
      <c r="A1407" s="285" t="s">
        <v>3721</v>
      </c>
      <c r="B1407" s="285" t="s">
        <v>3592</v>
      </c>
      <c r="C1407" s="447" t="s">
        <v>4992</v>
      </c>
      <c r="D1407" s="497">
        <f t="shared" si="196"/>
        <v>18232</v>
      </c>
      <c r="E1407" s="496" t="e">
        <v>#N/A</v>
      </c>
      <c r="F1407" s="489">
        <v>18232</v>
      </c>
      <c r="G1407" s="489" t="e">
        <v>#N/A</v>
      </c>
      <c r="H1407" s="489" t="e">
        <v>#N/A</v>
      </c>
      <c r="I1407" s="489" t="e">
        <v>#N/A</v>
      </c>
      <c r="J1407" s="489" t="e">
        <v>#N/A</v>
      </c>
      <c r="K1407" s="489" t="e">
        <v>#N/A</v>
      </c>
      <c r="L1407" s="489" t="e">
        <v>#N/A</v>
      </c>
      <c r="M1407" s="743"/>
      <c r="N1407" s="613" t="e">
        <f t="shared" si="189"/>
        <v>#N/A</v>
      </c>
      <c r="O1407" s="613">
        <f t="shared" si="190"/>
        <v>0</v>
      </c>
      <c r="P1407" s="613" t="e">
        <f t="shared" si="191"/>
        <v>#N/A</v>
      </c>
      <c r="Q1407" s="896" t="e">
        <f t="shared" si="197"/>
        <v>#N/A</v>
      </c>
      <c r="R1407" s="613" t="e">
        <f t="shared" si="192"/>
        <v>#N/A</v>
      </c>
      <c r="S1407" s="613" t="e">
        <f t="shared" si="193"/>
        <v>#N/A</v>
      </c>
      <c r="T1407" s="747" t="e">
        <f t="shared" si="194"/>
        <v>#N/A</v>
      </c>
      <c r="U1407" s="613" t="e">
        <f t="shared" si="195"/>
        <v>#N/A</v>
      </c>
    </row>
    <row r="1408" spans="1:21">
      <c r="A1408" s="285" t="s">
        <v>3721</v>
      </c>
      <c r="B1408" s="285" t="s">
        <v>3589</v>
      </c>
      <c r="C1408" s="447" t="s">
        <v>4787</v>
      </c>
      <c r="D1408" s="497">
        <f t="shared" si="196"/>
        <v>15915</v>
      </c>
      <c r="E1408" s="496" t="e">
        <v>#N/A</v>
      </c>
      <c r="F1408" s="489">
        <v>15915</v>
      </c>
      <c r="G1408" s="489" t="e">
        <v>#N/A</v>
      </c>
      <c r="H1408" s="489" t="e">
        <v>#N/A</v>
      </c>
      <c r="I1408" s="489" t="e">
        <v>#N/A</v>
      </c>
      <c r="J1408" s="489" t="e">
        <v>#N/A</v>
      </c>
      <c r="K1408" s="489" t="e">
        <v>#N/A</v>
      </c>
      <c r="L1408" s="489" t="e">
        <v>#N/A</v>
      </c>
      <c r="M1408" s="743"/>
      <c r="N1408" s="613" t="e">
        <f t="shared" si="189"/>
        <v>#N/A</v>
      </c>
      <c r="O1408" s="613">
        <f t="shared" si="190"/>
        <v>0</v>
      </c>
      <c r="P1408" s="613" t="e">
        <f t="shared" si="191"/>
        <v>#N/A</v>
      </c>
      <c r="Q1408" s="896" t="e">
        <f t="shared" si="197"/>
        <v>#N/A</v>
      </c>
      <c r="R1408" s="613" t="e">
        <f t="shared" si="192"/>
        <v>#N/A</v>
      </c>
      <c r="S1408" s="613" t="e">
        <f t="shared" si="193"/>
        <v>#N/A</v>
      </c>
      <c r="T1408" s="747" t="e">
        <f t="shared" si="194"/>
        <v>#N/A</v>
      </c>
      <c r="U1408" s="613" t="e">
        <f t="shared" si="195"/>
        <v>#N/A</v>
      </c>
    </row>
    <row r="1409" spans="1:21">
      <c r="A1409" s="285" t="s">
        <v>3721</v>
      </c>
      <c r="B1409" s="285" t="s">
        <v>434</v>
      </c>
      <c r="C1409" s="447" t="s">
        <v>6127</v>
      </c>
      <c r="D1409" s="497">
        <f t="shared" si="196"/>
        <v>18116</v>
      </c>
      <c r="E1409" s="496" t="e">
        <v>#N/A</v>
      </c>
      <c r="F1409" s="489">
        <v>18116</v>
      </c>
      <c r="G1409" s="489" t="e">
        <v>#N/A</v>
      </c>
      <c r="H1409" s="489">
        <v>17936</v>
      </c>
      <c r="I1409" s="489">
        <v>17936</v>
      </c>
      <c r="J1409" s="489">
        <v>17936</v>
      </c>
      <c r="K1409" s="489">
        <v>17936</v>
      </c>
      <c r="L1409" s="489">
        <v>17936</v>
      </c>
      <c r="M1409" s="743"/>
      <c r="N1409" s="613" t="e">
        <f t="shared" si="189"/>
        <v>#N/A</v>
      </c>
      <c r="O1409" s="613">
        <f t="shared" si="190"/>
        <v>0</v>
      </c>
      <c r="P1409" s="613">
        <f t="shared" si="191"/>
        <v>180</v>
      </c>
      <c r="Q1409" s="896">
        <f t="shared" si="197"/>
        <v>1.010035682426405</v>
      </c>
      <c r="R1409" s="613">
        <f t="shared" si="192"/>
        <v>180</v>
      </c>
      <c r="S1409" s="613">
        <f t="shared" si="193"/>
        <v>180</v>
      </c>
      <c r="T1409" s="747">
        <f t="shared" si="194"/>
        <v>180</v>
      </c>
      <c r="U1409" s="613">
        <f t="shared" si="195"/>
        <v>180</v>
      </c>
    </row>
    <row r="1410" spans="1:21">
      <c r="A1410" s="285" t="s">
        <v>3721</v>
      </c>
      <c r="B1410" s="285" t="s">
        <v>689</v>
      </c>
      <c r="C1410" s="447" t="s">
        <v>6128</v>
      </c>
      <c r="D1410" s="497">
        <f t="shared" si="196"/>
        <v>23304</v>
      </c>
      <c r="E1410" s="496" t="e">
        <v>#N/A</v>
      </c>
      <c r="F1410" s="489" t="e">
        <v>#N/A</v>
      </c>
      <c r="G1410" s="489" t="e">
        <v>#N/A</v>
      </c>
      <c r="H1410" s="489">
        <v>23304</v>
      </c>
      <c r="I1410" s="489">
        <v>23304</v>
      </c>
      <c r="J1410" s="489">
        <v>23304</v>
      </c>
      <c r="K1410" s="489">
        <v>23304</v>
      </c>
      <c r="L1410" s="489" t="e">
        <v>#N/A</v>
      </c>
      <c r="M1410" s="743"/>
      <c r="N1410" s="613" t="e">
        <f t="shared" ref="N1410:N1473" si="198">D1410-E1410</f>
        <v>#N/A</v>
      </c>
      <c r="O1410" s="613" t="e">
        <f t="shared" ref="O1410:O1473" si="199">D1410-F1410</f>
        <v>#N/A</v>
      </c>
      <c r="P1410" s="613">
        <f t="shared" ref="P1410:P1473" si="200">D1410-H1410</f>
        <v>0</v>
      </c>
      <c r="Q1410" s="896" t="e">
        <f t="shared" si="197"/>
        <v>#N/A</v>
      </c>
      <c r="R1410" s="613">
        <f t="shared" ref="R1410:R1473" si="201">D1410-I1410</f>
        <v>0</v>
      </c>
      <c r="S1410" s="613">
        <f t="shared" ref="S1410:S1473" si="202">D1410-J1410</f>
        <v>0</v>
      </c>
      <c r="T1410" s="747">
        <f t="shared" ref="T1410:T1473" si="203">D1410-K1410</f>
        <v>0</v>
      </c>
      <c r="U1410" s="613" t="e">
        <f t="shared" ref="U1410:U1473" si="204">D1410-L1410</f>
        <v>#N/A</v>
      </c>
    </row>
    <row r="1411" spans="1:21">
      <c r="A1411" s="285" t="s">
        <v>3721</v>
      </c>
      <c r="B1411" s="285" t="s">
        <v>442</v>
      </c>
      <c r="C1411" s="447" t="s">
        <v>6129</v>
      </c>
      <c r="D1411" s="497">
        <f t="shared" ref="D1411:D1474" si="205">IFERROR(E1411,IFERROR(F1411,IFERROR(G1411,IFERROR(H1411,IFERROR(I1411,IFERROR(J1411,IFERROR(K1411,L1411)))))))</f>
        <v>20259</v>
      </c>
      <c r="E1411" s="496" t="e">
        <v>#N/A</v>
      </c>
      <c r="F1411" s="489">
        <v>20259</v>
      </c>
      <c r="G1411" s="489" t="e">
        <v>#N/A</v>
      </c>
      <c r="H1411" s="489">
        <v>20058</v>
      </c>
      <c r="I1411" s="489">
        <v>20058</v>
      </c>
      <c r="J1411" s="489">
        <v>20058</v>
      </c>
      <c r="K1411" s="489">
        <v>20058</v>
      </c>
      <c r="L1411" s="489">
        <v>20058</v>
      </c>
      <c r="M1411" s="743"/>
      <c r="N1411" s="613" t="e">
        <f t="shared" si="198"/>
        <v>#N/A</v>
      </c>
      <c r="O1411" s="613">
        <f t="shared" si="199"/>
        <v>0</v>
      </c>
      <c r="P1411" s="613">
        <f t="shared" si="200"/>
        <v>201</v>
      </c>
      <c r="Q1411" s="896">
        <f t="shared" ref="Q1411:Q1474" si="206">F1411/H1411</f>
        <v>1.0100209392760993</v>
      </c>
      <c r="R1411" s="613">
        <f t="shared" si="201"/>
        <v>201</v>
      </c>
      <c r="S1411" s="613">
        <f t="shared" si="202"/>
        <v>201</v>
      </c>
      <c r="T1411" s="747">
        <f t="shared" si="203"/>
        <v>201</v>
      </c>
      <c r="U1411" s="613">
        <f t="shared" si="204"/>
        <v>201</v>
      </c>
    </row>
    <row r="1412" spans="1:21">
      <c r="A1412" s="285" t="s">
        <v>3721</v>
      </c>
      <c r="B1412" s="285" t="s">
        <v>696</v>
      </c>
      <c r="C1412" s="447" t="s">
        <v>6130</v>
      </c>
      <c r="D1412" s="497">
        <f t="shared" si="205"/>
        <v>25322</v>
      </c>
      <c r="E1412" s="496">
        <v>25322</v>
      </c>
      <c r="F1412" s="489" t="e">
        <v>#N/A</v>
      </c>
      <c r="G1412" s="489" t="e">
        <v>#N/A</v>
      </c>
      <c r="H1412" s="489">
        <v>24850</v>
      </c>
      <c r="I1412" s="489">
        <v>24850</v>
      </c>
      <c r="J1412" s="489">
        <v>24850</v>
      </c>
      <c r="K1412" s="489">
        <v>24850</v>
      </c>
      <c r="L1412" s="489" t="e">
        <v>#N/A</v>
      </c>
      <c r="M1412" s="743"/>
      <c r="N1412" s="613">
        <f t="shared" si="198"/>
        <v>0</v>
      </c>
      <c r="O1412" s="613" t="e">
        <f t="shared" si="199"/>
        <v>#N/A</v>
      </c>
      <c r="P1412" s="613">
        <f t="shared" si="200"/>
        <v>472</v>
      </c>
      <c r="Q1412" s="896" t="e">
        <f t="shared" si="206"/>
        <v>#N/A</v>
      </c>
      <c r="R1412" s="613">
        <f t="shared" si="201"/>
        <v>472</v>
      </c>
      <c r="S1412" s="613">
        <f t="shared" si="202"/>
        <v>472</v>
      </c>
      <c r="T1412" s="747">
        <f t="shared" si="203"/>
        <v>472</v>
      </c>
      <c r="U1412" s="613" t="e">
        <f t="shared" si="204"/>
        <v>#N/A</v>
      </c>
    </row>
    <row r="1413" spans="1:21">
      <c r="A1413" s="285" t="s">
        <v>3721</v>
      </c>
      <c r="B1413" s="285" t="s">
        <v>461</v>
      </c>
      <c r="C1413" s="447" t="s">
        <v>6131</v>
      </c>
      <c r="D1413" s="497">
        <f t="shared" si="205"/>
        <v>42528</v>
      </c>
      <c r="E1413" s="496" t="e">
        <v>#N/A</v>
      </c>
      <c r="F1413" s="489">
        <v>42528</v>
      </c>
      <c r="G1413" s="489" t="e">
        <v>#N/A</v>
      </c>
      <c r="H1413" s="489">
        <v>42106</v>
      </c>
      <c r="I1413" s="489">
        <v>42106</v>
      </c>
      <c r="J1413" s="489">
        <v>42106</v>
      </c>
      <c r="K1413" s="489">
        <v>42106</v>
      </c>
      <c r="L1413" s="489">
        <v>42106</v>
      </c>
      <c r="M1413" s="743"/>
      <c r="N1413" s="613" t="e">
        <f t="shared" si="198"/>
        <v>#N/A</v>
      </c>
      <c r="O1413" s="613">
        <f t="shared" si="199"/>
        <v>0</v>
      </c>
      <c r="P1413" s="613">
        <f t="shared" si="200"/>
        <v>422</v>
      </c>
      <c r="Q1413" s="896">
        <f t="shared" si="206"/>
        <v>1.0100223246093194</v>
      </c>
      <c r="R1413" s="613">
        <f t="shared" si="201"/>
        <v>422</v>
      </c>
      <c r="S1413" s="613">
        <f t="shared" si="202"/>
        <v>422</v>
      </c>
      <c r="T1413" s="747">
        <f t="shared" si="203"/>
        <v>422</v>
      </c>
      <c r="U1413" s="613">
        <f t="shared" si="204"/>
        <v>422</v>
      </c>
    </row>
    <row r="1414" spans="1:21">
      <c r="A1414" s="285" t="s">
        <v>3721</v>
      </c>
      <c r="B1414" s="285" t="s">
        <v>698</v>
      </c>
      <c r="C1414" s="447" t="s">
        <v>6132</v>
      </c>
      <c r="D1414" s="497">
        <f t="shared" si="205"/>
        <v>48941</v>
      </c>
      <c r="E1414" s="496" t="e">
        <v>#N/A</v>
      </c>
      <c r="F1414" s="489" t="e">
        <v>#N/A</v>
      </c>
      <c r="G1414" s="489" t="e">
        <v>#N/A</v>
      </c>
      <c r="H1414" s="489">
        <v>48941</v>
      </c>
      <c r="I1414" s="489">
        <v>48941</v>
      </c>
      <c r="J1414" s="489">
        <v>48941</v>
      </c>
      <c r="K1414" s="489">
        <v>48941</v>
      </c>
      <c r="L1414" s="489" t="e">
        <v>#N/A</v>
      </c>
      <c r="M1414" s="743"/>
      <c r="N1414" s="613" t="e">
        <f t="shared" si="198"/>
        <v>#N/A</v>
      </c>
      <c r="O1414" s="613" t="e">
        <f t="shared" si="199"/>
        <v>#N/A</v>
      </c>
      <c r="P1414" s="613">
        <f t="shared" si="200"/>
        <v>0</v>
      </c>
      <c r="Q1414" s="896" t="e">
        <f t="shared" si="206"/>
        <v>#N/A</v>
      </c>
      <c r="R1414" s="613">
        <f t="shared" si="201"/>
        <v>0</v>
      </c>
      <c r="S1414" s="613">
        <f t="shared" si="202"/>
        <v>0</v>
      </c>
      <c r="T1414" s="747">
        <f t="shared" si="203"/>
        <v>0</v>
      </c>
      <c r="U1414" s="613" t="e">
        <f t="shared" si="204"/>
        <v>#N/A</v>
      </c>
    </row>
    <row r="1415" spans="1:21">
      <c r="A1415" s="285" t="s">
        <v>3721</v>
      </c>
      <c r="B1415" s="285" t="s">
        <v>466</v>
      </c>
      <c r="C1415" s="447" t="s">
        <v>6133</v>
      </c>
      <c r="D1415" s="497">
        <f t="shared" si="205"/>
        <v>46875</v>
      </c>
      <c r="E1415" s="496" t="e">
        <v>#N/A</v>
      </c>
      <c r="F1415" s="489">
        <v>46875</v>
      </c>
      <c r="G1415" s="489" t="e">
        <v>#N/A</v>
      </c>
      <c r="H1415" s="489">
        <v>46410</v>
      </c>
      <c r="I1415" s="489">
        <v>46410</v>
      </c>
      <c r="J1415" s="489">
        <v>46410</v>
      </c>
      <c r="K1415" s="489">
        <v>46410</v>
      </c>
      <c r="L1415" s="489">
        <v>46410</v>
      </c>
      <c r="M1415" s="743"/>
      <c r="N1415" s="613" t="e">
        <f t="shared" si="198"/>
        <v>#N/A</v>
      </c>
      <c r="O1415" s="613">
        <f t="shared" si="199"/>
        <v>0</v>
      </c>
      <c r="P1415" s="613">
        <f t="shared" si="200"/>
        <v>465</v>
      </c>
      <c r="Q1415" s="896">
        <f t="shared" si="206"/>
        <v>1.0100193923723335</v>
      </c>
      <c r="R1415" s="613">
        <f t="shared" si="201"/>
        <v>465</v>
      </c>
      <c r="S1415" s="613">
        <f t="shared" si="202"/>
        <v>465</v>
      </c>
      <c r="T1415" s="747">
        <f t="shared" si="203"/>
        <v>465</v>
      </c>
      <c r="U1415" s="613">
        <f t="shared" si="204"/>
        <v>465</v>
      </c>
    </row>
    <row r="1416" spans="1:21">
      <c r="A1416" s="285" t="s">
        <v>3721</v>
      </c>
      <c r="B1416" s="285" t="s">
        <v>702</v>
      </c>
      <c r="C1416" s="447" t="s">
        <v>6134</v>
      </c>
      <c r="D1416" s="497">
        <f t="shared" si="205"/>
        <v>53308</v>
      </c>
      <c r="E1416" s="496">
        <v>53308</v>
      </c>
      <c r="F1416" s="489" t="e">
        <v>#N/A</v>
      </c>
      <c r="G1416" s="489" t="e">
        <v>#N/A</v>
      </c>
      <c r="H1416" s="489">
        <v>52944</v>
      </c>
      <c r="I1416" s="489">
        <v>52944</v>
      </c>
      <c r="J1416" s="489">
        <v>52944</v>
      </c>
      <c r="K1416" s="489">
        <v>52944</v>
      </c>
      <c r="L1416" s="489" t="e">
        <v>#N/A</v>
      </c>
      <c r="M1416" s="743"/>
      <c r="N1416" s="613">
        <f t="shared" si="198"/>
        <v>0</v>
      </c>
      <c r="O1416" s="613" t="e">
        <f t="shared" si="199"/>
        <v>#N/A</v>
      </c>
      <c r="P1416" s="613">
        <f t="shared" si="200"/>
        <v>364</v>
      </c>
      <c r="Q1416" s="896" t="e">
        <f t="shared" si="206"/>
        <v>#N/A</v>
      </c>
      <c r="R1416" s="613">
        <f t="shared" si="201"/>
        <v>364</v>
      </c>
      <c r="S1416" s="613">
        <f t="shared" si="202"/>
        <v>364</v>
      </c>
      <c r="T1416" s="747">
        <f t="shared" si="203"/>
        <v>364</v>
      </c>
      <c r="U1416" s="613" t="e">
        <f t="shared" si="204"/>
        <v>#N/A</v>
      </c>
    </row>
    <row r="1417" spans="1:21">
      <c r="A1417" s="285" t="s">
        <v>3721</v>
      </c>
      <c r="B1417" s="285" t="s">
        <v>435</v>
      </c>
      <c r="C1417" s="447" t="s">
        <v>6135</v>
      </c>
      <c r="D1417" s="497">
        <f t="shared" si="205"/>
        <v>20279</v>
      </c>
      <c r="E1417" s="496" t="e">
        <v>#N/A</v>
      </c>
      <c r="F1417" s="489">
        <v>20279</v>
      </c>
      <c r="G1417" s="489" t="e">
        <v>#N/A</v>
      </c>
      <c r="H1417" s="489">
        <v>20078</v>
      </c>
      <c r="I1417" s="489">
        <v>20078</v>
      </c>
      <c r="J1417" s="489">
        <v>20078</v>
      </c>
      <c r="K1417" s="489">
        <v>20078</v>
      </c>
      <c r="L1417" s="489">
        <v>20078</v>
      </c>
      <c r="M1417" s="743"/>
      <c r="N1417" s="613" t="e">
        <f t="shared" si="198"/>
        <v>#N/A</v>
      </c>
      <c r="O1417" s="613">
        <f t="shared" si="199"/>
        <v>0</v>
      </c>
      <c r="P1417" s="613">
        <f t="shared" si="200"/>
        <v>201</v>
      </c>
      <c r="Q1417" s="896">
        <f t="shared" si="206"/>
        <v>1.01001095726666</v>
      </c>
      <c r="R1417" s="613">
        <f t="shared" si="201"/>
        <v>201</v>
      </c>
      <c r="S1417" s="613">
        <f t="shared" si="202"/>
        <v>201</v>
      </c>
      <c r="T1417" s="747">
        <f t="shared" si="203"/>
        <v>201</v>
      </c>
      <c r="U1417" s="613">
        <f t="shared" si="204"/>
        <v>201</v>
      </c>
    </row>
    <row r="1418" spans="1:21">
      <c r="A1418" s="285" t="s">
        <v>3721</v>
      </c>
      <c r="B1418" s="285" t="s">
        <v>690</v>
      </c>
      <c r="C1418" s="447" t="s">
        <v>6136</v>
      </c>
      <c r="D1418" s="497">
        <f t="shared" si="205"/>
        <v>26715</v>
      </c>
      <c r="E1418" s="496" t="e">
        <v>#N/A</v>
      </c>
      <c r="F1418" s="489" t="e">
        <v>#N/A</v>
      </c>
      <c r="G1418" s="489" t="e">
        <v>#N/A</v>
      </c>
      <c r="H1418" s="489">
        <v>26715</v>
      </c>
      <c r="I1418" s="489">
        <v>26715</v>
      </c>
      <c r="J1418" s="489">
        <v>26715</v>
      </c>
      <c r="K1418" s="489">
        <v>26715</v>
      </c>
      <c r="L1418" s="489" t="e">
        <v>#N/A</v>
      </c>
      <c r="M1418" s="743"/>
      <c r="N1418" s="613" t="e">
        <f t="shared" si="198"/>
        <v>#N/A</v>
      </c>
      <c r="O1418" s="613" t="e">
        <f t="shared" si="199"/>
        <v>#N/A</v>
      </c>
      <c r="P1418" s="613">
        <f t="shared" si="200"/>
        <v>0</v>
      </c>
      <c r="Q1418" s="896" t="e">
        <f t="shared" si="206"/>
        <v>#N/A</v>
      </c>
      <c r="R1418" s="613">
        <f t="shared" si="201"/>
        <v>0</v>
      </c>
      <c r="S1418" s="613">
        <f t="shared" si="202"/>
        <v>0</v>
      </c>
      <c r="T1418" s="747">
        <f t="shared" si="203"/>
        <v>0</v>
      </c>
      <c r="U1418" s="613" t="e">
        <f t="shared" si="204"/>
        <v>#N/A</v>
      </c>
    </row>
    <row r="1419" spans="1:21">
      <c r="A1419" s="285" t="s">
        <v>3721</v>
      </c>
      <c r="B1419" s="285" t="s">
        <v>443</v>
      </c>
      <c r="C1419" s="447" t="s">
        <v>6137</v>
      </c>
      <c r="D1419" s="497">
        <f t="shared" si="205"/>
        <v>22493</v>
      </c>
      <c r="E1419" s="496" t="e">
        <v>#N/A</v>
      </c>
      <c r="F1419" s="489">
        <v>22493</v>
      </c>
      <c r="G1419" s="489" t="e">
        <v>#N/A</v>
      </c>
      <c r="H1419" s="489">
        <v>22270</v>
      </c>
      <c r="I1419" s="489">
        <v>22270</v>
      </c>
      <c r="J1419" s="489">
        <v>22270</v>
      </c>
      <c r="K1419" s="489">
        <v>22270</v>
      </c>
      <c r="L1419" s="489">
        <v>22270</v>
      </c>
      <c r="M1419" s="743"/>
      <c r="N1419" s="613" t="e">
        <f t="shared" si="198"/>
        <v>#N/A</v>
      </c>
      <c r="O1419" s="613">
        <f t="shared" si="199"/>
        <v>0</v>
      </c>
      <c r="P1419" s="613">
        <f t="shared" si="200"/>
        <v>223</v>
      </c>
      <c r="Q1419" s="896">
        <f t="shared" si="206"/>
        <v>1.0100134710372699</v>
      </c>
      <c r="R1419" s="613">
        <f t="shared" si="201"/>
        <v>223</v>
      </c>
      <c r="S1419" s="613">
        <f t="shared" si="202"/>
        <v>223</v>
      </c>
      <c r="T1419" s="747">
        <f t="shared" si="203"/>
        <v>223</v>
      </c>
      <c r="U1419" s="613">
        <f t="shared" si="204"/>
        <v>223</v>
      </c>
    </row>
    <row r="1420" spans="1:21">
      <c r="A1420" s="285" t="s">
        <v>3721</v>
      </c>
      <c r="B1420" s="285" t="s">
        <v>697</v>
      </c>
      <c r="C1420" s="447" t="s">
        <v>6138</v>
      </c>
      <c r="D1420" s="497">
        <f t="shared" si="205"/>
        <v>27426</v>
      </c>
      <c r="E1420" s="496">
        <v>27426</v>
      </c>
      <c r="F1420" s="489" t="e">
        <v>#N/A</v>
      </c>
      <c r="G1420" s="489" t="e">
        <v>#N/A</v>
      </c>
      <c r="H1420" s="489">
        <v>26936</v>
      </c>
      <c r="I1420" s="489">
        <v>26936</v>
      </c>
      <c r="J1420" s="489">
        <v>26936</v>
      </c>
      <c r="K1420" s="489">
        <v>26936</v>
      </c>
      <c r="L1420" s="489" t="e">
        <v>#N/A</v>
      </c>
      <c r="M1420" s="743"/>
      <c r="N1420" s="613">
        <f t="shared" si="198"/>
        <v>0</v>
      </c>
      <c r="O1420" s="613" t="e">
        <f t="shared" si="199"/>
        <v>#N/A</v>
      </c>
      <c r="P1420" s="613">
        <f t="shared" si="200"/>
        <v>490</v>
      </c>
      <c r="Q1420" s="896" t="e">
        <f t="shared" si="206"/>
        <v>#N/A</v>
      </c>
      <c r="R1420" s="613">
        <f t="shared" si="201"/>
        <v>490</v>
      </c>
      <c r="S1420" s="613">
        <f t="shared" si="202"/>
        <v>490</v>
      </c>
      <c r="T1420" s="747">
        <f t="shared" si="203"/>
        <v>490</v>
      </c>
      <c r="U1420" s="613" t="e">
        <f t="shared" si="204"/>
        <v>#N/A</v>
      </c>
    </row>
    <row r="1421" spans="1:21">
      <c r="A1421" s="285" t="s">
        <v>3721</v>
      </c>
      <c r="B1421" s="285" t="s">
        <v>436</v>
      </c>
      <c r="C1421" s="447" t="s">
        <v>6139</v>
      </c>
      <c r="D1421" s="497">
        <f t="shared" si="205"/>
        <v>23594</v>
      </c>
      <c r="E1421" s="496" t="e">
        <v>#N/A</v>
      </c>
      <c r="F1421" s="489">
        <v>23594</v>
      </c>
      <c r="G1421" s="489" t="e">
        <v>#N/A</v>
      </c>
      <c r="H1421" s="489">
        <v>23360</v>
      </c>
      <c r="I1421" s="489">
        <v>23360</v>
      </c>
      <c r="J1421" s="489">
        <v>23360</v>
      </c>
      <c r="K1421" s="489">
        <v>23360</v>
      </c>
      <c r="L1421" s="489">
        <v>23360</v>
      </c>
      <c r="M1421" s="743"/>
      <c r="N1421" s="613" t="e">
        <f t="shared" si="198"/>
        <v>#N/A</v>
      </c>
      <c r="O1421" s="613">
        <f t="shared" si="199"/>
        <v>0</v>
      </c>
      <c r="P1421" s="613">
        <f t="shared" si="200"/>
        <v>234</v>
      </c>
      <c r="Q1421" s="896">
        <f t="shared" si="206"/>
        <v>1.0100171232876711</v>
      </c>
      <c r="R1421" s="613">
        <f t="shared" si="201"/>
        <v>234</v>
      </c>
      <c r="S1421" s="613">
        <f t="shared" si="202"/>
        <v>234</v>
      </c>
      <c r="T1421" s="747">
        <f t="shared" si="203"/>
        <v>234</v>
      </c>
      <c r="U1421" s="613">
        <f t="shared" si="204"/>
        <v>234</v>
      </c>
    </row>
    <row r="1422" spans="1:21">
      <c r="A1422" s="285" t="s">
        <v>3721</v>
      </c>
      <c r="B1422" s="285" t="s">
        <v>691</v>
      </c>
      <c r="C1422" s="447" t="s">
        <v>6140</v>
      </c>
      <c r="D1422" s="497">
        <f t="shared" si="205"/>
        <v>30562</v>
      </c>
      <c r="E1422" s="496" t="e">
        <v>#N/A</v>
      </c>
      <c r="F1422" s="489" t="e">
        <v>#N/A</v>
      </c>
      <c r="G1422" s="489" t="e">
        <v>#N/A</v>
      </c>
      <c r="H1422" s="489">
        <v>30562</v>
      </c>
      <c r="I1422" s="489">
        <v>30562</v>
      </c>
      <c r="J1422" s="489">
        <v>30562</v>
      </c>
      <c r="K1422" s="489">
        <v>30562</v>
      </c>
      <c r="L1422" s="489" t="e">
        <v>#N/A</v>
      </c>
      <c r="M1422" s="743"/>
      <c r="N1422" s="613" t="e">
        <f t="shared" si="198"/>
        <v>#N/A</v>
      </c>
      <c r="O1422" s="613" t="e">
        <f t="shared" si="199"/>
        <v>#N/A</v>
      </c>
      <c r="P1422" s="613">
        <f t="shared" si="200"/>
        <v>0</v>
      </c>
      <c r="Q1422" s="896" t="e">
        <f t="shared" si="206"/>
        <v>#N/A</v>
      </c>
      <c r="R1422" s="613">
        <f t="shared" si="201"/>
        <v>0</v>
      </c>
      <c r="S1422" s="613">
        <f t="shared" si="202"/>
        <v>0</v>
      </c>
      <c r="T1422" s="747">
        <f t="shared" si="203"/>
        <v>0</v>
      </c>
      <c r="U1422" s="613" t="e">
        <f t="shared" si="204"/>
        <v>#N/A</v>
      </c>
    </row>
    <row r="1423" spans="1:21">
      <c r="A1423" s="285" t="s">
        <v>3721</v>
      </c>
      <c r="B1423" s="285" t="s">
        <v>462</v>
      </c>
      <c r="C1423" s="447" t="s">
        <v>6141</v>
      </c>
      <c r="D1423" s="497">
        <f t="shared" si="205"/>
        <v>47551</v>
      </c>
      <c r="E1423" s="496" t="e">
        <v>#N/A</v>
      </c>
      <c r="F1423" s="489">
        <v>47551</v>
      </c>
      <c r="G1423" s="489" t="e">
        <v>#N/A</v>
      </c>
      <c r="H1423" s="489">
        <v>47080</v>
      </c>
      <c r="I1423" s="489">
        <v>47080</v>
      </c>
      <c r="J1423" s="489">
        <v>47080</v>
      </c>
      <c r="K1423" s="489">
        <v>47080</v>
      </c>
      <c r="L1423" s="489">
        <v>47080</v>
      </c>
      <c r="M1423" s="743"/>
      <c r="N1423" s="613" t="e">
        <f t="shared" si="198"/>
        <v>#N/A</v>
      </c>
      <c r="O1423" s="613">
        <f t="shared" si="199"/>
        <v>0</v>
      </c>
      <c r="P1423" s="613">
        <f t="shared" si="200"/>
        <v>471</v>
      </c>
      <c r="Q1423" s="896">
        <f t="shared" si="206"/>
        <v>1.0100042480883602</v>
      </c>
      <c r="R1423" s="613">
        <f t="shared" si="201"/>
        <v>471</v>
      </c>
      <c r="S1423" s="613">
        <f t="shared" si="202"/>
        <v>471</v>
      </c>
      <c r="T1423" s="747">
        <f t="shared" si="203"/>
        <v>471</v>
      </c>
      <c r="U1423" s="613">
        <f t="shared" si="204"/>
        <v>471</v>
      </c>
    </row>
    <row r="1424" spans="1:21">
      <c r="A1424" s="285" t="s">
        <v>3721</v>
      </c>
      <c r="B1424" s="285" t="s">
        <v>699</v>
      </c>
      <c r="C1424" s="447" t="s">
        <v>6142</v>
      </c>
      <c r="D1424" s="497">
        <f t="shared" si="205"/>
        <v>54367</v>
      </c>
      <c r="E1424" s="496" t="e">
        <v>#N/A</v>
      </c>
      <c r="F1424" s="489" t="e">
        <v>#N/A</v>
      </c>
      <c r="G1424" s="489" t="e">
        <v>#N/A</v>
      </c>
      <c r="H1424" s="489">
        <v>54367</v>
      </c>
      <c r="I1424" s="489">
        <v>54367</v>
      </c>
      <c r="J1424" s="489">
        <v>54367</v>
      </c>
      <c r="K1424" s="489">
        <v>54367</v>
      </c>
      <c r="L1424" s="489" t="e">
        <v>#N/A</v>
      </c>
      <c r="M1424" s="743"/>
      <c r="N1424" s="613" t="e">
        <f t="shared" si="198"/>
        <v>#N/A</v>
      </c>
      <c r="O1424" s="613" t="e">
        <f t="shared" si="199"/>
        <v>#N/A</v>
      </c>
      <c r="P1424" s="613">
        <f t="shared" si="200"/>
        <v>0</v>
      </c>
      <c r="Q1424" s="896" t="e">
        <f t="shared" si="206"/>
        <v>#N/A</v>
      </c>
      <c r="R1424" s="613">
        <f t="shared" si="201"/>
        <v>0</v>
      </c>
      <c r="S1424" s="613">
        <f t="shared" si="202"/>
        <v>0</v>
      </c>
      <c r="T1424" s="747">
        <f t="shared" si="203"/>
        <v>0</v>
      </c>
      <c r="U1424" s="613" t="e">
        <f t="shared" si="204"/>
        <v>#N/A</v>
      </c>
    </row>
    <row r="1425" spans="1:21">
      <c r="A1425" s="285" t="s">
        <v>3721</v>
      </c>
      <c r="B1425" s="285" t="s">
        <v>465</v>
      </c>
      <c r="C1425" s="447" t="s">
        <v>6143</v>
      </c>
      <c r="D1425" s="497">
        <f t="shared" si="205"/>
        <v>49827</v>
      </c>
      <c r="E1425" s="496" t="e">
        <v>#N/A</v>
      </c>
      <c r="F1425" s="489">
        <v>49827</v>
      </c>
      <c r="G1425" s="489" t="e">
        <v>#N/A</v>
      </c>
      <c r="H1425" s="489">
        <v>49333</v>
      </c>
      <c r="I1425" s="489">
        <v>49333</v>
      </c>
      <c r="J1425" s="489">
        <v>49333</v>
      </c>
      <c r="K1425" s="489">
        <v>49333</v>
      </c>
      <c r="L1425" s="489">
        <v>49333</v>
      </c>
      <c r="M1425" s="743"/>
      <c r="N1425" s="613" t="e">
        <f t="shared" si="198"/>
        <v>#N/A</v>
      </c>
      <c r="O1425" s="613">
        <f t="shared" si="199"/>
        <v>0</v>
      </c>
      <c r="P1425" s="613">
        <f t="shared" si="200"/>
        <v>494</v>
      </c>
      <c r="Q1425" s="896">
        <f t="shared" si="206"/>
        <v>1.0100135811728457</v>
      </c>
      <c r="R1425" s="613">
        <f t="shared" si="201"/>
        <v>494</v>
      </c>
      <c r="S1425" s="613">
        <f t="shared" si="202"/>
        <v>494</v>
      </c>
      <c r="T1425" s="747">
        <f t="shared" si="203"/>
        <v>494</v>
      </c>
      <c r="U1425" s="613">
        <f t="shared" si="204"/>
        <v>494</v>
      </c>
    </row>
    <row r="1426" spans="1:21">
      <c r="A1426" s="285" t="s">
        <v>3721</v>
      </c>
      <c r="B1426" s="285" t="s">
        <v>467</v>
      </c>
      <c r="C1426" s="447" t="s">
        <v>6144</v>
      </c>
      <c r="D1426" s="497">
        <f t="shared" si="205"/>
        <v>52386</v>
      </c>
      <c r="E1426" s="496" t="e">
        <v>#N/A</v>
      </c>
      <c r="F1426" s="489">
        <v>52386</v>
      </c>
      <c r="G1426" s="489" t="e">
        <v>#N/A</v>
      </c>
      <c r="H1426" s="489">
        <v>51867</v>
      </c>
      <c r="I1426" s="489">
        <v>51867</v>
      </c>
      <c r="J1426" s="489">
        <v>51867</v>
      </c>
      <c r="K1426" s="489">
        <v>51867</v>
      </c>
      <c r="L1426" s="489">
        <v>51867</v>
      </c>
      <c r="M1426" s="743"/>
      <c r="N1426" s="613" t="e">
        <f t="shared" si="198"/>
        <v>#N/A</v>
      </c>
      <c r="O1426" s="613">
        <f t="shared" si="199"/>
        <v>0</v>
      </c>
      <c r="P1426" s="613">
        <f t="shared" si="200"/>
        <v>519</v>
      </c>
      <c r="Q1426" s="896">
        <f t="shared" si="206"/>
        <v>1.0100063624269766</v>
      </c>
      <c r="R1426" s="613">
        <f t="shared" si="201"/>
        <v>519</v>
      </c>
      <c r="S1426" s="613">
        <f t="shared" si="202"/>
        <v>519</v>
      </c>
      <c r="T1426" s="747">
        <f t="shared" si="203"/>
        <v>519</v>
      </c>
      <c r="U1426" s="613">
        <f t="shared" si="204"/>
        <v>519</v>
      </c>
    </row>
    <row r="1427" spans="1:21">
      <c r="A1427" s="285" t="s">
        <v>3721</v>
      </c>
      <c r="B1427" s="285" t="s">
        <v>703</v>
      </c>
      <c r="C1427" s="447" t="s">
        <v>6145</v>
      </c>
      <c r="D1427" s="497">
        <f t="shared" si="205"/>
        <v>58717</v>
      </c>
      <c r="E1427" s="496" t="e">
        <v>#N/A</v>
      </c>
      <c r="F1427" s="489" t="e">
        <v>#N/A</v>
      </c>
      <c r="G1427" s="489" t="e">
        <v>#N/A</v>
      </c>
      <c r="H1427" s="489">
        <v>58717</v>
      </c>
      <c r="I1427" s="489">
        <v>58717</v>
      </c>
      <c r="J1427" s="489">
        <v>58717</v>
      </c>
      <c r="K1427" s="489">
        <v>58717</v>
      </c>
      <c r="L1427" s="489" t="e">
        <v>#N/A</v>
      </c>
      <c r="M1427" s="743"/>
      <c r="N1427" s="613" t="e">
        <f t="shared" si="198"/>
        <v>#N/A</v>
      </c>
      <c r="O1427" s="613" t="e">
        <f t="shared" si="199"/>
        <v>#N/A</v>
      </c>
      <c r="P1427" s="613">
        <f t="shared" si="200"/>
        <v>0</v>
      </c>
      <c r="Q1427" s="896" t="e">
        <f t="shared" si="206"/>
        <v>#N/A</v>
      </c>
      <c r="R1427" s="613">
        <f t="shared" si="201"/>
        <v>0</v>
      </c>
      <c r="S1427" s="613">
        <f t="shared" si="202"/>
        <v>0</v>
      </c>
      <c r="T1427" s="747">
        <f t="shared" si="203"/>
        <v>0</v>
      </c>
      <c r="U1427" s="613" t="e">
        <f t="shared" si="204"/>
        <v>#N/A</v>
      </c>
    </row>
    <row r="1428" spans="1:21">
      <c r="A1428" s="285" t="s">
        <v>3721</v>
      </c>
      <c r="B1428" s="285" t="s">
        <v>437</v>
      </c>
      <c r="C1428" s="447" t="s">
        <v>6146</v>
      </c>
      <c r="D1428" s="497">
        <f t="shared" si="205"/>
        <v>25590</v>
      </c>
      <c r="E1428" s="496" t="e">
        <v>#N/A</v>
      </c>
      <c r="F1428" s="489">
        <v>25590</v>
      </c>
      <c r="G1428" s="489" t="e">
        <v>#N/A</v>
      </c>
      <c r="H1428" s="489">
        <v>25336</v>
      </c>
      <c r="I1428" s="489">
        <v>25336</v>
      </c>
      <c r="J1428" s="489">
        <v>25336</v>
      </c>
      <c r="K1428" s="489">
        <v>25336</v>
      </c>
      <c r="L1428" s="489">
        <v>25336</v>
      </c>
      <c r="M1428" s="743"/>
      <c r="N1428" s="613" t="e">
        <f t="shared" si="198"/>
        <v>#N/A</v>
      </c>
      <c r="O1428" s="613">
        <f t="shared" si="199"/>
        <v>0</v>
      </c>
      <c r="P1428" s="613">
        <f t="shared" si="200"/>
        <v>254</v>
      </c>
      <c r="Q1428" s="896">
        <f t="shared" si="206"/>
        <v>1.0100252604988949</v>
      </c>
      <c r="R1428" s="613">
        <f t="shared" si="201"/>
        <v>254</v>
      </c>
      <c r="S1428" s="613">
        <f t="shared" si="202"/>
        <v>254</v>
      </c>
      <c r="T1428" s="747">
        <f t="shared" si="203"/>
        <v>254</v>
      </c>
      <c r="U1428" s="613">
        <f t="shared" si="204"/>
        <v>254</v>
      </c>
    </row>
    <row r="1429" spans="1:21">
      <c r="A1429" s="285" t="s">
        <v>3721</v>
      </c>
      <c r="B1429" s="285" t="s">
        <v>692</v>
      </c>
      <c r="C1429" s="447" t="s">
        <v>6147</v>
      </c>
      <c r="D1429" s="497">
        <f t="shared" si="205"/>
        <v>32887</v>
      </c>
      <c r="E1429" s="496" t="e">
        <v>#N/A</v>
      </c>
      <c r="F1429" s="489" t="e">
        <v>#N/A</v>
      </c>
      <c r="G1429" s="489" t="e">
        <v>#N/A</v>
      </c>
      <c r="H1429" s="489">
        <v>32887</v>
      </c>
      <c r="I1429" s="489">
        <v>32887</v>
      </c>
      <c r="J1429" s="489">
        <v>32887</v>
      </c>
      <c r="K1429" s="489">
        <v>32887</v>
      </c>
      <c r="L1429" s="489" t="e">
        <v>#N/A</v>
      </c>
      <c r="M1429" s="743"/>
      <c r="N1429" s="613" t="e">
        <f t="shared" si="198"/>
        <v>#N/A</v>
      </c>
      <c r="O1429" s="613" t="e">
        <f t="shared" si="199"/>
        <v>#N/A</v>
      </c>
      <c r="P1429" s="613">
        <f t="shared" si="200"/>
        <v>0</v>
      </c>
      <c r="Q1429" s="896" t="e">
        <f t="shared" si="206"/>
        <v>#N/A</v>
      </c>
      <c r="R1429" s="613">
        <f t="shared" si="201"/>
        <v>0</v>
      </c>
      <c r="S1429" s="613">
        <f t="shared" si="202"/>
        <v>0</v>
      </c>
      <c r="T1429" s="747">
        <f t="shared" si="203"/>
        <v>0</v>
      </c>
      <c r="U1429" s="613" t="e">
        <f t="shared" si="204"/>
        <v>#N/A</v>
      </c>
    </row>
    <row r="1430" spans="1:21">
      <c r="A1430" s="285" t="s">
        <v>3721</v>
      </c>
      <c r="B1430" s="285" t="s">
        <v>463</v>
      </c>
      <c r="C1430" s="447" t="s">
        <v>6148</v>
      </c>
      <c r="D1430" s="497">
        <f t="shared" si="205"/>
        <v>51848</v>
      </c>
      <c r="E1430" s="496" t="e">
        <v>#N/A</v>
      </c>
      <c r="F1430" s="489">
        <v>51848</v>
      </c>
      <c r="G1430" s="489" t="e">
        <v>#N/A</v>
      </c>
      <c r="H1430" s="489">
        <v>51334</v>
      </c>
      <c r="I1430" s="489">
        <v>51334</v>
      </c>
      <c r="J1430" s="489">
        <v>51334</v>
      </c>
      <c r="K1430" s="489">
        <v>51334</v>
      </c>
      <c r="L1430" s="489">
        <v>51334</v>
      </c>
      <c r="M1430" s="743"/>
      <c r="N1430" s="613" t="e">
        <f t="shared" si="198"/>
        <v>#N/A</v>
      </c>
      <c r="O1430" s="613">
        <f t="shared" si="199"/>
        <v>0</v>
      </c>
      <c r="P1430" s="613">
        <f t="shared" si="200"/>
        <v>514</v>
      </c>
      <c r="Q1430" s="896">
        <f t="shared" si="206"/>
        <v>1.0100128569758835</v>
      </c>
      <c r="R1430" s="613">
        <f t="shared" si="201"/>
        <v>514</v>
      </c>
      <c r="S1430" s="613">
        <f t="shared" si="202"/>
        <v>514</v>
      </c>
      <c r="T1430" s="747">
        <f t="shared" si="203"/>
        <v>514</v>
      </c>
      <c r="U1430" s="613">
        <f t="shared" si="204"/>
        <v>514</v>
      </c>
    </row>
    <row r="1431" spans="1:21">
      <c r="A1431" s="285" t="s">
        <v>3721</v>
      </c>
      <c r="B1431" s="285" t="s">
        <v>700</v>
      </c>
      <c r="C1431" s="447" t="s">
        <v>6149</v>
      </c>
      <c r="D1431" s="497">
        <f t="shared" si="205"/>
        <v>59009</v>
      </c>
      <c r="E1431" s="496" t="e">
        <v>#N/A</v>
      </c>
      <c r="F1431" s="489" t="e">
        <v>#N/A</v>
      </c>
      <c r="G1431" s="489" t="e">
        <v>#N/A</v>
      </c>
      <c r="H1431" s="489">
        <v>59009</v>
      </c>
      <c r="I1431" s="489">
        <v>59009</v>
      </c>
      <c r="J1431" s="489">
        <v>59009</v>
      </c>
      <c r="K1431" s="489">
        <v>59009</v>
      </c>
      <c r="L1431" s="489" t="e">
        <v>#N/A</v>
      </c>
      <c r="M1431" s="743"/>
      <c r="N1431" s="613" t="e">
        <f t="shared" si="198"/>
        <v>#N/A</v>
      </c>
      <c r="O1431" s="613" t="e">
        <f t="shared" si="199"/>
        <v>#N/A</v>
      </c>
      <c r="P1431" s="613">
        <f t="shared" si="200"/>
        <v>0</v>
      </c>
      <c r="Q1431" s="896" t="e">
        <f t="shared" si="206"/>
        <v>#N/A</v>
      </c>
      <c r="R1431" s="613">
        <f t="shared" si="201"/>
        <v>0</v>
      </c>
      <c r="S1431" s="613">
        <f t="shared" si="202"/>
        <v>0</v>
      </c>
      <c r="T1431" s="747">
        <f t="shared" si="203"/>
        <v>0</v>
      </c>
      <c r="U1431" s="613" t="e">
        <f t="shared" si="204"/>
        <v>#N/A</v>
      </c>
    </row>
    <row r="1432" spans="1:21">
      <c r="A1432" s="285" t="s">
        <v>3721</v>
      </c>
      <c r="B1432" s="285" t="s">
        <v>468</v>
      </c>
      <c r="C1432" s="447" t="s">
        <v>6150</v>
      </c>
      <c r="D1432" s="497">
        <f t="shared" si="205"/>
        <v>57023</v>
      </c>
      <c r="E1432" s="496" t="e">
        <v>#N/A</v>
      </c>
      <c r="F1432" s="489">
        <v>57023</v>
      </c>
      <c r="G1432" s="489" t="e">
        <v>#N/A</v>
      </c>
      <c r="H1432" s="489">
        <v>56458</v>
      </c>
      <c r="I1432" s="489">
        <v>56458</v>
      </c>
      <c r="J1432" s="489">
        <v>56458</v>
      </c>
      <c r="K1432" s="489">
        <v>56458</v>
      </c>
      <c r="L1432" s="489">
        <v>56458</v>
      </c>
      <c r="M1432" s="743"/>
      <c r="N1432" s="613" t="e">
        <f t="shared" si="198"/>
        <v>#N/A</v>
      </c>
      <c r="O1432" s="613">
        <f t="shared" si="199"/>
        <v>0</v>
      </c>
      <c r="P1432" s="613">
        <f t="shared" si="200"/>
        <v>565</v>
      </c>
      <c r="Q1432" s="896">
        <f t="shared" si="206"/>
        <v>1.0100074391583125</v>
      </c>
      <c r="R1432" s="613">
        <f t="shared" si="201"/>
        <v>565</v>
      </c>
      <c r="S1432" s="613">
        <f t="shared" si="202"/>
        <v>565</v>
      </c>
      <c r="T1432" s="747">
        <f t="shared" si="203"/>
        <v>565</v>
      </c>
      <c r="U1432" s="613">
        <f t="shared" si="204"/>
        <v>565</v>
      </c>
    </row>
    <row r="1433" spans="1:21">
      <c r="A1433" s="285" t="s">
        <v>3721</v>
      </c>
      <c r="B1433" s="285" t="s">
        <v>704</v>
      </c>
      <c r="C1433" s="447" t="s">
        <v>6151</v>
      </c>
      <c r="D1433" s="497">
        <f t="shared" si="205"/>
        <v>63574</v>
      </c>
      <c r="E1433" s="496" t="e">
        <v>#N/A</v>
      </c>
      <c r="F1433" s="489" t="e">
        <v>#N/A</v>
      </c>
      <c r="G1433" s="489" t="e">
        <v>#N/A</v>
      </c>
      <c r="H1433" s="489">
        <v>63574</v>
      </c>
      <c r="I1433" s="489">
        <v>63574</v>
      </c>
      <c r="J1433" s="489">
        <v>63574</v>
      </c>
      <c r="K1433" s="489">
        <v>63574</v>
      </c>
      <c r="L1433" s="489" t="e">
        <v>#N/A</v>
      </c>
      <c r="M1433" s="743"/>
      <c r="N1433" s="613" t="e">
        <f t="shared" si="198"/>
        <v>#N/A</v>
      </c>
      <c r="O1433" s="613" t="e">
        <f t="shared" si="199"/>
        <v>#N/A</v>
      </c>
      <c r="P1433" s="613">
        <f t="shared" si="200"/>
        <v>0</v>
      </c>
      <c r="Q1433" s="896" t="e">
        <f t="shared" si="206"/>
        <v>#N/A</v>
      </c>
      <c r="R1433" s="613">
        <f t="shared" si="201"/>
        <v>0</v>
      </c>
      <c r="S1433" s="613">
        <f t="shared" si="202"/>
        <v>0</v>
      </c>
      <c r="T1433" s="747">
        <f t="shared" si="203"/>
        <v>0</v>
      </c>
      <c r="U1433" s="613" t="e">
        <f t="shared" si="204"/>
        <v>#N/A</v>
      </c>
    </row>
    <row r="1434" spans="1:21">
      <c r="A1434" s="285" t="s">
        <v>3721</v>
      </c>
      <c r="B1434" s="285" t="s">
        <v>464</v>
      </c>
      <c r="C1434" s="447" t="s">
        <v>6152</v>
      </c>
      <c r="D1434" s="497">
        <f t="shared" si="205"/>
        <v>57346</v>
      </c>
      <c r="E1434" s="496" t="e">
        <v>#N/A</v>
      </c>
      <c r="F1434" s="489">
        <v>57346</v>
      </c>
      <c r="G1434" s="489" t="e">
        <v>#N/A</v>
      </c>
      <c r="H1434" s="489">
        <v>56778</v>
      </c>
      <c r="I1434" s="489">
        <v>56778</v>
      </c>
      <c r="J1434" s="489">
        <v>56778</v>
      </c>
      <c r="K1434" s="489">
        <v>56778</v>
      </c>
      <c r="L1434" s="489">
        <v>56778</v>
      </c>
      <c r="M1434" s="743"/>
      <c r="N1434" s="613" t="e">
        <f t="shared" si="198"/>
        <v>#N/A</v>
      </c>
      <c r="O1434" s="613">
        <f t="shared" si="199"/>
        <v>0</v>
      </c>
      <c r="P1434" s="613">
        <f t="shared" si="200"/>
        <v>568</v>
      </c>
      <c r="Q1434" s="896">
        <f t="shared" si="206"/>
        <v>1.0100038747402162</v>
      </c>
      <c r="R1434" s="613">
        <f t="shared" si="201"/>
        <v>568</v>
      </c>
      <c r="S1434" s="613">
        <f t="shared" si="202"/>
        <v>568</v>
      </c>
      <c r="T1434" s="747">
        <f t="shared" si="203"/>
        <v>568</v>
      </c>
      <c r="U1434" s="613">
        <f t="shared" si="204"/>
        <v>568</v>
      </c>
    </row>
    <row r="1435" spans="1:21">
      <c r="A1435" s="285" t="s">
        <v>3721</v>
      </c>
      <c r="B1435" s="285" t="s">
        <v>701</v>
      </c>
      <c r="C1435" s="447" t="s">
        <v>6153</v>
      </c>
      <c r="D1435" s="497">
        <f t="shared" si="205"/>
        <v>64948</v>
      </c>
      <c r="E1435" s="496" t="e">
        <v>#N/A</v>
      </c>
      <c r="F1435" s="489" t="e">
        <v>#N/A</v>
      </c>
      <c r="G1435" s="489" t="e">
        <v>#N/A</v>
      </c>
      <c r="H1435" s="489">
        <v>64948</v>
      </c>
      <c r="I1435" s="489">
        <v>64948</v>
      </c>
      <c r="J1435" s="489">
        <v>64948</v>
      </c>
      <c r="K1435" s="489">
        <v>64948</v>
      </c>
      <c r="L1435" s="489" t="e">
        <v>#N/A</v>
      </c>
      <c r="M1435" s="743"/>
      <c r="N1435" s="613" t="e">
        <f t="shared" si="198"/>
        <v>#N/A</v>
      </c>
      <c r="O1435" s="613" t="e">
        <f t="shared" si="199"/>
        <v>#N/A</v>
      </c>
      <c r="P1435" s="613">
        <f t="shared" si="200"/>
        <v>0</v>
      </c>
      <c r="Q1435" s="896" t="e">
        <f t="shared" si="206"/>
        <v>#N/A</v>
      </c>
      <c r="R1435" s="613">
        <f t="shared" si="201"/>
        <v>0</v>
      </c>
      <c r="S1435" s="613">
        <f t="shared" si="202"/>
        <v>0</v>
      </c>
      <c r="T1435" s="747">
        <f t="shared" si="203"/>
        <v>0</v>
      </c>
      <c r="U1435" s="613" t="e">
        <f t="shared" si="204"/>
        <v>#N/A</v>
      </c>
    </row>
    <row r="1436" spans="1:21">
      <c r="A1436" s="285" t="s">
        <v>3721</v>
      </c>
      <c r="B1436" s="285" t="s">
        <v>445</v>
      </c>
      <c r="C1436" s="447" t="s">
        <v>6154</v>
      </c>
      <c r="D1436" s="497">
        <f t="shared" si="205"/>
        <v>6601</v>
      </c>
      <c r="E1436" s="496" t="e">
        <v>#N/A</v>
      </c>
      <c r="F1436" s="489">
        <v>6601</v>
      </c>
      <c r="G1436" s="489" t="e">
        <v>#N/A</v>
      </c>
      <c r="H1436" s="489">
        <v>6535</v>
      </c>
      <c r="I1436" s="489">
        <v>6535</v>
      </c>
      <c r="J1436" s="489">
        <v>6535</v>
      </c>
      <c r="K1436" s="489">
        <v>6535</v>
      </c>
      <c r="L1436" s="489">
        <v>6535</v>
      </c>
      <c r="M1436" s="743"/>
      <c r="N1436" s="613" t="e">
        <f t="shared" si="198"/>
        <v>#N/A</v>
      </c>
      <c r="O1436" s="613">
        <f t="shared" si="199"/>
        <v>0</v>
      </c>
      <c r="P1436" s="613">
        <f t="shared" si="200"/>
        <v>66</v>
      </c>
      <c r="Q1436" s="896">
        <f t="shared" si="206"/>
        <v>1.0100994644223413</v>
      </c>
      <c r="R1436" s="613">
        <f t="shared" si="201"/>
        <v>66</v>
      </c>
      <c r="S1436" s="613">
        <f t="shared" si="202"/>
        <v>66</v>
      </c>
      <c r="T1436" s="747">
        <f t="shared" si="203"/>
        <v>66</v>
      </c>
      <c r="U1436" s="613">
        <f t="shared" si="204"/>
        <v>66</v>
      </c>
    </row>
    <row r="1437" spans="1:21">
      <c r="A1437" s="285" t="s">
        <v>3721</v>
      </c>
      <c r="B1437" s="285" t="s">
        <v>453</v>
      </c>
      <c r="C1437" s="447" t="s">
        <v>6155</v>
      </c>
      <c r="D1437" s="497">
        <f t="shared" si="205"/>
        <v>6654</v>
      </c>
      <c r="E1437" s="496" t="e">
        <v>#N/A</v>
      </c>
      <c r="F1437" s="489">
        <v>6654</v>
      </c>
      <c r="G1437" s="489" t="e">
        <v>#N/A</v>
      </c>
      <c r="H1437" s="489">
        <v>6588</v>
      </c>
      <c r="I1437" s="489">
        <v>6588</v>
      </c>
      <c r="J1437" s="489">
        <v>6588</v>
      </c>
      <c r="K1437" s="489">
        <v>6588</v>
      </c>
      <c r="L1437" s="489">
        <v>6588</v>
      </c>
      <c r="M1437" s="743"/>
      <c r="N1437" s="613" t="e">
        <f t="shared" si="198"/>
        <v>#N/A</v>
      </c>
      <c r="O1437" s="613">
        <f t="shared" si="199"/>
        <v>0</v>
      </c>
      <c r="P1437" s="613">
        <f t="shared" si="200"/>
        <v>66</v>
      </c>
      <c r="Q1437" s="896">
        <f t="shared" si="206"/>
        <v>1.0100182149362478</v>
      </c>
      <c r="R1437" s="613">
        <f t="shared" si="201"/>
        <v>66</v>
      </c>
      <c r="S1437" s="613">
        <f t="shared" si="202"/>
        <v>66</v>
      </c>
      <c r="T1437" s="747">
        <f t="shared" si="203"/>
        <v>66</v>
      </c>
      <c r="U1437" s="613">
        <f t="shared" si="204"/>
        <v>66</v>
      </c>
    </row>
    <row r="1438" spans="1:21">
      <c r="A1438" s="285" t="s">
        <v>3721</v>
      </c>
      <c r="B1438" s="285" t="s">
        <v>446</v>
      </c>
      <c r="C1438" s="447" t="s">
        <v>6156</v>
      </c>
      <c r="D1438" s="497">
        <f t="shared" si="205"/>
        <v>6832</v>
      </c>
      <c r="E1438" s="496" t="e">
        <v>#N/A</v>
      </c>
      <c r="F1438" s="489">
        <v>6832</v>
      </c>
      <c r="G1438" s="489" t="e">
        <v>#N/A</v>
      </c>
      <c r="H1438" s="489">
        <v>6764</v>
      </c>
      <c r="I1438" s="489">
        <v>6764</v>
      </c>
      <c r="J1438" s="489">
        <v>6764</v>
      </c>
      <c r="K1438" s="489">
        <v>6764</v>
      </c>
      <c r="L1438" s="489">
        <v>6764</v>
      </c>
      <c r="M1438" s="743"/>
      <c r="N1438" s="613" t="e">
        <f t="shared" si="198"/>
        <v>#N/A</v>
      </c>
      <c r="O1438" s="613">
        <f t="shared" si="199"/>
        <v>0</v>
      </c>
      <c r="P1438" s="613">
        <f t="shared" si="200"/>
        <v>68</v>
      </c>
      <c r="Q1438" s="896">
        <f t="shared" si="206"/>
        <v>1.010053222945003</v>
      </c>
      <c r="R1438" s="613">
        <f t="shared" si="201"/>
        <v>68</v>
      </c>
      <c r="S1438" s="613">
        <f t="shared" si="202"/>
        <v>68</v>
      </c>
      <c r="T1438" s="747">
        <f t="shared" si="203"/>
        <v>68</v>
      </c>
      <c r="U1438" s="613">
        <f t="shared" si="204"/>
        <v>68</v>
      </c>
    </row>
    <row r="1439" spans="1:21">
      <c r="A1439" s="285" t="s">
        <v>3721</v>
      </c>
      <c r="B1439" s="285" t="s">
        <v>454</v>
      </c>
      <c r="C1439" s="447" t="s">
        <v>6157</v>
      </c>
      <c r="D1439" s="497">
        <f t="shared" si="205"/>
        <v>6894</v>
      </c>
      <c r="E1439" s="496" t="e">
        <v>#N/A</v>
      </c>
      <c r="F1439" s="489">
        <v>6894</v>
      </c>
      <c r="G1439" s="489" t="e">
        <v>#N/A</v>
      </c>
      <c r="H1439" s="489">
        <v>6825</v>
      </c>
      <c r="I1439" s="489">
        <v>6825</v>
      </c>
      <c r="J1439" s="489">
        <v>6825</v>
      </c>
      <c r="K1439" s="489">
        <v>6825</v>
      </c>
      <c r="L1439" s="489">
        <v>6825</v>
      </c>
      <c r="M1439" s="743"/>
      <c r="N1439" s="613" t="e">
        <f t="shared" si="198"/>
        <v>#N/A</v>
      </c>
      <c r="O1439" s="613">
        <f t="shared" si="199"/>
        <v>0</v>
      </c>
      <c r="P1439" s="613">
        <f t="shared" si="200"/>
        <v>69</v>
      </c>
      <c r="Q1439" s="896">
        <f t="shared" si="206"/>
        <v>1.0101098901098902</v>
      </c>
      <c r="R1439" s="613">
        <f t="shared" si="201"/>
        <v>69</v>
      </c>
      <c r="S1439" s="613">
        <f t="shared" si="202"/>
        <v>69</v>
      </c>
      <c r="T1439" s="747">
        <f t="shared" si="203"/>
        <v>69</v>
      </c>
      <c r="U1439" s="613">
        <f t="shared" si="204"/>
        <v>69</v>
      </c>
    </row>
    <row r="1440" spans="1:21">
      <c r="A1440" s="285" t="s">
        <v>3721</v>
      </c>
      <c r="B1440" s="285" t="s">
        <v>447</v>
      </c>
      <c r="C1440" s="447" t="s">
        <v>6158</v>
      </c>
      <c r="D1440" s="497">
        <f t="shared" si="205"/>
        <v>6977</v>
      </c>
      <c r="E1440" s="496" t="e">
        <v>#N/A</v>
      </c>
      <c r="F1440" s="489">
        <v>6977</v>
      </c>
      <c r="G1440" s="489" t="e">
        <v>#N/A</v>
      </c>
      <c r="H1440" s="489">
        <v>6907</v>
      </c>
      <c r="I1440" s="489">
        <v>6907</v>
      </c>
      <c r="J1440" s="489">
        <v>6907</v>
      </c>
      <c r="K1440" s="489">
        <v>6907</v>
      </c>
      <c r="L1440" s="489">
        <v>6907</v>
      </c>
      <c r="M1440" s="743"/>
      <c r="N1440" s="613" t="e">
        <f t="shared" si="198"/>
        <v>#N/A</v>
      </c>
      <c r="O1440" s="613">
        <f t="shared" si="199"/>
        <v>0</v>
      </c>
      <c r="P1440" s="613">
        <f t="shared" si="200"/>
        <v>70</v>
      </c>
      <c r="Q1440" s="896">
        <f t="shared" si="206"/>
        <v>1.010134646011293</v>
      </c>
      <c r="R1440" s="613">
        <f t="shared" si="201"/>
        <v>70</v>
      </c>
      <c r="S1440" s="613">
        <f t="shared" si="202"/>
        <v>70</v>
      </c>
      <c r="T1440" s="747">
        <f t="shared" si="203"/>
        <v>70</v>
      </c>
      <c r="U1440" s="613">
        <f t="shared" si="204"/>
        <v>70</v>
      </c>
    </row>
    <row r="1441" spans="1:21">
      <c r="A1441" s="285" t="s">
        <v>3721</v>
      </c>
      <c r="B1441" s="285" t="s">
        <v>455</v>
      </c>
      <c r="C1441" s="447" t="s">
        <v>6159</v>
      </c>
      <c r="D1441" s="497">
        <f t="shared" si="205"/>
        <v>7030</v>
      </c>
      <c r="E1441" s="496" t="e">
        <v>#N/A</v>
      </c>
      <c r="F1441" s="489">
        <v>7030</v>
      </c>
      <c r="G1441" s="489" t="e">
        <v>#N/A</v>
      </c>
      <c r="H1441" s="489">
        <v>6960</v>
      </c>
      <c r="I1441" s="489">
        <v>6960</v>
      </c>
      <c r="J1441" s="489">
        <v>6960</v>
      </c>
      <c r="K1441" s="489">
        <v>6960</v>
      </c>
      <c r="L1441" s="489">
        <v>6960</v>
      </c>
      <c r="M1441" s="743"/>
      <c r="N1441" s="613" t="e">
        <f t="shared" si="198"/>
        <v>#N/A</v>
      </c>
      <c r="O1441" s="613">
        <f t="shared" si="199"/>
        <v>0</v>
      </c>
      <c r="P1441" s="613">
        <f t="shared" si="200"/>
        <v>70</v>
      </c>
      <c r="Q1441" s="896">
        <f t="shared" si="206"/>
        <v>1.0100574712643677</v>
      </c>
      <c r="R1441" s="613">
        <f t="shared" si="201"/>
        <v>70</v>
      </c>
      <c r="S1441" s="613">
        <f t="shared" si="202"/>
        <v>70</v>
      </c>
      <c r="T1441" s="747">
        <f t="shared" si="203"/>
        <v>70</v>
      </c>
      <c r="U1441" s="613">
        <f t="shared" si="204"/>
        <v>70</v>
      </c>
    </row>
    <row r="1442" spans="1:21">
      <c r="A1442" s="285" t="s">
        <v>3721</v>
      </c>
      <c r="B1442" s="285" t="s">
        <v>448</v>
      </c>
      <c r="C1442" s="447" t="s">
        <v>6160</v>
      </c>
      <c r="D1442" s="497">
        <f t="shared" si="205"/>
        <v>7259</v>
      </c>
      <c r="E1442" s="496" t="e">
        <v>#N/A</v>
      </c>
      <c r="F1442" s="489">
        <v>7259</v>
      </c>
      <c r="G1442" s="489" t="e">
        <v>#N/A</v>
      </c>
      <c r="H1442" s="489">
        <v>7187</v>
      </c>
      <c r="I1442" s="489">
        <v>7187</v>
      </c>
      <c r="J1442" s="489">
        <v>7187</v>
      </c>
      <c r="K1442" s="489">
        <v>7187</v>
      </c>
      <c r="L1442" s="489">
        <v>7187</v>
      </c>
      <c r="M1442" s="743"/>
      <c r="N1442" s="613" t="e">
        <f t="shared" si="198"/>
        <v>#N/A</v>
      </c>
      <c r="O1442" s="613">
        <f t="shared" si="199"/>
        <v>0</v>
      </c>
      <c r="P1442" s="613">
        <f t="shared" si="200"/>
        <v>72</v>
      </c>
      <c r="Q1442" s="896">
        <f t="shared" si="206"/>
        <v>1.0100180882148324</v>
      </c>
      <c r="R1442" s="613">
        <f t="shared" si="201"/>
        <v>72</v>
      </c>
      <c r="S1442" s="613">
        <f t="shared" si="202"/>
        <v>72</v>
      </c>
      <c r="T1442" s="747">
        <f t="shared" si="203"/>
        <v>72</v>
      </c>
      <c r="U1442" s="613">
        <f t="shared" si="204"/>
        <v>72</v>
      </c>
    </row>
    <row r="1443" spans="1:21">
      <c r="A1443" s="285" t="s">
        <v>3721</v>
      </c>
      <c r="B1443" s="285" t="s">
        <v>456</v>
      </c>
      <c r="C1443" s="447" t="s">
        <v>6161</v>
      </c>
      <c r="D1443" s="497">
        <f t="shared" si="205"/>
        <v>7319</v>
      </c>
      <c r="E1443" s="496" t="e">
        <v>#N/A</v>
      </c>
      <c r="F1443" s="489">
        <v>7319</v>
      </c>
      <c r="G1443" s="489" t="e">
        <v>#N/A</v>
      </c>
      <c r="H1443" s="489">
        <v>7246</v>
      </c>
      <c r="I1443" s="489">
        <v>7246</v>
      </c>
      <c r="J1443" s="489">
        <v>7246</v>
      </c>
      <c r="K1443" s="489">
        <v>7246</v>
      </c>
      <c r="L1443" s="489">
        <v>7246</v>
      </c>
      <c r="M1443" s="743"/>
      <c r="N1443" s="613" t="e">
        <f t="shared" si="198"/>
        <v>#N/A</v>
      </c>
      <c r="O1443" s="613">
        <f t="shared" si="199"/>
        <v>0</v>
      </c>
      <c r="P1443" s="613">
        <f t="shared" si="200"/>
        <v>73</v>
      </c>
      <c r="Q1443" s="896">
        <f t="shared" si="206"/>
        <v>1.0100745238752415</v>
      </c>
      <c r="R1443" s="613">
        <f t="shared" si="201"/>
        <v>73</v>
      </c>
      <c r="S1443" s="613">
        <f t="shared" si="202"/>
        <v>73</v>
      </c>
      <c r="T1443" s="747">
        <f t="shared" si="203"/>
        <v>73</v>
      </c>
      <c r="U1443" s="613">
        <f t="shared" si="204"/>
        <v>73</v>
      </c>
    </row>
    <row r="1444" spans="1:21">
      <c r="A1444" s="285" t="s">
        <v>3721</v>
      </c>
      <c r="B1444" s="285" t="s">
        <v>449</v>
      </c>
      <c r="C1444" s="447" t="s">
        <v>6162</v>
      </c>
      <c r="D1444" s="497">
        <f t="shared" si="205"/>
        <v>7887</v>
      </c>
      <c r="E1444" s="496" t="e">
        <v>#N/A</v>
      </c>
      <c r="F1444" s="489">
        <v>7887</v>
      </c>
      <c r="G1444" s="489" t="e">
        <v>#N/A</v>
      </c>
      <c r="H1444" s="489">
        <v>7808</v>
      </c>
      <c r="I1444" s="489">
        <v>7808</v>
      </c>
      <c r="J1444" s="489">
        <v>7808</v>
      </c>
      <c r="K1444" s="489">
        <v>7808</v>
      </c>
      <c r="L1444" s="489">
        <v>7808</v>
      </c>
      <c r="M1444" s="743"/>
      <c r="N1444" s="613" t="e">
        <f t="shared" si="198"/>
        <v>#N/A</v>
      </c>
      <c r="O1444" s="613">
        <f t="shared" si="199"/>
        <v>0</v>
      </c>
      <c r="P1444" s="613">
        <f t="shared" si="200"/>
        <v>79</v>
      </c>
      <c r="Q1444" s="896">
        <f t="shared" si="206"/>
        <v>1.0101178278688525</v>
      </c>
      <c r="R1444" s="613">
        <f t="shared" si="201"/>
        <v>79</v>
      </c>
      <c r="S1444" s="613">
        <f t="shared" si="202"/>
        <v>79</v>
      </c>
      <c r="T1444" s="747">
        <f t="shared" si="203"/>
        <v>79</v>
      </c>
      <c r="U1444" s="613">
        <f t="shared" si="204"/>
        <v>79</v>
      </c>
    </row>
    <row r="1445" spans="1:21">
      <c r="A1445" s="285" t="s">
        <v>3721</v>
      </c>
      <c r="B1445" s="285" t="s">
        <v>457</v>
      </c>
      <c r="C1445" s="447" t="s">
        <v>6163</v>
      </c>
      <c r="D1445" s="497">
        <f t="shared" si="205"/>
        <v>7940</v>
      </c>
      <c r="E1445" s="496" t="e">
        <v>#N/A</v>
      </c>
      <c r="F1445" s="489">
        <v>7940</v>
      </c>
      <c r="G1445" s="489" t="e">
        <v>#N/A</v>
      </c>
      <c r="H1445" s="489">
        <v>7861</v>
      </c>
      <c r="I1445" s="489">
        <v>7861</v>
      </c>
      <c r="J1445" s="489">
        <v>7861</v>
      </c>
      <c r="K1445" s="489">
        <v>7861</v>
      </c>
      <c r="L1445" s="489">
        <v>7861</v>
      </c>
      <c r="M1445" s="743"/>
      <c r="N1445" s="613" t="e">
        <f t="shared" si="198"/>
        <v>#N/A</v>
      </c>
      <c r="O1445" s="613">
        <f t="shared" si="199"/>
        <v>0</v>
      </c>
      <c r="P1445" s="613">
        <f t="shared" si="200"/>
        <v>79</v>
      </c>
      <c r="Q1445" s="896">
        <f t="shared" si="206"/>
        <v>1.0100496120086504</v>
      </c>
      <c r="R1445" s="613">
        <f t="shared" si="201"/>
        <v>79</v>
      </c>
      <c r="S1445" s="613">
        <f t="shared" si="202"/>
        <v>79</v>
      </c>
      <c r="T1445" s="747">
        <f t="shared" si="203"/>
        <v>79</v>
      </c>
      <c r="U1445" s="613">
        <f t="shared" si="204"/>
        <v>79</v>
      </c>
    </row>
    <row r="1446" spans="1:21">
      <c r="A1446" s="285" t="s">
        <v>3721</v>
      </c>
      <c r="B1446" s="285" t="s">
        <v>450</v>
      </c>
      <c r="C1446" s="447" t="s">
        <v>6164</v>
      </c>
      <c r="D1446" s="497">
        <f t="shared" si="205"/>
        <v>8293</v>
      </c>
      <c r="E1446" s="496" t="e">
        <v>#N/A</v>
      </c>
      <c r="F1446" s="489">
        <v>8293</v>
      </c>
      <c r="G1446" s="489" t="e">
        <v>#N/A</v>
      </c>
      <c r="H1446" s="489">
        <v>8210</v>
      </c>
      <c r="I1446" s="489">
        <v>8210</v>
      </c>
      <c r="J1446" s="489">
        <v>8210</v>
      </c>
      <c r="K1446" s="489">
        <v>8210</v>
      </c>
      <c r="L1446" s="489">
        <v>8210</v>
      </c>
      <c r="M1446" s="743"/>
      <c r="N1446" s="613" t="e">
        <f t="shared" si="198"/>
        <v>#N/A</v>
      </c>
      <c r="O1446" s="613">
        <f t="shared" si="199"/>
        <v>0</v>
      </c>
      <c r="P1446" s="613">
        <f t="shared" si="200"/>
        <v>83</v>
      </c>
      <c r="Q1446" s="896">
        <f t="shared" si="206"/>
        <v>1.010109622411693</v>
      </c>
      <c r="R1446" s="613">
        <f t="shared" si="201"/>
        <v>83</v>
      </c>
      <c r="S1446" s="613">
        <f t="shared" si="202"/>
        <v>83</v>
      </c>
      <c r="T1446" s="747">
        <f t="shared" si="203"/>
        <v>83</v>
      </c>
      <c r="U1446" s="613">
        <f t="shared" si="204"/>
        <v>83</v>
      </c>
    </row>
    <row r="1447" spans="1:21">
      <c r="A1447" s="285" t="s">
        <v>3721</v>
      </c>
      <c r="B1447" s="285" t="s">
        <v>458</v>
      </c>
      <c r="C1447" s="447" t="s">
        <v>6165</v>
      </c>
      <c r="D1447" s="497">
        <f t="shared" si="205"/>
        <v>8353</v>
      </c>
      <c r="E1447" s="496" t="e">
        <v>#N/A</v>
      </c>
      <c r="F1447" s="489">
        <v>8353</v>
      </c>
      <c r="G1447" s="489" t="e">
        <v>#N/A</v>
      </c>
      <c r="H1447" s="489">
        <v>8270</v>
      </c>
      <c r="I1447" s="489">
        <v>8270</v>
      </c>
      <c r="J1447" s="489">
        <v>8270</v>
      </c>
      <c r="K1447" s="489">
        <v>8270</v>
      </c>
      <c r="L1447" s="489">
        <v>8270</v>
      </c>
      <c r="M1447" s="743"/>
      <c r="N1447" s="613" t="e">
        <f t="shared" si="198"/>
        <v>#N/A</v>
      </c>
      <c r="O1447" s="613">
        <f t="shared" si="199"/>
        <v>0</v>
      </c>
      <c r="P1447" s="613">
        <f t="shared" si="200"/>
        <v>83</v>
      </c>
      <c r="Q1447" s="896">
        <f t="shared" si="206"/>
        <v>1.0100362756952841</v>
      </c>
      <c r="R1447" s="613">
        <f t="shared" si="201"/>
        <v>83</v>
      </c>
      <c r="S1447" s="613">
        <f t="shared" si="202"/>
        <v>83</v>
      </c>
      <c r="T1447" s="747">
        <f t="shared" si="203"/>
        <v>83</v>
      </c>
      <c r="U1447" s="613">
        <f t="shared" si="204"/>
        <v>83</v>
      </c>
    </row>
    <row r="1448" spans="1:21">
      <c r="A1448" s="285" t="s">
        <v>3721</v>
      </c>
      <c r="B1448" s="285" t="s">
        <v>459</v>
      </c>
      <c r="C1448" s="447" t="s">
        <v>6166</v>
      </c>
      <c r="D1448" s="497">
        <f t="shared" si="205"/>
        <v>9621</v>
      </c>
      <c r="E1448" s="496" t="e">
        <v>#N/A</v>
      </c>
      <c r="F1448" s="489">
        <v>9621</v>
      </c>
      <c r="G1448" s="489" t="e">
        <v>#N/A</v>
      </c>
      <c r="H1448" s="489">
        <v>9340</v>
      </c>
      <c r="I1448" s="489">
        <v>9340</v>
      </c>
      <c r="J1448" s="489">
        <v>9340</v>
      </c>
      <c r="K1448" s="489">
        <v>9340</v>
      </c>
      <c r="L1448" s="489">
        <v>9340</v>
      </c>
      <c r="M1448" s="743"/>
      <c r="N1448" s="613" t="e">
        <f t="shared" si="198"/>
        <v>#N/A</v>
      </c>
      <c r="O1448" s="613">
        <f t="shared" si="199"/>
        <v>0</v>
      </c>
      <c r="P1448" s="613">
        <f t="shared" si="200"/>
        <v>281</v>
      </c>
      <c r="Q1448" s="896">
        <f t="shared" si="206"/>
        <v>1.0300856531049249</v>
      </c>
      <c r="R1448" s="613">
        <f t="shared" si="201"/>
        <v>281</v>
      </c>
      <c r="S1448" s="613">
        <f t="shared" si="202"/>
        <v>281</v>
      </c>
      <c r="T1448" s="747">
        <f t="shared" si="203"/>
        <v>281</v>
      </c>
      <c r="U1448" s="613">
        <f t="shared" si="204"/>
        <v>281</v>
      </c>
    </row>
    <row r="1449" spans="1:21">
      <c r="A1449" s="285" t="s">
        <v>3721</v>
      </c>
      <c r="B1449" s="285" t="s">
        <v>682</v>
      </c>
      <c r="C1449" s="447" t="s">
        <v>6167</v>
      </c>
      <c r="D1449" s="497">
        <f t="shared" si="205"/>
        <v>13015</v>
      </c>
      <c r="E1449" s="496">
        <v>13015</v>
      </c>
      <c r="F1449" s="489" t="e">
        <v>#N/A</v>
      </c>
      <c r="G1449" s="489" t="e">
        <v>#N/A</v>
      </c>
      <c r="H1449" s="489">
        <v>12721</v>
      </c>
      <c r="I1449" s="489">
        <v>12721</v>
      </c>
      <c r="J1449" s="489">
        <v>12721</v>
      </c>
      <c r="K1449" s="489">
        <v>12721</v>
      </c>
      <c r="L1449" s="489" t="e">
        <v>#N/A</v>
      </c>
      <c r="M1449" s="743"/>
      <c r="N1449" s="613">
        <f t="shared" si="198"/>
        <v>0</v>
      </c>
      <c r="O1449" s="613" t="e">
        <f t="shared" si="199"/>
        <v>#N/A</v>
      </c>
      <c r="P1449" s="613">
        <f t="shared" si="200"/>
        <v>294</v>
      </c>
      <c r="Q1449" s="896" t="e">
        <f t="shared" si="206"/>
        <v>#N/A</v>
      </c>
      <c r="R1449" s="613">
        <f t="shared" si="201"/>
        <v>294</v>
      </c>
      <c r="S1449" s="613">
        <f t="shared" si="202"/>
        <v>294</v>
      </c>
      <c r="T1449" s="747">
        <f t="shared" si="203"/>
        <v>294</v>
      </c>
      <c r="U1449" s="613" t="e">
        <f t="shared" si="204"/>
        <v>#N/A</v>
      </c>
    </row>
    <row r="1450" spans="1:21">
      <c r="A1450" s="285" t="s">
        <v>3721</v>
      </c>
      <c r="B1450" s="285" t="s">
        <v>460</v>
      </c>
      <c r="C1450" s="447" t="s">
        <v>6168</v>
      </c>
      <c r="D1450" s="497">
        <f t="shared" si="205"/>
        <v>10367</v>
      </c>
      <c r="E1450" s="496" t="e">
        <v>#N/A</v>
      </c>
      <c r="F1450" s="489">
        <v>10367</v>
      </c>
      <c r="G1450" s="489" t="e">
        <v>#N/A</v>
      </c>
      <c r="H1450" s="489">
        <v>10065</v>
      </c>
      <c r="I1450" s="489">
        <v>10065</v>
      </c>
      <c r="J1450" s="489">
        <v>10065</v>
      </c>
      <c r="K1450" s="489">
        <v>10065</v>
      </c>
      <c r="L1450" s="489">
        <v>10065</v>
      </c>
      <c r="M1450" s="743"/>
      <c r="N1450" s="613" t="e">
        <f t="shared" si="198"/>
        <v>#N/A</v>
      </c>
      <c r="O1450" s="613">
        <f t="shared" si="199"/>
        <v>0</v>
      </c>
      <c r="P1450" s="613">
        <f t="shared" si="200"/>
        <v>302</v>
      </c>
      <c r="Q1450" s="896">
        <f t="shared" si="206"/>
        <v>1.0300049677098857</v>
      </c>
      <c r="R1450" s="613">
        <f t="shared" si="201"/>
        <v>302</v>
      </c>
      <c r="S1450" s="613">
        <f t="shared" si="202"/>
        <v>302</v>
      </c>
      <c r="T1450" s="747">
        <f t="shared" si="203"/>
        <v>302</v>
      </c>
      <c r="U1450" s="613">
        <f t="shared" si="204"/>
        <v>302</v>
      </c>
    </row>
    <row r="1451" spans="1:21">
      <c r="A1451" s="285" t="s">
        <v>3721</v>
      </c>
      <c r="B1451" s="285" t="s">
        <v>684</v>
      </c>
      <c r="C1451" s="447" t="s">
        <v>6169</v>
      </c>
      <c r="D1451" s="497">
        <f t="shared" si="205"/>
        <v>13453</v>
      </c>
      <c r="E1451" s="496">
        <v>13453</v>
      </c>
      <c r="F1451" s="489" t="e">
        <v>#N/A</v>
      </c>
      <c r="G1451" s="489" t="e">
        <v>#N/A</v>
      </c>
      <c r="H1451" s="489">
        <v>13140</v>
      </c>
      <c r="I1451" s="489">
        <v>13140</v>
      </c>
      <c r="J1451" s="489">
        <v>13140</v>
      </c>
      <c r="K1451" s="489">
        <v>13140</v>
      </c>
      <c r="L1451" s="489" t="e">
        <v>#N/A</v>
      </c>
      <c r="M1451" s="743"/>
      <c r="N1451" s="613">
        <f t="shared" si="198"/>
        <v>0</v>
      </c>
      <c r="O1451" s="613" t="e">
        <f t="shared" si="199"/>
        <v>#N/A</v>
      </c>
      <c r="P1451" s="613">
        <f t="shared" si="200"/>
        <v>313</v>
      </c>
      <c r="Q1451" s="896" t="e">
        <f t="shared" si="206"/>
        <v>#N/A</v>
      </c>
      <c r="R1451" s="613">
        <f t="shared" si="201"/>
        <v>313</v>
      </c>
      <c r="S1451" s="613">
        <f t="shared" si="202"/>
        <v>313</v>
      </c>
      <c r="T1451" s="747">
        <f t="shared" si="203"/>
        <v>313</v>
      </c>
      <c r="U1451" s="613" t="e">
        <f t="shared" si="204"/>
        <v>#N/A</v>
      </c>
    </row>
    <row r="1452" spans="1:21">
      <c r="A1452" s="285" t="s">
        <v>3721</v>
      </c>
      <c r="B1452" s="285" t="s">
        <v>438</v>
      </c>
      <c r="C1452" s="447" t="s">
        <v>6170</v>
      </c>
      <c r="D1452" s="497">
        <f t="shared" si="205"/>
        <v>11592</v>
      </c>
      <c r="E1452" s="496" t="e">
        <v>#N/A</v>
      </c>
      <c r="F1452" s="489">
        <v>11592</v>
      </c>
      <c r="G1452" s="489" t="e">
        <v>#N/A</v>
      </c>
      <c r="H1452" s="489">
        <v>11477</v>
      </c>
      <c r="I1452" s="489">
        <v>11477</v>
      </c>
      <c r="J1452" s="489">
        <v>11477</v>
      </c>
      <c r="K1452" s="489">
        <v>11477</v>
      </c>
      <c r="L1452" s="489">
        <v>11477</v>
      </c>
      <c r="M1452" s="743"/>
      <c r="N1452" s="613" t="e">
        <f t="shared" si="198"/>
        <v>#N/A</v>
      </c>
      <c r="O1452" s="613">
        <f t="shared" si="199"/>
        <v>0</v>
      </c>
      <c r="P1452" s="613">
        <f t="shared" si="200"/>
        <v>115</v>
      </c>
      <c r="Q1452" s="896">
        <f t="shared" si="206"/>
        <v>1.0100200400801602</v>
      </c>
      <c r="R1452" s="613">
        <f t="shared" si="201"/>
        <v>115</v>
      </c>
      <c r="S1452" s="613">
        <f t="shared" si="202"/>
        <v>115</v>
      </c>
      <c r="T1452" s="747">
        <f t="shared" si="203"/>
        <v>115</v>
      </c>
      <c r="U1452" s="613">
        <f t="shared" si="204"/>
        <v>115</v>
      </c>
    </row>
    <row r="1453" spans="1:21">
      <c r="A1453" s="285" t="s">
        <v>3721</v>
      </c>
      <c r="B1453" s="285" t="s">
        <v>686</v>
      </c>
      <c r="C1453" s="447" t="s">
        <v>6171</v>
      </c>
      <c r="D1453" s="497">
        <f t="shared" si="205"/>
        <v>15910</v>
      </c>
      <c r="E1453" s="496">
        <v>15910</v>
      </c>
      <c r="F1453" s="489" t="e">
        <v>#N/A</v>
      </c>
      <c r="G1453" s="489" t="e">
        <v>#N/A</v>
      </c>
      <c r="H1453" s="489">
        <v>15752</v>
      </c>
      <c r="I1453" s="489">
        <v>15752</v>
      </c>
      <c r="J1453" s="489">
        <v>15752</v>
      </c>
      <c r="K1453" s="489">
        <v>15752</v>
      </c>
      <c r="L1453" s="489" t="e">
        <v>#N/A</v>
      </c>
      <c r="M1453" s="743"/>
      <c r="N1453" s="613">
        <f t="shared" si="198"/>
        <v>0</v>
      </c>
      <c r="O1453" s="613" t="e">
        <f t="shared" si="199"/>
        <v>#N/A</v>
      </c>
      <c r="P1453" s="613">
        <f t="shared" si="200"/>
        <v>158</v>
      </c>
      <c r="Q1453" s="896" t="e">
        <f t="shared" si="206"/>
        <v>#N/A</v>
      </c>
      <c r="R1453" s="613">
        <f t="shared" si="201"/>
        <v>158</v>
      </c>
      <c r="S1453" s="613">
        <f t="shared" si="202"/>
        <v>158</v>
      </c>
      <c r="T1453" s="747">
        <f t="shared" si="203"/>
        <v>158</v>
      </c>
      <c r="U1453" s="613" t="e">
        <f t="shared" si="204"/>
        <v>#N/A</v>
      </c>
    </row>
    <row r="1454" spans="1:21">
      <c r="A1454" s="285" t="s">
        <v>3721</v>
      </c>
      <c r="B1454" s="285" t="s">
        <v>444</v>
      </c>
      <c r="C1454" s="447" t="s">
        <v>6172</v>
      </c>
      <c r="D1454" s="497">
        <f t="shared" si="205"/>
        <v>12886</v>
      </c>
      <c r="E1454" s="496" t="e">
        <v>#N/A</v>
      </c>
      <c r="F1454" s="489">
        <v>12886</v>
      </c>
      <c r="G1454" s="489" t="e">
        <v>#N/A</v>
      </c>
      <c r="H1454" s="489">
        <v>12758</v>
      </c>
      <c r="I1454" s="489">
        <v>12758</v>
      </c>
      <c r="J1454" s="489">
        <v>12758</v>
      </c>
      <c r="K1454" s="489">
        <v>12758</v>
      </c>
      <c r="L1454" s="489">
        <v>12758</v>
      </c>
      <c r="M1454" s="743"/>
      <c r="N1454" s="613" t="e">
        <f t="shared" si="198"/>
        <v>#N/A</v>
      </c>
      <c r="O1454" s="613">
        <f t="shared" si="199"/>
        <v>0</v>
      </c>
      <c r="P1454" s="613">
        <f t="shared" si="200"/>
        <v>128</v>
      </c>
      <c r="Q1454" s="896">
        <f t="shared" si="206"/>
        <v>1.0100329205204577</v>
      </c>
      <c r="R1454" s="613">
        <f t="shared" si="201"/>
        <v>128</v>
      </c>
      <c r="S1454" s="613">
        <f t="shared" si="202"/>
        <v>128</v>
      </c>
      <c r="T1454" s="747">
        <f t="shared" si="203"/>
        <v>128</v>
      </c>
      <c r="U1454" s="613">
        <f t="shared" si="204"/>
        <v>128</v>
      </c>
    </row>
    <row r="1455" spans="1:21">
      <c r="A1455" s="285" t="s">
        <v>3721</v>
      </c>
      <c r="B1455" s="285" t="s">
        <v>693</v>
      </c>
      <c r="C1455" s="447" t="s">
        <v>6173</v>
      </c>
      <c r="D1455" s="497">
        <f t="shared" si="205"/>
        <v>17147</v>
      </c>
      <c r="E1455" s="496">
        <v>17147</v>
      </c>
      <c r="F1455" s="489" t="e">
        <v>#N/A</v>
      </c>
      <c r="G1455" s="489" t="e">
        <v>#N/A</v>
      </c>
      <c r="H1455" s="489">
        <v>16652</v>
      </c>
      <c r="I1455" s="489">
        <v>16652</v>
      </c>
      <c r="J1455" s="489">
        <v>16652</v>
      </c>
      <c r="K1455" s="489">
        <v>16652</v>
      </c>
      <c r="L1455" s="489" t="e">
        <v>#N/A</v>
      </c>
      <c r="M1455" s="743"/>
      <c r="N1455" s="613">
        <f t="shared" si="198"/>
        <v>0</v>
      </c>
      <c r="O1455" s="613" t="e">
        <f t="shared" si="199"/>
        <v>#N/A</v>
      </c>
      <c r="P1455" s="613">
        <f t="shared" si="200"/>
        <v>495</v>
      </c>
      <c r="Q1455" s="896" t="e">
        <f t="shared" si="206"/>
        <v>#N/A</v>
      </c>
      <c r="R1455" s="613">
        <f t="shared" si="201"/>
        <v>495</v>
      </c>
      <c r="S1455" s="613">
        <f t="shared" si="202"/>
        <v>495</v>
      </c>
      <c r="T1455" s="747">
        <f t="shared" si="203"/>
        <v>495</v>
      </c>
      <c r="U1455" s="613" t="e">
        <f t="shared" si="204"/>
        <v>#N/A</v>
      </c>
    </row>
    <row r="1456" spans="1:21">
      <c r="A1456" s="285" t="s">
        <v>3721</v>
      </c>
      <c r="B1456" s="285" t="s">
        <v>3593</v>
      </c>
      <c r="C1456" s="447" t="s">
        <v>4992</v>
      </c>
      <c r="D1456" s="497">
        <f t="shared" si="205"/>
        <v>13530</v>
      </c>
      <c r="E1456" s="496" t="e">
        <v>#N/A</v>
      </c>
      <c r="F1456" s="489">
        <v>13530</v>
      </c>
      <c r="G1456" s="489" t="e">
        <v>#N/A</v>
      </c>
      <c r="H1456" s="489" t="e">
        <v>#N/A</v>
      </c>
      <c r="I1456" s="489" t="e">
        <v>#N/A</v>
      </c>
      <c r="J1456" s="489" t="e">
        <v>#N/A</v>
      </c>
      <c r="K1456" s="489" t="e">
        <v>#N/A</v>
      </c>
      <c r="L1456" s="489" t="e">
        <v>#N/A</v>
      </c>
      <c r="M1456" s="743"/>
      <c r="N1456" s="613" t="e">
        <f t="shared" si="198"/>
        <v>#N/A</v>
      </c>
      <c r="O1456" s="613">
        <f t="shared" si="199"/>
        <v>0</v>
      </c>
      <c r="P1456" s="613" t="e">
        <f t="shared" si="200"/>
        <v>#N/A</v>
      </c>
      <c r="Q1456" s="896" t="e">
        <f t="shared" si="206"/>
        <v>#N/A</v>
      </c>
      <c r="R1456" s="613" t="e">
        <f t="shared" si="201"/>
        <v>#N/A</v>
      </c>
      <c r="S1456" s="613" t="e">
        <f t="shared" si="202"/>
        <v>#N/A</v>
      </c>
      <c r="T1456" s="747" t="e">
        <f t="shared" si="203"/>
        <v>#N/A</v>
      </c>
      <c r="U1456" s="613" t="e">
        <f t="shared" si="204"/>
        <v>#N/A</v>
      </c>
    </row>
    <row r="1457" spans="1:21">
      <c r="A1457" s="285" t="s">
        <v>3721</v>
      </c>
      <c r="B1457" s="285" t="s">
        <v>3590</v>
      </c>
      <c r="C1457" s="447" t="s">
        <v>4785</v>
      </c>
      <c r="D1457" s="497">
        <f t="shared" si="205"/>
        <v>12051</v>
      </c>
      <c r="E1457" s="496" t="e">
        <v>#N/A</v>
      </c>
      <c r="F1457" s="489">
        <v>12051</v>
      </c>
      <c r="G1457" s="489" t="e">
        <v>#N/A</v>
      </c>
      <c r="H1457" s="489" t="e">
        <v>#N/A</v>
      </c>
      <c r="I1457" s="489" t="e">
        <v>#N/A</v>
      </c>
      <c r="J1457" s="489" t="e">
        <v>#N/A</v>
      </c>
      <c r="K1457" s="489" t="e">
        <v>#N/A</v>
      </c>
      <c r="L1457" s="489" t="e">
        <v>#N/A</v>
      </c>
      <c r="M1457" s="743"/>
      <c r="N1457" s="613" t="e">
        <f t="shared" si="198"/>
        <v>#N/A</v>
      </c>
      <c r="O1457" s="613">
        <f t="shared" si="199"/>
        <v>0</v>
      </c>
      <c r="P1457" s="613" t="e">
        <f t="shared" si="200"/>
        <v>#N/A</v>
      </c>
      <c r="Q1457" s="896" t="e">
        <f t="shared" si="206"/>
        <v>#N/A</v>
      </c>
      <c r="R1457" s="613" t="e">
        <f t="shared" si="201"/>
        <v>#N/A</v>
      </c>
      <c r="S1457" s="613" t="e">
        <f t="shared" si="202"/>
        <v>#N/A</v>
      </c>
      <c r="T1457" s="747" t="e">
        <f t="shared" si="203"/>
        <v>#N/A</v>
      </c>
      <c r="U1457" s="613" t="e">
        <f t="shared" si="204"/>
        <v>#N/A</v>
      </c>
    </row>
    <row r="1458" spans="1:21">
      <c r="A1458" s="285" t="s">
        <v>3721</v>
      </c>
      <c r="B1458" s="285" t="s">
        <v>348</v>
      </c>
      <c r="C1458" s="447" t="s">
        <v>6174</v>
      </c>
      <c r="D1458" s="497">
        <f t="shared" si="205"/>
        <v>163</v>
      </c>
      <c r="E1458" s="496" t="e">
        <v>#N/A</v>
      </c>
      <c r="F1458" s="489">
        <v>163</v>
      </c>
      <c r="G1458" s="489" t="e">
        <v>#N/A</v>
      </c>
      <c r="H1458" s="489">
        <v>163</v>
      </c>
      <c r="I1458" s="489">
        <v>163</v>
      </c>
      <c r="J1458" s="489">
        <v>163</v>
      </c>
      <c r="K1458" s="489">
        <v>163</v>
      </c>
      <c r="L1458" s="489">
        <v>163</v>
      </c>
      <c r="M1458" s="743"/>
      <c r="N1458" s="613" t="e">
        <f t="shared" si="198"/>
        <v>#N/A</v>
      </c>
      <c r="O1458" s="613">
        <f t="shared" si="199"/>
        <v>0</v>
      </c>
      <c r="P1458" s="613">
        <f t="shared" si="200"/>
        <v>0</v>
      </c>
      <c r="Q1458" s="896">
        <f t="shared" si="206"/>
        <v>1</v>
      </c>
      <c r="R1458" s="613">
        <f t="shared" si="201"/>
        <v>0</v>
      </c>
      <c r="S1458" s="613">
        <f t="shared" si="202"/>
        <v>0</v>
      </c>
      <c r="T1458" s="747">
        <f t="shared" si="203"/>
        <v>0</v>
      </c>
      <c r="U1458" s="613">
        <f t="shared" si="204"/>
        <v>0</v>
      </c>
    </row>
    <row r="1459" spans="1:21">
      <c r="A1459" s="285" t="s">
        <v>3722</v>
      </c>
      <c r="B1459" s="285" t="s">
        <v>410</v>
      </c>
      <c r="C1459" s="447" t="s">
        <v>6175</v>
      </c>
      <c r="D1459" s="497">
        <f t="shared" si="205"/>
        <v>225</v>
      </c>
      <c r="E1459" s="496" t="e">
        <v>#N/A</v>
      </c>
      <c r="F1459" s="489">
        <v>225</v>
      </c>
      <c r="G1459" s="489" t="e">
        <v>#N/A</v>
      </c>
      <c r="H1459" s="489">
        <v>225</v>
      </c>
      <c r="I1459" s="489">
        <v>225</v>
      </c>
      <c r="J1459" s="489">
        <v>225</v>
      </c>
      <c r="K1459" s="489">
        <v>225</v>
      </c>
      <c r="L1459" s="489">
        <v>225</v>
      </c>
      <c r="M1459" s="743"/>
      <c r="N1459" s="613" t="e">
        <f t="shared" si="198"/>
        <v>#N/A</v>
      </c>
      <c r="O1459" s="613">
        <f t="shared" si="199"/>
        <v>0</v>
      </c>
      <c r="P1459" s="613">
        <f t="shared" si="200"/>
        <v>0</v>
      </c>
      <c r="Q1459" s="896">
        <f t="shared" si="206"/>
        <v>1</v>
      </c>
      <c r="R1459" s="613">
        <f t="shared" si="201"/>
        <v>0</v>
      </c>
      <c r="S1459" s="613">
        <f t="shared" si="202"/>
        <v>0</v>
      </c>
      <c r="T1459" s="747">
        <f t="shared" si="203"/>
        <v>0</v>
      </c>
      <c r="U1459" s="613">
        <f t="shared" si="204"/>
        <v>0</v>
      </c>
    </row>
    <row r="1460" spans="1:21">
      <c r="A1460" s="285" t="s">
        <v>3722</v>
      </c>
      <c r="B1460" s="285" t="s">
        <v>378</v>
      </c>
      <c r="C1460" s="447" t="s">
        <v>6176</v>
      </c>
      <c r="D1460" s="497">
        <f t="shared" si="205"/>
        <v>2499</v>
      </c>
      <c r="E1460" s="496" t="e">
        <v>#N/A</v>
      </c>
      <c r="F1460" s="489">
        <v>2499</v>
      </c>
      <c r="G1460" s="489" t="e">
        <v>#N/A</v>
      </c>
      <c r="H1460" s="489">
        <v>2499</v>
      </c>
      <c r="I1460" s="489">
        <v>2499</v>
      </c>
      <c r="J1460" s="489">
        <v>2499</v>
      </c>
      <c r="K1460" s="489">
        <v>2499</v>
      </c>
      <c r="L1460" s="489">
        <v>2250</v>
      </c>
      <c r="M1460" s="743"/>
      <c r="N1460" s="613" t="e">
        <f t="shared" si="198"/>
        <v>#N/A</v>
      </c>
      <c r="O1460" s="613">
        <f t="shared" si="199"/>
        <v>0</v>
      </c>
      <c r="P1460" s="613">
        <f t="shared" si="200"/>
        <v>0</v>
      </c>
      <c r="Q1460" s="896">
        <f t="shared" si="206"/>
        <v>1</v>
      </c>
      <c r="R1460" s="613">
        <f t="shared" si="201"/>
        <v>0</v>
      </c>
      <c r="S1460" s="613">
        <f t="shared" si="202"/>
        <v>0</v>
      </c>
      <c r="T1460" s="747">
        <f t="shared" si="203"/>
        <v>0</v>
      </c>
      <c r="U1460" s="613">
        <f t="shared" si="204"/>
        <v>249</v>
      </c>
    </row>
    <row r="1461" spans="1:21">
      <c r="A1461" s="285" t="s">
        <v>3722</v>
      </c>
      <c r="B1461" s="285" t="s">
        <v>385</v>
      </c>
      <c r="C1461" s="447" t="s">
        <v>6177</v>
      </c>
      <c r="D1461" s="497">
        <f t="shared" si="205"/>
        <v>8819</v>
      </c>
      <c r="E1461" s="496" t="e">
        <v>#N/A</v>
      </c>
      <c r="F1461" s="489">
        <v>8819</v>
      </c>
      <c r="G1461" s="489" t="e">
        <v>#N/A</v>
      </c>
      <c r="H1461" s="489">
        <v>8819</v>
      </c>
      <c r="I1461" s="489">
        <v>8819</v>
      </c>
      <c r="J1461" s="489">
        <v>8819</v>
      </c>
      <c r="K1461" s="489">
        <v>8819</v>
      </c>
      <c r="L1461" s="489">
        <v>8198</v>
      </c>
      <c r="M1461" s="743"/>
      <c r="N1461" s="613" t="e">
        <f t="shared" si="198"/>
        <v>#N/A</v>
      </c>
      <c r="O1461" s="613">
        <f t="shared" si="199"/>
        <v>0</v>
      </c>
      <c r="P1461" s="613">
        <f t="shared" si="200"/>
        <v>0</v>
      </c>
      <c r="Q1461" s="896">
        <f t="shared" si="206"/>
        <v>1</v>
      </c>
      <c r="R1461" s="613">
        <f t="shared" si="201"/>
        <v>0</v>
      </c>
      <c r="S1461" s="613">
        <f t="shared" si="202"/>
        <v>0</v>
      </c>
      <c r="T1461" s="747">
        <f t="shared" si="203"/>
        <v>0</v>
      </c>
      <c r="U1461" s="613">
        <f t="shared" si="204"/>
        <v>621</v>
      </c>
    </row>
    <row r="1462" spans="1:21">
      <c r="A1462" s="285" t="s">
        <v>3722</v>
      </c>
      <c r="B1462" s="285" t="s">
        <v>384</v>
      </c>
      <c r="C1462" s="447" t="s">
        <v>6178</v>
      </c>
      <c r="D1462" s="497">
        <f t="shared" si="205"/>
        <v>5996</v>
      </c>
      <c r="E1462" s="496" t="e">
        <v>#N/A</v>
      </c>
      <c r="F1462" s="489">
        <v>5996</v>
      </c>
      <c r="G1462" s="489" t="e">
        <v>#N/A</v>
      </c>
      <c r="H1462" s="489">
        <v>5996</v>
      </c>
      <c r="I1462" s="489">
        <v>5996</v>
      </c>
      <c r="J1462" s="489">
        <v>5996</v>
      </c>
      <c r="K1462" s="489">
        <v>5996</v>
      </c>
      <c r="L1462" s="489">
        <v>5996</v>
      </c>
      <c r="M1462" s="743"/>
      <c r="N1462" s="613" t="e">
        <f t="shared" si="198"/>
        <v>#N/A</v>
      </c>
      <c r="O1462" s="613">
        <f t="shared" si="199"/>
        <v>0</v>
      </c>
      <c r="P1462" s="613">
        <f t="shared" si="200"/>
        <v>0</v>
      </c>
      <c r="Q1462" s="896">
        <f t="shared" si="206"/>
        <v>1</v>
      </c>
      <c r="R1462" s="613">
        <f t="shared" si="201"/>
        <v>0</v>
      </c>
      <c r="S1462" s="613">
        <f t="shared" si="202"/>
        <v>0</v>
      </c>
      <c r="T1462" s="747">
        <f t="shared" si="203"/>
        <v>0</v>
      </c>
      <c r="U1462" s="613">
        <f t="shared" si="204"/>
        <v>0</v>
      </c>
    </row>
    <row r="1463" spans="1:21">
      <c r="A1463" s="285" t="s">
        <v>3722</v>
      </c>
      <c r="B1463" s="285" t="s">
        <v>379</v>
      </c>
      <c r="C1463" s="447" t="s">
        <v>6179</v>
      </c>
      <c r="D1463" s="497">
        <f t="shared" si="205"/>
        <v>2699</v>
      </c>
      <c r="E1463" s="496" t="e">
        <v>#N/A</v>
      </c>
      <c r="F1463" s="489">
        <v>2699</v>
      </c>
      <c r="G1463" s="489" t="e">
        <v>#N/A</v>
      </c>
      <c r="H1463" s="489">
        <v>2699</v>
      </c>
      <c r="I1463" s="489">
        <v>2699</v>
      </c>
      <c r="J1463" s="489">
        <v>2699</v>
      </c>
      <c r="K1463" s="489">
        <v>2699</v>
      </c>
      <c r="L1463" s="489">
        <v>2691</v>
      </c>
      <c r="M1463" s="743"/>
      <c r="N1463" s="613" t="e">
        <f t="shared" si="198"/>
        <v>#N/A</v>
      </c>
      <c r="O1463" s="613">
        <f t="shared" si="199"/>
        <v>0</v>
      </c>
      <c r="P1463" s="613">
        <f t="shared" si="200"/>
        <v>0</v>
      </c>
      <c r="Q1463" s="896">
        <f t="shared" si="206"/>
        <v>1</v>
      </c>
      <c r="R1463" s="613">
        <f t="shared" si="201"/>
        <v>0</v>
      </c>
      <c r="S1463" s="613">
        <f t="shared" si="202"/>
        <v>0</v>
      </c>
      <c r="T1463" s="747">
        <f t="shared" si="203"/>
        <v>0</v>
      </c>
      <c r="U1463" s="613">
        <f t="shared" si="204"/>
        <v>8</v>
      </c>
    </row>
    <row r="1464" spans="1:21">
      <c r="A1464" s="285" t="s">
        <v>3722</v>
      </c>
      <c r="B1464" s="285" t="s">
        <v>386</v>
      </c>
      <c r="C1464" s="447" t="s">
        <v>6180</v>
      </c>
      <c r="D1464" s="497">
        <f t="shared" si="205"/>
        <v>10999</v>
      </c>
      <c r="E1464" s="496" t="e">
        <v>#N/A</v>
      </c>
      <c r="F1464" s="489">
        <v>10999</v>
      </c>
      <c r="G1464" s="489" t="e">
        <v>#N/A</v>
      </c>
      <c r="H1464" s="489">
        <v>10999</v>
      </c>
      <c r="I1464" s="489">
        <v>10999</v>
      </c>
      <c r="J1464" s="489">
        <v>10999</v>
      </c>
      <c r="K1464" s="489">
        <v>10999</v>
      </c>
      <c r="L1464" s="489">
        <v>10400</v>
      </c>
      <c r="M1464" s="743"/>
      <c r="N1464" s="613" t="e">
        <f t="shared" si="198"/>
        <v>#N/A</v>
      </c>
      <c r="O1464" s="613">
        <f t="shared" si="199"/>
        <v>0</v>
      </c>
      <c r="P1464" s="613">
        <f t="shared" si="200"/>
        <v>0</v>
      </c>
      <c r="Q1464" s="896">
        <f t="shared" si="206"/>
        <v>1</v>
      </c>
      <c r="R1464" s="613">
        <f t="shared" si="201"/>
        <v>0</v>
      </c>
      <c r="S1464" s="613">
        <f t="shared" si="202"/>
        <v>0</v>
      </c>
      <c r="T1464" s="747">
        <f t="shared" si="203"/>
        <v>0</v>
      </c>
      <c r="U1464" s="613">
        <f t="shared" si="204"/>
        <v>599</v>
      </c>
    </row>
    <row r="1465" spans="1:21">
      <c r="A1465" s="285" t="s">
        <v>3722</v>
      </c>
      <c r="B1465" s="285" t="s">
        <v>380</v>
      </c>
      <c r="C1465" s="447" t="s">
        <v>6181</v>
      </c>
      <c r="D1465" s="497">
        <f t="shared" si="205"/>
        <v>3229</v>
      </c>
      <c r="E1465" s="496" t="e">
        <v>#N/A</v>
      </c>
      <c r="F1465" s="489">
        <v>3229</v>
      </c>
      <c r="G1465" s="489" t="e">
        <v>#N/A</v>
      </c>
      <c r="H1465" s="489">
        <v>3229</v>
      </c>
      <c r="I1465" s="489">
        <v>3229</v>
      </c>
      <c r="J1465" s="489">
        <v>3229</v>
      </c>
      <c r="K1465" s="489">
        <v>3229</v>
      </c>
      <c r="L1465" s="489">
        <v>3132</v>
      </c>
      <c r="M1465" s="743"/>
      <c r="N1465" s="613" t="e">
        <f t="shared" si="198"/>
        <v>#N/A</v>
      </c>
      <c r="O1465" s="613">
        <f t="shared" si="199"/>
        <v>0</v>
      </c>
      <c r="P1465" s="613">
        <f t="shared" si="200"/>
        <v>0</v>
      </c>
      <c r="Q1465" s="896">
        <f t="shared" si="206"/>
        <v>1</v>
      </c>
      <c r="R1465" s="613">
        <f t="shared" si="201"/>
        <v>0</v>
      </c>
      <c r="S1465" s="613">
        <f t="shared" si="202"/>
        <v>0</v>
      </c>
      <c r="T1465" s="747">
        <f t="shared" si="203"/>
        <v>0</v>
      </c>
      <c r="U1465" s="613">
        <f t="shared" si="204"/>
        <v>97</v>
      </c>
    </row>
    <row r="1466" spans="1:21">
      <c r="A1466" s="285" t="s">
        <v>3722</v>
      </c>
      <c r="B1466" s="285" t="s">
        <v>381</v>
      </c>
      <c r="C1466" s="447" t="s">
        <v>6182</v>
      </c>
      <c r="D1466" s="497">
        <f t="shared" si="205"/>
        <v>3793</v>
      </c>
      <c r="E1466" s="496" t="e">
        <v>#N/A</v>
      </c>
      <c r="F1466" s="489">
        <v>3793</v>
      </c>
      <c r="G1466" s="489" t="e">
        <v>#N/A</v>
      </c>
      <c r="H1466" s="489">
        <v>3793</v>
      </c>
      <c r="I1466" s="489">
        <v>3793</v>
      </c>
      <c r="J1466" s="489">
        <v>3793</v>
      </c>
      <c r="K1466" s="489">
        <v>3793</v>
      </c>
      <c r="L1466" s="489">
        <v>3793</v>
      </c>
      <c r="M1466" s="743"/>
      <c r="N1466" s="613" t="e">
        <f t="shared" si="198"/>
        <v>#N/A</v>
      </c>
      <c r="O1466" s="613">
        <f t="shared" si="199"/>
        <v>0</v>
      </c>
      <c r="P1466" s="613">
        <f t="shared" si="200"/>
        <v>0</v>
      </c>
      <c r="Q1466" s="896">
        <f t="shared" si="206"/>
        <v>1</v>
      </c>
      <c r="R1466" s="613">
        <f t="shared" si="201"/>
        <v>0</v>
      </c>
      <c r="S1466" s="613">
        <f t="shared" si="202"/>
        <v>0</v>
      </c>
      <c r="T1466" s="747">
        <f t="shared" si="203"/>
        <v>0</v>
      </c>
      <c r="U1466" s="613">
        <f t="shared" si="204"/>
        <v>0</v>
      </c>
    </row>
    <row r="1467" spans="1:21">
      <c r="A1467" s="285" t="s">
        <v>3722</v>
      </c>
      <c r="B1467" s="285" t="s">
        <v>382</v>
      </c>
      <c r="C1467" s="447" t="s">
        <v>6183</v>
      </c>
      <c r="D1467" s="497">
        <f t="shared" si="205"/>
        <v>4454</v>
      </c>
      <c r="E1467" s="496" t="e">
        <v>#N/A</v>
      </c>
      <c r="F1467" s="489">
        <v>4454</v>
      </c>
      <c r="G1467" s="489" t="e">
        <v>#N/A</v>
      </c>
      <c r="H1467" s="489">
        <v>4454</v>
      </c>
      <c r="I1467" s="489">
        <v>4454</v>
      </c>
      <c r="J1467" s="489">
        <v>4454</v>
      </c>
      <c r="K1467" s="489">
        <v>4454</v>
      </c>
      <c r="L1467" s="489">
        <v>4454</v>
      </c>
      <c r="M1467" s="743"/>
      <c r="N1467" s="613" t="e">
        <f t="shared" si="198"/>
        <v>#N/A</v>
      </c>
      <c r="O1467" s="613">
        <f t="shared" si="199"/>
        <v>0</v>
      </c>
      <c r="P1467" s="613">
        <f t="shared" si="200"/>
        <v>0</v>
      </c>
      <c r="Q1467" s="896">
        <f t="shared" si="206"/>
        <v>1</v>
      </c>
      <c r="R1467" s="613">
        <f t="shared" si="201"/>
        <v>0</v>
      </c>
      <c r="S1467" s="613">
        <f t="shared" si="202"/>
        <v>0</v>
      </c>
      <c r="T1467" s="747">
        <f t="shared" si="203"/>
        <v>0</v>
      </c>
      <c r="U1467" s="613">
        <f t="shared" si="204"/>
        <v>0</v>
      </c>
    </row>
    <row r="1468" spans="1:21">
      <c r="A1468" s="285" t="s">
        <v>3722</v>
      </c>
      <c r="B1468" s="285" t="s">
        <v>383</v>
      </c>
      <c r="C1468" s="447" t="s">
        <v>6184</v>
      </c>
      <c r="D1468" s="497">
        <f t="shared" si="205"/>
        <v>5115</v>
      </c>
      <c r="E1468" s="496" t="e">
        <v>#N/A</v>
      </c>
      <c r="F1468" s="489">
        <v>5115</v>
      </c>
      <c r="G1468" s="489" t="e">
        <v>#N/A</v>
      </c>
      <c r="H1468" s="489">
        <v>5115</v>
      </c>
      <c r="I1468" s="489">
        <v>5115</v>
      </c>
      <c r="J1468" s="489">
        <v>5115</v>
      </c>
      <c r="K1468" s="489">
        <v>5115</v>
      </c>
      <c r="L1468" s="489">
        <v>5115</v>
      </c>
      <c r="M1468" s="743"/>
      <c r="N1468" s="613" t="e">
        <f t="shared" si="198"/>
        <v>#N/A</v>
      </c>
      <c r="O1468" s="613">
        <f t="shared" si="199"/>
        <v>0</v>
      </c>
      <c r="P1468" s="613">
        <f t="shared" si="200"/>
        <v>0</v>
      </c>
      <c r="Q1468" s="896">
        <f t="shared" si="206"/>
        <v>1</v>
      </c>
      <c r="R1468" s="613">
        <f t="shared" si="201"/>
        <v>0</v>
      </c>
      <c r="S1468" s="613">
        <f t="shared" si="202"/>
        <v>0</v>
      </c>
      <c r="T1468" s="747">
        <f t="shared" si="203"/>
        <v>0</v>
      </c>
      <c r="U1468" s="613">
        <f t="shared" si="204"/>
        <v>0</v>
      </c>
    </row>
    <row r="1469" spans="1:21">
      <c r="A1469" s="285" t="s">
        <v>3722</v>
      </c>
      <c r="B1469" s="285" t="s">
        <v>387</v>
      </c>
      <c r="C1469" s="447" t="s">
        <v>6185</v>
      </c>
      <c r="D1469" s="497">
        <f t="shared" si="205"/>
        <v>89</v>
      </c>
      <c r="E1469" s="496" t="e">
        <v>#N/A</v>
      </c>
      <c r="F1469" s="489">
        <v>89</v>
      </c>
      <c r="G1469" s="489" t="e">
        <v>#N/A</v>
      </c>
      <c r="H1469" s="489">
        <v>89</v>
      </c>
      <c r="I1469" s="489">
        <v>89</v>
      </c>
      <c r="J1469" s="489">
        <v>89</v>
      </c>
      <c r="K1469" s="489">
        <v>89</v>
      </c>
      <c r="L1469" s="489">
        <v>75</v>
      </c>
      <c r="M1469" s="743"/>
      <c r="N1469" s="613" t="e">
        <f t="shared" si="198"/>
        <v>#N/A</v>
      </c>
      <c r="O1469" s="613">
        <f t="shared" si="199"/>
        <v>0</v>
      </c>
      <c r="P1469" s="613">
        <f t="shared" si="200"/>
        <v>0</v>
      </c>
      <c r="Q1469" s="896">
        <f t="shared" si="206"/>
        <v>1</v>
      </c>
      <c r="R1469" s="613">
        <f t="shared" si="201"/>
        <v>0</v>
      </c>
      <c r="S1469" s="613">
        <f t="shared" si="202"/>
        <v>0</v>
      </c>
      <c r="T1469" s="747">
        <f t="shared" si="203"/>
        <v>0</v>
      </c>
      <c r="U1469" s="613">
        <f t="shared" si="204"/>
        <v>14</v>
      </c>
    </row>
    <row r="1470" spans="1:21">
      <c r="A1470" s="285" t="s">
        <v>3722</v>
      </c>
      <c r="B1470" s="285" t="s">
        <v>393</v>
      </c>
      <c r="C1470" s="447" t="s">
        <v>6186</v>
      </c>
      <c r="D1470" s="497">
        <f t="shared" si="205"/>
        <v>169</v>
      </c>
      <c r="E1470" s="496" t="e">
        <v>#N/A</v>
      </c>
      <c r="F1470" s="489">
        <v>169</v>
      </c>
      <c r="G1470" s="489" t="e">
        <v>#N/A</v>
      </c>
      <c r="H1470" s="489">
        <v>169</v>
      </c>
      <c r="I1470" s="489">
        <v>169</v>
      </c>
      <c r="J1470" s="489">
        <v>169</v>
      </c>
      <c r="K1470" s="489">
        <v>169</v>
      </c>
      <c r="L1470" s="489">
        <v>144</v>
      </c>
      <c r="M1470" s="743"/>
      <c r="N1470" s="613" t="e">
        <f t="shared" si="198"/>
        <v>#N/A</v>
      </c>
      <c r="O1470" s="613">
        <f t="shared" si="199"/>
        <v>0</v>
      </c>
      <c r="P1470" s="613">
        <f t="shared" si="200"/>
        <v>0</v>
      </c>
      <c r="Q1470" s="896">
        <f t="shared" si="206"/>
        <v>1</v>
      </c>
      <c r="R1470" s="613">
        <f t="shared" si="201"/>
        <v>0</v>
      </c>
      <c r="S1470" s="613">
        <f t="shared" si="202"/>
        <v>0</v>
      </c>
      <c r="T1470" s="747">
        <f t="shared" si="203"/>
        <v>0</v>
      </c>
      <c r="U1470" s="613">
        <f t="shared" si="204"/>
        <v>25</v>
      </c>
    </row>
    <row r="1471" spans="1:21">
      <c r="A1471" s="285" t="s">
        <v>3722</v>
      </c>
      <c r="B1471" s="285" t="s">
        <v>388</v>
      </c>
      <c r="C1471" s="447" t="s">
        <v>6187</v>
      </c>
      <c r="D1471" s="497">
        <f t="shared" si="205"/>
        <v>89</v>
      </c>
      <c r="E1471" s="496" t="e">
        <v>#N/A</v>
      </c>
      <c r="F1471" s="489">
        <v>89</v>
      </c>
      <c r="G1471" s="489" t="e">
        <v>#N/A</v>
      </c>
      <c r="H1471" s="489">
        <v>89</v>
      </c>
      <c r="I1471" s="489">
        <v>89</v>
      </c>
      <c r="J1471" s="489">
        <v>89</v>
      </c>
      <c r="K1471" s="489">
        <v>89</v>
      </c>
      <c r="L1471" s="489">
        <v>84</v>
      </c>
      <c r="M1471" s="743"/>
      <c r="N1471" s="613" t="e">
        <f t="shared" si="198"/>
        <v>#N/A</v>
      </c>
      <c r="O1471" s="613">
        <f t="shared" si="199"/>
        <v>0</v>
      </c>
      <c r="P1471" s="613">
        <f t="shared" si="200"/>
        <v>0</v>
      </c>
      <c r="Q1471" s="896">
        <f t="shared" si="206"/>
        <v>1</v>
      </c>
      <c r="R1471" s="613">
        <f t="shared" si="201"/>
        <v>0</v>
      </c>
      <c r="S1471" s="613">
        <f t="shared" si="202"/>
        <v>0</v>
      </c>
      <c r="T1471" s="747">
        <f t="shared" si="203"/>
        <v>0</v>
      </c>
      <c r="U1471" s="613">
        <f t="shared" si="204"/>
        <v>5</v>
      </c>
    </row>
    <row r="1472" spans="1:21">
      <c r="A1472" s="285" t="s">
        <v>3722</v>
      </c>
      <c r="B1472" s="285" t="s">
        <v>389</v>
      </c>
      <c r="C1472" s="447" t="s">
        <v>6188</v>
      </c>
      <c r="D1472" s="497">
        <f t="shared" si="205"/>
        <v>119</v>
      </c>
      <c r="E1472" s="496" t="e">
        <v>#N/A</v>
      </c>
      <c r="F1472" s="489">
        <v>119</v>
      </c>
      <c r="G1472" s="489" t="e">
        <v>#N/A</v>
      </c>
      <c r="H1472" s="489">
        <v>119</v>
      </c>
      <c r="I1472" s="489">
        <v>119</v>
      </c>
      <c r="J1472" s="489">
        <v>119</v>
      </c>
      <c r="K1472" s="489">
        <v>119</v>
      </c>
      <c r="L1472" s="489">
        <v>92</v>
      </c>
      <c r="M1472" s="743"/>
      <c r="N1472" s="613" t="e">
        <f t="shared" si="198"/>
        <v>#N/A</v>
      </c>
      <c r="O1472" s="613">
        <f t="shared" si="199"/>
        <v>0</v>
      </c>
      <c r="P1472" s="613">
        <f t="shared" si="200"/>
        <v>0</v>
      </c>
      <c r="Q1472" s="896">
        <f t="shared" si="206"/>
        <v>1</v>
      </c>
      <c r="R1472" s="613">
        <f t="shared" si="201"/>
        <v>0</v>
      </c>
      <c r="S1472" s="613">
        <f t="shared" si="202"/>
        <v>0</v>
      </c>
      <c r="T1472" s="747">
        <f t="shared" si="203"/>
        <v>0</v>
      </c>
      <c r="U1472" s="613">
        <f t="shared" si="204"/>
        <v>27</v>
      </c>
    </row>
    <row r="1473" spans="1:21">
      <c r="A1473" s="285" t="s">
        <v>3722</v>
      </c>
      <c r="B1473" s="285" t="s">
        <v>390</v>
      </c>
      <c r="C1473" s="447" t="s">
        <v>6189</v>
      </c>
      <c r="D1473" s="497">
        <f t="shared" si="205"/>
        <v>129</v>
      </c>
      <c r="E1473" s="496" t="e">
        <v>#N/A</v>
      </c>
      <c r="F1473" s="489">
        <v>129</v>
      </c>
      <c r="G1473" s="489" t="e">
        <v>#N/A</v>
      </c>
      <c r="H1473" s="489">
        <v>129</v>
      </c>
      <c r="I1473" s="489">
        <v>129</v>
      </c>
      <c r="J1473" s="489">
        <v>129</v>
      </c>
      <c r="K1473" s="489">
        <v>129</v>
      </c>
      <c r="L1473" s="489">
        <v>104</v>
      </c>
      <c r="M1473" s="743"/>
      <c r="N1473" s="613" t="e">
        <f t="shared" si="198"/>
        <v>#N/A</v>
      </c>
      <c r="O1473" s="613">
        <f t="shared" si="199"/>
        <v>0</v>
      </c>
      <c r="P1473" s="613">
        <f t="shared" si="200"/>
        <v>0</v>
      </c>
      <c r="Q1473" s="896">
        <f t="shared" si="206"/>
        <v>1</v>
      </c>
      <c r="R1473" s="613">
        <f t="shared" si="201"/>
        <v>0</v>
      </c>
      <c r="S1473" s="613">
        <f t="shared" si="202"/>
        <v>0</v>
      </c>
      <c r="T1473" s="747">
        <f t="shared" si="203"/>
        <v>0</v>
      </c>
      <c r="U1473" s="613">
        <f t="shared" si="204"/>
        <v>25</v>
      </c>
    </row>
    <row r="1474" spans="1:21">
      <c r="A1474" s="285" t="s">
        <v>3722</v>
      </c>
      <c r="B1474" s="285" t="s">
        <v>391</v>
      </c>
      <c r="C1474" s="447" t="s">
        <v>6190</v>
      </c>
      <c r="D1474" s="497">
        <f t="shared" si="205"/>
        <v>139</v>
      </c>
      <c r="E1474" s="496" t="e">
        <v>#N/A</v>
      </c>
      <c r="F1474" s="489">
        <v>139</v>
      </c>
      <c r="G1474" s="489" t="e">
        <v>#N/A</v>
      </c>
      <c r="H1474" s="489">
        <v>139</v>
      </c>
      <c r="I1474" s="489">
        <v>139</v>
      </c>
      <c r="J1474" s="489">
        <v>139</v>
      </c>
      <c r="K1474" s="489">
        <v>139</v>
      </c>
      <c r="L1474" s="489">
        <v>116</v>
      </c>
      <c r="M1474" s="743"/>
      <c r="N1474" s="613" t="e">
        <f t="shared" ref="N1474:N1537" si="207">D1474-E1474</f>
        <v>#N/A</v>
      </c>
      <c r="O1474" s="613">
        <f t="shared" ref="O1474:O1537" si="208">D1474-F1474</f>
        <v>0</v>
      </c>
      <c r="P1474" s="613">
        <f t="shared" ref="P1474:P1537" si="209">D1474-H1474</f>
        <v>0</v>
      </c>
      <c r="Q1474" s="896">
        <f t="shared" si="206"/>
        <v>1</v>
      </c>
      <c r="R1474" s="613">
        <f t="shared" ref="R1474:R1537" si="210">D1474-I1474</f>
        <v>0</v>
      </c>
      <c r="S1474" s="613">
        <f t="shared" ref="S1474:S1537" si="211">D1474-J1474</f>
        <v>0</v>
      </c>
      <c r="T1474" s="747">
        <f t="shared" ref="T1474:T1537" si="212">D1474-K1474</f>
        <v>0</v>
      </c>
      <c r="U1474" s="613">
        <f t="shared" ref="U1474:U1537" si="213">D1474-L1474</f>
        <v>23</v>
      </c>
    </row>
    <row r="1475" spans="1:21">
      <c r="A1475" s="285" t="s">
        <v>3722</v>
      </c>
      <c r="B1475" s="285" t="s">
        <v>392</v>
      </c>
      <c r="C1475" s="447" t="s">
        <v>6191</v>
      </c>
      <c r="D1475" s="497">
        <f t="shared" ref="D1475:D1538" si="214">IFERROR(E1475,IFERROR(F1475,IFERROR(G1475,IFERROR(H1475,IFERROR(I1475,IFERROR(J1475,IFERROR(K1475,L1475)))))))</f>
        <v>149</v>
      </c>
      <c r="E1475" s="496" t="e">
        <v>#N/A</v>
      </c>
      <c r="F1475" s="489">
        <v>149</v>
      </c>
      <c r="G1475" s="489" t="e">
        <v>#N/A</v>
      </c>
      <c r="H1475" s="489">
        <v>149</v>
      </c>
      <c r="I1475" s="489">
        <v>149</v>
      </c>
      <c r="J1475" s="489">
        <v>149</v>
      </c>
      <c r="K1475" s="489">
        <v>149</v>
      </c>
      <c r="L1475" s="489">
        <v>128</v>
      </c>
      <c r="M1475" s="743"/>
      <c r="N1475" s="613" t="e">
        <f t="shared" si="207"/>
        <v>#N/A</v>
      </c>
      <c r="O1475" s="613">
        <f t="shared" si="208"/>
        <v>0</v>
      </c>
      <c r="P1475" s="613">
        <f t="shared" si="209"/>
        <v>0</v>
      </c>
      <c r="Q1475" s="896">
        <f t="shared" ref="Q1475:Q1538" si="215">F1475/H1475</f>
        <v>1</v>
      </c>
      <c r="R1475" s="613">
        <f t="shared" si="210"/>
        <v>0</v>
      </c>
      <c r="S1475" s="613">
        <f t="shared" si="211"/>
        <v>0</v>
      </c>
      <c r="T1475" s="747">
        <f t="shared" si="212"/>
        <v>0</v>
      </c>
      <c r="U1475" s="613">
        <f t="shared" si="213"/>
        <v>21</v>
      </c>
    </row>
    <row r="1476" spans="1:21">
      <c r="A1476" s="285" t="s">
        <v>3722</v>
      </c>
      <c r="B1476" s="285" t="s">
        <v>397</v>
      </c>
      <c r="C1476" s="447" t="s">
        <v>6192</v>
      </c>
      <c r="D1476" s="497">
        <f t="shared" si="214"/>
        <v>4392</v>
      </c>
      <c r="E1476" s="496" t="e">
        <v>#N/A</v>
      </c>
      <c r="F1476" s="489" t="e">
        <v>#N/A</v>
      </c>
      <c r="G1476" s="489" t="e">
        <v>#N/A</v>
      </c>
      <c r="H1476" s="489">
        <v>4392</v>
      </c>
      <c r="I1476" s="489">
        <v>4392</v>
      </c>
      <c r="J1476" s="489">
        <v>4392</v>
      </c>
      <c r="K1476" s="489">
        <v>4392</v>
      </c>
      <c r="L1476" s="489" t="e">
        <v>#N/A</v>
      </c>
      <c r="M1476" s="743"/>
      <c r="N1476" s="613" t="e">
        <f t="shared" si="207"/>
        <v>#N/A</v>
      </c>
      <c r="O1476" s="613" t="e">
        <f t="shared" si="208"/>
        <v>#N/A</v>
      </c>
      <c r="P1476" s="613">
        <f t="shared" si="209"/>
        <v>0</v>
      </c>
      <c r="Q1476" s="896" t="e">
        <f t="shared" si="215"/>
        <v>#N/A</v>
      </c>
      <c r="R1476" s="613">
        <f t="shared" si="210"/>
        <v>0</v>
      </c>
      <c r="S1476" s="613">
        <f t="shared" si="211"/>
        <v>0</v>
      </c>
      <c r="T1476" s="747">
        <f t="shared" si="212"/>
        <v>0</v>
      </c>
      <c r="U1476" s="613" t="e">
        <f t="shared" si="213"/>
        <v>#N/A</v>
      </c>
    </row>
    <row r="1477" spans="1:21">
      <c r="A1477" s="285" t="s">
        <v>3722</v>
      </c>
      <c r="B1477" s="285" t="s">
        <v>394</v>
      </c>
      <c r="C1477" s="447" t="s">
        <v>4309</v>
      </c>
      <c r="D1477" s="497">
        <f t="shared" si="214"/>
        <v>2042</v>
      </c>
      <c r="E1477" s="496">
        <v>2042</v>
      </c>
      <c r="F1477" s="489" t="e">
        <v>#N/A</v>
      </c>
      <c r="G1477" s="489" t="e">
        <v>#N/A</v>
      </c>
      <c r="H1477" s="489" t="e">
        <v>#N/A</v>
      </c>
      <c r="I1477" s="489" t="e">
        <v>#N/A</v>
      </c>
      <c r="J1477" s="489" t="e">
        <v>#N/A</v>
      </c>
      <c r="K1477" s="489" t="s">
        <v>1049</v>
      </c>
      <c r="L1477" s="489" t="e">
        <v>#N/A</v>
      </c>
      <c r="M1477" s="743"/>
      <c r="N1477" s="613">
        <f t="shared" si="207"/>
        <v>0</v>
      </c>
      <c r="O1477" s="613" t="e">
        <f t="shared" si="208"/>
        <v>#N/A</v>
      </c>
      <c r="P1477" s="613" t="e">
        <f t="shared" si="209"/>
        <v>#N/A</v>
      </c>
      <c r="Q1477" s="896" t="e">
        <f t="shared" si="215"/>
        <v>#N/A</v>
      </c>
      <c r="R1477" s="613" t="e">
        <f t="shared" si="210"/>
        <v>#N/A</v>
      </c>
      <c r="S1477" s="613" t="e">
        <f t="shared" si="211"/>
        <v>#N/A</v>
      </c>
      <c r="T1477" s="747" t="e">
        <f t="shared" si="212"/>
        <v>#VALUE!</v>
      </c>
      <c r="U1477" s="613" t="e">
        <f t="shared" si="213"/>
        <v>#N/A</v>
      </c>
    </row>
    <row r="1478" spans="1:21">
      <c r="A1478" s="285" t="s">
        <v>3722</v>
      </c>
      <c r="B1478" s="285" t="s">
        <v>407</v>
      </c>
      <c r="C1478" s="447" t="s">
        <v>6193</v>
      </c>
      <c r="D1478" s="497">
        <f t="shared" si="214"/>
        <v>745</v>
      </c>
      <c r="E1478" s="496" t="e">
        <v>#N/A</v>
      </c>
      <c r="F1478" s="489">
        <v>745</v>
      </c>
      <c r="G1478" s="489" t="e">
        <v>#N/A</v>
      </c>
      <c r="H1478" s="489">
        <v>745</v>
      </c>
      <c r="I1478" s="489">
        <v>745</v>
      </c>
      <c r="J1478" s="489">
        <v>745</v>
      </c>
      <c r="K1478" s="489">
        <v>745</v>
      </c>
      <c r="L1478" s="489">
        <v>745</v>
      </c>
      <c r="M1478" s="743"/>
      <c r="N1478" s="613" t="e">
        <f t="shared" si="207"/>
        <v>#N/A</v>
      </c>
      <c r="O1478" s="613">
        <f t="shared" si="208"/>
        <v>0</v>
      </c>
      <c r="P1478" s="613">
        <f t="shared" si="209"/>
        <v>0</v>
      </c>
      <c r="Q1478" s="896">
        <f t="shared" si="215"/>
        <v>1</v>
      </c>
      <c r="R1478" s="613">
        <f t="shared" si="210"/>
        <v>0</v>
      </c>
      <c r="S1478" s="613">
        <f t="shared" si="211"/>
        <v>0</v>
      </c>
      <c r="T1478" s="747">
        <f t="shared" si="212"/>
        <v>0</v>
      </c>
      <c r="U1478" s="613">
        <f t="shared" si="213"/>
        <v>0</v>
      </c>
    </row>
    <row r="1479" spans="1:21">
      <c r="A1479" s="285" t="s">
        <v>3722</v>
      </c>
      <c r="B1479" s="285" t="s">
        <v>408</v>
      </c>
      <c r="C1479" s="447" t="s">
        <v>6194</v>
      </c>
      <c r="D1479" s="497">
        <f t="shared" si="214"/>
        <v>854</v>
      </c>
      <c r="E1479" s="496" t="e">
        <v>#N/A</v>
      </c>
      <c r="F1479" s="489">
        <v>854</v>
      </c>
      <c r="G1479" s="489" t="e">
        <v>#N/A</v>
      </c>
      <c r="H1479" s="489">
        <v>854</v>
      </c>
      <c r="I1479" s="489">
        <v>854</v>
      </c>
      <c r="J1479" s="489">
        <v>854</v>
      </c>
      <c r="K1479" s="489">
        <v>854</v>
      </c>
      <c r="L1479" s="489">
        <v>854</v>
      </c>
      <c r="M1479" s="743"/>
      <c r="N1479" s="613" t="e">
        <f t="shared" si="207"/>
        <v>#N/A</v>
      </c>
      <c r="O1479" s="613">
        <f t="shared" si="208"/>
        <v>0</v>
      </c>
      <c r="P1479" s="613">
        <f t="shared" si="209"/>
        <v>0</v>
      </c>
      <c r="Q1479" s="896">
        <f t="shared" si="215"/>
        <v>1</v>
      </c>
      <c r="R1479" s="613">
        <f t="shared" si="210"/>
        <v>0</v>
      </c>
      <c r="S1479" s="613">
        <f t="shared" si="211"/>
        <v>0</v>
      </c>
      <c r="T1479" s="747">
        <f t="shared" si="212"/>
        <v>0</v>
      </c>
      <c r="U1479" s="613">
        <f t="shared" si="213"/>
        <v>0</v>
      </c>
    </row>
    <row r="1480" spans="1:21">
      <c r="A1480" s="285" t="s">
        <v>3722</v>
      </c>
      <c r="B1480" s="285" t="s">
        <v>409</v>
      </c>
      <c r="C1480" s="447" t="s">
        <v>6195</v>
      </c>
      <c r="D1480" s="497">
        <f t="shared" si="214"/>
        <v>1038</v>
      </c>
      <c r="E1480" s="496" t="e">
        <v>#N/A</v>
      </c>
      <c r="F1480" s="489">
        <v>1038</v>
      </c>
      <c r="G1480" s="489" t="e">
        <v>#N/A</v>
      </c>
      <c r="H1480" s="489">
        <v>1038</v>
      </c>
      <c r="I1480" s="489">
        <v>1038</v>
      </c>
      <c r="J1480" s="489">
        <v>1038</v>
      </c>
      <c r="K1480" s="489">
        <v>1038</v>
      </c>
      <c r="L1480" s="489">
        <v>1038</v>
      </c>
      <c r="M1480" s="743"/>
      <c r="N1480" s="613" t="e">
        <f t="shared" si="207"/>
        <v>#N/A</v>
      </c>
      <c r="O1480" s="613">
        <f t="shared" si="208"/>
        <v>0</v>
      </c>
      <c r="P1480" s="613">
        <f t="shared" si="209"/>
        <v>0</v>
      </c>
      <c r="Q1480" s="896">
        <f t="shared" si="215"/>
        <v>1</v>
      </c>
      <c r="R1480" s="613">
        <f t="shared" si="210"/>
        <v>0</v>
      </c>
      <c r="S1480" s="613">
        <f t="shared" si="211"/>
        <v>0</v>
      </c>
      <c r="T1480" s="747">
        <f t="shared" si="212"/>
        <v>0</v>
      </c>
      <c r="U1480" s="613">
        <f t="shared" si="213"/>
        <v>0</v>
      </c>
    </row>
    <row r="1481" spans="1:21">
      <c r="A1481" s="285" t="s">
        <v>3722</v>
      </c>
      <c r="B1481" s="285" t="s">
        <v>395</v>
      </c>
      <c r="C1481" s="447" t="s">
        <v>4309</v>
      </c>
      <c r="D1481" s="497">
        <f t="shared" si="214"/>
        <v>2472</v>
      </c>
      <c r="E1481" s="496">
        <v>2472</v>
      </c>
      <c r="F1481" s="489" t="e">
        <v>#N/A</v>
      </c>
      <c r="G1481" s="489" t="e">
        <v>#N/A</v>
      </c>
      <c r="H1481" s="489" t="e">
        <v>#N/A</v>
      </c>
      <c r="I1481" s="489" t="e">
        <v>#N/A</v>
      </c>
      <c r="J1481" s="489" t="e">
        <v>#N/A</v>
      </c>
      <c r="K1481" s="489" t="s">
        <v>1049</v>
      </c>
      <c r="L1481" s="489" t="e">
        <v>#N/A</v>
      </c>
      <c r="M1481" s="743"/>
      <c r="N1481" s="613">
        <f t="shared" si="207"/>
        <v>0</v>
      </c>
      <c r="O1481" s="613" t="e">
        <f t="shared" si="208"/>
        <v>#N/A</v>
      </c>
      <c r="P1481" s="613" t="e">
        <f t="shared" si="209"/>
        <v>#N/A</v>
      </c>
      <c r="Q1481" s="896" t="e">
        <f t="shared" si="215"/>
        <v>#N/A</v>
      </c>
      <c r="R1481" s="613" t="e">
        <f t="shared" si="210"/>
        <v>#N/A</v>
      </c>
      <c r="S1481" s="613" t="e">
        <f t="shared" si="211"/>
        <v>#N/A</v>
      </c>
      <c r="T1481" s="747" t="e">
        <f t="shared" si="212"/>
        <v>#VALUE!</v>
      </c>
      <c r="U1481" s="613" t="e">
        <f t="shared" si="213"/>
        <v>#N/A</v>
      </c>
    </row>
    <row r="1482" spans="1:21">
      <c r="A1482" s="285" t="s">
        <v>3722</v>
      </c>
      <c r="B1482" s="285" t="s">
        <v>396</v>
      </c>
      <c r="C1482" s="447" t="s">
        <v>6196</v>
      </c>
      <c r="D1482" s="497">
        <f t="shared" si="214"/>
        <v>2974</v>
      </c>
      <c r="E1482" s="496" t="e">
        <v>#N/A</v>
      </c>
      <c r="F1482" s="489" t="e">
        <v>#N/A</v>
      </c>
      <c r="G1482" s="489" t="e">
        <v>#N/A</v>
      </c>
      <c r="H1482" s="489">
        <v>2974</v>
      </c>
      <c r="I1482" s="489">
        <v>2974</v>
      </c>
      <c r="J1482" s="489">
        <v>2974</v>
      </c>
      <c r="K1482" s="489">
        <v>2974</v>
      </c>
      <c r="L1482" s="489" t="e">
        <v>#N/A</v>
      </c>
      <c r="M1482" s="743"/>
      <c r="N1482" s="613" t="e">
        <f t="shared" si="207"/>
        <v>#N/A</v>
      </c>
      <c r="O1482" s="613" t="e">
        <f t="shared" si="208"/>
        <v>#N/A</v>
      </c>
      <c r="P1482" s="613">
        <f t="shared" si="209"/>
        <v>0</v>
      </c>
      <c r="Q1482" s="896" t="e">
        <f t="shared" si="215"/>
        <v>#N/A</v>
      </c>
      <c r="R1482" s="613">
        <f t="shared" si="210"/>
        <v>0</v>
      </c>
      <c r="S1482" s="613">
        <f t="shared" si="211"/>
        <v>0</v>
      </c>
      <c r="T1482" s="747">
        <f t="shared" si="212"/>
        <v>0</v>
      </c>
      <c r="U1482" s="613" t="e">
        <f t="shared" si="213"/>
        <v>#N/A</v>
      </c>
    </row>
    <row r="1483" spans="1:21">
      <c r="A1483" s="285" t="s">
        <v>3722</v>
      </c>
      <c r="B1483" s="285" t="s">
        <v>713</v>
      </c>
      <c r="C1483" s="447" t="s">
        <v>4309</v>
      </c>
      <c r="D1483" s="497">
        <f t="shared" si="214"/>
        <v>3739</v>
      </c>
      <c r="E1483" s="496">
        <v>3739</v>
      </c>
      <c r="F1483" s="489" t="e">
        <v>#N/A</v>
      </c>
      <c r="G1483" s="489" t="e">
        <v>#N/A</v>
      </c>
      <c r="H1483" s="489" t="e">
        <v>#N/A</v>
      </c>
      <c r="I1483" s="489" t="e">
        <v>#N/A</v>
      </c>
      <c r="J1483" s="489" t="e">
        <v>#N/A</v>
      </c>
      <c r="K1483" s="489" t="s">
        <v>1049</v>
      </c>
      <c r="L1483" s="489" t="e">
        <v>#N/A</v>
      </c>
      <c r="M1483" s="743"/>
      <c r="N1483" s="613">
        <f t="shared" si="207"/>
        <v>0</v>
      </c>
      <c r="O1483" s="613" t="e">
        <f t="shared" si="208"/>
        <v>#N/A</v>
      </c>
      <c r="P1483" s="613" t="e">
        <f t="shared" si="209"/>
        <v>#N/A</v>
      </c>
      <c r="Q1483" s="896" t="e">
        <f t="shared" si="215"/>
        <v>#N/A</v>
      </c>
      <c r="R1483" s="613" t="e">
        <f t="shared" si="210"/>
        <v>#N/A</v>
      </c>
      <c r="S1483" s="613" t="e">
        <f t="shared" si="211"/>
        <v>#N/A</v>
      </c>
      <c r="T1483" s="747" t="e">
        <f t="shared" si="212"/>
        <v>#VALUE!</v>
      </c>
      <c r="U1483" s="613" t="e">
        <f t="shared" si="213"/>
        <v>#N/A</v>
      </c>
    </row>
    <row r="1484" spans="1:21">
      <c r="A1484" s="285" t="s">
        <v>3723</v>
      </c>
      <c r="B1484" s="285" t="s">
        <v>1898</v>
      </c>
      <c r="C1484" s="447" t="s">
        <v>6197</v>
      </c>
      <c r="D1484" s="497">
        <f t="shared" si="214"/>
        <v>69</v>
      </c>
      <c r="E1484" s="496" t="e">
        <v>#N/A</v>
      </c>
      <c r="F1484" s="489" t="e">
        <v>#N/A</v>
      </c>
      <c r="G1484" s="489" t="e">
        <v>#N/A</v>
      </c>
      <c r="H1484" s="489" t="e">
        <v>#N/A</v>
      </c>
      <c r="I1484" s="489">
        <v>69</v>
      </c>
      <c r="J1484" s="489" t="e">
        <v>#N/A</v>
      </c>
      <c r="K1484" s="489">
        <v>69</v>
      </c>
      <c r="L1484" s="489" t="e">
        <v>#N/A</v>
      </c>
      <c r="M1484" s="743"/>
      <c r="N1484" s="613" t="e">
        <f t="shared" si="207"/>
        <v>#N/A</v>
      </c>
      <c r="O1484" s="613" t="e">
        <f t="shared" si="208"/>
        <v>#N/A</v>
      </c>
      <c r="P1484" s="613" t="e">
        <f t="shared" si="209"/>
        <v>#N/A</v>
      </c>
      <c r="Q1484" s="896" t="e">
        <f t="shared" si="215"/>
        <v>#N/A</v>
      </c>
      <c r="R1484" s="613">
        <f t="shared" si="210"/>
        <v>0</v>
      </c>
      <c r="S1484" s="613" t="e">
        <f t="shared" si="211"/>
        <v>#N/A</v>
      </c>
      <c r="T1484" s="747">
        <f t="shared" si="212"/>
        <v>0</v>
      </c>
      <c r="U1484" s="613" t="e">
        <f t="shared" si="213"/>
        <v>#N/A</v>
      </c>
    </row>
    <row r="1485" spans="1:21">
      <c r="A1485" s="285" t="s">
        <v>3723</v>
      </c>
      <c r="B1485" s="285" t="s">
        <v>1901</v>
      </c>
      <c r="C1485" s="447" t="s">
        <v>6198</v>
      </c>
      <c r="D1485" s="497">
        <f t="shared" si="214"/>
        <v>172</v>
      </c>
      <c r="E1485" s="496" t="e">
        <v>#N/A</v>
      </c>
      <c r="F1485" s="489" t="e">
        <v>#N/A</v>
      </c>
      <c r="G1485" s="489" t="e">
        <v>#N/A</v>
      </c>
      <c r="H1485" s="489">
        <v>172</v>
      </c>
      <c r="I1485" s="489">
        <v>172</v>
      </c>
      <c r="J1485" s="489" t="e">
        <v>#N/A</v>
      </c>
      <c r="K1485" s="489">
        <v>172</v>
      </c>
      <c r="L1485" s="489" t="e">
        <v>#N/A</v>
      </c>
      <c r="M1485" s="743"/>
      <c r="N1485" s="613" t="e">
        <f t="shared" si="207"/>
        <v>#N/A</v>
      </c>
      <c r="O1485" s="613" t="e">
        <f t="shared" si="208"/>
        <v>#N/A</v>
      </c>
      <c r="P1485" s="613">
        <f t="shared" si="209"/>
        <v>0</v>
      </c>
      <c r="Q1485" s="896" t="e">
        <f t="shared" si="215"/>
        <v>#N/A</v>
      </c>
      <c r="R1485" s="613">
        <f t="shared" si="210"/>
        <v>0</v>
      </c>
      <c r="S1485" s="613" t="e">
        <f t="shared" si="211"/>
        <v>#N/A</v>
      </c>
      <c r="T1485" s="747">
        <f t="shared" si="212"/>
        <v>0</v>
      </c>
      <c r="U1485" s="613" t="e">
        <f t="shared" si="213"/>
        <v>#N/A</v>
      </c>
    </row>
    <row r="1486" spans="1:21">
      <c r="A1486" s="285" t="s">
        <v>3723</v>
      </c>
      <c r="B1486" s="285" t="s">
        <v>1902</v>
      </c>
      <c r="C1486" s="447" t="s">
        <v>6199</v>
      </c>
      <c r="D1486" s="497">
        <f t="shared" si="214"/>
        <v>105</v>
      </c>
      <c r="E1486" s="496" t="e">
        <v>#N/A</v>
      </c>
      <c r="F1486" s="489" t="e">
        <v>#N/A</v>
      </c>
      <c r="G1486" s="489" t="e">
        <v>#N/A</v>
      </c>
      <c r="H1486" s="489">
        <v>105</v>
      </c>
      <c r="I1486" s="489">
        <v>105</v>
      </c>
      <c r="J1486" s="489" t="e">
        <v>#N/A</v>
      </c>
      <c r="K1486" s="489">
        <v>105</v>
      </c>
      <c r="L1486" s="489" t="e">
        <v>#N/A</v>
      </c>
      <c r="M1486" s="743"/>
      <c r="N1486" s="613" t="e">
        <f t="shared" si="207"/>
        <v>#N/A</v>
      </c>
      <c r="O1486" s="613" t="e">
        <f t="shared" si="208"/>
        <v>#N/A</v>
      </c>
      <c r="P1486" s="613">
        <f t="shared" si="209"/>
        <v>0</v>
      </c>
      <c r="Q1486" s="896" t="e">
        <f t="shared" si="215"/>
        <v>#N/A</v>
      </c>
      <c r="R1486" s="613">
        <f t="shared" si="210"/>
        <v>0</v>
      </c>
      <c r="S1486" s="613" t="e">
        <f t="shared" si="211"/>
        <v>#N/A</v>
      </c>
      <c r="T1486" s="747">
        <f t="shared" si="212"/>
        <v>0</v>
      </c>
      <c r="U1486" s="613" t="e">
        <f t="shared" si="213"/>
        <v>#N/A</v>
      </c>
    </row>
    <row r="1487" spans="1:21">
      <c r="A1487" s="285" t="s">
        <v>3723</v>
      </c>
      <c r="B1487" s="285" t="s">
        <v>1903</v>
      </c>
      <c r="C1487" s="447" t="s">
        <v>6200</v>
      </c>
      <c r="D1487" s="497">
        <f t="shared" si="214"/>
        <v>264</v>
      </c>
      <c r="E1487" s="496" t="e">
        <v>#N/A</v>
      </c>
      <c r="F1487" s="489" t="e">
        <v>#N/A</v>
      </c>
      <c r="G1487" s="489" t="e">
        <v>#N/A</v>
      </c>
      <c r="H1487" s="489">
        <v>264</v>
      </c>
      <c r="I1487" s="489">
        <v>264</v>
      </c>
      <c r="J1487" s="489" t="e">
        <v>#N/A</v>
      </c>
      <c r="K1487" s="489">
        <v>281</v>
      </c>
      <c r="L1487" s="489" t="e">
        <v>#N/A</v>
      </c>
      <c r="M1487" s="743"/>
      <c r="N1487" s="613" t="e">
        <f t="shared" si="207"/>
        <v>#N/A</v>
      </c>
      <c r="O1487" s="613" t="e">
        <f t="shared" si="208"/>
        <v>#N/A</v>
      </c>
      <c r="P1487" s="613">
        <f t="shared" si="209"/>
        <v>0</v>
      </c>
      <c r="Q1487" s="896" t="e">
        <f t="shared" si="215"/>
        <v>#N/A</v>
      </c>
      <c r="R1487" s="613">
        <f t="shared" si="210"/>
        <v>0</v>
      </c>
      <c r="S1487" s="613" t="e">
        <f t="shared" si="211"/>
        <v>#N/A</v>
      </c>
      <c r="T1487" s="747">
        <f t="shared" si="212"/>
        <v>-17</v>
      </c>
      <c r="U1487" s="613" t="e">
        <f t="shared" si="213"/>
        <v>#N/A</v>
      </c>
    </row>
    <row r="1488" spans="1:21">
      <c r="A1488" s="285" t="s">
        <v>3723</v>
      </c>
      <c r="B1488" s="285" t="s">
        <v>2738</v>
      </c>
      <c r="C1488" s="447" t="s">
        <v>6201</v>
      </c>
      <c r="D1488" s="497">
        <f t="shared" si="214"/>
        <v>93</v>
      </c>
      <c r="E1488" s="496" t="e">
        <v>#N/A</v>
      </c>
      <c r="F1488" s="489" t="e">
        <v>#N/A</v>
      </c>
      <c r="G1488" s="489" t="e">
        <v>#N/A</v>
      </c>
      <c r="H1488" s="489">
        <v>93</v>
      </c>
      <c r="I1488" s="489">
        <v>93</v>
      </c>
      <c r="J1488" s="489" t="e">
        <v>#N/A</v>
      </c>
      <c r="K1488" s="489" t="e">
        <v>#N/A</v>
      </c>
      <c r="L1488" s="489" t="e">
        <v>#N/A</v>
      </c>
      <c r="M1488" s="743"/>
      <c r="N1488" s="613" t="e">
        <f t="shared" si="207"/>
        <v>#N/A</v>
      </c>
      <c r="O1488" s="613" t="e">
        <f t="shared" si="208"/>
        <v>#N/A</v>
      </c>
      <c r="P1488" s="613">
        <f t="shared" si="209"/>
        <v>0</v>
      </c>
      <c r="Q1488" s="896" t="e">
        <f t="shared" si="215"/>
        <v>#N/A</v>
      </c>
      <c r="R1488" s="613">
        <f t="shared" si="210"/>
        <v>0</v>
      </c>
      <c r="S1488" s="613" t="e">
        <f t="shared" si="211"/>
        <v>#N/A</v>
      </c>
      <c r="T1488" s="747" t="e">
        <f t="shared" si="212"/>
        <v>#N/A</v>
      </c>
      <c r="U1488" s="613" t="e">
        <f t="shared" si="213"/>
        <v>#N/A</v>
      </c>
    </row>
    <row r="1489" spans="1:21">
      <c r="A1489" s="285" t="s">
        <v>3723</v>
      </c>
      <c r="B1489" s="285" t="s">
        <v>2739</v>
      </c>
      <c r="C1489" s="447" t="s">
        <v>6202</v>
      </c>
      <c r="D1489" s="497">
        <f t="shared" si="214"/>
        <v>332</v>
      </c>
      <c r="E1489" s="496" t="e">
        <v>#N/A</v>
      </c>
      <c r="F1489" s="489" t="e">
        <v>#N/A</v>
      </c>
      <c r="G1489" s="489" t="e">
        <v>#N/A</v>
      </c>
      <c r="H1489" s="489">
        <v>332</v>
      </c>
      <c r="I1489" s="489">
        <v>332</v>
      </c>
      <c r="J1489" s="489" t="e">
        <v>#N/A</v>
      </c>
      <c r="K1489" s="489" t="e">
        <v>#N/A</v>
      </c>
      <c r="L1489" s="489" t="e">
        <v>#N/A</v>
      </c>
      <c r="M1489" s="743"/>
      <c r="N1489" s="613" t="e">
        <f t="shared" si="207"/>
        <v>#N/A</v>
      </c>
      <c r="O1489" s="613" t="e">
        <f t="shared" si="208"/>
        <v>#N/A</v>
      </c>
      <c r="P1489" s="613">
        <f t="shared" si="209"/>
        <v>0</v>
      </c>
      <c r="Q1489" s="896" t="e">
        <f t="shared" si="215"/>
        <v>#N/A</v>
      </c>
      <c r="R1489" s="613">
        <f t="shared" si="210"/>
        <v>0</v>
      </c>
      <c r="S1489" s="613" t="e">
        <f t="shared" si="211"/>
        <v>#N/A</v>
      </c>
      <c r="T1489" s="747" t="e">
        <f t="shared" si="212"/>
        <v>#N/A</v>
      </c>
      <c r="U1489" s="613" t="e">
        <f t="shared" si="213"/>
        <v>#N/A</v>
      </c>
    </row>
    <row r="1490" spans="1:21">
      <c r="A1490" s="285" t="s">
        <v>3723</v>
      </c>
      <c r="B1490" s="285" t="s">
        <v>2740</v>
      </c>
      <c r="C1490" s="447" t="s">
        <v>6203</v>
      </c>
      <c r="D1490" s="497">
        <f t="shared" si="214"/>
        <v>55</v>
      </c>
      <c r="E1490" s="496" t="e">
        <v>#N/A</v>
      </c>
      <c r="F1490" s="489" t="e">
        <v>#N/A</v>
      </c>
      <c r="G1490" s="489" t="e">
        <v>#N/A</v>
      </c>
      <c r="H1490" s="489">
        <v>55</v>
      </c>
      <c r="I1490" s="489">
        <v>55</v>
      </c>
      <c r="J1490" s="489" t="e">
        <v>#N/A</v>
      </c>
      <c r="K1490" s="489" t="e">
        <v>#N/A</v>
      </c>
      <c r="L1490" s="489" t="e">
        <v>#N/A</v>
      </c>
      <c r="M1490" s="743"/>
      <c r="N1490" s="613" t="e">
        <f t="shared" si="207"/>
        <v>#N/A</v>
      </c>
      <c r="O1490" s="613" t="e">
        <f t="shared" si="208"/>
        <v>#N/A</v>
      </c>
      <c r="P1490" s="613">
        <f t="shared" si="209"/>
        <v>0</v>
      </c>
      <c r="Q1490" s="896" t="e">
        <f t="shared" si="215"/>
        <v>#N/A</v>
      </c>
      <c r="R1490" s="613">
        <f t="shared" si="210"/>
        <v>0</v>
      </c>
      <c r="S1490" s="613" t="e">
        <f t="shared" si="211"/>
        <v>#N/A</v>
      </c>
      <c r="T1490" s="747" t="e">
        <f t="shared" si="212"/>
        <v>#N/A</v>
      </c>
      <c r="U1490" s="613" t="e">
        <f t="shared" si="213"/>
        <v>#N/A</v>
      </c>
    </row>
    <row r="1491" spans="1:21">
      <c r="A1491" s="285" t="s">
        <v>3723</v>
      </c>
      <c r="B1491" s="285" t="s">
        <v>1897</v>
      </c>
      <c r="C1491" s="447" t="s">
        <v>6204</v>
      </c>
      <c r="D1491" s="497">
        <f t="shared" si="214"/>
        <v>75</v>
      </c>
      <c r="E1491" s="496" t="e">
        <v>#N/A</v>
      </c>
      <c r="F1491" s="489" t="e">
        <v>#N/A</v>
      </c>
      <c r="G1491" s="489" t="e">
        <v>#N/A</v>
      </c>
      <c r="H1491" s="489">
        <v>75</v>
      </c>
      <c r="I1491" s="489">
        <v>75</v>
      </c>
      <c r="J1491" s="489" t="e">
        <v>#N/A</v>
      </c>
      <c r="K1491" s="489">
        <v>80</v>
      </c>
      <c r="L1491" s="489" t="e">
        <v>#N/A</v>
      </c>
      <c r="M1491" s="743"/>
      <c r="N1491" s="613" t="e">
        <f t="shared" si="207"/>
        <v>#N/A</v>
      </c>
      <c r="O1491" s="613" t="e">
        <f t="shared" si="208"/>
        <v>#N/A</v>
      </c>
      <c r="P1491" s="613">
        <f t="shared" si="209"/>
        <v>0</v>
      </c>
      <c r="Q1491" s="896" t="e">
        <f t="shared" si="215"/>
        <v>#N/A</v>
      </c>
      <c r="R1491" s="613">
        <f t="shared" si="210"/>
        <v>0</v>
      </c>
      <c r="S1491" s="613" t="e">
        <f t="shared" si="211"/>
        <v>#N/A</v>
      </c>
      <c r="T1491" s="747">
        <f t="shared" si="212"/>
        <v>-5</v>
      </c>
      <c r="U1491" s="613" t="e">
        <f t="shared" si="213"/>
        <v>#N/A</v>
      </c>
    </row>
    <row r="1492" spans="1:21">
      <c r="A1492" s="285" t="s">
        <v>3723</v>
      </c>
      <c r="B1492" s="285" t="s">
        <v>1904</v>
      </c>
      <c r="C1492" s="447" t="s">
        <v>6205</v>
      </c>
      <c r="D1492" s="497">
        <f t="shared" si="214"/>
        <v>363</v>
      </c>
      <c r="E1492" s="496" t="e">
        <v>#N/A</v>
      </c>
      <c r="F1492" s="489" t="e">
        <v>#N/A</v>
      </c>
      <c r="G1492" s="489" t="e">
        <v>#N/A</v>
      </c>
      <c r="H1492" s="489" t="e">
        <v>#N/A</v>
      </c>
      <c r="I1492" s="489">
        <v>363</v>
      </c>
      <c r="J1492" s="489" t="e">
        <v>#N/A</v>
      </c>
      <c r="K1492" s="489">
        <v>386</v>
      </c>
      <c r="L1492" s="489" t="e">
        <v>#N/A</v>
      </c>
      <c r="M1492" s="743"/>
      <c r="N1492" s="613" t="e">
        <f t="shared" si="207"/>
        <v>#N/A</v>
      </c>
      <c r="O1492" s="613" t="e">
        <f t="shared" si="208"/>
        <v>#N/A</v>
      </c>
      <c r="P1492" s="613" t="e">
        <f t="shared" si="209"/>
        <v>#N/A</v>
      </c>
      <c r="Q1492" s="896" t="e">
        <f t="shared" si="215"/>
        <v>#N/A</v>
      </c>
      <c r="R1492" s="613">
        <f t="shared" si="210"/>
        <v>0</v>
      </c>
      <c r="S1492" s="613" t="e">
        <f t="shared" si="211"/>
        <v>#N/A</v>
      </c>
      <c r="T1492" s="747">
        <f t="shared" si="212"/>
        <v>-23</v>
      </c>
      <c r="U1492" s="613" t="e">
        <f t="shared" si="213"/>
        <v>#N/A</v>
      </c>
    </row>
    <row r="1493" spans="1:21">
      <c r="A1493" s="285" t="s">
        <v>3723</v>
      </c>
      <c r="B1493" s="285" t="s">
        <v>1905</v>
      </c>
      <c r="C1493" s="447" t="s">
        <v>6206</v>
      </c>
      <c r="D1493" s="497">
        <f t="shared" si="214"/>
        <v>386</v>
      </c>
      <c r="E1493" s="496" t="e">
        <v>#N/A</v>
      </c>
      <c r="F1493" s="489" t="e">
        <v>#N/A</v>
      </c>
      <c r="G1493" s="489" t="e">
        <v>#N/A</v>
      </c>
      <c r="H1493" s="489" t="e">
        <v>#N/A</v>
      </c>
      <c r="I1493" s="489">
        <v>386</v>
      </c>
      <c r="J1493" s="489" t="e">
        <v>#N/A</v>
      </c>
      <c r="K1493" s="489">
        <v>386</v>
      </c>
      <c r="L1493" s="489" t="e">
        <v>#N/A</v>
      </c>
      <c r="M1493" s="743"/>
      <c r="N1493" s="613" t="e">
        <f t="shared" si="207"/>
        <v>#N/A</v>
      </c>
      <c r="O1493" s="613" t="e">
        <f t="shared" si="208"/>
        <v>#N/A</v>
      </c>
      <c r="P1493" s="613" t="e">
        <f t="shared" si="209"/>
        <v>#N/A</v>
      </c>
      <c r="Q1493" s="896" t="e">
        <f t="shared" si="215"/>
        <v>#N/A</v>
      </c>
      <c r="R1493" s="613">
        <f t="shared" si="210"/>
        <v>0</v>
      </c>
      <c r="S1493" s="613" t="e">
        <f t="shared" si="211"/>
        <v>#N/A</v>
      </c>
      <c r="T1493" s="747">
        <f t="shared" si="212"/>
        <v>0</v>
      </c>
      <c r="U1493" s="613" t="e">
        <f t="shared" si="213"/>
        <v>#N/A</v>
      </c>
    </row>
    <row r="1494" spans="1:21">
      <c r="A1494" s="285" t="s">
        <v>3723</v>
      </c>
      <c r="B1494" s="285" t="s">
        <v>1906</v>
      </c>
      <c r="C1494" s="447" t="s">
        <v>6207</v>
      </c>
      <c r="D1494" s="497">
        <f t="shared" si="214"/>
        <v>450</v>
      </c>
      <c r="E1494" s="496" t="e">
        <v>#N/A</v>
      </c>
      <c r="F1494" s="489" t="e">
        <v>#N/A</v>
      </c>
      <c r="G1494" s="489" t="e">
        <v>#N/A</v>
      </c>
      <c r="H1494" s="489">
        <v>450</v>
      </c>
      <c r="I1494" s="489">
        <v>450</v>
      </c>
      <c r="J1494" s="489" t="e">
        <v>#N/A</v>
      </c>
      <c r="K1494" s="489">
        <v>479</v>
      </c>
      <c r="L1494" s="489" t="e">
        <v>#N/A</v>
      </c>
      <c r="M1494" s="743"/>
      <c r="N1494" s="613" t="e">
        <f t="shared" si="207"/>
        <v>#N/A</v>
      </c>
      <c r="O1494" s="613" t="e">
        <f t="shared" si="208"/>
        <v>#N/A</v>
      </c>
      <c r="P1494" s="613">
        <f t="shared" si="209"/>
        <v>0</v>
      </c>
      <c r="Q1494" s="896" t="e">
        <f t="shared" si="215"/>
        <v>#N/A</v>
      </c>
      <c r="R1494" s="613">
        <f t="shared" si="210"/>
        <v>0</v>
      </c>
      <c r="S1494" s="613" t="e">
        <f t="shared" si="211"/>
        <v>#N/A</v>
      </c>
      <c r="T1494" s="747">
        <f t="shared" si="212"/>
        <v>-29</v>
      </c>
      <c r="U1494" s="613" t="e">
        <f t="shared" si="213"/>
        <v>#N/A</v>
      </c>
    </row>
    <row r="1495" spans="1:21">
      <c r="A1495" s="285" t="s">
        <v>3723</v>
      </c>
      <c r="B1495" s="285" t="s">
        <v>1907</v>
      </c>
      <c r="C1495" s="447" t="s">
        <v>6208</v>
      </c>
      <c r="D1495" s="497">
        <f t="shared" si="214"/>
        <v>254</v>
      </c>
      <c r="E1495" s="496" t="e">
        <v>#N/A</v>
      </c>
      <c r="F1495" s="489" t="e">
        <v>#N/A</v>
      </c>
      <c r="G1495" s="489" t="e">
        <v>#N/A</v>
      </c>
      <c r="H1495" s="489">
        <v>254</v>
      </c>
      <c r="I1495" s="489">
        <v>254</v>
      </c>
      <c r="J1495" s="489" t="e">
        <v>#N/A</v>
      </c>
      <c r="K1495" s="489">
        <v>270</v>
      </c>
      <c r="L1495" s="489" t="e">
        <v>#N/A</v>
      </c>
      <c r="M1495" s="743"/>
      <c r="N1495" s="613" t="e">
        <f t="shared" si="207"/>
        <v>#N/A</v>
      </c>
      <c r="O1495" s="613" t="e">
        <f t="shared" si="208"/>
        <v>#N/A</v>
      </c>
      <c r="P1495" s="613">
        <f t="shared" si="209"/>
        <v>0</v>
      </c>
      <c r="Q1495" s="896" t="e">
        <f t="shared" si="215"/>
        <v>#N/A</v>
      </c>
      <c r="R1495" s="613">
        <f t="shared" si="210"/>
        <v>0</v>
      </c>
      <c r="S1495" s="613" t="e">
        <f t="shared" si="211"/>
        <v>#N/A</v>
      </c>
      <c r="T1495" s="747">
        <f t="shared" si="212"/>
        <v>-16</v>
      </c>
      <c r="U1495" s="613" t="e">
        <f t="shared" si="213"/>
        <v>#N/A</v>
      </c>
    </row>
    <row r="1496" spans="1:21">
      <c r="A1496" s="285" t="s">
        <v>3723</v>
      </c>
      <c r="B1496" s="285" t="s">
        <v>1908</v>
      </c>
      <c r="C1496" s="447" t="s">
        <v>6209</v>
      </c>
      <c r="D1496" s="497">
        <f t="shared" si="214"/>
        <v>363</v>
      </c>
      <c r="E1496" s="496" t="e">
        <v>#N/A</v>
      </c>
      <c r="F1496" s="489" t="e">
        <v>#N/A</v>
      </c>
      <c r="G1496" s="489" t="e">
        <v>#N/A</v>
      </c>
      <c r="H1496" s="489">
        <v>363</v>
      </c>
      <c r="I1496" s="489">
        <v>363</v>
      </c>
      <c r="J1496" s="489" t="e">
        <v>#N/A</v>
      </c>
      <c r="K1496" s="489">
        <v>386</v>
      </c>
      <c r="L1496" s="489" t="e">
        <v>#N/A</v>
      </c>
      <c r="M1496" s="743"/>
      <c r="N1496" s="613" t="e">
        <f t="shared" si="207"/>
        <v>#N/A</v>
      </c>
      <c r="O1496" s="613" t="e">
        <f t="shared" si="208"/>
        <v>#N/A</v>
      </c>
      <c r="P1496" s="613">
        <f t="shared" si="209"/>
        <v>0</v>
      </c>
      <c r="Q1496" s="896" t="e">
        <f t="shared" si="215"/>
        <v>#N/A</v>
      </c>
      <c r="R1496" s="613">
        <f t="shared" si="210"/>
        <v>0</v>
      </c>
      <c r="S1496" s="613" t="e">
        <f t="shared" si="211"/>
        <v>#N/A</v>
      </c>
      <c r="T1496" s="747">
        <f t="shared" si="212"/>
        <v>-23</v>
      </c>
      <c r="U1496" s="613" t="e">
        <f t="shared" si="213"/>
        <v>#N/A</v>
      </c>
    </row>
    <row r="1497" spans="1:21">
      <c r="A1497" s="285" t="s">
        <v>3723</v>
      </c>
      <c r="B1497" s="285" t="s">
        <v>2741</v>
      </c>
      <c r="C1497" s="447" t="s">
        <v>6210</v>
      </c>
      <c r="D1497" s="497">
        <f t="shared" si="214"/>
        <v>78</v>
      </c>
      <c r="E1497" s="496" t="e">
        <v>#N/A</v>
      </c>
      <c r="F1497" s="489" t="e">
        <v>#N/A</v>
      </c>
      <c r="G1497" s="489" t="e">
        <v>#N/A</v>
      </c>
      <c r="H1497" s="489">
        <v>78</v>
      </c>
      <c r="I1497" s="489">
        <v>78</v>
      </c>
      <c r="J1497" s="489" t="e">
        <v>#N/A</v>
      </c>
      <c r="K1497" s="489" t="e">
        <v>#N/A</v>
      </c>
      <c r="L1497" s="489" t="e">
        <v>#N/A</v>
      </c>
      <c r="M1497" s="743"/>
      <c r="N1497" s="613" t="e">
        <f t="shared" si="207"/>
        <v>#N/A</v>
      </c>
      <c r="O1497" s="613" t="e">
        <f t="shared" si="208"/>
        <v>#N/A</v>
      </c>
      <c r="P1497" s="613">
        <f t="shared" si="209"/>
        <v>0</v>
      </c>
      <c r="Q1497" s="896" t="e">
        <f t="shared" si="215"/>
        <v>#N/A</v>
      </c>
      <c r="R1497" s="613">
        <f t="shared" si="210"/>
        <v>0</v>
      </c>
      <c r="S1497" s="613" t="e">
        <f t="shared" si="211"/>
        <v>#N/A</v>
      </c>
      <c r="T1497" s="747" t="e">
        <f t="shared" si="212"/>
        <v>#N/A</v>
      </c>
      <c r="U1497" s="613" t="e">
        <f t="shared" si="213"/>
        <v>#N/A</v>
      </c>
    </row>
    <row r="1498" spans="1:21">
      <c r="A1498" s="285" t="s">
        <v>3723</v>
      </c>
      <c r="B1498" s="285" t="s">
        <v>2742</v>
      </c>
      <c r="C1498" s="447" t="s">
        <v>6211</v>
      </c>
      <c r="D1498" s="497">
        <f t="shared" si="214"/>
        <v>171</v>
      </c>
      <c r="E1498" s="496" t="e">
        <v>#N/A</v>
      </c>
      <c r="F1498" s="489" t="e">
        <v>#N/A</v>
      </c>
      <c r="G1498" s="489" t="e">
        <v>#N/A</v>
      </c>
      <c r="H1498" s="489">
        <v>171</v>
      </c>
      <c r="I1498" s="489">
        <v>171</v>
      </c>
      <c r="J1498" s="489" t="e">
        <v>#N/A</v>
      </c>
      <c r="K1498" s="489" t="e">
        <v>#N/A</v>
      </c>
      <c r="L1498" s="489" t="e">
        <v>#N/A</v>
      </c>
      <c r="M1498" s="743"/>
      <c r="N1498" s="613" t="e">
        <f t="shared" si="207"/>
        <v>#N/A</v>
      </c>
      <c r="O1498" s="613" t="e">
        <f t="shared" si="208"/>
        <v>#N/A</v>
      </c>
      <c r="P1498" s="613">
        <f t="shared" si="209"/>
        <v>0</v>
      </c>
      <c r="Q1498" s="896" t="e">
        <f t="shared" si="215"/>
        <v>#N/A</v>
      </c>
      <c r="R1498" s="613">
        <f t="shared" si="210"/>
        <v>0</v>
      </c>
      <c r="S1498" s="613" t="e">
        <f t="shared" si="211"/>
        <v>#N/A</v>
      </c>
      <c r="T1498" s="747" t="e">
        <f t="shared" si="212"/>
        <v>#N/A</v>
      </c>
      <c r="U1498" s="613" t="e">
        <f t="shared" si="213"/>
        <v>#N/A</v>
      </c>
    </row>
    <row r="1499" spans="1:21">
      <c r="A1499" s="285" t="s">
        <v>3723</v>
      </c>
      <c r="B1499" s="285" t="s">
        <v>2743</v>
      </c>
      <c r="C1499" s="447" t="s">
        <v>6212</v>
      </c>
      <c r="D1499" s="497">
        <f t="shared" si="214"/>
        <v>221</v>
      </c>
      <c r="E1499" s="496" t="e">
        <v>#N/A</v>
      </c>
      <c r="F1499" s="489" t="e">
        <v>#N/A</v>
      </c>
      <c r="G1499" s="489" t="e">
        <v>#N/A</v>
      </c>
      <c r="H1499" s="489">
        <v>221</v>
      </c>
      <c r="I1499" s="489">
        <v>221</v>
      </c>
      <c r="J1499" s="489" t="e">
        <v>#N/A</v>
      </c>
      <c r="K1499" s="489" t="e">
        <v>#N/A</v>
      </c>
      <c r="L1499" s="489" t="e">
        <v>#N/A</v>
      </c>
      <c r="M1499" s="743"/>
      <c r="N1499" s="613" t="e">
        <f t="shared" si="207"/>
        <v>#N/A</v>
      </c>
      <c r="O1499" s="613" t="e">
        <f t="shared" si="208"/>
        <v>#N/A</v>
      </c>
      <c r="P1499" s="613">
        <f t="shared" si="209"/>
        <v>0</v>
      </c>
      <c r="Q1499" s="896" t="e">
        <f t="shared" si="215"/>
        <v>#N/A</v>
      </c>
      <c r="R1499" s="613">
        <f t="shared" si="210"/>
        <v>0</v>
      </c>
      <c r="S1499" s="613" t="e">
        <f t="shared" si="211"/>
        <v>#N/A</v>
      </c>
      <c r="T1499" s="747" t="e">
        <f t="shared" si="212"/>
        <v>#N/A</v>
      </c>
      <c r="U1499" s="613" t="e">
        <f t="shared" si="213"/>
        <v>#N/A</v>
      </c>
    </row>
    <row r="1500" spans="1:21">
      <c r="A1500" s="285" t="s">
        <v>3723</v>
      </c>
      <c r="B1500" s="285" t="s">
        <v>1909</v>
      </c>
      <c r="C1500" s="447" t="s">
        <v>6213</v>
      </c>
      <c r="D1500" s="497">
        <f t="shared" si="214"/>
        <v>78</v>
      </c>
      <c r="E1500" s="496" t="e">
        <v>#N/A</v>
      </c>
      <c r="F1500" s="489" t="e">
        <v>#N/A</v>
      </c>
      <c r="G1500" s="489" t="e">
        <v>#N/A</v>
      </c>
      <c r="H1500" s="489">
        <v>78</v>
      </c>
      <c r="I1500" s="489">
        <v>78</v>
      </c>
      <c r="J1500" s="489" t="e">
        <v>#N/A</v>
      </c>
      <c r="K1500" s="489">
        <v>83</v>
      </c>
      <c r="L1500" s="489" t="e">
        <v>#N/A</v>
      </c>
      <c r="M1500" s="743"/>
      <c r="N1500" s="613" t="e">
        <f t="shared" si="207"/>
        <v>#N/A</v>
      </c>
      <c r="O1500" s="613" t="e">
        <f t="shared" si="208"/>
        <v>#N/A</v>
      </c>
      <c r="P1500" s="613">
        <f t="shared" si="209"/>
        <v>0</v>
      </c>
      <c r="Q1500" s="896" t="e">
        <f t="shared" si="215"/>
        <v>#N/A</v>
      </c>
      <c r="R1500" s="613">
        <f t="shared" si="210"/>
        <v>0</v>
      </c>
      <c r="S1500" s="613" t="e">
        <f t="shared" si="211"/>
        <v>#N/A</v>
      </c>
      <c r="T1500" s="747">
        <f t="shared" si="212"/>
        <v>-5</v>
      </c>
      <c r="U1500" s="613" t="e">
        <f t="shared" si="213"/>
        <v>#N/A</v>
      </c>
    </row>
    <row r="1501" spans="1:21">
      <c r="A1501" s="285" t="s">
        <v>3723</v>
      </c>
      <c r="B1501" s="285" t="s">
        <v>1910</v>
      </c>
      <c r="C1501" s="447" t="s">
        <v>6214</v>
      </c>
      <c r="D1501" s="497">
        <f t="shared" si="214"/>
        <v>171</v>
      </c>
      <c r="E1501" s="496" t="e">
        <v>#N/A</v>
      </c>
      <c r="F1501" s="489" t="e">
        <v>#N/A</v>
      </c>
      <c r="G1501" s="489" t="e">
        <v>#N/A</v>
      </c>
      <c r="H1501" s="489">
        <v>171</v>
      </c>
      <c r="I1501" s="489">
        <v>171</v>
      </c>
      <c r="J1501" s="489" t="e">
        <v>#N/A</v>
      </c>
      <c r="K1501" s="489">
        <v>182</v>
      </c>
      <c r="L1501" s="489" t="e">
        <v>#N/A</v>
      </c>
      <c r="M1501" s="743"/>
      <c r="N1501" s="613" t="e">
        <f t="shared" si="207"/>
        <v>#N/A</v>
      </c>
      <c r="O1501" s="613" t="e">
        <f t="shared" si="208"/>
        <v>#N/A</v>
      </c>
      <c r="P1501" s="613">
        <f t="shared" si="209"/>
        <v>0</v>
      </c>
      <c r="Q1501" s="896" t="e">
        <f t="shared" si="215"/>
        <v>#N/A</v>
      </c>
      <c r="R1501" s="613">
        <f t="shared" si="210"/>
        <v>0</v>
      </c>
      <c r="S1501" s="613" t="e">
        <f t="shared" si="211"/>
        <v>#N/A</v>
      </c>
      <c r="T1501" s="747">
        <f t="shared" si="212"/>
        <v>-11</v>
      </c>
      <c r="U1501" s="613" t="e">
        <f t="shared" si="213"/>
        <v>#N/A</v>
      </c>
    </row>
    <row r="1502" spans="1:21">
      <c r="A1502" s="285" t="s">
        <v>3723</v>
      </c>
      <c r="B1502" s="285" t="s">
        <v>1911</v>
      </c>
      <c r="C1502" s="447" t="s">
        <v>6215</v>
      </c>
      <c r="D1502" s="497">
        <f t="shared" si="214"/>
        <v>103</v>
      </c>
      <c r="E1502" s="496" t="e">
        <v>#N/A</v>
      </c>
      <c r="F1502" s="489" t="e">
        <v>#N/A</v>
      </c>
      <c r="G1502" s="489" t="e">
        <v>#N/A</v>
      </c>
      <c r="H1502" s="489">
        <v>103</v>
      </c>
      <c r="I1502" s="489">
        <v>103</v>
      </c>
      <c r="J1502" s="489" t="e">
        <v>#N/A</v>
      </c>
      <c r="K1502" s="489">
        <v>110</v>
      </c>
      <c r="L1502" s="489" t="e">
        <v>#N/A</v>
      </c>
      <c r="M1502" s="743"/>
      <c r="N1502" s="613" t="e">
        <f t="shared" si="207"/>
        <v>#N/A</v>
      </c>
      <c r="O1502" s="613" t="e">
        <f t="shared" si="208"/>
        <v>#N/A</v>
      </c>
      <c r="P1502" s="613">
        <f t="shared" si="209"/>
        <v>0</v>
      </c>
      <c r="Q1502" s="896" t="e">
        <f t="shared" si="215"/>
        <v>#N/A</v>
      </c>
      <c r="R1502" s="613">
        <f t="shared" si="210"/>
        <v>0</v>
      </c>
      <c r="S1502" s="613" t="e">
        <f t="shared" si="211"/>
        <v>#N/A</v>
      </c>
      <c r="T1502" s="747">
        <f t="shared" si="212"/>
        <v>-7</v>
      </c>
      <c r="U1502" s="613" t="e">
        <f t="shared" si="213"/>
        <v>#N/A</v>
      </c>
    </row>
    <row r="1503" spans="1:21">
      <c r="A1503" s="285" t="s">
        <v>3723</v>
      </c>
      <c r="B1503" s="285" t="s">
        <v>1912</v>
      </c>
      <c r="C1503" s="447" t="s">
        <v>6216</v>
      </c>
      <c r="D1503" s="497">
        <f t="shared" si="214"/>
        <v>182</v>
      </c>
      <c r="E1503" s="496" t="e">
        <v>#N/A</v>
      </c>
      <c r="F1503" s="489" t="e">
        <v>#N/A</v>
      </c>
      <c r="G1503" s="489" t="e">
        <v>#N/A</v>
      </c>
      <c r="H1503" s="489">
        <v>182</v>
      </c>
      <c r="I1503" s="489">
        <v>182</v>
      </c>
      <c r="J1503" s="489" t="e">
        <v>#N/A</v>
      </c>
      <c r="K1503" s="489">
        <v>182</v>
      </c>
      <c r="L1503" s="489" t="e">
        <v>#N/A</v>
      </c>
      <c r="M1503" s="743"/>
      <c r="N1503" s="613" t="e">
        <f t="shared" si="207"/>
        <v>#N/A</v>
      </c>
      <c r="O1503" s="613" t="e">
        <f t="shared" si="208"/>
        <v>#N/A</v>
      </c>
      <c r="P1503" s="613">
        <f t="shared" si="209"/>
        <v>0</v>
      </c>
      <c r="Q1503" s="896" t="e">
        <f t="shared" si="215"/>
        <v>#N/A</v>
      </c>
      <c r="R1503" s="613">
        <f t="shared" si="210"/>
        <v>0</v>
      </c>
      <c r="S1503" s="613" t="e">
        <f t="shared" si="211"/>
        <v>#N/A</v>
      </c>
      <c r="T1503" s="747">
        <f t="shared" si="212"/>
        <v>0</v>
      </c>
      <c r="U1503" s="613" t="e">
        <f t="shared" si="213"/>
        <v>#N/A</v>
      </c>
    </row>
    <row r="1504" spans="1:21">
      <c r="A1504" s="285" t="s">
        <v>3723</v>
      </c>
      <c r="B1504" s="285" t="s">
        <v>2744</v>
      </c>
      <c r="C1504" s="447" t="s">
        <v>6217</v>
      </c>
      <c r="D1504" s="497">
        <f t="shared" si="214"/>
        <v>39</v>
      </c>
      <c r="E1504" s="496" t="e">
        <v>#N/A</v>
      </c>
      <c r="F1504" s="489" t="e">
        <v>#N/A</v>
      </c>
      <c r="G1504" s="489" t="e">
        <v>#N/A</v>
      </c>
      <c r="H1504" s="489">
        <v>39</v>
      </c>
      <c r="I1504" s="489">
        <v>39</v>
      </c>
      <c r="J1504" s="489" t="e">
        <v>#N/A</v>
      </c>
      <c r="K1504" s="489" t="e">
        <v>#N/A</v>
      </c>
      <c r="L1504" s="489" t="e">
        <v>#N/A</v>
      </c>
      <c r="M1504" s="743"/>
      <c r="N1504" s="613" t="e">
        <f t="shared" si="207"/>
        <v>#N/A</v>
      </c>
      <c r="O1504" s="613" t="e">
        <f t="shared" si="208"/>
        <v>#N/A</v>
      </c>
      <c r="P1504" s="613">
        <f t="shared" si="209"/>
        <v>0</v>
      </c>
      <c r="Q1504" s="896" t="e">
        <f t="shared" si="215"/>
        <v>#N/A</v>
      </c>
      <c r="R1504" s="613">
        <f t="shared" si="210"/>
        <v>0</v>
      </c>
      <c r="S1504" s="613" t="e">
        <f t="shared" si="211"/>
        <v>#N/A</v>
      </c>
      <c r="T1504" s="747" t="e">
        <f t="shared" si="212"/>
        <v>#N/A</v>
      </c>
      <c r="U1504" s="613" t="e">
        <f t="shared" si="213"/>
        <v>#N/A</v>
      </c>
    </row>
    <row r="1505" spans="1:21">
      <c r="A1505" s="285" t="s">
        <v>3723</v>
      </c>
      <c r="B1505" s="285" t="s">
        <v>1913</v>
      </c>
      <c r="C1505" s="447" t="s">
        <v>6218</v>
      </c>
      <c r="D1505" s="497">
        <f t="shared" si="214"/>
        <v>88</v>
      </c>
      <c r="E1505" s="496" t="e">
        <v>#N/A</v>
      </c>
      <c r="F1505" s="489" t="e">
        <v>#N/A</v>
      </c>
      <c r="G1505" s="489" t="e">
        <v>#N/A</v>
      </c>
      <c r="H1505" s="489">
        <v>88</v>
      </c>
      <c r="I1505" s="489">
        <v>88</v>
      </c>
      <c r="J1505" s="489" t="e">
        <v>#N/A</v>
      </c>
      <c r="K1505" s="489">
        <v>95</v>
      </c>
      <c r="L1505" s="489" t="e">
        <v>#N/A</v>
      </c>
      <c r="M1505" s="743"/>
      <c r="N1505" s="613" t="e">
        <f t="shared" si="207"/>
        <v>#N/A</v>
      </c>
      <c r="O1505" s="613" t="e">
        <f t="shared" si="208"/>
        <v>#N/A</v>
      </c>
      <c r="P1505" s="613">
        <f t="shared" si="209"/>
        <v>0</v>
      </c>
      <c r="Q1505" s="896" t="e">
        <f t="shared" si="215"/>
        <v>#N/A</v>
      </c>
      <c r="R1505" s="613">
        <f t="shared" si="210"/>
        <v>0</v>
      </c>
      <c r="S1505" s="613" t="e">
        <f t="shared" si="211"/>
        <v>#N/A</v>
      </c>
      <c r="T1505" s="747">
        <f t="shared" si="212"/>
        <v>-7</v>
      </c>
      <c r="U1505" s="613" t="e">
        <f t="shared" si="213"/>
        <v>#N/A</v>
      </c>
    </row>
    <row r="1506" spans="1:21">
      <c r="A1506" s="285" t="s">
        <v>3723</v>
      </c>
      <c r="B1506" s="285" t="s">
        <v>2745</v>
      </c>
      <c r="C1506" s="447" t="s">
        <v>6219</v>
      </c>
      <c r="D1506" s="497">
        <f t="shared" si="214"/>
        <v>132</v>
      </c>
      <c r="E1506" s="496" t="e">
        <v>#N/A</v>
      </c>
      <c r="F1506" s="489" t="e">
        <v>#N/A</v>
      </c>
      <c r="G1506" s="489" t="e">
        <v>#N/A</v>
      </c>
      <c r="H1506" s="489">
        <v>132</v>
      </c>
      <c r="I1506" s="489">
        <v>132</v>
      </c>
      <c r="J1506" s="489" t="e">
        <v>#N/A</v>
      </c>
      <c r="K1506" s="489" t="e">
        <v>#N/A</v>
      </c>
      <c r="L1506" s="489" t="e">
        <v>#N/A</v>
      </c>
      <c r="M1506" s="743"/>
      <c r="N1506" s="613" t="e">
        <f t="shared" si="207"/>
        <v>#N/A</v>
      </c>
      <c r="O1506" s="613" t="e">
        <f t="shared" si="208"/>
        <v>#N/A</v>
      </c>
      <c r="P1506" s="613">
        <f t="shared" si="209"/>
        <v>0</v>
      </c>
      <c r="Q1506" s="896" t="e">
        <f t="shared" si="215"/>
        <v>#N/A</v>
      </c>
      <c r="R1506" s="613">
        <f t="shared" si="210"/>
        <v>0</v>
      </c>
      <c r="S1506" s="613" t="e">
        <f t="shared" si="211"/>
        <v>#N/A</v>
      </c>
      <c r="T1506" s="747" t="e">
        <f t="shared" si="212"/>
        <v>#N/A</v>
      </c>
      <c r="U1506" s="613" t="e">
        <f t="shared" si="213"/>
        <v>#N/A</v>
      </c>
    </row>
    <row r="1507" spans="1:21">
      <c r="A1507" s="285" t="s">
        <v>3723</v>
      </c>
      <c r="B1507" s="285" t="s">
        <v>2746</v>
      </c>
      <c r="C1507" s="447" t="s">
        <v>6220</v>
      </c>
      <c r="D1507" s="497">
        <f t="shared" si="214"/>
        <v>165</v>
      </c>
      <c r="E1507" s="496" t="e">
        <v>#N/A</v>
      </c>
      <c r="F1507" s="489" t="e">
        <v>#N/A</v>
      </c>
      <c r="G1507" s="489" t="e">
        <v>#N/A</v>
      </c>
      <c r="H1507" s="489">
        <v>165</v>
      </c>
      <c r="I1507" s="489">
        <v>165</v>
      </c>
      <c r="J1507" s="489" t="e">
        <v>#N/A</v>
      </c>
      <c r="K1507" s="489" t="e">
        <v>#N/A</v>
      </c>
      <c r="L1507" s="489" t="e">
        <v>#N/A</v>
      </c>
      <c r="M1507" s="743"/>
      <c r="N1507" s="613" t="e">
        <f t="shared" si="207"/>
        <v>#N/A</v>
      </c>
      <c r="O1507" s="613" t="e">
        <f t="shared" si="208"/>
        <v>#N/A</v>
      </c>
      <c r="P1507" s="613">
        <f t="shared" si="209"/>
        <v>0</v>
      </c>
      <c r="Q1507" s="896" t="e">
        <f t="shared" si="215"/>
        <v>#N/A</v>
      </c>
      <c r="R1507" s="613">
        <f t="shared" si="210"/>
        <v>0</v>
      </c>
      <c r="S1507" s="613" t="e">
        <f t="shared" si="211"/>
        <v>#N/A</v>
      </c>
      <c r="T1507" s="747" t="e">
        <f t="shared" si="212"/>
        <v>#N/A</v>
      </c>
      <c r="U1507" s="613" t="e">
        <f t="shared" si="213"/>
        <v>#N/A</v>
      </c>
    </row>
    <row r="1508" spans="1:21">
      <c r="A1508" s="285" t="s">
        <v>3723</v>
      </c>
      <c r="B1508" s="285" t="s">
        <v>1894</v>
      </c>
      <c r="C1508" s="447" t="s">
        <v>6221</v>
      </c>
      <c r="D1508" s="497">
        <f t="shared" si="214"/>
        <v>77</v>
      </c>
      <c r="E1508" s="496" t="e">
        <v>#N/A</v>
      </c>
      <c r="F1508" s="489" t="e">
        <v>#N/A</v>
      </c>
      <c r="G1508" s="489" t="e">
        <v>#N/A</v>
      </c>
      <c r="H1508" s="489" t="e">
        <v>#N/A</v>
      </c>
      <c r="I1508" s="489">
        <v>77</v>
      </c>
      <c r="J1508" s="489" t="e">
        <v>#N/A</v>
      </c>
      <c r="K1508" s="489">
        <v>77</v>
      </c>
      <c r="L1508" s="489" t="e">
        <v>#N/A</v>
      </c>
      <c r="M1508" s="743"/>
      <c r="N1508" s="613" t="e">
        <f t="shared" si="207"/>
        <v>#N/A</v>
      </c>
      <c r="O1508" s="613" t="e">
        <f t="shared" si="208"/>
        <v>#N/A</v>
      </c>
      <c r="P1508" s="613" t="e">
        <f t="shared" si="209"/>
        <v>#N/A</v>
      </c>
      <c r="Q1508" s="896" t="e">
        <f t="shared" si="215"/>
        <v>#N/A</v>
      </c>
      <c r="R1508" s="613">
        <f t="shared" si="210"/>
        <v>0</v>
      </c>
      <c r="S1508" s="613" t="e">
        <f t="shared" si="211"/>
        <v>#N/A</v>
      </c>
      <c r="T1508" s="747">
        <f t="shared" si="212"/>
        <v>0</v>
      </c>
      <c r="U1508" s="613" t="e">
        <f t="shared" si="213"/>
        <v>#N/A</v>
      </c>
    </row>
    <row r="1509" spans="1:21">
      <c r="A1509" s="285" t="s">
        <v>3723</v>
      </c>
      <c r="B1509" s="285" t="s">
        <v>1892</v>
      </c>
      <c r="C1509" s="447" t="s">
        <v>6222</v>
      </c>
      <c r="D1509" s="497">
        <f t="shared" si="214"/>
        <v>336</v>
      </c>
      <c r="E1509" s="496" t="e">
        <v>#N/A</v>
      </c>
      <c r="F1509" s="489" t="e">
        <v>#N/A</v>
      </c>
      <c r="G1509" s="489" t="e">
        <v>#N/A</v>
      </c>
      <c r="H1509" s="489" t="e">
        <v>#N/A</v>
      </c>
      <c r="I1509" s="489">
        <v>336</v>
      </c>
      <c r="J1509" s="489" t="e">
        <v>#N/A</v>
      </c>
      <c r="K1509" s="489">
        <v>336</v>
      </c>
      <c r="L1509" s="489" t="e">
        <v>#N/A</v>
      </c>
      <c r="M1509" s="743"/>
      <c r="N1509" s="613" t="e">
        <f t="shared" si="207"/>
        <v>#N/A</v>
      </c>
      <c r="O1509" s="613" t="e">
        <f t="shared" si="208"/>
        <v>#N/A</v>
      </c>
      <c r="P1509" s="613" t="e">
        <f t="shared" si="209"/>
        <v>#N/A</v>
      </c>
      <c r="Q1509" s="896" t="e">
        <f t="shared" si="215"/>
        <v>#N/A</v>
      </c>
      <c r="R1509" s="613">
        <f t="shared" si="210"/>
        <v>0</v>
      </c>
      <c r="S1509" s="613" t="e">
        <f t="shared" si="211"/>
        <v>#N/A</v>
      </c>
      <c r="T1509" s="747">
        <f t="shared" si="212"/>
        <v>0</v>
      </c>
      <c r="U1509" s="613" t="e">
        <f t="shared" si="213"/>
        <v>#N/A</v>
      </c>
    </row>
    <row r="1510" spans="1:21">
      <c r="A1510" s="285" t="s">
        <v>3723</v>
      </c>
      <c r="B1510" s="285" t="s">
        <v>1895</v>
      </c>
      <c r="C1510" s="447" t="s">
        <v>6223</v>
      </c>
      <c r="D1510" s="497">
        <f t="shared" si="214"/>
        <v>52</v>
      </c>
      <c r="E1510" s="496" t="e">
        <v>#N/A</v>
      </c>
      <c r="F1510" s="489" t="e">
        <v>#N/A</v>
      </c>
      <c r="G1510" s="489" t="e">
        <v>#N/A</v>
      </c>
      <c r="H1510" s="489">
        <v>52</v>
      </c>
      <c r="I1510" s="489">
        <v>52</v>
      </c>
      <c r="J1510" s="489" t="e">
        <v>#N/A</v>
      </c>
      <c r="K1510" s="489">
        <v>55</v>
      </c>
      <c r="L1510" s="489" t="e">
        <v>#N/A</v>
      </c>
      <c r="M1510" s="743"/>
      <c r="N1510" s="613" t="e">
        <f t="shared" si="207"/>
        <v>#N/A</v>
      </c>
      <c r="O1510" s="613" t="e">
        <f t="shared" si="208"/>
        <v>#N/A</v>
      </c>
      <c r="P1510" s="613">
        <f t="shared" si="209"/>
        <v>0</v>
      </c>
      <c r="Q1510" s="896" t="e">
        <f t="shared" si="215"/>
        <v>#N/A</v>
      </c>
      <c r="R1510" s="613">
        <f t="shared" si="210"/>
        <v>0</v>
      </c>
      <c r="S1510" s="613" t="e">
        <f t="shared" si="211"/>
        <v>#N/A</v>
      </c>
      <c r="T1510" s="747">
        <f t="shared" si="212"/>
        <v>-3</v>
      </c>
      <c r="U1510" s="613" t="e">
        <f t="shared" si="213"/>
        <v>#N/A</v>
      </c>
    </row>
    <row r="1511" spans="1:21">
      <c r="A1511" s="285" t="s">
        <v>3723</v>
      </c>
      <c r="B1511" s="285" t="s">
        <v>1914</v>
      </c>
      <c r="C1511" s="447" t="s">
        <v>6224</v>
      </c>
      <c r="D1511" s="497">
        <f t="shared" si="214"/>
        <v>72</v>
      </c>
      <c r="E1511" s="496" t="e">
        <v>#N/A</v>
      </c>
      <c r="F1511" s="489" t="e">
        <v>#N/A</v>
      </c>
      <c r="G1511" s="489" t="e">
        <v>#N/A</v>
      </c>
      <c r="H1511" s="489">
        <v>72</v>
      </c>
      <c r="I1511" s="489">
        <v>72</v>
      </c>
      <c r="J1511" s="489" t="e">
        <v>#N/A</v>
      </c>
      <c r="K1511" s="489">
        <v>77</v>
      </c>
      <c r="L1511" s="489" t="e">
        <v>#N/A</v>
      </c>
      <c r="M1511" s="743"/>
      <c r="N1511" s="613" t="e">
        <f t="shared" si="207"/>
        <v>#N/A</v>
      </c>
      <c r="O1511" s="613" t="e">
        <f t="shared" si="208"/>
        <v>#N/A</v>
      </c>
      <c r="P1511" s="613">
        <f t="shared" si="209"/>
        <v>0</v>
      </c>
      <c r="Q1511" s="896" t="e">
        <f t="shared" si="215"/>
        <v>#N/A</v>
      </c>
      <c r="R1511" s="613">
        <f t="shared" si="210"/>
        <v>0</v>
      </c>
      <c r="S1511" s="613" t="e">
        <f t="shared" si="211"/>
        <v>#N/A</v>
      </c>
      <c r="T1511" s="747">
        <f t="shared" si="212"/>
        <v>-5</v>
      </c>
      <c r="U1511" s="613" t="e">
        <f t="shared" si="213"/>
        <v>#N/A</v>
      </c>
    </row>
    <row r="1512" spans="1:21">
      <c r="A1512" s="285" t="s">
        <v>3723</v>
      </c>
      <c r="B1512" s="285" t="s">
        <v>1915</v>
      </c>
      <c r="C1512" s="447" t="s">
        <v>6225</v>
      </c>
      <c r="D1512" s="497">
        <f t="shared" si="214"/>
        <v>248</v>
      </c>
      <c r="E1512" s="496" t="e">
        <v>#N/A</v>
      </c>
      <c r="F1512" s="489" t="e">
        <v>#N/A</v>
      </c>
      <c r="G1512" s="489" t="e">
        <v>#N/A</v>
      </c>
      <c r="H1512" s="489">
        <v>248</v>
      </c>
      <c r="I1512" s="489">
        <v>248</v>
      </c>
      <c r="J1512" s="489" t="e">
        <v>#N/A</v>
      </c>
      <c r="K1512" s="489">
        <v>264</v>
      </c>
      <c r="L1512" s="489" t="e">
        <v>#N/A</v>
      </c>
      <c r="M1512" s="743"/>
      <c r="N1512" s="613" t="e">
        <f t="shared" si="207"/>
        <v>#N/A</v>
      </c>
      <c r="O1512" s="613" t="e">
        <f t="shared" si="208"/>
        <v>#N/A</v>
      </c>
      <c r="P1512" s="613">
        <f t="shared" si="209"/>
        <v>0</v>
      </c>
      <c r="Q1512" s="896" t="e">
        <f t="shared" si="215"/>
        <v>#N/A</v>
      </c>
      <c r="R1512" s="613">
        <f t="shared" si="210"/>
        <v>0</v>
      </c>
      <c r="S1512" s="613" t="e">
        <f t="shared" si="211"/>
        <v>#N/A</v>
      </c>
      <c r="T1512" s="747">
        <f t="shared" si="212"/>
        <v>-16</v>
      </c>
      <c r="U1512" s="613" t="e">
        <f t="shared" si="213"/>
        <v>#N/A</v>
      </c>
    </row>
    <row r="1513" spans="1:21">
      <c r="A1513" s="285" t="s">
        <v>3723</v>
      </c>
      <c r="B1513" s="285" t="s">
        <v>1916</v>
      </c>
      <c r="C1513" s="447" t="s">
        <v>6226</v>
      </c>
      <c r="D1513" s="497">
        <f t="shared" si="214"/>
        <v>248</v>
      </c>
      <c r="E1513" s="496" t="e">
        <v>#N/A</v>
      </c>
      <c r="F1513" s="489" t="e">
        <v>#N/A</v>
      </c>
      <c r="G1513" s="489" t="e">
        <v>#N/A</v>
      </c>
      <c r="H1513" s="489">
        <v>248</v>
      </c>
      <c r="I1513" s="489">
        <v>248</v>
      </c>
      <c r="J1513" s="489" t="e">
        <v>#N/A</v>
      </c>
      <c r="K1513" s="489">
        <v>264</v>
      </c>
      <c r="L1513" s="489" t="e">
        <v>#N/A</v>
      </c>
      <c r="M1513" s="743"/>
      <c r="N1513" s="613" t="e">
        <f t="shared" si="207"/>
        <v>#N/A</v>
      </c>
      <c r="O1513" s="613" t="e">
        <f t="shared" si="208"/>
        <v>#N/A</v>
      </c>
      <c r="P1513" s="613">
        <f t="shared" si="209"/>
        <v>0</v>
      </c>
      <c r="Q1513" s="896" t="e">
        <f t="shared" si="215"/>
        <v>#N/A</v>
      </c>
      <c r="R1513" s="613">
        <f t="shared" si="210"/>
        <v>0</v>
      </c>
      <c r="S1513" s="613" t="e">
        <f t="shared" si="211"/>
        <v>#N/A</v>
      </c>
      <c r="T1513" s="747">
        <f t="shared" si="212"/>
        <v>-16</v>
      </c>
      <c r="U1513" s="613" t="e">
        <f t="shared" si="213"/>
        <v>#N/A</v>
      </c>
    </row>
    <row r="1514" spans="1:21">
      <c r="A1514" s="285" t="s">
        <v>3723</v>
      </c>
      <c r="B1514" s="285" t="s">
        <v>1917</v>
      </c>
      <c r="C1514" s="447" t="s">
        <v>6227</v>
      </c>
      <c r="D1514" s="497">
        <f t="shared" si="214"/>
        <v>375</v>
      </c>
      <c r="E1514" s="496" t="e">
        <v>#N/A</v>
      </c>
      <c r="F1514" s="489" t="e">
        <v>#N/A</v>
      </c>
      <c r="G1514" s="489" t="e">
        <v>#N/A</v>
      </c>
      <c r="H1514" s="489" t="e">
        <v>#N/A</v>
      </c>
      <c r="I1514" s="489">
        <v>375</v>
      </c>
      <c r="J1514" s="489" t="e">
        <v>#N/A</v>
      </c>
      <c r="K1514" s="489">
        <v>264</v>
      </c>
      <c r="L1514" s="489" t="e">
        <v>#N/A</v>
      </c>
      <c r="M1514" s="743"/>
      <c r="N1514" s="613" t="e">
        <f t="shared" si="207"/>
        <v>#N/A</v>
      </c>
      <c r="O1514" s="613" t="e">
        <f t="shared" si="208"/>
        <v>#N/A</v>
      </c>
      <c r="P1514" s="613" t="e">
        <f t="shared" si="209"/>
        <v>#N/A</v>
      </c>
      <c r="Q1514" s="896" t="e">
        <f t="shared" si="215"/>
        <v>#N/A</v>
      </c>
      <c r="R1514" s="613">
        <f t="shared" si="210"/>
        <v>0</v>
      </c>
      <c r="S1514" s="613" t="e">
        <f t="shared" si="211"/>
        <v>#N/A</v>
      </c>
      <c r="T1514" s="747">
        <f t="shared" si="212"/>
        <v>111</v>
      </c>
      <c r="U1514" s="613" t="e">
        <f t="shared" si="213"/>
        <v>#N/A</v>
      </c>
    </row>
    <row r="1515" spans="1:21">
      <c r="A1515" s="285" t="s">
        <v>3723</v>
      </c>
      <c r="B1515" s="285" t="s">
        <v>1918</v>
      </c>
      <c r="C1515" s="447" t="s">
        <v>6228</v>
      </c>
      <c r="D1515" s="497">
        <f t="shared" si="214"/>
        <v>248</v>
      </c>
      <c r="E1515" s="496" t="e">
        <v>#N/A</v>
      </c>
      <c r="F1515" s="489" t="e">
        <v>#N/A</v>
      </c>
      <c r="G1515" s="489" t="e">
        <v>#N/A</v>
      </c>
      <c r="H1515" s="489">
        <v>248</v>
      </c>
      <c r="I1515" s="489">
        <v>248</v>
      </c>
      <c r="J1515" s="489" t="e">
        <v>#N/A</v>
      </c>
      <c r="K1515" s="489">
        <v>264</v>
      </c>
      <c r="L1515" s="489" t="e">
        <v>#N/A</v>
      </c>
      <c r="M1515" s="743"/>
      <c r="N1515" s="613" t="e">
        <f t="shared" si="207"/>
        <v>#N/A</v>
      </c>
      <c r="O1515" s="613" t="e">
        <f t="shared" si="208"/>
        <v>#N/A</v>
      </c>
      <c r="P1515" s="613">
        <f t="shared" si="209"/>
        <v>0</v>
      </c>
      <c r="Q1515" s="896" t="e">
        <f t="shared" si="215"/>
        <v>#N/A</v>
      </c>
      <c r="R1515" s="613">
        <f t="shared" si="210"/>
        <v>0</v>
      </c>
      <c r="S1515" s="613" t="e">
        <f t="shared" si="211"/>
        <v>#N/A</v>
      </c>
      <c r="T1515" s="747">
        <f t="shared" si="212"/>
        <v>-16</v>
      </c>
      <c r="U1515" s="613" t="e">
        <f t="shared" si="213"/>
        <v>#N/A</v>
      </c>
    </row>
    <row r="1516" spans="1:21">
      <c r="A1516" s="285" t="s">
        <v>3723</v>
      </c>
      <c r="B1516" s="285" t="s">
        <v>1919</v>
      </c>
      <c r="C1516" s="447" t="s">
        <v>6229</v>
      </c>
      <c r="D1516" s="497">
        <f t="shared" si="214"/>
        <v>72</v>
      </c>
      <c r="E1516" s="496" t="e">
        <v>#N/A</v>
      </c>
      <c r="F1516" s="489" t="e">
        <v>#N/A</v>
      </c>
      <c r="G1516" s="489" t="e">
        <v>#N/A</v>
      </c>
      <c r="H1516" s="489">
        <v>72</v>
      </c>
      <c r="I1516" s="489">
        <v>72</v>
      </c>
      <c r="J1516" s="489" t="e">
        <v>#N/A</v>
      </c>
      <c r="K1516" s="489">
        <v>77</v>
      </c>
      <c r="L1516" s="489" t="e">
        <v>#N/A</v>
      </c>
      <c r="M1516" s="743"/>
      <c r="N1516" s="613" t="e">
        <f t="shared" si="207"/>
        <v>#N/A</v>
      </c>
      <c r="O1516" s="613" t="e">
        <f t="shared" si="208"/>
        <v>#N/A</v>
      </c>
      <c r="P1516" s="613">
        <f t="shared" si="209"/>
        <v>0</v>
      </c>
      <c r="Q1516" s="896" t="e">
        <f t="shared" si="215"/>
        <v>#N/A</v>
      </c>
      <c r="R1516" s="613">
        <f t="shared" si="210"/>
        <v>0</v>
      </c>
      <c r="S1516" s="613" t="e">
        <f t="shared" si="211"/>
        <v>#N/A</v>
      </c>
      <c r="T1516" s="747">
        <f t="shared" si="212"/>
        <v>-5</v>
      </c>
      <c r="U1516" s="613" t="e">
        <f t="shared" si="213"/>
        <v>#N/A</v>
      </c>
    </row>
    <row r="1517" spans="1:21">
      <c r="A1517" s="285" t="s">
        <v>3723</v>
      </c>
      <c r="B1517" s="285" t="s">
        <v>2747</v>
      </c>
      <c r="C1517" s="447" t="s">
        <v>6230</v>
      </c>
      <c r="D1517" s="497">
        <f t="shared" si="214"/>
        <v>356</v>
      </c>
      <c r="E1517" s="496" t="e">
        <v>#N/A</v>
      </c>
      <c r="F1517" s="489" t="e">
        <v>#N/A</v>
      </c>
      <c r="G1517" s="489" t="e">
        <v>#N/A</v>
      </c>
      <c r="H1517" s="489">
        <v>356</v>
      </c>
      <c r="I1517" s="489">
        <v>356</v>
      </c>
      <c r="J1517" s="489" t="e">
        <v>#N/A</v>
      </c>
      <c r="K1517" s="489" t="e">
        <v>#N/A</v>
      </c>
      <c r="L1517" s="489" t="e">
        <v>#N/A</v>
      </c>
      <c r="M1517" s="743"/>
      <c r="N1517" s="613" t="e">
        <f t="shared" si="207"/>
        <v>#N/A</v>
      </c>
      <c r="O1517" s="613" t="e">
        <f t="shared" si="208"/>
        <v>#N/A</v>
      </c>
      <c r="P1517" s="613">
        <f t="shared" si="209"/>
        <v>0</v>
      </c>
      <c r="Q1517" s="896" t="e">
        <f t="shared" si="215"/>
        <v>#N/A</v>
      </c>
      <c r="R1517" s="613">
        <f t="shared" si="210"/>
        <v>0</v>
      </c>
      <c r="S1517" s="613" t="e">
        <f t="shared" si="211"/>
        <v>#N/A</v>
      </c>
      <c r="T1517" s="747" t="e">
        <f t="shared" si="212"/>
        <v>#N/A</v>
      </c>
      <c r="U1517" s="613" t="e">
        <f t="shared" si="213"/>
        <v>#N/A</v>
      </c>
    </row>
    <row r="1518" spans="1:21">
      <c r="A1518" s="285" t="s">
        <v>3723</v>
      </c>
      <c r="B1518" s="285" t="s">
        <v>2748</v>
      </c>
      <c r="C1518" s="447" t="s">
        <v>6231</v>
      </c>
      <c r="D1518" s="497">
        <f t="shared" si="214"/>
        <v>426</v>
      </c>
      <c r="E1518" s="496" t="e">
        <v>#N/A</v>
      </c>
      <c r="F1518" s="489" t="e">
        <v>#N/A</v>
      </c>
      <c r="G1518" s="489" t="e">
        <v>#N/A</v>
      </c>
      <c r="H1518" s="489">
        <v>426</v>
      </c>
      <c r="I1518" s="489">
        <v>426</v>
      </c>
      <c r="J1518" s="489" t="e">
        <v>#N/A</v>
      </c>
      <c r="K1518" s="489" t="e">
        <v>#N/A</v>
      </c>
      <c r="L1518" s="489" t="e">
        <v>#N/A</v>
      </c>
      <c r="M1518" s="743"/>
      <c r="N1518" s="613" t="e">
        <f t="shared" si="207"/>
        <v>#N/A</v>
      </c>
      <c r="O1518" s="613" t="e">
        <f t="shared" si="208"/>
        <v>#N/A</v>
      </c>
      <c r="P1518" s="613">
        <f t="shared" si="209"/>
        <v>0</v>
      </c>
      <c r="Q1518" s="896" t="e">
        <f t="shared" si="215"/>
        <v>#N/A</v>
      </c>
      <c r="R1518" s="613">
        <f t="shared" si="210"/>
        <v>0</v>
      </c>
      <c r="S1518" s="613" t="e">
        <f t="shared" si="211"/>
        <v>#N/A</v>
      </c>
      <c r="T1518" s="747" t="e">
        <f t="shared" si="212"/>
        <v>#N/A</v>
      </c>
      <c r="U1518" s="613" t="e">
        <f t="shared" si="213"/>
        <v>#N/A</v>
      </c>
    </row>
    <row r="1519" spans="1:21">
      <c r="A1519" s="285" t="s">
        <v>3723</v>
      </c>
      <c r="B1519" s="285" t="s">
        <v>2749</v>
      </c>
      <c r="C1519" s="447" t="s">
        <v>6232</v>
      </c>
      <c r="D1519" s="497">
        <f t="shared" si="214"/>
        <v>330</v>
      </c>
      <c r="E1519" s="496" t="e">
        <v>#N/A</v>
      </c>
      <c r="F1519" s="489" t="e">
        <v>#N/A</v>
      </c>
      <c r="G1519" s="489" t="e">
        <v>#N/A</v>
      </c>
      <c r="H1519" s="489">
        <v>330</v>
      </c>
      <c r="I1519" s="489">
        <v>330</v>
      </c>
      <c r="J1519" s="489" t="e">
        <v>#N/A</v>
      </c>
      <c r="K1519" s="489" t="e">
        <v>#N/A</v>
      </c>
      <c r="L1519" s="489" t="e">
        <v>#N/A</v>
      </c>
      <c r="M1519" s="743"/>
      <c r="N1519" s="613" t="e">
        <f t="shared" si="207"/>
        <v>#N/A</v>
      </c>
      <c r="O1519" s="613" t="e">
        <f t="shared" si="208"/>
        <v>#N/A</v>
      </c>
      <c r="P1519" s="613">
        <f t="shared" si="209"/>
        <v>0</v>
      </c>
      <c r="Q1519" s="896" t="e">
        <f t="shared" si="215"/>
        <v>#N/A</v>
      </c>
      <c r="R1519" s="613">
        <f t="shared" si="210"/>
        <v>0</v>
      </c>
      <c r="S1519" s="613" t="e">
        <f t="shared" si="211"/>
        <v>#N/A</v>
      </c>
      <c r="T1519" s="747" t="e">
        <f t="shared" si="212"/>
        <v>#N/A</v>
      </c>
      <c r="U1519" s="613" t="e">
        <f t="shared" si="213"/>
        <v>#N/A</v>
      </c>
    </row>
    <row r="1520" spans="1:21">
      <c r="A1520" s="285" t="s">
        <v>3723</v>
      </c>
      <c r="B1520" s="285" t="s">
        <v>2750</v>
      </c>
      <c r="C1520" s="447" t="s">
        <v>6233</v>
      </c>
      <c r="D1520" s="497">
        <f t="shared" si="214"/>
        <v>628</v>
      </c>
      <c r="E1520" s="496" t="e">
        <v>#N/A</v>
      </c>
      <c r="F1520" s="489" t="e">
        <v>#N/A</v>
      </c>
      <c r="G1520" s="489" t="e">
        <v>#N/A</v>
      </c>
      <c r="H1520" s="489">
        <v>628</v>
      </c>
      <c r="I1520" s="489">
        <v>628</v>
      </c>
      <c r="J1520" s="489" t="e">
        <v>#N/A</v>
      </c>
      <c r="K1520" s="489" t="e">
        <v>#N/A</v>
      </c>
      <c r="L1520" s="489" t="e">
        <v>#N/A</v>
      </c>
      <c r="M1520" s="743"/>
      <c r="N1520" s="613" t="e">
        <f t="shared" si="207"/>
        <v>#N/A</v>
      </c>
      <c r="O1520" s="613" t="e">
        <f t="shared" si="208"/>
        <v>#N/A</v>
      </c>
      <c r="P1520" s="613">
        <f t="shared" si="209"/>
        <v>0</v>
      </c>
      <c r="Q1520" s="896" t="e">
        <f t="shared" si="215"/>
        <v>#N/A</v>
      </c>
      <c r="R1520" s="613">
        <f t="shared" si="210"/>
        <v>0</v>
      </c>
      <c r="S1520" s="613" t="e">
        <f t="shared" si="211"/>
        <v>#N/A</v>
      </c>
      <c r="T1520" s="747" t="e">
        <f t="shared" si="212"/>
        <v>#N/A</v>
      </c>
      <c r="U1520" s="613" t="e">
        <f t="shared" si="213"/>
        <v>#N/A</v>
      </c>
    </row>
    <row r="1521" spans="1:21">
      <c r="A1521" s="285" t="s">
        <v>3723</v>
      </c>
      <c r="B1521" s="285" t="s">
        <v>1893</v>
      </c>
      <c r="C1521" s="447" t="s">
        <v>6234</v>
      </c>
      <c r="D1521" s="497">
        <f t="shared" si="214"/>
        <v>107</v>
      </c>
      <c r="E1521" s="496" t="e">
        <v>#N/A</v>
      </c>
      <c r="F1521" s="489" t="e">
        <v>#N/A</v>
      </c>
      <c r="G1521" s="489" t="e">
        <v>#N/A</v>
      </c>
      <c r="H1521" s="489">
        <v>107</v>
      </c>
      <c r="I1521" s="489">
        <v>107</v>
      </c>
      <c r="J1521" s="489" t="e">
        <v>#N/A</v>
      </c>
      <c r="K1521" s="489">
        <v>114</v>
      </c>
      <c r="L1521" s="489" t="e">
        <v>#N/A</v>
      </c>
      <c r="M1521" s="743"/>
      <c r="N1521" s="613" t="e">
        <f t="shared" si="207"/>
        <v>#N/A</v>
      </c>
      <c r="O1521" s="613" t="e">
        <f t="shared" si="208"/>
        <v>#N/A</v>
      </c>
      <c r="P1521" s="613">
        <f t="shared" si="209"/>
        <v>0</v>
      </c>
      <c r="Q1521" s="896" t="e">
        <f t="shared" si="215"/>
        <v>#N/A</v>
      </c>
      <c r="R1521" s="613">
        <f t="shared" si="210"/>
        <v>0</v>
      </c>
      <c r="S1521" s="613" t="e">
        <f t="shared" si="211"/>
        <v>#N/A</v>
      </c>
      <c r="T1521" s="747">
        <f t="shared" si="212"/>
        <v>-7</v>
      </c>
      <c r="U1521" s="613" t="e">
        <f t="shared" si="213"/>
        <v>#N/A</v>
      </c>
    </row>
    <row r="1522" spans="1:21">
      <c r="A1522" s="285" t="s">
        <v>3723</v>
      </c>
      <c r="B1522" s="285" t="s">
        <v>2751</v>
      </c>
      <c r="C1522" s="447" t="s">
        <v>6235</v>
      </c>
      <c r="D1522" s="497">
        <f t="shared" si="214"/>
        <v>221</v>
      </c>
      <c r="E1522" s="496" t="e">
        <v>#N/A</v>
      </c>
      <c r="F1522" s="489" t="e">
        <v>#N/A</v>
      </c>
      <c r="G1522" s="489" t="e">
        <v>#N/A</v>
      </c>
      <c r="H1522" s="489">
        <v>221</v>
      </c>
      <c r="I1522" s="489">
        <v>221</v>
      </c>
      <c r="J1522" s="489" t="e">
        <v>#N/A</v>
      </c>
      <c r="K1522" s="489" t="e">
        <v>#N/A</v>
      </c>
      <c r="L1522" s="489" t="e">
        <v>#N/A</v>
      </c>
      <c r="M1522" s="743"/>
      <c r="N1522" s="613" t="e">
        <f t="shared" si="207"/>
        <v>#N/A</v>
      </c>
      <c r="O1522" s="613" t="e">
        <f t="shared" si="208"/>
        <v>#N/A</v>
      </c>
      <c r="P1522" s="613">
        <f t="shared" si="209"/>
        <v>0</v>
      </c>
      <c r="Q1522" s="896" t="e">
        <f t="shared" si="215"/>
        <v>#N/A</v>
      </c>
      <c r="R1522" s="613">
        <f t="shared" si="210"/>
        <v>0</v>
      </c>
      <c r="S1522" s="613" t="e">
        <f t="shared" si="211"/>
        <v>#N/A</v>
      </c>
      <c r="T1522" s="747" t="e">
        <f t="shared" si="212"/>
        <v>#N/A</v>
      </c>
      <c r="U1522" s="613" t="e">
        <f t="shared" si="213"/>
        <v>#N/A</v>
      </c>
    </row>
    <row r="1523" spans="1:21">
      <c r="A1523" s="285" t="s">
        <v>3723</v>
      </c>
      <c r="B1523" s="285" t="s">
        <v>2752</v>
      </c>
      <c r="C1523" s="447" t="s">
        <v>6236</v>
      </c>
      <c r="D1523" s="497">
        <f t="shared" si="214"/>
        <v>254</v>
      </c>
      <c r="E1523" s="496" t="e">
        <v>#N/A</v>
      </c>
      <c r="F1523" s="489" t="e">
        <v>#N/A</v>
      </c>
      <c r="G1523" s="489" t="e">
        <v>#N/A</v>
      </c>
      <c r="H1523" s="489">
        <v>254</v>
      </c>
      <c r="I1523" s="489">
        <v>254</v>
      </c>
      <c r="J1523" s="489" t="e">
        <v>#N/A</v>
      </c>
      <c r="K1523" s="489" t="e">
        <v>#N/A</v>
      </c>
      <c r="L1523" s="489" t="e">
        <v>#N/A</v>
      </c>
      <c r="M1523" s="743"/>
      <c r="N1523" s="613" t="e">
        <f t="shared" si="207"/>
        <v>#N/A</v>
      </c>
      <c r="O1523" s="613" t="e">
        <f t="shared" si="208"/>
        <v>#N/A</v>
      </c>
      <c r="P1523" s="613">
        <f t="shared" si="209"/>
        <v>0</v>
      </c>
      <c r="Q1523" s="896" t="e">
        <f t="shared" si="215"/>
        <v>#N/A</v>
      </c>
      <c r="R1523" s="613">
        <f t="shared" si="210"/>
        <v>0</v>
      </c>
      <c r="S1523" s="613" t="e">
        <f t="shared" si="211"/>
        <v>#N/A</v>
      </c>
      <c r="T1523" s="747" t="e">
        <f t="shared" si="212"/>
        <v>#N/A</v>
      </c>
      <c r="U1523" s="613" t="e">
        <f t="shared" si="213"/>
        <v>#N/A</v>
      </c>
    </row>
    <row r="1524" spans="1:21">
      <c r="A1524" s="285" t="s">
        <v>3723</v>
      </c>
      <c r="B1524" s="285" t="s">
        <v>2753</v>
      </c>
      <c r="C1524" s="447" t="s">
        <v>6237</v>
      </c>
      <c r="D1524" s="497">
        <f t="shared" si="214"/>
        <v>316</v>
      </c>
      <c r="E1524" s="496" t="e">
        <v>#N/A</v>
      </c>
      <c r="F1524" s="489" t="e">
        <v>#N/A</v>
      </c>
      <c r="G1524" s="489" t="e">
        <v>#N/A</v>
      </c>
      <c r="H1524" s="489">
        <v>316</v>
      </c>
      <c r="I1524" s="489">
        <v>316</v>
      </c>
      <c r="J1524" s="489" t="e">
        <v>#N/A</v>
      </c>
      <c r="K1524" s="489" t="e">
        <v>#N/A</v>
      </c>
      <c r="L1524" s="489" t="e">
        <v>#N/A</v>
      </c>
      <c r="M1524" s="743"/>
      <c r="N1524" s="613" t="e">
        <f t="shared" si="207"/>
        <v>#N/A</v>
      </c>
      <c r="O1524" s="613" t="e">
        <f t="shared" si="208"/>
        <v>#N/A</v>
      </c>
      <c r="P1524" s="613">
        <f t="shared" si="209"/>
        <v>0</v>
      </c>
      <c r="Q1524" s="896" t="e">
        <f t="shared" si="215"/>
        <v>#N/A</v>
      </c>
      <c r="R1524" s="613">
        <f t="shared" si="210"/>
        <v>0</v>
      </c>
      <c r="S1524" s="613" t="e">
        <f t="shared" si="211"/>
        <v>#N/A</v>
      </c>
      <c r="T1524" s="747" t="e">
        <f t="shared" si="212"/>
        <v>#N/A</v>
      </c>
      <c r="U1524" s="613" t="e">
        <f t="shared" si="213"/>
        <v>#N/A</v>
      </c>
    </row>
    <row r="1525" spans="1:21">
      <c r="A1525" s="285" t="s">
        <v>3723</v>
      </c>
      <c r="B1525" s="285" t="s">
        <v>2754</v>
      </c>
      <c r="C1525" s="447" t="s">
        <v>6238</v>
      </c>
      <c r="D1525" s="497">
        <f t="shared" si="214"/>
        <v>202</v>
      </c>
      <c r="E1525" s="496" t="e">
        <v>#N/A</v>
      </c>
      <c r="F1525" s="489" t="e">
        <v>#N/A</v>
      </c>
      <c r="G1525" s="489" t="e">
        <v>#N/A</v>
      </c>
      <c r="H1525" s="489">
        <v>202</v>
      </c>
      <c r="I1525" s="489">
        <v>202</v>
      </c>
      <c r="J1525" s="489" t="e">
        <v>#N/A</v>
      </c>
      <c r="K1525" s="489" t="e">
        <v>#N/A</v>
      </c>
      <c r="L1525" s="489" t="e">
        <v>#N/A</v>
      </c>
      <c r="M1525" s="743"/>
      <c r="N1525" s="613" t="e">
        <f t="shared" si="207"/>
        <v>#N/A</v>
      </c>
      <c r="O1525" s="613" t="e">
        <f t="shared" si="208"/>
        <v>#N/A</v>
      </c>
      <c r="P1525" s="613">
        <f t="shared" si="209"/>
        <v>0</v>
      </c>
      <c r="Q1525" s="896" t="e">
        <f t="shared" si="215"/>
        <v>#N/A</v>
      </c>
      <c r="R1525" s="613">
        <f t="shared" si="210"/>
        <v>0</v>
      </c>
      <c r="S1525" s="613" t="e">
        <f t="shared" si="211"/>
        <v>#N/A</v>
      </c>
      <c r="T1525" s="747" t="e">
        <f t="shared" si="212"/>
        <v>#N/A</v>
      </c>
      <c r="U1525" s="613" t="e">
        <f t="shared" si="213"/>
        <v>#N/A</v>
      </c>
    </row>
    <row r="1526" spans="1:21">
      <c r="A1526" s="285" t="s">
        <v>3723</v>
      </c>
      <c r="B1526" s="285" t="s">
        <v>2755</v>
      </c>
      <c r="C1526" s="447" t="s">
        <v>6239</v>
      </c>
      <c r="D1526" s="497">
        <f t="shared" si="214"/>
        <v>265</v>
      </c>
      <c r="E1526" s="496" t="e">
        <v>#N/A</v>
      </c>
      <c r="F1526" s="489" t="e">
        <v>#N/A</v>
      </c>
      <c r="G1526" s="489" t="e">
        <v>#N/A</v>
      </c>
      <c r="H1526" s="489">
        <v>265</v>
      </c>
      <c r="I1526" s="489">
        <v>265</v>
      </c>
      <c r="J1526" s="489" t="e">
        <v>#N/A</v>
      </c>
      <c r="K1526" s="489" t="e">
        <v>#N/A</v>
      </c>
      <c r="L1526" s="489" t="e">
        <v>#N/A</v>
      </c>
      <c r="M1526" s="743"/>
      <c r="N1526" s="613" t="e">
        <f t="shared" si="207"/>
        <v>#N/A</v>
      </c>
      <c r="O1526" s="613" t="e">
        <f t="shared" si="208"/>
        <v>#N/A</v>
      </c>
      <c r="P1526" s="613">
        <f t="shared" si="209"/>
        <v>0</v>
      </c>
      <c r="Q1526" s="896" t="e">
        <f t="shared" si="215"/>
        <v>#N/A</v>
      </c>
      <c r="R1526" s="613">
        <f t="shared" si="210"/>
        <v>0</v>
      </c>
      <c r="S1526" s="613" t="e">
        <f t="shared" si="211"/>
        <v>#N/A</v>
      </c>
      <c r="T1526" s="747" t="e">
        <f t="shared" si="212"/>
        <v>#N/A</v>
      </c>
      <c r="U1526" s="613" t="e">
        <f t="shared" si="213"/>
        <v>#N/A</v>
      </c>
    </row>
    <row r="1527" spans="1:21">
      <c r="A1527" s="285" t="s">
        <v>3723</v>
      </c>
      <c r="B1527" s="285" t="s">
        <v>2756</v>
      </c>
      <c r="C1527" s="447" t="s">
        <v>6240</v>
      </c>
      <c r="D1527" s="497">
        <f t="shared" si="214"/>
        <v>298</v>
      </c>
      <c r="E1527" s="496" t="e">
        <v>#N/A</v>
      </c>
      <c r="F1527" s="489" t="e">
        <v>#N/A</v>
      </c>
      <c r="G1527" s="489" t="e">
        <v>#N/A</v>
      </c>
      <c r="H1527" s="489">
        <v>298</v>
      </c>
      <c r="I1527" s="489">
        <v>298</v>
      </c>
      <c r="J1527" s="489" t="e">
        <v>#N/A</v>
      </c>
      <c r="K1527" s="489" t="e">
        <v>#N/A</v>
      </c>
      <c r="L1527" s="489" t="e">
        <v>#N/A</v>
      </c>
      <c r="M1527" s="743"/>
      <c r="N1527" s="613" t="e">
        <f t="shared" si="207"/>
        <v>#N/A</v>
      </c>
      <c r="O1527" s="613" t="e">
        <f t="shared" si="208"/>
        <v>#N/A</v>
      </c>
      <c r="P1527" s="613">
        <f t="shared" si="209"/>
        <v>0</v>
      </c>
      <c r="Q1527" s="896" t="e">
        <f t="shared" si="215"/>
        <v>#N/A</v>
      </c>
      <c r="R1527" s="613">
        <f t="shared" si="210"/>
        <v>0</v>
      </c>
      <c r="S1527" s="613" t="e">
        <f t="shared" si="211"/>
        <v>#N/A</v>
      </c>
      <c r="T1527" s="747" t="e">
        <f t="shared" si="212"/>
        <v>#N/A</v>
      </c>
      <c r="U1527" s="613" t="e">
        <f t="shared" si="213"/>
        <v>#N/A</v>
      </c>
    </row>
    <row r="1528" spans="1:21">
      <c r="A1528" s="285" t="s">
        <v>3723</v>
      </c>
      <c r="B1528" s="285" t="s">
        <v>2757</v>
      </c>
      <c r="C1528" s="447" t="s">
        <v>6241</v>
      </c>
      <c r="D1528" s="497">
        <f t="shared" si="214"/>
        <v>298</v>
      </c>
      <c r="E1528" s="496" t="e">
        <v>#N/A</v>
      </c>
      <c r="F1528" s="489" t="e">
        <v>#N/A</v>
      </c>
      <c r="G1528" s="489" t="e">
        <v>#N/A</v>
      </c>
      <c r="H1528" s="489">
        <v>298</v>
      </c>
      <c r="I1528" s="489">
        <v>298</v>
      </c>
      <c r="J1528" s="489" t="e">
        <v>#N/A</v>
      </c>
      <c r="K1528" s="489" t="e">
        <v>#N/A</v>
      </c>
      <c r="L1528" s="489" t="e">
        <v>#N/A</v>
      </c>
      <c r="M1528" s="743"/>
      <c r="N1528" s="613" t="e">
        <f t="shared" si="207"/>
        <v>#N/A</v>
      </c>
      <c r="O1528" s="613" t="e">
        <f t="shared" si="208"/>
        <v>#N/A</v>
      </c>
      <c r="P1528" s="613">
        <f t="shared" si="209"/>
        <v>0</v>
      </c>
      <c r="Q1528" s="896" t="e">
        <f t="shared" si="215"/>
        <v>#N/A</v>
      </c>
      <c r="R1528" s="613">
        <f t="shared" si="210"/>
        <v>0</v>
      </c>
      <c r="S1528" s="613" t="e">
        <f t="shared" si="211"/>
        <v>#N/A</v>
      </c>
      <c r="T1528" s="747" t="e">
        <f t="shared" si="212"/>
        <v>#N/A</v>
      </c>
      <c r="U1528" s="613" t="e">
        <f t="shared" si="213"/>
        <v>#N/A</v>
      </c>
    </row>
    <row r="1529" spans="1:21">
      <c r="A1529" s="285" t="s">
        <v>3723</v>
      </c>
      <c r="B1529" s="285" t="s">
        <v>2758</v>
      </c>
      <c r="C1529" s="447" t="s">
        <v>6242</v>
      </c>
      <c r="D1529" s="497">
        <f t="shared" si="214"/>
        <v>298</v>
      </c>
      <c r="E1529" s="496" t="e">
        <v>#N/A</v>
      </c>
      <c r="F1529" s="489" t="e">
        <v>#N/A</v>
      </c>
      <c r="G1529" s="489" t="e">
        <v>#N/A</v>
      </c>
      <c r="H1529" s="489">
        <v>298</v>
      </c>
      <c r="I1529" s="489">
        <v>298</v>
      </c>
      <c r="J1529" s="489" t="e">
        <v>#N/A</v>
      </c>
      <c r="K1529" s="489" t="e">
        <v>#N/A</v>
      </c>
      <c r="L1529" s="489" t="e">
        <v>#N/A</v>
      </c>
      <c r="M1529" s="743"/>
      <c r="N1529" s="613" t="e">
        <f t="shared" si="207"/>
        <v>#N/A</v>
      </c>
      <c r="O1529" s="613" t="e">
        <f t="shared" si="208"/>
        <v>#N/A</v>
      </c>
      <c r="P1529" s="613">
        <f t="shared" si="209"/>
        <v>0</v>
      </c>
      <c r="Q1529" s="896" t="e">
        <f t="shared" si="215"/>
        <v>#N/A</v>
      </c>
      <c r="R1529" s="613">
        <f t="shared" si="210"/>
        <v>0</v>
      </c>
      <c r="S1529" s="613" t="e">
        <f t="shared" si="211"/>
        <v>#N/A</v>
      </c>
      <c r="T1529" s="747" t="e">
        <f t="shared" si="212"/>
        <v>#N/A</v>
      </c>
      <c r="U1529" s="613" t="e">
        <f t="shared" si="213"/>
        <v>#N/A</v>
      </c>
    </row>
    <row r="1530" spans="1:21">
      <c r="A1530" s="285" t="s">
        <v>3723</v>
      </c>
      <c r="B1530" s="285" t="s">
        <v>2759</v>
      </c>
      <c r="C1530" s="447" t="s">
        <v>6243</v>
      </c>
      <c r="D1530" s="497">
        <f t="shared" si="214"/>
        <v>23</v>
      </c>
      <c r="E1530" s="496" t="e">
        <v>#N/A</v>
      </c>
      <c r="F1530" s="489" t="e">
        <v>#N/A</v>
      </c>
      <c r="G1530" s="489" t="e">
        <v>#N/A</v>
      </c>
      <c r="H1530" s="489">
        <v>23</v>
      </c>
      <c r="I1530" s="489">
        <v>23</v>
      </c>
      <c r="J1530" s="489" t="e">
        <v>#N/A</v>
      </c>
      <c r="K1530" s="489" t="e">
        <v>#N/A</v>
      </c>
      <c r="L1530" s="489" t="e">
        <v>#N/A</v>
      </c>
      <c r="M1530" s="743"/>
      <c r="N1530" s="613" t="e">
        <f t="shared" si="207"/>
        <v>#N/A</v>
      </c>
      <c r="O1530" s="613" t="e">
        <f t="shared" si="208"/>
        <v>#N/A</v>
      </c>
      <c r="P1530" s="613">
        <f t="shared" si="209"/>
        <v>0</v>
      </c>
      <c r="Q1530" s="896" t="e">
        <f t="shared" si="215"/>
        <v>#N/A</v>
      </c>
      <c r="R1530" s="613">
        <f t="shared" si="210"/>
        <v>0</v>
      </c>
      <c r="S1530" s="613" t="e">
        <f t="shared" si="211"/>
        <v>#N/A</v>
      </c>
      <c r="T1530" s="747" t="e">
        <f t="shared" si="212"/>
        <v>#N/A</v>
      </c>
      <c r="U1530" s="613" t="e">
        <f t="shared" si="213"/>
        <v>#N/A</v>
      </c>
    </row>
    <row r="1531" spans="1:21">
      <c r="A1531" s="285" t="s">
        <v>3723</v>
      </c>
      <c r="B1531" s="285" t="s">
        <v>1920</v>
      </c>
      <c r="C1531" s="447" t="s">
        <v>6244</v>
      </c>
      <c r="D1531" s="497">
        <f t="shared" si="214"/>
        <v>111</v>
      </c>
      <c r="E1531" s="496" t="e">
        <v>#N/A</v>
      </c>
      <c r="F1531" s="489" t="e">
        <v>#N/A</v>
      </c>
      <c r="G1531" s="489" t="e">
        <v>#N/A</v>
      </c>
      <c r="H1531" s="489">
        <v>111</v>
      </c>
      <c r="I1531" s="489">
        <v>111</v>
      </c>
      <c r="J1531" s="489" t="e">
        <v>#N/A</v>
      </c>
      <c r="K1531" s="489">
        <v>111</v>
      </c>
      <c r="L1531" s="489" t="e">
        <v>#N/A</v>
      </c>
      <c r="M1531" s="743"/>
      <c r="N1531" s="613" t="e">
        <f t="shared" si="207"/>
        <v>#N/A</v>
      </c>
      <c r="O1531" s="613" t="e">
        <f t="shared" si="208"/>
        <v>#N/A</v>
      </c>
      <c r="P1531" s="613">
        <f t="shared" si="209"/>
        <v>0</v>
      </c>
      <c r="Q1531" s="896" t="e">
        <f t="shared" si="215"/>
        <v>#N/A</v>
      </c>
      <c r="R1531" s="613">
        <f t="shared" si="210"/>
        <v>0</v>
      </c>
      <c r="S1531" s="613" t="e">
        <f t="shared" si="211"/>
        <v>#N/A</v>
      </c>
      <c r="T1531" s="747">
        <f t="shared" si="212"/>
        <v>0</v>
      </c>
      <c r="U1531" s="613" t="e">
        <f t="shared" si="213"/>
        <v>#N/A</v>
      </c>
    </row>
    <row r="1532" spans="1:21">
      <c r="A1532" s="285" t="s">
        <v>3723</v>
      </c>
      <c r="B1532" s="285" t="s">
        <v>1921</v>
      </c>
      <c r="C1532" s="447" t="s">
        <v>6245</v>
      </c>
      <c r="D1532" s="497">
        <f t="shared" si="214"/>
        <v>128</v>
      </c>
      <c r="E1532" s="496" t="e">
        <v>#N/A</v>
      </c>
      <c r="F1532" s="489" t="e">
        <v>#N/A</v>
      </c>
      <c r="G1532" s="489" t="e">
        <v>#N/A</v>
      </c>
      <c r="H1532" s="489">
        <v>128</v>
      </c>
      <c r="I1532" s="489">
        <v>128</v>
      </c>
      <c r="J1532" s="489" t="e">
        <v>#N/A</v>
      </c>
      <c r="K1532" s="489">
        <v>128</v>
      </c>
      <c r="L1532" s="489" t="e">
        <v>#N/A</v>
      </c>
      <c r="M1532" s="743"/>
      <c r="N1532" s="613" t="e">
        <f t="shared" si="207"/>
        <v>#N/A</v>
      </c>
      <c r="O1532" s="613" t="e">
        <f t="shared" si="208"/>
        <v>#N/A</v>
      </c>
      <c r="P1532" s="613">
        <f t="shared" si="209"/>
        <v>0</v>
      </c>
      <c r="Q1532" s="896" t="e">
        <f t="shared" si="215"/>
        <v>#N/A</v>
      </c>
      <c r="R1532" s="613">
        <f t="shared" si="210"/>
        <v>0</v>
      </c>
      <c r="S1532" s="613" t="e">
        <f t="shared" si="211"/>
        <v>#N/A</v>
      </c>
      <c r="T1532" s="747">
        <f t="shared" si="212"/>
        <v>0</v>
      </c>
      <c r="U1532" s="613" t="e">
        <f t="shared" si="213"/>
        <v>#N/A</v>
      </c>
    </row>
    <row r="1533" spans="1:21">
      <c r="A1533" s="285" t="s">
        <v>3723</v>
      </c>
      <c r="B1533" s="285" t="s">
        <v>1922</v>
      </c>
      <c r="C1533" s="447" t="s">
        <v>6246</v>
      </c>
      <c r="D1533" s="497">
        <f t="shared" si="214"/>
        <v>165</v>
      </c>
      <c r="E1533" s="496" t="e">
        <v>#N/A</v>
      </c>
      <c r="F1533" s="489" t="e">
        <v>#N/A</v>
      </c>
      <c r="G1533" s="489" t="e">
        <v>#N/A</v>
      </c>
      <c r="H1533" s="489">
        <v>165</v>
      </c>
      <c r="I1533" s="489">
        <v>165</v>
      </c>
      <c r="J1533" s="489" t="e">
        <v>#N/A</v>
      </c>
      <c r="K1533" s="489">
        <v>165</v>
      </c>
      <c r="L1533" s="489" t="e">
        <v>#N/A</v>
      </c>
      <c r="M1533" s="743"/>
      <c r="N1533" s="613" t="e">
        <f t="shared" si="207"/>
        <v>#N/A</v>
      </c>
      <c r="O1533" s="613" t="e">
        <f t="shared" si="208"/>
        <v>#N/A</v>
      </c>
      <c r="P1533" s="613">
        <f t="shared" si="209"/>
        <v>0</v>
      </c>
      <c r="Q1533" s="896" t="e">
        <f t="shared" si="215"/>
        <v>#N/A</v>
      </c>
      <c r="R1533" s="613">
        <f t="shared" si="210"/>
        <v>0</v>
      </c>
      <c r="S1533" s="613" t="e">
        <f t="shared" si="211"/>
        <v>#N/A</v>
      </c>
      <c r="T1533" s="747">
        <f t="shared" si="212"/>
        <v>0</v>
      </c>
      <c r="U1533" s="613" t="e">
        <f t="shared" si="213"/>
        <v>#N/A</v>
      </c>
    </row>
    <row r="1534" spans="1:21">
      <c r="A1534" s="285" t="s">
        <v>3723</v>
      </c>
      <c r="B1534" s="285" t="s">
        <v>1923</v>
      </c>
      <c r="C1534" s="447" t="s">
        <v>6247</v>
      </c>
      <c r="D1534" s="497">
        <f t="shared" si="214"/>
        <v>188</v>
      </c>
      <c r="E1534" s="496" t="e">
        <v>#N/A</v>
      </c>
      <c r="F1534" s="489" t="e">
        <v>#N/A</v>
      </c>
      <c r="G1534" s="489" t="e">
        <v>#N/A</v>
      </c>
      <c r="H1534" s="489">
        <v>188</v>
      </c>
      <c r="I1534" s="489">
        <v>188</v>
      </c>
      <c r="J1534" s="489" t="e">
        <v>#N/A</v>
      </c>
      <c r="K1534" s="489">
        <v>188</v>
      </c>
      <c r="L1534" s="489" t="e">
        <v>#N/A</v>
      </c>
      <c r="M1534" s="743"/>
      <c r="N1534" s="613" t="e">
        <f t="shared" si="207"/>
        <v>#N/A</v>
      </c>
      <c r="O1534" s="613" t="e">
        <f t="shared" si="208"/>
        <v>#N/A</v>
      </c>
      <c r="P1534" s="613">
        <f t="shared" si="209"/>
        <v>0</v>
      </c>
      <c r="Q1534" s="896" t="e">
        <f t="shared" si="215"/>
        <v>#N/A</v>
      </c>
      <c r="R1534" s="613">
        <f t="shared" si="210"/>
        <v>0</v>
      </c>
      <c r="S1534" s="613" t="e">
        <f t="shared" si="211"/>
        <v>#N/A</v>
      </c>
      <c r="T1534" s="747">
        <f t="shared" si="212"/>
        <v>0</v>
      </c>
      <c r="U1534" s="613" t="e">
        <f t="shared" si="213"/>
        <v>#N/A</v>
      </c>
    </row>
    <row r="1535" spans="1:21">
      <c r="A1535" s="285" t="s">
        <v>3723</v>
      </c>
      <c r="B1535" s="285" t="s">
        <v>1924</v>
      </c>
      <c r="C1535" s="447" t="s">
        <v>6248</v>
      </c>
      <c r="D1535" s="497">
        <f t="shared" si="214"/>
        <v>38</v>
      </c>
      <c r="E1535" s="496" t="e">
        <v>#N/A</v>
      </c>
      <c r="F1535" s="489" t="e">
        <v>#N/A</v>
      </c>
      <c r="G1535" s="489" t="e">
        <v>#N/A</v>
      </c>
      <c r="H1535" s="489">
        <v>38</v>
      </c>
      <c r="I1535" s="489">
        <v>38</v>
      </c>
      <c r="J1535" s="489" t="e">
        <v>#N/A</v>
      </c>
      <c r="K1535" s="489">
        <v>40</v>
      </c>
      <c r="L1535" s="489" t="e">
        <v>#N/A</v>
      </c>
      <c r="M1535" s="743"/>
      <c r="N1535" s="613" t="e">
        <f t="shared" si="207"/>
        <v>#N/A</v>
      </c>
      <c r="O1535" s="613" t="e">
        <f t="shared" si="208"/>
        <v>#N/A</v>
      </c>
      <c r="P1535" s="613">
        <f t="shared" si="209"/>
        <v>0</v>
      </c>
      <c r="Q1535" s="896" t="e">
        <f t="shared" si="215"/>
        <v>#N/A</v>
      </c>
      <c r="R1535" s="613">
        <f t="shared" si="210"/>
        <v>0</v>
      </c>
      <c r="S1535" s="613" t="e">
        <f t="shared" si="211"/>
        <v>#N/A</v>
      </c>
      <c r="T1535" s="747">
        <f t="shared" si="212"/>
        <v>-2</v>
      </c>
      <c r="U1535" s="613" t="e">
        <f t="shared" si="213"/>
        <v>#N/A</v>
      </c>
    </row>
    <row r="1536" spans="1:21">
      <c r="A1536" s="285" t="s">
        <v>3723</v>
      </c>
      <c r="B1536" s="285" t="s">
        <v>1925</v>
      </c>
      <c r="C1536" s="447" t="s">
        <v>6249</v>
      </c>
      <c r="D1536" s="497">
        <f t="shared" si="214"/>
        <v>38</v>
      </c>
      <c r="E1536" s="496" t="e">
        <v>#N/A</v>
      </c>
      <c r="F1536" s="489" t="e">
        <v>#N/A</v>
      </c>
      <c r="G1536" s="489" t="e">
        <v>#N/A</v>
      </c>
      <c r="H1536" s="489">
        <v>38</v>
      </c>
      <c r="I1536" s="489">
        <v>38</v>
      </c>
      <c r="J1536" s="489" t="e">
        <v>#N/A</v>
      </c>
      <c r="K1536" s="489">
        <v>40</v>
      </c>
      <c r="L1536" s="489" t="e">
        <v>#N/A</v>
      </c>
      <c r="M1536" s="743"/>
      <c r="N1536" s="613" t="e">
        <f t="shared" si="207"/>
        <v>#N/A</v>
      </c>
      <c r="O1536" s="613" t="e">
        <f t="shared" si="208"/>
        <v>#N/A</v>
      </c>
      <c r="P1536" s="613">
        <f t="shared" si="209"/>
        <v>0</v>
      </c>
      <c r="Q1536" s="896" t="e">
        <f t="shared" si="215"/>
        <v>#N/A</v>
      </c>
      <c r="R1536" s="613">
        <f t="shared" si="210"/>
        <v>0</v>
      </c>
      <c r="S1536" s="613" t="e">
        <f t="shared" si="211"/>
        <v>#N/A</v>
      </c>
      <c r="T1536" s="747">
        <f t="shared" si="212"/>
        <v>-2</v>
      </c>
      <c r="U1536" s="613" t="e">
        <f t="shared" si="213"/>
        <v>#N/A</v>
      </c>
    </row>
    <row r="1537" spans="1:21">
      <c r="A1537" s="285" t="s">
        <v>3723</v>
      </c>
      <c r="B1537" s="285" t="s">
        <v>2760</v>
      </c>
      <c r="C1537" s="447" t="s">
        <v>6250</v>
      </c>
      <c r="D1537" s="497">
        <f t="shared" si="214"/>
        <v>253</v>
      </c>
      <c r="E1537" s="496" t="e">
        <v>#N/A</v>
      </c>
      <c r="F1537" s="489" t="e">
        <v>#N/A</v>
      </c>
      <c r="G1537" s="489" t="e">
        <v>#N/A</v>
      </c>
      <c r="H1537" s="489">
        <v>253</v>
      </c>
      <c r="I1537" s="489">
        <v>253</v>
      </c>
      <c r="J1537" s="489" t="e">
        <v>#N/A</v>
      </c>
      <c r="K1537" s="489" t="e">
        <v>#N/A</v>
      </c>
      <c r="L1537" s="489" t="e">
        <v>#N/A</v>
      </c>
      <c r="M1537" s="743"/>
      <c r="N1537" s="613" t="e">
        <f t="shared" si="207"/>
        <v>#N/A</v>
      </c>
      <c r="O1537" s="613" t="e">
        <f t="shared" si="208"/>
        <v>#N/A</v>
      </c>
      <c r="P1537" s="613">
        <f t="shared" si="209"/>
        <v>0</v>
      </c>
      <c r="Q1537" s="896" t="e">
        <f t="shared" si="215"/>
        <v>#N/A</v>
      </c>
      <c r="R1537" s="613">
        <f t="shared" si="210"/>
        <v>0</v>
      </c>
      <c r="S1537" s="613" t="e">
        <f t="shared" si="211"/>
        <v>#N/A</v>
      </c>
      <c r="T1537" s="747" t="e">
        <f t="shared" si="212"/>
        <v>#N/A</v>
      </c>
      <c r="U1537" s="613" t="e">
        <f t="shared" si="213"/>
        <v>#N/A</v>
      </c>
    </row>
    <row r="1538" spans="1:21">
      <c r="A1538" s="285" t="s">
        <v>3723</v>
      </c>
      <c r="B1538" s="285" t="s">
        <v>2761</v>
      </c>
      <c r="C1538" s="447" t="s">
        <v>6251</v>
      </c>
      <c r="D1538" s="497">
        <f t="shared" si="214"/>
        <v>237</v>
      </c>
      <c r="E1538" s="496" t="e">
        <v>#N/A</v>
      </c>
      <c r="F1538" s="489" t="e">
        <v>#N/A</v>
      </c>
      <c r="G1538" s="489" t="e">
        <v>#N/A</v>
      </c>
      <c r="H1538" s="489">
        <v>237</v>
      </c>
      <c r="I1538" s="489">
        <v>237</v>
      </c>
      <c r="J1538" s="489" t="e">
        <v>#N/A</v>
      </c>
      <c r="K1538" s="489" t="e">
        <v>#N/A</v>
      </c>
      <c r="L1538" s="489" t="e">
        <v>#N/A</v>
      </c>
      <c r="M1538" s="743"/>
      <c r="N1538" s="613" t="e">
        <f t="shared" ref="N1538:N1601" si="216">D1538-E1538</f>
        <v>#N/A</v>
      </c>
      <c r="O1538" s="613" t="e">
        <f t="shared" ref="O1538:O1601" si="217">D1538-F1538</f>
        <v>#N/A</v>
      </c>
      <c r="P1538" s="613">
        <f t="shared" ref="P1538:P1601" si="218">D1538-H1538</f>
        <v>0</v>
      </c>
      <c r="Q1538" s="896" t="e">
        <f t="shared" si="215"/>
        <v>#N/A</v>
      </c>
      <c r="R1538" s="613">
        <f t="shared" ref="R1538:R1601" si="219">D1538-I1538</f>
        <v>0</v>
      </c>
      <c r="S1538" s="613" t="e">
        <f t="shared" ref="S1538:S1601" si="220">D1538-J1538</f>
        <v>#N/A</v>
      </c>
      <c r="T1538" s="747" t="e">
        <f t="shared" ref="T1538:T1601" si="221">D1538-K1538</f>
        <v>#N/A</v>
      </c>
      <c r="U1538" s="613" t="e">
        <f t="shared" ref="U1538:U1601" si="222">D1538-L1538</f>
        <v>#N/A</v>
      </c>
    </row>
    <row r="1539" spans="1:21">
      <c r="A1539" s="285" t="s">
        <v>3723</v>
      </c>
      <c r="B1539" s="285" t="s">
        <v>2762</v>
      </c>
      <c r="C1539" s="447" t="s">
        <v>6252</v>
      </c>
      <c r="D1539" s="497">
        <f t="shared" ref="D1539:D1602" si="223">IFERROR(E1539,IFERROR(F1539,IFERROR(G1539,IFERROR(H1539,IFERROR(I1539,IFERROR(J1539,IFERROR(K1539,L1539)))))))</f>
        <v>241</v>
      </c>
      <c r="E1539" s="496" t="e">
        <v>#N/A</v>
      </c>
      <c r="F1539" s="489" t="e">
        <v>#N/A</v>
      </c>
      <c r="G1539" s="489" t="e">
        <v>#N/A</v>
      </c>
      <c r="H1539" s="489">
        <v>241</v>
      </c>
      <c r="I1539" s="489">
        <v>241</v>
      </c>
      <c r="J1539" s="489" t="e">
        <v>#N/A</v>
      </c>
      <c r="K1539" s="489" t="e">
        <v>#N/A</v>
      </c>
      <c r="L1539" s="489" t="e">
        <v>#N/A</v>
      </c>
      <c r="M1539" s="743"/>
      <c r="N1539" s="613" t="e">
        <f t="shared" si="216"/>
        <v>#N/A</v>
      </c>
      <c r="O1539" s="613" t="e">
        <f t="shared" si="217"/>
        <v>#N/A</v>
      </c>
      <c r="P1539" s="613">
        <f t="shared" si="218"/>
        <v>0</v>
      </c>
      <c r="Q1539" s="896" t="e">
        <f t="shared" ref="Q1539:Q1602" si="224">F1539/H1539</f>
        <v>#N/A</v>
      </c>
      <c r="R1539" s="613">
        <f t="shared" si="219"/>
        <v>0</v>
      </c>
      <c r="S1539" s="613" t="e">
        <f t="shared" si="220"/>
        <v>#N/A</v>
      </c>
      <c r="T1539" s="747" t="e">
        <f t="shared" si="221"/>
        <v>#N/A</v>
      </c>
      <c r="U1539" s="613" t="e">
        <f t="shared" si="222"/>
        <v>#N/A</v>
      </c>
    </row>
    <row r="1540" spans="1:21">
      <c r="A1540" s="285" t="s">
        <v>3723</v>
      </c>
      <c r="B1540" s="285" t="s">
        <v>2763</v>
      </c>
      <c r="C1540" s="447" t="s">
        <v>6253</v>
      </c>
      <c r="D1540" s="497">
        <f t="shared" si="223"/>
        <v>250</v>
      </c>
      <c r="E1540" s="496" t="e">
        <v>#N/A</v>
      </c>
      <c r="F1540" s="489" t="e">
        <v>#N/A</v>
      </c>
      <c r="G1540" s="489" t="e">
        <v>#N/A</v>
      </c>
      <c r="H1540" s="489">
        <v>250</v>
      </c>
      <c r="I1540" s="489">
        <v>250</v>
      </c>
      <c r="J1540" s="489" t="e">
        <v>#N/A</v>
      </c>
      <c r="K1540" s="489" t="e">
        <v>#N/A</v>
      </c>
      <c r="L1540" s="489" t="e">
        <v>#N/A</v>
      </c>
      <c r="M1540" s="743"/>
      <c r="N1540" s="613" t="e">
        <f t="shared" si="216"/>
        <v>#N/A</v>
      </c>
      <c r="O1540" s="613" t="e">
        <f t="shared" si="217"/>
        <v>#N/A</v>
      </c>
      <c r="P1540" s="613">
        <f t="shared" si="218"/>
        <v>0</v>
      </c>
      <c r="Q1540" s="896" t="e">
        <f t="shared" si="224"/>
        <v>#N/A</v>
      </c>
      <c r="R1540" s="613">
        <f t="shared" si="219"/>
        <v>0</v>
      </c>
      <c r="S1540" s="613" t="e">
        <f t="shared" si="220"/>
        <v>#N/A</v>
      </c>
      <c r="T1540" s="747" t="e">
        <f t="shared" si="221"/>
        <v>#N/A</v>
      </c>
      <c r="U1540" s="613" t="e">
        <f t="shared" si="222"/>
        <v>#N/A</v>
      </c>
    </row>
    <row r="1541" spans="1:21">
      <c r="A1541" s="285" t="s">
        <v>3723</v>
      </c>
      <c r="B1541" s="285" t="s">
        <v>2764</v>
      </c>
      <c r="C1541" s="447" t="s">
        <v>6254</v>
      </c>
      <c r="D1541" s="497">
        <f t="shared" si="223"/>
        <v>264</v>
      </c>
      <c r="E1541" s="496" t="e">
        <v>#N/A</v>
      </c>
      <c r="F1541" s="489" t="e">
        <v>#N/A</v>
      </c>
      <c r="G1541" s="489" t="e">
        <v>#N/A</v>
      </c>
      <c r="H1541" s="489">
        <v>264</v>
      </c>
      <c r="I1541" s="489">
        <v>264</v>
      </c>
      <c r="J1541" s="489" t="e">
        <v>#N/A</v>
      </c>
      <c r="K1541" s="489" t="e">
        <v>#N/A</v>
      </c>
      <c r="L1541" s="489" t="e">
        <v>#N/A</v>
      </c>
      <c r="M1541" s="743"/>
      <c r="N1541" s="613" t="e">
        <f t="shared" si="216"/>
        <v>#N/A</v>
      </c>
      <c r="O1541" s="613" t="e">
        <f t="shared" si="217"/>
        <v>#N/A</v>
      </c>
      <c r="P1541" s="613">
        <f t="shared" si="218"/>
        <v>0</v>
      </c>
      <c r="Q1541" s="896" t="e">
        <f t="shared" si="224"/>
        <v>#N/A</v>
      </c>
      <c r="R1541" s="613">
        <f t="shared" si="219"/>
        <v>0</v>
      </c>
      <c r="S1541" s="613" t="e">
        <f t="shared" si="220"/>
        <v>#N/A</v>
      </c>
      <c r="T1541" s="747" t="e">
        <f t="shared" si="221"/>
        <v>#N/A</v>
      </c>
      <c r="U1541" s="613" t="e">
        <f t="shared" si="222"/>
        <v>#N/A</v>
      </c>
    </row>
    <row r="1542" spans="1:21">
      <c r="A1542" s="285" t="s">
        <v>3723</v>
      </c>
      <c r="B1542" s="285" t="s">
        <v>2765</v>
      </c>
      <c r="C1542" s="447" t="s">
        <v>6255</v>
      </c>
      <c r="D1542" s="497">
        <f t="shared" si="223"/>
        <v>264</v>
      </c>
      <c r="E1542" s="496" t="e">
        <v>#N/A</v>
      </c>
      <c r="F1542" s="489" t="e">
        <v>#N/A</v>
      </c>
      <c r="G1542" s="489" t="e">
        <v>#N/A</v>
      </c>
      <c r="H1542" s="489">
        <v>264</v>
      </c>
      <c r="I1542" s="489">
        <v>264</v>
      </c>
      <c r="J1542" s="489" t="e">
        <v>#N/A</v>
      </c>
      <c r="K1542" s="489" t="e">
        <v>#N/A</v>
      </c>
      <c r="L1542" s="489" t="e">
        <v>#N/A</v>
      </c>
      <c r="M1542" s="743"/>
      <c r="N1542" s="613" t="e">
        <f t="shared" si="216"/>
        <v>#N/A</v>
      </c>
      <c r="O1542" s="613" t="e">
        <f t="shared" si="217"/>
        <v>#N/A</v>
      </c>
      <c r="P1542" s="613">
        <f t="shared" si="218"/>
        <v>0</v>
      </c>
      <c r="Q1542" s="896" t="e">
        <f t="shared" si="224"/>
        <v>#N/A</v>
      </c>
      <c r="R1542" s="613">
        <f t="shared" si="219"/>
        <v>0</v>
      </c>
      <c r="S1542" s="613" t="e">
        <f t="shared" si="220"/>
        <v>#N/A</v>
      </c>
      <c r="T1542" s="747" t="e">
        <f t="shared" si="221"/>
        <v>#N/A</v>
      </c>
      <c r="U1542" s="613" t="e">
        <f t="shared" si="222"/>
        <v>#N/A</v>
      </c>
    </row>
    <row r="1543" spans="1:21">
      <c r="A1543" s="285" t="s">
        <v>3723</v>
      </c>
      <c r="B1543" s="285" t="s">
        <v>2766</v>
      </c>
      <c r="C1543" s="447" t="s">
        <v>6256</v>
      </c>
      <c r="D1543" s="497">
        <f t="shared" si="223"/>
        <v>241</v>
      </c>
      <c r="E1543" s="496" t="e">
        <v>#N/A</v>
      </c>
      <c r="F1543" s="489" t="e">
        <v>#N/A</v>
      </c>
      <c r="G1543" s="489" t="e">
        <v>#N/A</v>
      </c>
      <c r="H1543" s="489">
        <v>241</v>
      </c>
      <c r="I1543" s="489">
        <v>241</v>
      </c>
      <c r="J1543" s="489" t="e">
        <v>#N/A</v>
      </c>
      <c r="K1543" s="489" t="e">
        <v>#N/A</v>
      </c>
      <c r="L1543" s="489" t="e">
        <v>#N/A</v>
      </c>
      <c r="M1543" s="743"/>
      <c r="N1543" s="613" t="e">
        <f t="shared" si="216"/>
        <v>#N/A</v>
      </c>
      <c r="O1543" s="613" t="e">
        <f t="shared" si="217"/>
        <v>#N/A</v>
      </c>
      <c r="P1543" s="613">
        <f t="shared" si="218"/>
        <v>0</v>
      </c>
      <c r="Q1543" s="896" t="e">
        <f t="shared" si="224"/>
        <v>#N/A</v>
      </c>
      <c r="R1543" s="613">
        <f t="shared" si="219"/>
        <v>0</v>
      </c>
      <c r="S1543" s="613" t="e">
        <f t="shared" si="220"/>
        <v>#N/A</v>
      </c>
      <c r="T1543" s="747" t="e">
        <f t="shared" si="221"/>
        <v>#N/A</v>
      </c>
      <c r="U1543" s="613" t="e">
        <f t="shared" si="222"/>
        <v>#N/A</v>
      </c>
    </row>
    <row r="1544" spans="1:21">
      <c r="A1544" s="285" t="s">
        <v>3723</v>
      </c>
      <c r="B1544" s="285" t="s">
        <v>2767</v>
      </c>
      <c r="C1544" s="447" t="s">
        <v>6257</v>
      </c>
      <c r="D1544" s="497">
        <f t="shared" si="223"/>
        <v>251</v>
      </c>
      <c r="E1544" s="496" t="e">
        <v>#N/A</v>
      </c>
      <c r="F1544" s="489" t="e">
        <v>#N/A</v>
      </c>
      <c r="G1544" s="489" t="e">
        <v>#N/A</v>
      </c>
      <c r="H1544" s="489">
        <v>251</v>
      </c>
      <c r="I1544" s="489">
        <v>251</v>
      </c>
      <c r="J1544" s="489" t="e">
        <v>#N/A</v>
      </c>
      <c r="K1544" s="489" t="e">
        <v>#N/A</v>
      </c>
      <c r="L1544" s="489" t="e">
        <v>#N/A</v>
      </c>
      <c r="M1544" s="743"/>
      <c r="N1544" s="613" t="e">
        <f t="shared" si="216"/>
        <v>#N/A</v>
      </c>
      <c r="O1544" s="613" t="e">
        <f t="shared" si="217"/>
        <v>#N/A</v>
      </c>
      <c r="P1544" s="613">
        <f t="shared" si="218"/>
        <v>0</v>
      </c>
      <c r="Q1544" s="896" t="e">
        <f t="shared" si="224"/>
        <v>#N/A</v>
      </c>
      <c r="R1544" s="613">
        <f t="shared" si="219"/>
        <v>0</v>
      </c>
      <c r="S1544" s="613" t="e">
        <f t="shared" si="220"/>
        <v>#N/A</v>
      </c>
      <c r="T1544" s="747" t="e">
        <f t="shared" si="221"/>
        <v>#N/A</v>
      </c>
      <c r="U1544" s="613" t="e">
        <f t="shared" si="222"/>
        <v>#N/A</v>
      </c>
    </row>
    <row r="1545" spans="1:21">
      <c r="A1545" s="285" t="s">
        <v>3723</v>
      </c>
      <c r="B1545" s="285" t="s">
        <v>2768</v>
      </c>
      <c r="C1545" s="447" t="s">
        <v>6258</v>
      </c>
      <c r="D1545" s="497">
        <f t="shared" si="223"/>
        <v>256</v>
      </c>
      <c r="E1545" s="496" t="e">
        <v>#N/A</v>
      </c>
      <c r="F1545" s="489" t="e">
        <v>#N/A</v>
      </c>
      <c r="G1545" s="489" t="e">
        <v>#N/A</v>
      </c>
      <c r="H1545" s="489">
        <v>256</v>
      </c>
      <c r="I1545" s="489">
        <v>256</v>
      </c>
      <c r="J1545" s="489" t="e">
        <v>#N/A</v>
      </c>
      <c r="K1545" s="489" t="e">
        <v>#N/A</v>
      </c>
      <c r="L1545" s="489" t="e">
        <v>#N/A</v>
      </c>
      <c r="M1545" s="743"/>
      <c r="N1545" s="613" t="e">
        <f t="shared" si="216"/>
        <v>#N/A</v>
      </c>
      <c r="O1545" s="613" t="e">
        <f t="shared" si="217"/>
        <v>#N/A</v>
      </c>
      <c r="P1545" s="613">
        <f t="shared" si="218"/>
        <v>0</v>
      </c>
      <c r="Q1545" s="896" t="e">
        <f t="shared" si="224"/>
        <v>#N/A</v>
      </c>
      <c r="R1545" s="613">
        <f t="shared" si="219"/>
        <v>0</v>
      </c>
      <c r="S1545" s="613" t="e">
        <f t="shared" si="220"/>
        <v>#N/A</v>
      </c>
      <c r="T1545" s="747" t="e">
        <f t="shared" si="221"/>
        <v>#N/A</v>
      </c>
      <c r="U1545" s="613" t="e">
        <f t="shared" si="222"/>
        <v>#N/A</v>
      </c>
    </row>
    <row r="1546" spans="1:21">
      <c r="A1546" s="285" t="s">
        <v>3723</v>
      </c>
      <c r="B1546" s="285" t="s">
        <v>2769</v>
      </c>
      <c r="C1546" s="447" t="s">
        <v>6259</v>
      </c>
      <c r="D1546" s="497">
        <f t="shared" si="223"/>
        <v>278</v>
      </c>
      <c r="E1546" s="496" t="e">
        <v>#N/A</v>
      </c>
      <c r="F1546" s="489" t="e">
        <v>#N/A</v>
      </c>
      <c r="G1546" s="489" t="e">
        <v>#N/A</v>
      </c>
      <c r="H1546" s="489">
        <v>278</v>
      </c>
      <c r="I1546" s="489">
        <v>278</v>
      </c>
      <c r="J1546" s="489" t="e">
        <v>#N/A</v>
      </c>
      <c r="K1546" s="489" t="e">
        <v>#N/A</v>
      </c>
      <c r="L1546" s="489" t="e">
        <v>#N/A</v>
      </c>
      <c r="M1546" s="743"/>
      <c r="N1546" s="613" t="e">
        <f t="shared" si="216"/>
        <v>#N/A</v>
      </c>
      <c r="O1546" s="613" t="e">
        <f t="shared" si="217"/>
        <v>#N/A</v>
      </c>
      <c r="P1546" s="613">
        <f t="shared" si="218"/>
        <v>0</v>
      </c>
      <c r="Q1546" s="896" t="e">
        <f t="shared" si="224"/>
        <v>#N/A</v>
      </c>
      <c r="R1546" s="613">
        <f t="shared" si="219"/>
        <v>0</v>
      </c>
      <c r="S1546" s="613" t="e">
        <f t="shared" si="220"/>
        <v>#N/A</v>
      </c>
      <c r="T1546" s="747" t="e">
        <f t="shared" si="221"/>
        <v>#N/A</v>
      </c>
      <c r="U1546" s="613" t="e">
        <f t="shared" si="222"/>
        <v>#N/A</v>
      </c>
    </row>
    <row r="1547" spans="1:21">
      <c r="A1547" s="285" t="s">
        <v>3723</v>
      </c>
      <c r="B1547" s="285" t="s">
        <v>2770</v>
      </c>
      <c r="C1547" s="447" t="s">
        <v>6260</v>
      </c>
      <c r="D1547" s="497">
        <f t="shared" si="223"/>
        <v>278</v>
      </c>
      <c r="E1547" s="496" t="e">
        <v>#N/A</v>
      </c>
      <c r="F1547" s="489" t="e">
        <v>#N/A</v>
      </c>
      <c r="G1547" s="489" t="e">
        <v>#N/A</v>
      </c>
      <c r="H1547" s="489">
        <v>278</v>
      </c>
      <c r="I1547" s="489">
        <v>278</v>
      </c>
      <c r="J1547" s="489" t="e">
        <v>#N/A</v>
      </c>
      <c r="K1547" s="489" t="e">
        <v>#N/A</v>
      </c>
      <c r="L1547" s="489" t="e">
        <v>#N/A</v>
      </c>
      <c r="M1547" s="743"/>
      <c r="N1547" s="613" t="e">
        <f t="shared" si="216"/>
        <v>#N/A</v>
      </c>
      <c r="O1547" s="613" t="e">
        <f t="shared" si="217"/>
        <v>#N/A</v>
      </c>
      <c r="P1547" s="613">
        <f t="shared" si="218"/>
        <v>0</v>
      </c>
      <c r="Q1547" s="896" t="e">
        <f t="shared" si="224"/>
        <v>#N/A</v>
      </c>
      <c r="R1547" s="613">
        <f t="shared" si="219"/>
        <v>0</v>
      </c>
      <c r="S1547" s="613" t="e">
        <f t="shared" si="220"/>
        <v>#N/A</v>
      </c>
      <c r="T1547" s="747" t="e">
        <f t="shared" si="221"/>
        <v>#N/A</v>
      </c>
      <c r="U1547" s="613" t="e">
        <f t="shared" si="222"/>
        <v>#N/A</v>
      </c>
    </row>
    <row r="1548" spans="1:21">
      <c r="A1548" s="285" t="s">
        <v>3723</v>
      </c>
      <c r="B1548" s="285" t="s">
        <v>2771</v>
      </c>
      <c r="C1548" s="447" t="s">
        <v>6261</v>
      </c>
      <c r="D1548" s="497">
        <f t="shared" si="223"/>
        <v>53</v>
      </c>
      <c r="E1548" s="496" t="e">
        <v>#N/A</v>
      </c>
      <c r="F1548" s="489" t="e">
        <v>#N/A</v>
      </c>
      <c r="G1548" s="489" t="e">
        <v>#N/A</v>
      </c>
      <c r="H1548" s="489">
        <v>53</v>
      </c>
      <c r="I1548" s="489">
        <v>53</v>
      </c>
      <c r="J1548" s="489" t="e">
        <v>#N/A</v>
      </c>
      <c r="K1548" s="489" t="e">
        <v>#N/A</v>
      </c>
      <c r="L1548" s="489" t="e">
        <v>#N/A</v>
      </c>
      <c r="M1548" s="743"/>
      <c r="N1548" s="613" t="e">
        <f t="shared" si="216"/>
        <v>#N/A</v>
      </c>
      <c r="O1548" s="613" t="e">
        <f t="shared" si="217"/>
        <v>#N/A</v>
      </c>
      <c r="P1548" s="613">
        <f t="shared" si="218"/>
        <v>0</v>
      </c>
      <c r="Q1548" s="896" t="e">
        <f t="shared" si="224"/>
        <v>#N/A</v>
      </c>
      <c r="R1548" s="613">
        <f t="shared" si="219"/>
        <v>0</v>
      </c>
      <c r="S1548" s="613" t="e">
        <f t="shared" si="220"/>
        <v>#N/A</v>
      </c>
      <c r="T1548" s="747" t="e">
        <f t="shared" si="221"/>
        <v>#N/A</v>
      </c>
      <c r="U1548" s="613" t="e">
        <f t="shared" si="222"/>
        <v>#N/A</v>
      </c>
    </row>
    <row r="1549" spans="1:21">
      <c r="A1549" s="285" t="s">
        <v>3723</v>
      </c>
      <c r="B1549" s="285" t="s">
        <v>1896</v>
      </c>
      <c r="C1549" s="447" t="s">
        <v>6262</v>
      </c>
      <c r="D1549" s="497">
        <f t="shared" si="223"/>
        <v>1289</v>
      </c>
      <c r="E1549" s="496" t="e">
        <v>#N/A</v>
      </c>
      <c r="F1549" s="489" t="e">
        <v>#N/A</v>
      </c>
      <c r="G1549" s="489" t="e">
        <v>#N/A</v>
      </c>
      <c r="H1549" s="489" t="e">
        <v>#N/A</v>
      </c>
      <c r="I1549" s="489">
        <v>1289</v>
      </c>
      <c r="J1549" s="489" t="e">
        <v>#N/A</v>
      </c>
      <c r="K1549" s="489">
        <v>1289</v>
      </c>
      <c r="L1549" s="489" t="e">
        <v>#N/A</v>
      </c>
      <c r="M1549" s="743"/>
      <c r="N1549" s="613" t="e">
        <f t="shared" si="216"/>
        <v>#N/A</v>
      </c>
      <c r="O1549" s="613" t="e">
        <f t="shared" si="217"/>
        <v>#N/A</v>
      </c>
      <c r="P1549" s="613" t="e">
        <f t="shared" si="218"/>
        <v>#N/A</v>
      </c>
      <c r="Q1549" s="896" t="e">
        <f t="shared" si="224"/>
        <v>#N/A</v>
      </c>
      <c r="R1549" s="613">
        <f t="shared" si="219"/>
        <v>0</v>
      </c>
      <c r="S1549" s="613" t="e">
        <f t="shared" si="220"/>
        <v>#N/A</v>
      </c>
      <c r="T1549" s="747">
        <f t="shared" si="221"/>
        <v>0</v>
      </c>
      <c r="U1549" s="613" t="e">
        <f t="shared" si="222"/>
        <v>#N/A</v>
      </c>
    </row>
    <row r="1550" spans="1:21">
      <c r="A1550" s="285" t="s">
        <v>3723</v>
      </c>
      <c r="B1550" s="285" t="s">
        <v>1899</v>
      </c>
      <c r="C1550" s="447" t="s">
        <v>6263</v>
      </c>
      <c r="D1550" s="497">
        <f t="shared" si="223"/>
        <v>194</v>
      </c>
      <c r="E1550" s="496" t="e">
        <v>#N/A</v>
      </c>
      <c r="F1550" s="489" t="e">
        <v>#N/A</v>
      </c>
      <c r="G1550" s="489" t="e">
        <v>#N/A</v>
      </c>
      <c r="H1550" s="489" t="e">
        <v>#N/A</v>
      </c>
      <c r="I1550" s="489">
        <v>194</v>
      </c>
      <c r="J1550" s="489" t="e">
        <v>#N/A</v>
      </c>
      <c r="K1550" s="489">
        <v>194</v>
      </c>
      <c r="L1550" s="489" t="e">
        <v>#N/A</v>
      </c>
      <c r="M1550" s="743"/>
      <c r="N1550" s="613" t="e">
        <f t="shared" si="216"/>
        <v>#N/A</v>
      </c>
      <c r="O1550" s="613" t="e">
        <f t="shared" si="217"/>
        <v>#N/A</v>
      </c>
      <c r="P1550" s="613" t="e">
        <f t="shared" si="218"/>
        <v>#N/A</v>
      </c>
      <c r="Q1550" s="896" t="e">
        <f t="shared" si="224"/>
        <v>#N/A</v>
      </c>
      <c r="R1550" s="613">
        <f t="shared" si="219"/>
        <v>0</v>
      </c>
      <c r="S1550" s="613" t="e">
        <f t="shared" si="220"/>
        <v>#N/A</v>
      </c>
      <c r="T1550" s="747">
        <f t="shared" si="221"/>
        <v>0</v>
      </c>
      <c r="U1550" s="613" t="e">
        <f t="shared" si="222"/>
        <v>#N/A</v>
      </c>
    </row>
    <row r="1551" spans="1:21">
      <c r="A1551" s="285" t="s">
        <v>3723</v>
      </c>
      <c r="B1551" s="285" t="s">
        <v>1900</v>
      </c>
      <c r="C1551" s="447" t="s">
        <v>6264</v>
      </c>
      <c r="D1551" s="497">
        <f t="shared" si="223"/>
        <v>182</v>
      </c>
      <c r="E1551" s="496" t="e">
        <v>#N/A</v>
      </c>
      <c r="F1551" s="489" t="e">
        <v>#N/A</v>
      </c>
      <c r="G1551" s="489" t="e">
        <v>#N/A</v>
      </c>
      <c r="H1551" s="489">
        <v>182</v>
      </c>
      <c r="I1551" s="489">
        <v>182</v>
      </c>
      <c r="J1551" s="489" t="e">
        <v>#N/A</v>
      </c>
      <c r="K1551" s="489">
        <v>194</v>
      </c>
      <c r="L1551" s="489" t="e">
        <v>#N/A</v>
      </c>
      <c r="M1551" s="743"/>
      <c r="N1551" s="613" t="e">
        <f t="shared" si="216"/>
        <v>#N/A</v>
      </c>
      <c r="O1551" s="613" t="e">
        <f t="shared" si="217"/>
        <v>#N/A</v>
      </c>
      <c r="P1551" s="613">
        <f t="shared" si="218"/>
        <v>0</v>
      </c>
      <c r="Q1551" s="896" t="e">
        <f t="shared" si="224"/>
        <v>#N/A</v>
      </c>
      <c r="R1551" s="613">
        <f t="shared" si="219"/>
        <v>0</v>
      </c>
      <c r="S1551" s="613" t="e">
        <f t="shared" si="220"/>
        <v>#N/A</v>
      </c>
      <c r="T1551" s="747">
        <f t="shared" si="221"/>
        <v>-12</v>
      </c>
      <c r="U1551" s="613" t="e">
        <f t="shared" si="222"/>
        <v>#N/A</v>
      </c>
    </row>
    <row r="1552" spans="1:21">
      <c r="A1552" s="285" t="s">
        <v>3723</v>
      </c>
      <c r="B1552" s="285" t="s">
        <v>2772</v>
      </c>
      <c r="C1552" s="447" t="s">
        <v>6265</v>
      </c>
      <c r="D1552" s="497">
        <f t="shared" si="223"/>
        <v>556</v>
      </c>
      <c r="E1552" s="496" t="e">
        <v>#N/A</v>
      </c>
      <c r="F1552" s="489" t="e">
        <v>#N/A</v>
      </c>
      <c r="G1552" s="489" t="e">
        <v>#N/A</v>
      </c>
      <c r="H1552" s="489">
        <v>556</v>
      </c>
      <c r="I1552" s="489">
        <v>556</v>
      </c>
      <c r="J1552" s="489" t="e">
        <v>#N/A</v>
      </c>
      <c r="K1552" s="489" t="e">
        <v>#N/A</v>
      </c>
      <c r="L1552" s="489" t="e">
        <v>#N/A</v>
      </c>
      <c r="M1552" s="743"/>
      <c r="N1552" s="613" t="e">
        <f t="shared" si="216"/>
        <v>#N/A</v>
      </c>
      <c r="O1552" s="613" t="e">
        <f t="shared" si="217"/>
        <v>#N/A</v>
      </c>
      <c r="P1552" s="613">
        <f t="shared" si="218"/>
        <v>0</v>
      </c>
      <c r="Q1552" s="896" t="e">
        <f t="shared" si="224"/>
        <v>#N/A</v>
      </c>
      <c r="R1552" s="613">
        <f t="shared" si="219"/>
        <v>0</v>
      </c>
      <c r="S1552" s="613" t="e">
        <f t="shared" si="220"/>
        <v>#N/A</v>
      </c>
      <c r="T1552" s="747" t="e">
        <f t="shared" si="221"/>
        <v>#N/A</v>
      </c>
      <c r="U1552" s="613" t="e">
        <f t="shared" si="222"/>
        <v>#N/A</v>
      </c>
    </row>
    <row r="1553" spans="1:21">
      <c r="A1553" s="285" t="s">
        <v>3723</v>
      </c>
      <c r="B1553" s="285" t="s">
        <v>2773</v>
      </c>
      <c r="C1553" s="447" t="s">
        <v>6266</v>
      </c>
      <c r="D1553" s="497">
        <f t="shared" si="223"/>
        <v>594</v>
      </c>
      <c r="E1553" s="496" t="e">
        <v>#N/A</v>
      </c>
      <c r="F1553" s="489" t="e">
        <v>#N/A</v>
      </c>
      <c r="G1553" s="489" t="e">
        <v>#N/A</v>
      </c>
      <c r="H1553" s="489">
        <v>594</v>
      </c>
      <c r="I1553" s="489">
        <v>594</v>
      </c>
      <c r="J1553" s="489" t="e">
        <v>#N/A</v>
      </c>
      <c r="K1553" s="489" t="e">
        <v>#N/A</v>
      </c>
      <c r="L1553" s="489" t="e">
        <v>#N/A</v>
      </c>
      <c r="M1553" s="743"/>
      <c r="N1553" s="613" t="e">
        <f t="shared" si="216"/>
        <v>#N/A</v>
      </c>
      <c r="O1553" s="613" t="e">
        <f t="shared" si="217"/>
        <v>#N/A</v>
      </c>
      <c r="P1553" s="613">
        <f t="shared" si="218"/>
        <v>0</v>
      </c>
      <c r="Q1553" s="896" t="e">
        <f t="shared" si="224"/>
        <v>#N/A</v>
      </c>
      <c r="R1553" s="613">
        <f t="shared" si="219"/>
        <v>0</v>
      </c>
      <c r="S1553" s="613" t="e">
        <f t="shared" si="220"/>
        <v>#N/A</v>
      </c>
      <c r="T1553" s="747" t="e">
        <f t="shared" si="221"/>
        <v>#N/A</v>
      </c>
      <c r="U1553" s="613" t="e">
        <f t="shared" si="222"/>
        <v>#N/A</v>
      </c>
    </row>
    <row r="1554" spans="1:21">
      <c r="A1554" s="285" t="s">
        <v>3723</v>
      </c>
      <c r="B1554" s="285" t="s">
        <v>2774</v>
      </c>
      <c r="C1554" s="447" t="s">
        <v>6267</v>
      </c>
      <c r="D1554" s="497">
        <f t="shared" si="223"/>
        <v>594</v>
      </c>
      <c r="E1554" s="496" t="e">
        <v>#N/A</v>
      </c>
      <c r="F1554" s="489" t="e">
        <v>#N/A</v>
      </c>
      <c r="G1554" s="489" t="e">
        <v>#N/A</v>
      </c>
      <c r="H1554" s="489">
        <v>594</v>
      </c>
      <c r="I1554" s="489">
        <v>594</v>
      </c>
      <c r="J1554" s="489" t="e">
        <v>#N/A</v>
      </c>
      <c r="K1554" s="489" t="e">
        <v>#N/A</v>
      </c>
      <c r="L1554" s="489" t="e">
        <v>#N/A</v>
      </c>
      <c r="M1554" s="743"/>
      <c r="N1554" s="613" t="e">
        <f t="shared" si="216"/>
        <v>#N/A</v>
      </c>
      <c r="O1554" s="613" t="e">
        <f t="shared" si="217"/>
        <v>#N/A</v>
      </c>
      <c r="P1554" s="613">
        <f t="shared" si="218"/>
        <v>0</v>
      </c>
      <c r="Q1554" s="896" t="e">
        <f t="shared" si="224"/>
        <v>#N/A</v>
      </c>
      <c r="R1554" s="613">
        <f t="shared" si="219"/>
        <v>0</v>
      </c>
      <c r="S1554" s="613" t="e">
        <f t="shared" si="220"/>
        <v>#N/A</v>
      </c>
      <c r="T1554" s="747" t="e">
        <f t="shared" si="221"/>
        <v>#N/A</v>
      </c>
      <c r="U1554" s="613" t="e">
        <f t="shared" si="222"/>
        <v>#N/A</v>
      </c>
    </row>
    <row r="1555" spans="1:21">
      <c r="A1555" s="285" t="s">
        <v>3723</v>
      </c>
      <c r="B1555" s="285" t="s">
        <v>2775</v>
      </c>
      <c r="C1555" s="447" t="s">
        <v>6268</v>
      </c>
      <c r="D1555" s="497">
        <f t="shared" si="223"/>
        <v>628</v>
      </c>
      <c r="E1555" s="496" t="e">
        <v>#N/A</v>
      </c>
      <c r="F1555" s="489" t="e">
        <v>#N/A</v>
      </c>
      <c r="G1555" s="489" t="e">
        <v>#N/A</v>
      </c>
      <c r="H1555" s="489">
        <v>628</v>
      </c>
      <c r="I1555" s="489">
        <v>628</v>
      </c>
      <c r="J1555" s="489" t="e">
        <v>#N/A</v>
      </c>
      <c r="K1555" s="489" t="e">
        <v>#N/A</v>
      </c>
      <c r="L1555" s="489" t="e">
        <v>#N/A</v>
      </c>
      <c r="M1555" s="743"/>
      <c r="N1555" s="613" t="e">
        <f t="shared" si="216"/>
        <v>#N/A</v>
      </c>
      <c r="O1555" s="613" t="e">
        <f t="shared" si="217"/>
        <v>#N/A</v>
      </c>
      <c r="P1555" s="613">
        <f t="shared" si="218"/>
        <v>0</v>
      </c>
      <c r="Q1555" s="896" t="e">
        <f t="shared" si="224"/>
        <v>#N/A</v>
      </c>
      <c r="R1555" s="613">
        <f t="shared" si="219"/>
        <v>0</v>
      </c>
      <c r="S1555" s="613" t="e">
        <f t="shared" si="220"/>
        <v>#N/A</v>
      </c>
      <c r="T1555" s="747" t="e">
        <f t="shared" si="221"/>
        <v>#N/A</v>
      </c>
      <c r="U1555" s="613" t="e">
        <f t="shared" si="222"/>
        <v>#N/A</v>
      </c>
    </row>
    <row r="1556" spans="1:21">
      <c r="A1556" s="285" t="s">
        <v>3723</v>
      </c>
      <c r="B1556" s="285" t="s">
        <v>1926</v>
      </c>
      <c r="C1556" s="447" t="s">
        <v>6269</v>
      </c>
      <c r="D1556" s="497">
        <f t="shared" si="223"/>
        <v>90</v>
      </c>
      <c r="E1556" s="496" t="e">
        <v>#N/A</v>
      </c>
      <c r="F1556" s="489" t="e">
        <v>#N/A</v>
      </c>
      <c r="G1556" s="489" t="e">
        <v>#N/A</v>
      </c>
      <c r="H1556" s="489" t="e">
        <v>#N/A</v>
      </c>
      <c r="I1556" s="489">
        <v>90</v>
      </c>
      <c r="J1556" s="489" t="e">
        <v>#N/A</v>
      </c>
      <c r="K1556" s="489">
        <v>87</v>
      </c>
      <c r="L1556" s="489" t="e">
        <v>#N/A</v>
      </c>
      <c r="M1556" s="743"/>
      <c r="N1556" s="613" t="e">
        <f t="shared" si="216"/>
        <v>#N/A</v>
      </c>
      <c r="O1556" s="613" t="e">
        <f t="shared" si="217"/>
        <v>#N/A</v>
      </c>
      <c r="P1556" s="613" t="e">
        <f t="shared" si="218"/>
        <v>#N/A</v>
      </c>
      <c r="Q1556" s="896" t="e">
        <f t="shared" si="224"/>
        <v>#N/A</v>
      </c>
      <c r="R1556" s="613">
        <f t="shared" si="219"/>
        <v>0</v>
      </c>
      <c r="S1556" s="613" t="e">
        <f t="shared" si="220"/>
        <v>#N/A</v>
      </c>
      <c r="T1556" s="747">
        <f t="shared" si="221"/>
        <v>3</v>
      </c>
      <c r="U1556" s="613" t="e">
        <f t="shared" si="222"/>
        <v>#N/A</v>
      </c>
    </row>
    <row r="1557" spans="1:21">
      <c r="A1557" s="285" t="s">
        <v>3723</v>
      </c>
      <c r="B1557" s="285" t="s">
        <v>1927</v>
      </c>
      <c r="C1557" s="447" t="s">
        <v>6270</v>
      </c>
      <c r="D1557" s="497">
        <f t="shared" si="223"/>
        <v>85</v>
      </c>
      <c r="E1557" s="496" t="e">
        <v>#N/A</v>
      </c>
      <c r="F1557" s="489" t="e">
        <v>#N/A</v>
      </c>
      <c r="G1557" s="489" t="e">
        <v>#N/A</v>
      </c>
      <c r="H1557" s="489">
        <v>85</v>
      </c>
      <c r="I1557" s="489">
        <v>85</v>
      </c>
      <c r="J1557" s="489" t="e">
        <v>#N/A</v>
      </c>
      <c r="K1557" s="489">
        <v>90</v>
      </c>
      <c r="L1557" s="489" t="e">
        <v>#N/A</v>
      </c>
      <c r="M1557" s="743"/>
      <c r="N1557" s="613" t="e">
        <f t="shared" si="216"/>
        <v>#N/A</v>
      </c>
      <c r="O1557" s="613" t="e">
        <f t="shared" si="217"/>
        <v>#N/A</v>
      </c>
      <c r="P1557" s="613">
        <f t="shared" si="218"/>
        <v>0</v>
      </c>
      <c r="Q1557" s="896" t="e">
        <f t="shared" si="224"/>
        <v>#N/A</v>
      </c>
      <c r="R1557" s="613">
        <f t="shared" si="219"/>
        <v>0</v>
      </c>
      <c r="S1557" s="613" t="e">
        <f t="shared" si="220"/>
        <v>#N/A</v>
      </c>
      <c r="T1557" s="747">
        <f t="shared" si="221"/>
        <v>-5</v>
      </c>
      <c r="U1557" s="613" t="e">
        <f t="shared" si="222"/>
        <v>#N/A</v>
      </c>
    </row>
    <row r="1558" spans="1:21">
      <c r="A1558" s="285" t="s">
        <v>3723</v>
      </c>
      <c r="B1558" s="285" t="s">
        <v>1880</v>
      </c>
      <c r="C1558" s="447" t="s">
        <v>6271</v>
      </c>
      <c r="D1558" s="497">
        <f t="shared" si="223"/>
        <v>17278</v>
      </c>
      <c r="E1558" s="496" t="e">
        <v>#N/A</v>
      </c>
      <c r="F1558" s="489" t="e">
        <v>#N/A</v>
      </c>
      <c r="G1558" s="489">
        <v>17278</v>
      </c>
      <c r="H1558" s="489" t="e">
        <v>#N/A</v>
      </c>
      <c r="I1558" s="489">
        <v>17278</v>
      </c>
      <c r="J1558" s="489">
        <v>0</v>
      </c>
      <c r="K1558" s="489">
        <v>17278</v>
      </c>
      <c r="L1558" s="489" t="e">
        <v>#N/A</v>
      </c>
      <c r="M1558" s="743"/>
      <c r="N1558" s="613" t="e">
        <f t="shared" si="216"/>
        <v>#N/A</v>
      </c>
      <c r="O1558" s="613" t="e">
        <f t="shared" si="217"/>
        <v>#N/A</v>
      </c>
      <c r="P1558" s="613" t="e">
        <f t="shared" si="218"/>
        <v>#N/A</v>
      </c>
      <c r="Q1558" s="896" t="e">
        <f t="shared" si="224"/>
        <v>#N/A</v>
      </c>
      <c r="R1558" s="613">
        <f t="shared" si="219"/>
        <v>0</v>
      </c>
      <c r="S1558" s="613">
        <f t="shared" si="220"/>
        <v>17278</v>
      </c>
      <c r="T1558" s="747">
        <f t="shared" si="221"/>
        <v>0</v>
      </c>
      <c r="U1558" s="613" t="e">
        <f t="shared" si="222"/>
        <v>#N/A</v>
      </c>
    </row>
    <row r="1559" spans="1:21">
      <c r="A1559" s="285" t="s">
        <v>3723</v>
      </c>
      <c r="B1559" s="285" t="s">
        <v>1879</v>
      </c>
      <c r="C1559" s="447" t="s">
        <v>6272</v>
      </c>
      <c r="D1559" s="497">
        <f t="shared" si="223"/>
        <v>20838</v>
      </c>
      <c r="E1559" s="496" t="e">
        <v>#N/A</v>
      </c>
      <c r="F1559" s="489" t="e">
        <v>#N/A</v>
      </c>
      <c r="G1559" s="489">
        <v>20838</v>
      </c>
      <c r="H1559" s="489" t="e">
        <v>#N/A</v>
      </c>
      <c r="I1559" s="489">
        <v>20838</v>
      </c>
      <c r="J1559" s="489">
        <v>0</v>
      </c>
      <c r="K1559" s="489">
        <v>20838</v>
      </c>
      <c r="L1559" s="489" t="e">
        <v>#N/A</v>
      </c>
      <c r="M1559" s="743"/>
      <c r="N1559" s="613" t="e">
        <f t="shared" si="216"/>
        <v>#N/A</v>
      </c>
      <c r="O1559" s="613" t="e">
        <f t="shared" si="217"/>
        <v>#N/A</v>
      </c>
      <c r="P1559" s="613" t="e">
        <f t="shared" si="218"/>
        <v>#N/A</v>
      </c>
      <c r="Q1559" s="896" t="e">
        <f t="shared" si="224"/>
        <v>#N/A</v>
      </c>
      <c r="R1559" s="613">
        <f t="shared" si="219"/>
        <v>0</v>
      </c>
      <c r="S1559" s="613">
        <f t="shared" si="220"/>
        <v>20838</v>
      </c>
      <c r="T1559" s="747">
        <f t="shared" si="221"/>
        <v>0</v>
      </c>
      <c r="U1559" s="613" t="e">
        <f t="shared" si="222"/>
        <v>#N/A</v>
      </c>
    </row>
    <row r="1560" spans="1:21">
      <c r="A1560" s="285" t="s">
        <v>3723</v>
      </c>
      <c r="B1560" s="285" t="s">
        <v>1881</v>
      </c>
      <c r="C1560" s="447" t="s">
        <v>6273</v>
      </c>
      <c r="D1560" s="497">
        <f t="shared" si="223"/>
        <v>65622</v>
      </c>
      <c r="E1560" s="496" t="e">
        <v>#N/A</v>
      </c>
      <c r="F1560" s="489" t="e">
        <v>#N/A</v>
      </c>
      <c r="G1560" s="489">
        <v>65622</v>
      </c>
      <c r="H1560" s="489">
        <v>65622</v>
      </c>
      <c r="I1560" s="489">
        <v>65622</v>
      </c>
      <c r="J1560" s="489" t="e">
        <v>#N/A</v>
      </c>
      <c r="K1560" s="489">
        <v>65622</v>
      </c>
      <c r="L1560" s="489" t="e">
        <v>#N/A</v>
      </c>
      <c r="M1560" s="743"/>
      <c r="N1560" s="613" t="e">
        <f t="shared" si="216"/>
        <v>#N/A</v>
      </c>
      <c r="O1560" s="613" t="e">
        <f t="shared" si="217"/>
        <v>#N/A</v>
      </c>
      <c r="P1560" s="613">
        <f t="shared" si="218"/>
        <v>0</v>
      </c>
      <c r="Q1560" s="896" t="e">
        <f t="shared" si="224"/>
        <v>#N/A</v>
      </c>
      <c r="R1560" s="613">
        <f t="shared" si="219"/>
        <v>0</v>
      </c>
      <c r="S1560" s="613" t="e">
        <f t="shared" si="220"/>
        <v>#N/A</v>
      </c>
      <c r="T1560" s="747">
        <f t="shared" si="221"/>
        <v>0</v>
      </c>
      <c r="U1560" s="613" t="e">
        <f t="shared" si="222"/>
        <v>#N/A</v>
      </c>
    </row>
    <row r="1561" spans="1:21">
      <c r="A1561" s="285" t="s">
        <v>3723</v>
      </c>
      <c r="B1561" s="285" t="s">
        <v>1882</v>
      </c>
      <c r="C1561" s="447" t="s">
        <v>6274</v>
      </c>
      <c r="D1561" s="497">
        <f t="shared" si="223"/>
        <v>69765</v>
      </c>
      <c r="E1561" s="496" t="e">
        <v>#N/A</v>
      </c>
      <c r="F1561" s="489" t="e">
        <v>#N/A</v>
      </c>
      <c r="G1561" s="489">
        <v>69765</v>
      </c>
      <c r="H1561" s="489" t="e">
        <v>#N/A</v>
      </c>
      <c r="I1561" s="489">
        <v>69765</v>
      </c>
      <c r="J1561" s="489" t="e">
        <v>#N/A</v>
      </c>
      <c r="K1561" s="489">
        <v>69765</v>
      </c>
      <c r="L1561" s="489" t="e">
        <v>#N/A</v>
      </c>
      <c r="M1561" s="743"/>
      <c r="N1561" s="613" t="e">
        <f t="shared" si="216"/>
        <v>#N/A</v>
      </c>
      <c r="O1561" s="613" t="e">
        <f t="shared" si="217"/>
        <v>#N/A</v>
      </c>
      <c r="P1561" s="613" t="e">
        <f t="shared" si="218"/>
        <v>#N/A</v>
      </c>
      <c r="Q1561" s="896" t="e">
        <f t="shared" si="224"/>
        <v>#N/A</v>
      </c>
      <c r="R1561" s="613">
        <f t="shared" si="219"/>
        <v>0</v>
      </c>
      <c r="S1561" s="613" t="e">
        <f t="shared" si="220"/>
        <v>#N/A</v>
      </c>
      <c r="T1561" s="747">
        <f t="shared" si="221"/>
        <v>0</v>
      </c>
      <c r="U1561" s="613" t="e">
        <f t="shared" si="222"/>
        <v>#N/A</v>
      </c>
    </row>
    <row r="1562" spans="1:21">
      <c r="A1562" s="285" t="s">
        <v>3723</v>
      </c>
      <c r="B1562" s="285" t="s">
        <v>1883</v>
      </c>
      <c r="C1562" s="447" t="s">
        <v>6275</v>
      </c>
      <c r="D1562" s="497">
        <f t="shared" si="223"/>
        <v>81394</v>
      </c>
      <c r="E1562" s="496" t="e">
        <v>#N/A</v>
      </c>
      <c r="F1562" s="489" t="e">
        <v>#N/A</v>
      </c>
      <c r="G1562" s="489">
        <v>81394</v>
      </c>
      <c r="H1562" s="489" t="e">
        <v>#N/A</v>
      </c>
      <c r="I1562" s="489">
        <v>81394</v>
      </c>
      <c r="J1562" s="489" t="e">
        <v>#N/A</v>
      </c>
      <c r="K1562" s="489">
        <v>81394</v>
      </c>
      <c r="L1562" s="489" t="e">
        <v>#N/A</v>
      </c>
      <c r="M1562" s="743"/>
      <c r="N1562" s="613" t="e">
        <f t="shared" si="216"/>
        <v>#N/A</v>
      </c>
      <c r="O1562" s="613" t="e">
        <f t="shared" si="217"/>
        <v>#N/A</v>
      </c>
      <c r="P1562" s="613" t="e">
        <f t="shared" si="218"/>
        <v>#N/A</v>
      </c>
      <c r="Q1562" s="896" t="e">
        <f t="shared" si="224"/>
        <v>#N/A</v>
      </c>
      <c r="R1562" s="613">
        <f t="shared" si="219"/>
        <v>0</v>
      </c>
      <c r="S1562" s="613" t="e">
        <f t="shared" si="220"/>
        <v>#N/A</v>
      </c>
      <c r="T1562" s="747">
        <f t="shared" si="221"/>
        <v>0</v>
      </c>
      <c r="U1562" s="613" t="e">
        <f t="shared" si="222"/>
        <v>#N/A</v>
      </c>
    </row>
    <row r="1563" spans="1:21">
      <c r="A1563" s="285" t="s">
        <v>3723</v>
      </c>
      <c r="B1563" s="285" t="s">
        <v>1884</v>
      </c>
      <c r="C1563" s="447" t="s">
        <v>6276</v>
      </c>
      <c r="D1563" s="497">
        <f t="shared" si="223"/>
        <v>84923</v>
      </c>
      <c r="E1563" s="496" t="e">
        <v>#N/A</v>
      </c>
      <c r="F1563" s="489" t="e">
        <v>#N/A</v>
      </c>
      <c r="G1563" s="489">
        <v>84923</v>
      </c>
      <c r="H1563" s="489">
        <v>84923</v>
      </c>
      <c r="I1563" s="489">
        <v>84923</v>
      </c>
      <c r="J1563" s="489" t="e">
        <v>#N/A</v>
      </c>
      <c r="K1563" s="489">
        <v>84923</v>
      </c>
      <c r="L1563" s="489" t="e">
        <v>#N/A</v>
      </c>
      <c r="M1563" s="743"/>
      <c r="N1563" s="613" t="e">
        <f t="shared" si="216"/>
        <v>#N/A</v>
      </c>
      <c r="O1563" s="613" t="e">
        <f t="shared" si="217"/>
        <v>#N/A</v>
      </c>
      <c r="P1563" s="613">
        <f t="shared" si="218"/>
        <v>0</v>
      </c>
      <c r="Q1563" s="896" t="e">
        <f t="shared" si="224"/>
        <v>#N/A</v>
      </c>
      <c r="R1563" s="613">
        <f t="shared" si="219"/>
        <v>0</v>
      </c>
      <c r="S1563" s="613" t="e">
        <f t="shared" si="220"/>
        <v>#N/A</v>
      </c>
      <c r="T1563" s="747">
        <f t="shared" si="221"/>
        <v>0</v>
      </c>
      <c r="U1563" s="613" t="e">
        <f t="shared" si="222"/>
        <v>#N/A</v>
      </c>
    </row>
    <row r="1564" spans="1:21">
      <c r="A1564" s="285" t="s">
        <v>3723</v>
      </c>
      <c r="B1564" s="285" t="s">
        <v>1875</v>
      </c>
      <c r="C1564" s="447" t="s">
        <v>6277</v>
      </c>
      <c r="D1564" s="497">
        <f t="shared" si="223"/>
        <v>33888</v>
      </c>
      <c r="E1564" s="496" t="e">
        <v>#N/A</v>
      </c>
      <c r="F1564" s="489" t="e">
        <v>#N/A</v>
      </c>
      <c r="G1564" s="489">
        <v>33888</v>
      </c>
      <c r="H1564" s="489" t="e">
        <v>#N/A</v>
      </c>
      <c r="I1564" s="489">
        <v>33888</v>
      </c>
      <c r="J1564" s="489">
        <v>0</v>
      </c>
      <c r="K1564" s="489">
        <v>33888</v>
      </c>
      <c r="L1564" s="489" t="e">
        <v>#N/A</v>
      </c>
      <c r="M1564" s="743"/>
      <c r="N1564" s="613" t="e">
        <f t="shared" si="216"/>
        <v>#N/A</v>
      </c>
      <c r="O1564" s="613" t="e">
        <f t="shared" si="217"/>
        <v>#N/A</v>
      </c>
      <c r="P1564" s="613" t="e">
        <f t="shared" si="218"/>
        <v>#N/A</v>
      </c>
      <c r="Q1564" s="896" t="e">
        <f t="shared" si="224"/>
        <v>#N/A</v>
      </c>
      <c r="R1564" s="613">
        <f t="shared" si="219"/>
        <v>0</v>
      </c>
      <c r="S1564" s="613">
        <f t="shared" si="220"/>
        <v>33888</v>
      </c>
      <c r="T1564" s="747">
        <f t="shared" si="221"/>
        <v>0</v>
      </c>
      <c r="U1564" s="613" t="e">
        <f t="shared" si="222"/>
        <v>#N/A</v>
      </c>
    </row>
    <row r="1565" spans="1:21">
      <c r="A1565" s="285" t="s">
        <v>3723</v>
      </c>
      <c r="B1565" s="285" t="s">
        <v>1876</v>
      </c>
      <c r="C1565" s="447" t="s">
        <v>6278</v>
      </c>
      <c r="D1565" s="497">
        <f t="shared" si="223"/>
        <v>45366</v>
      </c>
      <c r="E1565" s="496" t="e">
        <v>#N/A</v>
      </c>
      <c r="F1565" s="489" t="e">
        <v>#N/A</v>
      </c>
      <c r="G1565" s="489">
        <v>45366</v>
      </c>
      <c r="H1565" s="489">
        <v>45366</v>
      </c>
      <c r="I1565" s="489">
        <v>45366</v>
      </c>
      <c r="J1565" s="489">
        <v>45366</v>
      </c>
      <c r="K1565" s="489">
        <v>45366</v>
      </c>
      <c r="L1565" s="489" t="e">
        <v>#N/A</v>
      </c>
      <c r="M1565" s="743"/>
      <c r="N1565" s="613" t="e">
        <f t="shared" si="216"/>
        <v>#N/A</v>
      </c>
      <c r="O1565" s="613" t="e">
        <f t="shared" si="217"/>
        <v>#N/A</v>
      </c>
      <c r="P1565" s="613">
        <f t="shared" si="218"/>
        <v>0</v>
      </c>
      <c r="Q1565" s="896" t="e">
        <f t="shared" si="224"/>
        <v>#N/A</v>
      </c>
      <c r="R1565" s="613">
        <f t="shared" si="219"/>
        <v>0</v>
      </c>
      <c r="S1565" s="613">
        <f t="shared" si="220"/>
        <v>0</v>
      </c>
      <c r="T1565" s="747">
        <f t="shared" si="221"/>
        <v>0</v>
      </c>
      <c r="U1565" s="613" t="e">
        <f t="shared" si="222"/>
        <v>#N/A</v>
      </c>
    </row>
    <row r="1566" spans="1:21">
      <c r="A1566" s="285" t="s">
        <v>3723</v>
      </c>
      <c r="B1566" s="285" t="s">
        <v>1877</v>
      </c>
      <c r="C1566" s="447" t="s">
        <v>6279</v>
      </c>
      <c r="D1566" s="497">
        <f t="shared" si="223"/>
        <v>48723</v>
      </c>
      <c r="E1566" s="496" t="e">
        <v>#N/A</v>
      </c>
      <c r="F1566" s="489" t="e">
        <v>#N/A</v>
      </c>
      <c r="G1566" s="489">
        <v>48723</v>
      </c>
      <c r="H1566" s="489">
        <v>48723</v>
      </c>
      <c r="I1566" s="489">
        <v>48723</v>
      </c>
      <c r="J1566" s="489">
        <v>0</v>
      </c>
      <c r="K1566" s="489">
        <v>48723</v>
      </c>
      <c r="L1566" s="489" t="e">
        <v>#N/A</v>
      </c>
      <c r="M1566" s="743"/>
      <c r="N1566" s="613" t="e">
        <f t="shared" si="216"/>
        <v>#N/A</v>
      </c>
      <c r="O1566" s="613" t="e">
        <f t="shared" si="217"/>
        <v>#N/A</v>
      </c>
      <c r="P1566" s="613">
        <f t="shared" si="218"/>
        <v>0</v>
      </c>
      <c r="Q1566" s="896" t="e">
        <f t="shared" si="224"/>
        <v>#N/A</v>
      </c>
      <c r="R1566" s="613">
        <f t="shared" si="219"/>
        <v>0</v>
      </c>
      <c r="S1566" s="613">
        <f t="shared" si="220"/>
        <v>48723</v>
      </c>
      <c r="T1566" s="747">
        <f t="shared" si="221"/>
        <v>0</v>
      </c>
      <c r="U1566" s="613" t="e">
        <f t="shared" si="222"/>
        <v>#N/A</v>
      </c>
    </row>
    <row r="1567" spans="1:21">
      <c r="A1567" s="285" t="s">
        <v>3723</v>
      </c>
      <c r="B1567" s="285" t="s">
        <v>1878</v>
      </c>
      <c r="C1567" s="447" t="s">
        <v>6280</v>
      </c>
      <c r="D1567" s="497">
        <f t="shared" si="223"/>
        <v>53517</v>
      </c>
      <c r="E1567" s="496" t="e">
        <v>#N/A</v>
      </c>
      <c r="F1567" s="489" t="e">
        <v>#N/A</v>
      </c>
      <c r="G1567" s="489">
        <v>53517</v>
      </c>
      <c r="H1567" s="489" t="e">
        <v>#N/A</v>
      </c>
      <c r="I1567" s="489">
        <v>53517</v>
      </c>
      <c r="J1567" s="489">
        <v>0</v>
      </c>
      <c r="K1567" s="489">
        <v>53517</v>
      </c>
      <c r="L1567" s="489" t="e">
        <v>#N/A</v>
      </c>
      <c r="M1567" s="743"/>
      <c r="N1567" s="613" t="e">
        <f t="shared" si="216"/>
        <v>#N/A</v>
      </c>
      <c r="O1567" s="613" t="e">
        <f t="shared" si="217"/>
        <v>#N/A</v>
      </c>
      <c r="P1567" s="613" t="e">
        <f t="shared" si="218"/>
        <v>#N/A</v>
      </c>
      <c r="Q1567" s="896" t="e">
        <f t="shared" si="224"/>
        <v>#N/A</v>
      </c>
      <c r="R1567" s="613">
        <f t="shared" si="219"/>
        <v>0</v>
      </c>
      <c r="S1567" s="613">
        <f t="shared" si="220"/>
        <v>53517</v>
      </c>
      <c r="T1567" s="747">
        <f t="shared" si="221"/>
        <v>0</v>
      </c>
      <c r="U1567" s="613" t="e">
        <f t="shared" si="222"/>
        <v>#N/A</v>
      </c>
    </row>
    <row r="1568" spans="1:21">
      <c r="A1568" s="285" t="s">
        <v>3720</v>
      </c>
      <c r="B1568" s="285" t="s">
        <v>1888</v>
      </c>
      <c r="C1568" s="447" t="s">
        <v>6281</v>
      </c>
      <c r="D1568" s="497">
        <f t="shared" si="223"/>
        <v>1592</v>
      </c>
      <c r="E1568" s="496" t="e">
        <v>#N/A</v>
      </c>
      <c r="F1568" s="489" t="e">
        <v>#N/A</v>
      </c>
      <c r="G1568" s="489" t="e">
        <v>#N/A</v>
      </c>
      <c r="H1568" s="489">
        <v>1592</v>
      </c>
      <c r="I1568" s="489">
        <v>1592</v>
      </c>
      <c r="J1568" s="489">
        <v>1592</v>
      </c>
      <c r="K1568" s="489" t="e">
        <v>#N/A</v>
      </c>
      <c r="L1568" s="489">
        <v>1592</v>
      </c>
      <c r="M1568" s="743"/>
      <c r="N1568" s="613" t="e">
        <f t="shared" si="216"/>
        <v>#N/A</v>
      </c>
      <c r="O1568" s="613" t="e">
        <f t="shared" si="217"/>
        <v>#N/A</v>
      </c>
      <c r="P1568" s="613">
        <f t="shared" si="218"/>
        <v>0</v>
      </c>
      <c r="Q1568" s="896" t="e">
        <f t="shared" si="224"/>
        <v>#N/A</v>
      </c>
      <c r="R1568" s="613">
        <f t="shared" si="219"/>
        <v>0</v>
      </c>
      <c r="S1568" s="613">
        <f t="shared" si="220"/>
        <v>0</v>
      </c>
      <c r="T1568" s="747" t="e">
        <f t="shared" si="221"/>
        <v>#N/A</v>
      </c>
      <c r="U1568" s="613">
        <f t="shared" si="222"/>
        <v>0</v>
      </c>
    </row>
    <row r="1569" spans="1:21">
      <c r="A1569" s="285" t="s">
        <v>3720</v>
      </c>
      <c r="B1569" s="285" t="s">
        <v>1885</v>
      </c>
      <c r="C1569" s="447" t="s">
        <v>6282</v>
      </c>
      <c r="D1569" s="497">
        <f t="shared" si="223"/>
        <v>1177</v>
      </c>
      <c r="E1569" s="496" t="e">
        <v>#N/A</v>
      </c>
      <c r="F1569" s="489" t="e">
        <v>#N/A</v>
      </c>
      <c r="G1569" s="489" t="e">
        <v>#N/A</v>
      </c>
      <c r="H1569" s="489">
        <v>1177</v>
      </c>
      <c r="I1569" s="489">
        <v>1177</v>
      </c>
      <c r="J1569" s="489">
        <v>1177</v>
      </c>
      <c r="K1569" s="489" t="e">
        <v>#N/A</v>
      </c>
      <c r="L1569" s="489">
        <v>1177</v>
      </c>
      <c r="M1569" s="743"/>
      <c r="N1569" s="613" t="e">
        <f t="shared" si="216"/>
        <v>#N/A</v>
      </c>
      <c r="O1569" s="613" t="e">
        <f t="shared" si="217"/>
        <v>#N/A</v>
      </c>
      <c r="P1569" s="613">
        <f t="shared" si="218"/>
        <v>0</v>
      </c>
      <c r="Q1569" s="896" t="e">
        <f t="shared" si="224"/>
        <v>#N/A</v>
      </c>
      <c r="R1569" s="613">
        <f t="shared" si="219"/>
        <v>0</v>
      </c>
      <c r="S1569" s="613">
        <f t="shared" si="220"/>
        <v>0</v>
      </c>
      <c r="T1569" s="747" t="e">
        <f t="shared" si="221"/>
        <v>#N/A</v>
      </c>
      <c r="U1569" s="613">
        <f t="shared" si="222"/>
        <v>0</v>
      </c>
    </row>
    <row r="1570" spans="1:21">
      <c r="A1570" s="285" t="s">
        <v>3720</v>
      </c>
      <c r="B1570" s="285" t="s">
        <v>1886</v>
      </c>
      <c r="C1570" s="447" t="s">
        <v>6283</v>
      </c>
      <c r="D1570" s="497">
        <f t="shared" si="223"/>
        <v>1293</v>
      </c>
      <c r="E1570" s="496" t="e">
        <v>#N/A</v>
      </c>
      <c r="F1570" s="489" t="e">
        <v>#N/A</v>
      </c>
      <c r="G1570" s="489" t="e">
        <v>#N/A</v>
      </c>
      <c r="H1570" s="489">
        <v>1293</v>
      </c>
      <c r="I1570" s="489">
        <v>1293</v>
      </c>
      <c r="J1570" s="489">
        <v>1293</v>
      </c>
      <c r="K1570" s="489" t="e">
        <v>#N/A</v>
      </c>
      <c r="L1570" s="489">
        <v>1293</v>
      </c>
      <c r="M1570" s="743"/>
      <c r="N1570" s="613" t="e">
        <f t="shared" si="216"/>
        <v>#N/A</v>
      </c>
      <c r="O1570" s="613" t="e">
        <f t="shared" si="217"/>
        <v>#N/A</v>
      </c>
      <c r="P1570" s="613">
        <f t="shared" si="218"/>
        <v>0</v>
      </c>
      <c r="Q1570" s="896" t="e">
        <f t="shared" si="224"/>
        <v>#N/A</v>
      </c>
      <c r="R1570" s="613">
        <f t="shared" si="219"/>
        <v>0</v>
      </c>
      <c r="S1570" s="613">
        <f t="shared" si="220"/>
        <v>0</v>
      </c>
      <c r="T1570" s="747" t="e">
        <f t="shared" si="221"/>
        <v>#N/A</v>
      </c>
      <c r="U1570" s="613">
        <f t="shared" si="222"/>
        <v>0</v>
      </c>
    </row>
    <row r="1571" spans="1:21">
      <c r="A1571" s="285" t="s">
        <v>3720</v>
      </c>
      <c r="B1571" s="285" t="s">
        <v>1887</v>
      </c>
      <c r="C1571" s="447" t="s">
        <v>6284</v>
      </c>
      <c r="D1571" s="497">
        <f t="shared" si="223"/>
        <v>1408</v>
      </c>
      <c r="E1571" s="496" t="e">
        <v>#N/A</v>
      </c>
      <c r="F1571" s="489" t="e">
        <v>#N/A</v>
      </c>
      <c r="G1571" s="489" t="e">
        <v>#N/A</v>
      </c>
      <c r="H1571" s="489">
        <v>1408</v>
      </c>
      <c r="I1571" s="489">
        <v>1408</v>
      </c>
      <c r="J1571" s="489">
        <v>1408</v>
      </c>
      <c r="K1571" s="489" t="e">
        <v>#N/A</v>
      </c>
      <c r="L1571" s="489">
        <v>1408</v>
      </c>
      <c r="M1571" s="743"/>
      <c r="N1571" s="613" t="e">
        <f t="shared" si="216"/>
        <v>#N/A</v>
      </c>
      <c r="O1571" s="613" t="e">
        <f t="shared" si="217"/>
        <v>#N/A</v>
      </c>
      <c r="P1571" s="613">
        <f t="shared" si="218"/>
        <v>0</v>
      </c>
      <c r="Q1571" s="896" t="e">
        <f t="shared" si="224"/>
        <v>#N/A</v>
      </c>
      <c r="R1571" s="613">
        <f t="shared" si="219"/>
        <v>0</v>
      </c>
      <c r="S1571" s="613">
        <f t="shared" si="220"/>
        <v>0</v>
      </c>
      <c r="T1571" s="747" t="e">
        <f t="shared" si="221"/>
        <v>#N/A</v>
      </c>
      <c r="U1571" s="613">
        <f t="shared" si="222"/>
        <v>0</v>
      </c>
    </row>
    <row r="1572" spans="1:21">
      <c r="A1572" s="285" t="s">
        <v>3723</v>
      </c>
      <c r="B1572" s="285" t="s">
        <v>1890</v>
      </c>
      <c r="C1572" s="447" t="s">
        <v>6285</v>
      </c>
      <c r="D1572" s="497">
        <f t="shared" si="223"/>
        <v>103</v>
      </c>
      <c r="E1572" s="496" t="e">
        <v>#N/A</v>
      </c>
      <c r="F1572" s="489" t="e">
        <v>#N/A</v>
      </c>
      <c r="G1572" s="489" t="e">
        <v>#N/A</v>
      </c>
      <c r="H1572" s="489" t="e">
        <v>#N/A</v>
      </c>
      <c r="I1572" s="489">
        <v>103</v>
      </c>
      <c r="J1572" s="489">
        <v>103</v>
      </c>
      <c r="K1572" s="489">
        <v>103</v>
      </c>
      <c r="L1572" s="489">
        <v>103</v>
      </c>
      <c r="M1572" s="743"/>
      <c r="N1572" s="613" t="e">
        <f t="shared" si="216"/>
        <v>#N/A</v>
      </c>
      <c r="O1572" s="613" t="e">
        <f t="shared" si="217"/>
        <v>#N/A</v>
      </c>
      <c r="P1572" s="613" t="e">
        <f t="shared" si="218"/>
        <v>#N/A</v>
      </c>
      <c r="Q1572" s="896" t="e">
        <f t="shared" si="224"/>
        <v>#N/A</v>
      </c>
      <c r="R1572" s="613">
        <f t="shared" si="219"/>
        <v>0</v>
      </c>
      <c r="S1572" s="613">
        <f t="shared" si="220"/>
        <v>0</v>
      </c>
      <c r="T1572" s="747">
        <f t="shared" si="221"/>
        <v>0</v>
      </c>
      <c r="U1572" s="613">
        <f t="shared" si="222"/>
        <v>0</v>
      </c>
    </row>
    <row r="1573" spans="1:21">
      <c r="A1573" s="285" t="s">
        <v>3723</v>
      </c>
      <c r="B1573" s="285" t="s">
        <v>1937</v>
      </c>
      <c r="C1573" s="447" t="s">
        <v>6286</v>
      </c>
      <c r="D1573" s="497">
        <f t="shared" si="223"/>
        <v>246</v>
      </c>
      <c r="E1573" s="496" t="e">
        <v>#N/A</v>
      </c>
      <c r="F1573" s="489" t="e">
        <v>#N/A</v>
      </c>
      <c r="G1573" s="489" t="e">
        <v>#N/A</v>
      </c>
      <c r="H1573" s="489" t="e">
        <v>#N/A</v>
      </c>
      <c r="I1573" s="489">
        <v>246</v>
      </c>
      <c r="J1573" s="489">
        <v>246</v>
      </c>
      <c r="K1573" s="489">
        <v>246</v>
      </c>
      <c r="L1573" s="489">
        <v>246</v>
      </c>
      <c r="M1573" s="743"/>
      <c r="N1573" s="613" t="e">
        <f t="shared" si="216"/>
        <v>#N/A</v>
      </c>
      <c r="O1573" s="613" t="e">
        <f t="shared" si="217"/>
        <v>#N/A</v>
      </c>
      <c r="P1573" s="613" t="e">
        <f t="shared" si="218"/>
        <v>#N/A</v>
      </c>
      <c r="Q1573" s="896" t="e">
        <f t="shared" si="224"/>
        <v>#N/A</v>
      </c>
      <c r="R1573" s="613">
        <f t="shared" si="219"/>
        <v>0</v>
      </c>
      <c r="S1573" s="613">
        <f t="shared" si="220"/>
        <v>0</v>
      </c>
      <c r="T1573" s="747">
        <f t="shared" si="221"/>
        <v>0</v>
      </c>
      <c r="U1573" s="613">
        <f t="shared" si="222"/>
        <v>0</v>
      </c>
    </row>
    <row r="1574" spans="1:21">
      <c r="A1574" s="285" t="s">
        <v>3723</v>
      </c>
      <c r="B1574" s="285" t="s">
        <v>1889</v>
      </c>
      <c r="C1574" s="447" t="s">
        <v>6287</v>
      </c>
      <c r="D1574" s="497">
        <f t="shared" si="223"/>
        <v>103</v>
      </c>
      <c r="E1574" s="496" t="e">
        <v>#N/A</v>
      </c>
      <c r="F1574" s="489" t="e">
        <v>#N/A</v>
      </c>
      <c r="G1574" s="489" t="e">
        <v>#N/A</v>
      </c>
      <c r="H1574" s="489" t="e">
        <v>#N/A</v>
      </c>
      <c r="I1574" s="489">
        <v>103</v>
      </c>
      <c r="J1574" s="489">
        <v>103</v>
      </c>
      <c r="K1574" s="489">
        <v>103</v>
      </c>
      <c r="L1574" s="489">
        <v>103</v>
      </c>
      <c r="M1574" s="743"/>
      <c r="N1574" s="613" t="e">
        <f t="shared" si="216"/>
        <v>#N/A</v>
      </c>
      <c r="O1574" s="613" t="e">
        <f t="shared" si="217"/>
        <v>#N/A</v>
      </c>
      <c r="P1574" s="613" t="e">
        <f t="shared" si="218"/>
        <v>#N/A</v>
      </c>
      <c r="Q1574" s="896" t="e">
        <f t="shared" si="224"/>
        <v>#N/A</v>
      </c>
      <c r="R1574" s="613">
        <f t="shared" si="219"/>
        <v>0</v>
      </c>
      <c r="S1574" s="613">
        <f t="shared" si="220"/>
        <v>0</v>
      </c>
      <c r="T1574" s="747">
        <f t="shared" si="221"/>
        <v>0</v>
      </c>
      <c r="U1574" s="613">
        <f t="shared" si="222"/>
        <v>0</v>
      </c>
    </row>
    <row r="1575" spans="1:21">
      <c r="A1575" s="285" t="s">
        <v>3723</v>
      </c>
      <c r="B1575" s="285" t="s">
        <v>1936</v>
      </c>
      <c r="C1575" s="447" t="s">
        <v>6288</v>
      </c>
      <c r="D1575" s="497">
        <f t="shared" si="223"/>
        <v>246</v>
      </c>
      <c r="E1575" s="496" t="e">
        <v>#N/A</v>
      </c>
      <c r="F1575" s="489" t="e">
        <v>#N/A</v>
      </c>
      <c r="G1575" s="489" t="e">
        <v>#N/A</v>
      </c>
      <c r="H1575" s="489" t="e">
        <v>#N/A</v>
      </c>
      <c r="I1575" s="489">
        <v>246</v>
      </c>
      <c r="J1575" s="489">
        <v>246</v>
      </c>
      <c r="K1575" s="489">
        <v>246</v>
      </c>
      <c r="L1575" s="489">
        <v>246</v>
      </c>
      <c r="M1575" s="743"/>
      <c r="N1575" s="613" t="e">
        <f t="shared" si="216"/>
        <v>#N/A</v>
      </c>
      <c r="O1575" s="613" t="e">
        <f t="shared" si="217"/>
        <v>#N/A</v>
      </c>
      <c r="P1575" s="613" t="e">
        <f t="shared" si="218"/>
        <v>#N/A</v>
      </c>
      <c r="Q1575" s="896" t="e">
        <f t="shared" si="224"/>
        <v>#N/A</v>
      </c>
      <c r="R1575" s="613">
        <f t="shared" si="219"/>
        <v>0</v>
      </c>
      <c r="S1575" s="613">
        <f t="shared" si="220"/>
        <v>0</v>
      </c>
      <c r="T1575" s="747">
        <f t="shared" si="221"/>
        <v>0</v>
      </c>
      <c r="U1575" s="613">
        <f t="shared" si="222"/>
        <v>0</v>
      </c>
    </row>
    <row r="1576" spans="1:21">
      <c r="A1576" s="285" t="s">
        <v>3723</v>
      </c>
      <c r="B1576" s="285" t="s">
        <v>1891</v>
      </c>
      <c r="C1576" s="447" t="s">
        <v>6289</v>
      </c>
      <c r="D1576" s="497">
        <f t="shared" si="223"/>
        <v>200</v>
      </c>
      <c r="E1576" s="496" t="e">
        <v>#N/A</v>
      </c>
      <c r="F1576" s="489" t="e">
        <v>#N/A</v>
      </c>
      <c r="G1576" s="489" t="e">
        <v>#N/A</v>
      </c>
      <c r="H1576" s="489" t="e">
        <v>#N/A</v>
      </c>
      <c r="I1576" s="489">
        <v>200</v>
      </c>
      <c r="J1576" s="489">
        <v>200</v>
      </c>
      <c r="K1576" s="489">
        <v>200</v>
      </c>
      <c r="L1576" s="489">
        <v>200</v>
      </c>
      <c r="M1576" s="743"/>
      <c r="N1576" s="613" t="e">
        <f t="shared" si="216"/>
        <v>#N/A</v>
      </c>
      <c r="O1576" s="613" t="e">
        <f t="shared" si="217"/>
        <v>#N/A</v>
      </c>
      <c r="P1576" s="613" t="e">
        <f t="shared" si="218"/>
        <v>#N/A</v>
      </c>
      <c r="Q1576" s="896" t="e">
        <f t="shared" si="224"/>
        <v>#N/A</v>
      </c>
      <c r="R1576" s="613">
        <f t="shared" si="219"/>
        <v>0</v>
      </c>
      <c r="S1576" s="613">
        <f t="shared" si="220"/>
        <v>0</v>
      </c>
      <c r="T1576" s="747">
        <f t="shared" si="221"/>
        <v>0</v>
      </c>
      <c r="U1576" s="613">
        <f t="shared" si="222"/>
        <v>0</v>
      </c>
    </row>
    <row r="1577" spans="1:21">
      <c r="A1577" s="285" t="s">
        <v>3723</v>
      </c>
      <c r="B1577" s="285" t="s">
        <v>1753</v>
      </c>
      <c r="C1577" s="447" t="s">
        <v>6290</v>
      </c>
      <c r="D1577" s="497">
        <f t="shared" si="223"/>
        <v>451</v>
      </c>
      <c r="E1577" s="496" t="e">
        <v>#N/A</v>
      </c>
      <c r="F1577" s="489" t="e">
        <v>#N/A</v>
      </c>
      <c r="G1577" s="489">
        <v>451</v>
      </c>
      <c r="H1577" s="489" t="e">
        <v>#N/A</v>
      </c>
      <c r="I1577" s="489">
        <v>481</v>
      </c>
      <c r="J1577" s="489">
        <v>451</v>
      </c>
      <c r="K1577" s="489">
        <v>451</v>
      </c>
      <c r="L1577" s="489" t="e">
        <v>#N/A</v>
      </c>
      <c r="M1577" s="743"/>
      <c r="N1577" s="613" t="e">
        <f t="shared" si="216"/>
        <v>#N/A</v>
      </c>
      <c r="O1577" s="613" t="e">
        <f t="shared" si="217"/>
        <v>#N/A</v>
      </c>
      <c r="P1577" s="613" t="e">
        <f t="shared" si="218"/>
        <v>#N/A</v>
      </c>
      <c r="Q1577" s="896" t="e">
        <f t="shared" si="224"/>
        <v>#N/A</v>
      </c>
      <c r="R1577" s="613">
        <f t="shared" si="219"/>
        <v>-30</v>
      </c>
      <c r="S1577" s="613">
        <f t="shared" si="220"/>
        <v>0</v>
      </c>
      <c r="T1577" s="747">
        <f t="shared" si="221"/>
        <v>0</v>
      </c>
      <c r="U1577" s="613" t="e">
        <f t="shared" si="222"/>
        <v>#N/A</v>
      </c>
    </row>
    <row r="1578" spans="1:21">
      <c r="A1578" s="285" t="s">
        <v>3723</v>
      </c>
      <c r="B1578" s="285" t="s">
        <v>1769</v>
      </c>
      <c r="C1578" s="447" t="s">
        <v>6291</v>
      </c>
      <c r="D1578" s="497">
        <f t="shared" si="223"/>
        <v>657</v>
      </c>
      <c r="E1578" s="496" t="e">
        <v>#N/A</v>
      </c>
      <c r="F1578" s="489" t="e">
        <v>#N/A</v>
      </c>
      <c r="G1578" s="489">
        <v>657</v>
      </c>
      <c r="H1578" s="489" t="e">
        <v>#N/A</v>
      </c>
      <c r="I1578" s="489">
        <v>700</v>
      </c>
      <c r="J1578" s="489">
        <v>657</v>
      </c>
      <c r="K1578" s="489">
        <v>657</v>
      </c>
      <c r="L1578" s="489" t="e">
        <v>#N/A</v>
      </c>
      <c r="M1578" s="743"/>
      <c r="N1578" s="613" t="e">
        <f t="shared" si="216"/>
        <v>#N/A</v>
      </c>
      <c r="O1578" s="613" t="e">
        <f t="shared" si="217"/>
        <v>#N/A</v>
      </c>
      <c r="P1578" s="613" t="e">
        <f t="shared" si="218"/>
        <v>#N/A</v>
      </c>
      <c r="Q1578" s="896" t="e">
        <f t="shared" si="224"/>
        <v>#N/A</v>
      </c>
      <c r="R1578" s="613">
        <f t="shared" si="219"/>
        <v>-43</v>
      </c>
      <c r="S1578" s="613">
        <f t="shared" si="220"/>
        <v>0</v>
      </c>
      <c r="T1578" s="747">
        <f t="shared" si="221"/>
        <v>0</v>
      </c>
      <c r="U1578" s="613" t="e">
        <f t="shared" si="222"/>
        <v>#N/A</v>
      </c>
    </row>
    <row r="1579" spans="1:21">
      <c r="A1579" s="285" t="s">
        <v>3723</v>
      </c>
      <c r="B1579" s="285" t="s">
        <v>1785</v>
      </c>
      <c r="C1579" s="447" t="s">
        <v>6292</v>
      </c>
      <c r="D1579" s="497">
        <f t="shared" si="223"/>
        <v>497</v>
      </c>
      <c r="E1579" s="496" t="e">
        <v>#N/A</v>
      </c>
      <c r="F1579" s="489" t="e">
        <v>#N/A</v>
      </c>
      <c r="G1579" s="489">
        <v>497</v>
      </c>
      <c r="H1579" s="489">
        <v>497</v>
      </c>
      <c r="I1579" s="489">
        <v>497</v>
      </c>
      <c r="J1579" s="489" t="e">
        <v>#N/A</v>
      </c>
      <c r="K1579" s="489">
        <v>497</v>
      </c>
      <c r="L1579" s="489" t="e">
        <v>#N/A</v>
      </c>
      <c r="M1579" s="743"/>
      <c r="N1579" s="613" t="e">
        <f t="shared" si="216"/>
        <v>#N/A</v>
      </c>
      <c r="O1579" s="613" t="e">
        <f t="shared" si="217"/>
        <v>#N/A</v>
      </c>
      <c r="P1579" s="613">
        <f t="shared" si="218"/>
        <v>0</v>
      </c>
      <c r="Q1579" s="896" t="e">
        <f t="shared" si="224"/>
        <v>#N/A</v>
      </c>
      <c r="R1579" s="613">
        <f t="shared" si="219"/>
        <v>0</v>
      </c>
      <c r="S1579" s="613" t="e">
        <f t="shared" si="220"/>
        <v>#N/A</v>
      </c>
      <c r="T1579" s="747">
        <f t="shared" si="221"/>
        <v>0</v>
      </c>
      <c r="U1579" s="613" t="e">
        <f t="shared" si="222"/>
        <v>#N/A</v>
      </c>
    </row>
    <row r="1580" spans="1:21">
      <c r="A1580" s="285" t="s">
        <v>3723</v>
      </c>
      <c r="B1580" s="285" t="s">
        <v>1799</v>
      </c>
      <c r="C1580" s="447" t="s">
        <v>6293</v>
      </c>
      <c r="D1580" s="497">
        <f t="shared" si="223"/>
        <v>703</v>
      </c>
      <c r="E1580" s="496" t="e">
        <v>#N/A</v>
      </c>
      <c r="F1580" s="489" t="e">
        <v>#N/A</v>
      </c>
      <c r="G1580" s="489">
        <v>703</v>
      </c>
      <c r="H1580" s="489">
        <v>703</v>
      </c>
      <c r="I1580" s="489">
        <v>703</v>
      </c>
      <c r="J1580" s="489">
        <v>703</v>
      </c>
      <c r="K1580" s="489">
        <v>703</v>
      </c>
      <c r="L1580" s="489" t="e">
        <v>#N/A</v>
      </c>
      <c r="M1580" s="743"/>
      <c r="N1580" s="613" t="e">
        <f t="shared" si="216"/>
        <v>#N/A</v>
      </c>
      <c r="O1580" s="613" t="e">
        <f t="shared" si="217"/>
        <v>#N/A</v>
      </c>
      <c r="P1580" s="613">
        <f t="shared" si="218"/>
        <v>0</v>
      </c>
      <c r="Q1580" s="896" t="e">
        <f t="shared" si="224"/>
        <v>#N/A</v>
      </c>
      <c r="R1580" s="613">
        <f t="shared" si="219"/>
        <v>0</v>
      </c>
      <c r="S1580" s="613">
        <f t="shared" si="220"/>
        <v>0</v>
      </c>
      <c r="T1580" s="747">
        <f t="shared" si="221"/>
        <v>0</v>
      </c>
      <c r="U1580" s="613" t="e">
        <f t="shared" si="222"/>
        <v>#N/A</v>
      </c>
    </row>
    <row r="1581" spans="1:21">
      <c r="A1581" s="285" t="s">
        <v>3723</v>
      </c>
      <c r="B1581" s="285" t="s">
        <v>1761</v>
      </c>
      <c r="C1581" s="447" t="s">
        <v>6294</v>
      </c>
      <c r="D1581" s="497">
        <f t="shared" si="223"/>
        <v>460</v>
      </c>
      <c r="E1581" s="496" t="e">
        <v>#N/A</v>
      </c>
      <c r="F1581" s="489" t="e">
        <v>#N/A</v>
      </c>
      <c r="G1581" s="489">
        <v>460</v>
      </c>
      <c r="H1581" s="489" t="e">
        <v>#N/A</v>
      </c>
      <c r="I1581" s="489">
        <v>491</v>
      </c>
      <c r="J1581" s="489">
        <v>460</v>
      </c>
      <c r="K1581" s="489">
        <v>460</v>
      </c>
      <c r="L1581" s="489" t="e">
        <v>#N/A</v>
      </c>
      <c r="M1581" s="743"/>
      <c r="N1581" s="613" t="e">
        <f t="shared" si="216"/>
        <v>#N/A</v>
      </c>
      <c r="O1581" s="613" t="e">
        <f t="shared" si="217"/>
        <v>#N/A</v>
      </c>
      <c r="P1581" s="613" t="e">
        <f t="shared" si="218"/>
        <v>#N/A</v>
      </c>
      <c r="Q1581" s="896" t="e">
        <f t="shared" si="224"/>
        <v>#N/A</v>
      </c>
      <c r="R1581" s="613">
        <f t="shared" si="219"/>
        <v>-31</v>
      </c>
      <c r="S1581" s="613">
        <f t="shared" si="220"/>
        <v>0</v>
      </c>
      <c r="T1581" s="747">
        <f t="shared" si="221"/>
        <v>0</v>
      </c>
      <c r="U1581" s="613" t="e">
        <f t="shared" si="222"/>
        <v>#N/A</v>
      </c>
    </row>
    <row r="1582" spans="1:21">
      <c r="A1582" s="285" t="s">
        <v>3723</v>
      </c>
      <c r="B1582" s="285" t="s">
        <v>1777</v>
      </c>
      <c r="C1582" s="447" t="s">
        <v>6295</v>
      </c>
      <c r="D1582" s="497">
        <f t="shared" si="223"/>
        <v>666</v>
      </c>
      <c r="E1582" s="496" t="e">
        <v>#N/A</v>
      </c>
      <c r="F1582" s="489" t="e">
        <v>#N/A</v>
      </c>
      <c r="G1582" s="489">
        <v>666</v>
      </c>
      <c r="H1582" s="489" t="e">
        <v>#N/A</v>
      </c>
      <c r="I1582" s="489">
        <v>710</v>
      </c>
      <c r="J1582" s="489" t="e">
        <v>#N/A</v>
      </c>
      <c r="K1582" s="489">
        <v>666</v>
      </c>
      <c r="L1582" s="489" t="e">
        <v>#N/A</v>
      </c>
      <c r="M1582" s="743"/>
      <c r="N1582" s="613" t="e">
        <f t="shared" si="216"/>
        <v>#N/A</v>
      </c>
      <c r="O1582" s="613" t="e">
        <f t="shared" si="217"/>
        <v>#N/A</v>
      </c>
      <c r="P1582" s="613" t="e">
        <f t="shared" si="218"/>
        <v>#N/A</v>
      </c>
      <c r="Q1582" s="896" t="e">
        <f t="shared" si="224"/>
        <v>#N/A</v>
      </c>
      <c r="R1582" s="613">
        <f t="shared" si="219"/>
        <v>-44</v>
      </c>
      <c r="S1582" s="613" t="e">
        <f t="shared" si="220"/>
        <v>#N/A</v>
      </c>
      <c r="T1582" s="747">
        <f t="shared" si="221"/>
        <v>0</v>
      </c>
      <c r="U1582" s="613" t="e">
        <f t="shared" si="222"/>
        <v>#N/A</v>
      </c>
    </row>
    <row r="1583" spans="1:21">
      <c r="A1583" s="285" t="s">
        <v>3723</v>
      </c>
      <c r="B1583" s="285" t="s">
        <v>1792</v>
      </c>
      <c r="C1583" s="447" t="s">
        <v>6296</v>
      </c>
      <c r="D1583" s="497">
        <f t="shared" si="223"/>
        <v>506</v>
      </c>
      <c r="E1583" s="496" t="e">
        <v>#N/A</v>
      </c>
      <c r="F1583" s="489" t="e">
        <v>#N/A</v>
      </c>
      <c r="G1583" s="489">
        <v>506</v>
      </c>
      <c r="H1583" s="489">
        <v>506</v>
      </c>
      <c r="I1583" s="489">
        <v>506</v>
      </c>
      <c r="J1583" s="489" t="e">
        <v>#N/A</v>
      </c>
      <c r="K1583" s="489">
        <v>506</v>
      </c>
      <c r="L1583" s="489" t="e">
        <v>#N/A</v>
      </c>
      <c r="M1583" s="743"/>
      <c r="N1583" s="613" t="e">
        <f t="shared" si="216"/>
        <v>#N/A</v>
      </c>
      <c r="O1583" s="613" t="e">
        <f t="shared" si="217"/>
        <v>#N/A</v>
      </c>
      <c r="P1583" s="613">
        <f t="shared" si="218"/>
        <v>0</v>
      </c>
      <c r="Q1583" s="896" t="e">
        <f t="shared" si="224"/>
        <v>#N/A</v>
      </c>
      <c r="R1583" s="613">
        <f t="shared" si="219"/>
        <v>0</v>
      </c>
      <c r="S1583" s="613" t="e">
        <f t="shared" si="220"/>
        <v>#N/A</v>
      </c>
      <c r="T1583" s="747">
        <f t="shared" si="221"/>
        <v>0</v>
      </c>
      <c r="U1583" s="613" t="e">
        <f t="shared" si="222"/>
        <v>#N/A</v>
      </c>
    </row>
    <row r="1584" spans="1:21">
      <c r="A1584" s="285" t="s">
        <v>3723</v>
      </c>
      <c r="B1584" s="285" t="s">
        <v>1807</v>
      </c>
      <c r="C1584" s="447" t="s">
        <v>6297</v>
      </c>
      <c r="D1584" s="497">
        <f t="shared" si="223"/>
        <v>712</v>
      </c>
      <c r="E1584" s="496" t="e">
        <v>#N/A</v>
      </c>
      <c r="F1584" s="489" t="e">
        <v>#N/A</v>
      </c>
      <c r="G1584" s="489">
        <v>712</v>
      </c>
      <c r="H1584" s="489">
        <v>712</v>
      </c>
      <c r="I1584" s="489">
        <v>712</v>
      </c>
      <c r="J1584" s="489" t="e">
        <v>#N/A</v>
      </c>
      <c r="K1584" s="489">
        <v>712</v>
      </c>
      <c r="L1584" s="489" t="e">
        <v>#N/A</v>
      </c>
      <c r="M1584" s="743"/>
      <c r="N1584" s="613" t="e">
        <f t="shared" si="216"/>
        <v>#N/A</v>
      </c>
      <c r="O1584" s="613" t="e">
        <f t="shared" si="217"/>
        <v>#N/A</v>
      </c>
      <c r="P1584" s="613">
        <f t="shared" si="218"/>
        <v>0</v>
      </c>
      <c r="Q1584" s="896" t="e">
        <f t="shared" si="224"/>
        <v>#N/A</v>
      </c>
      <c r="R1584" s="613">
        <f t="shared" si="219"/>
        <v>0</v>
      </c>
      <c r="S1584" s="613" t="e">
        <f t="shared" si="220"/>
        <v>#N/A</v>
      </c>
      <c r="T1584" s="747">
        <f t="shared" si="221"/>
        <v>0</v>
      </c>
      <c r="U1584" s="613" t="e">
        <f t="shared" si="222"/>
        <v>#N/A</v>
      </c>
    </row>
    <row r="1585" spans="1:21">
      <c r="A1585" s="285" t="s">
        <v>3723</v>
      </c>
      <c r="B1585" s="285" t="s">
        <v>1693</v>
      </c>
      <c r="C1585" s="447" t="s">
        <v>6298</v>
      </c>
      <c r="D1585" s="497">
        <f t="shared" si="223"/>
        <v>599</v>
      </c>
      <c r="E1585" s="496" t="e">
        <v>#N/A</v>
      </c>
      <c r="F1585" s="489" t="e">
        <v>#N/A</v>
      </c>
      <c r="G1585" s="489">
        <v>599</v>
      </c>
      <c r="H1585" s="489">
        <v>599</v>
      </c>
      <c r="I1585" s="489">
        <v>599</v>
      </c>
      <c r="J1585" s="489" t="e">
        <v>#N/A</v>
      </c>
      <c r="K1585" s="489">
        <v>599</v>
      </c>
      <c r="L1585" s="489" t="e">
        <v>#N/A</v>
      </c>
      <c r="M1585" s="743"/>
      <c r="N1585" s="613" t="e">
        <f t="shared" si="216"/>
        <v>#N/A</v>
      </c>
      <c r="O1585" s="613" t="e">
        <f t="shared" si="217"/>
        <v>#N/A</v>
      </c>
      <c r="P1585" s="613">
        <f t="shared" si="218"/>
        <v>0</v>
      </c>
      <c r="Q1585" s="896" t="e">
        <f t="shared" si="224"/>
        <v>#N/A</v>
      </c>
      <c r="R1585" s="613">
        <f t="shared" si="219"/>
        <v>0</v>
      </c>
      <c r="S1585" s="613" t="e">
        <f t="shared" si="220"/>
        <v>#N/A</v>
      </c>
      <c r="T1585" s="747">
        <f t="shared" si="221"/>
        <v>0</v>
      </c>
      <c r="U1585" s="613" t="e">
        <f t="shared" si="222"/>
        <v>#N/A</v>
      </c>
    </row>
    <row r="1586" spans="1:21">
      <c r="A1586" s="285" t="s">
        <v>3723</v>
      </c>
      <c r="B1586" s="285" t="s">
        <v>1707</v>
      </c>
      <c r="C1586" s="447" t="s">
        <v>6299</v>
      </c>
      <c r="D1586" s="497">
        <f t="shared" si="223"/>
        <v>805</v>
      </c>
      <c r="E1586" s="496" t="e">
        <v>#N/A</v>
      </c>
      <c r="F1586" s="489" t="e">
        <v>#N/A</v>
      </c>
      <c r="G1586" s="489">
        <v>805</v>
      </c>
      <c r="H1586" s="489">
        <v>805</v>
      </c>
      <c r="I1586" s="489">
        <v>805</v>
      </c>
      <c r="J1586" s="489" t="e">
        <v>#N/A</v>
      </c>
      <c r="K1586" s="489">
        <v>805</v>
      </c>
      <c r="L1586" s="489" t="e">
        <v>#N/A</v>
      </c>
      <c r="M1586" s="743"/>
      <c r="N1586" s="613" t="e">
        <f t="shared" si="216"/>
        <v>#N/A</v>
      </c>
      <c r="O1586" s="613" t="e">
        <f t="shared" si="217"/>
        <v>#N/A</v>
      </c>
      <c r="P1586" s="613">
        <f t="shared" si="218"/>
        <v>0</v>
      </c>
      <c r="Q1586" s="896" t="e">
        <f t="shared" si="224"/>
        <v>#N/A</v>
      </c>
      <c r="R1586" s="613">
        <f t="shared" si="219"/>
        <v>0</v>
      </c>
      <c r="S1586" s="613" t="e">
        <f t="shared" si="220"/>
        <v>#N/A</v>
      </c>
      <c r="T1586" s="747">
        <f t="shared" si="221"/>
        <v>0</v>
      </c>
      <c r="U1586" s="613" t="e">
        <f t="shared" si="222"/>
        <v>#N/A</v>
      </c>
    </row>
    <row r="1587" spans="1:21">
      <c r="A1587" s="285" t="s">
        <v>3723</v>
      </c>
      <c r="B1587" s="285" t="s">
        <v>1723</v>
      </c>
      <c r="C1587" s="447" t="s">
        <v>6300</v>
      </c>
      <c r="D1587" s="497">
        <f t="shared" si="223"/>
        <v>645</v>
      </c>
      <c r="E1587" s="496" t="e">
        <v>#N/A</v>
      </c>
      <c r="F1587" s="489" t="e">
        <v>#N/A</v>
      </c>
      <c r="G1587" s="489">
        <v>645</v>
      </c>
      <c r="H1587" s="489">
        <v>645</v>
      </c>
      <c r="I1587" s="489">
        <v>645</v>
      </c>
      <c r="J1587" s="489" t="e">
        <v>#N/A</v>
      </c>
      <c r="K1587" s="489">
        <v>645</v>
      </c>
      <c r="L1587" s="489" t="e">
        <v>#N/A</v>
      </c>
      <c r="M1587" s="743"/>
      <c r="N1587" s="613" t="e">
        <f t="shared" si="216"/>
        <v>#N/A</v>
      </c>
      <c r="O1587" s="613" t="e">
        <f t="shared" si="217"/>
        <v>#N/A</v>
      </c>
      <c r="P1587" s="613">
        <f t="shared" si="218"/>
        <v>0</v>
      </c>
      <c r="Q1587" s="896" t="e">
        <f t="shared" si="224"/>
        <v>#N/A</v>
      </c>
      <c r="R1587" s="613">
        <f t="shared" si="219"/>
        <v>0</v>
      </c>
      <c r="S1587" s="613" t="e">
        <f t="shared" si="220"/>
        <v>#N/A</v>
      </c>
      <c r="T1587" s="747">
        <f t="shared" si="221"/>
        <v>0</v>
      </c>
      <c r="U1587" s="613" t="e">
        <f t="shared" si="222"/>
        <v>#N/A</v>
      </c>
    </row>
    <row r="1588" spans="1:21">
      <c r="A1588" s="285" t="s">
        <v>3723</v>
      </c>
      <c r="B1588" s="285" t="s">
        <v>1737</v>
      </c>
      <c r="C1588" s="447" t="s">
        <v>6301</v>
      </c>
      <c r="D1588" s="497">
        <f t="shared" si="223"/>
        <v>851</v>
      </c>
      <c r="E1588" s="496" t="e">
        <v>#N/A</v>
      </c>
      <c r="F1588" s="489" t="e">
        <v>#N/A</v>
      </c>
      <c r="G1588" s="489">
        <v>851</v>
      </c>
      <c r="H1588" s="489">
        <v>851</v>
      </c>
      <c r="I1588" s="489">
        <v>851</v>
      </c>
      <c r="J1588" s="489" t="e">
        <v>#N/A</v>
      </c>
      <c r="K1588" s="489">
        <v>851</v>
      </c>
      <c r="L1588" s="489" t="e">
        <v>#N/A</v>
      </c>
      <c r="M1588" s="743"/>
      <c r="N1588" s="613" t="e">
        <f t="shared" si="216"/>
        <v>#N/A</v>
      </c>
      <c r="O1588" s="613" t="e">
        <f t="shared" si="217"/>
        <v>#N/A</v>
      </c>
      <c r="P1588" s="613">
        <f t="shared" si="218"/>
        <v>0</v>
      </c>
      <c r="Q1588" s="896" t="e">
        <f t="shared" si="224"/>
        <v>#N/A</v>
      </c>
      <c r="R1588" s="613">
        <f t="shared" si="219"/>
        <v>0</v>
      </c>
      <c r="S1588" s="613" t="e">
        <f t="shared" si="220"/>
        <v>#N/A</v>
      </c>
      <c r="T1588" s="747">
        <f t="shared" si="221"/>
        <v>0</v>
      </c>
      <c r="U1588" s="613" t="e">
        <f t="shared" si="222"/>
        <v>#N/A</v>
      </c>
    </row>
    <row r="1589" spans="1:21">
      <c r="A1589" s="285" t="s">
        <v>3723</v>
      </c>
      <c r="B1589" s="285" t="s">
        <v>1700</v>
      </c>
      <c r="C1589" s="447" t="s">
        <v>6302</v>
      </c>
      <c r="D1589" s="497">
        <f t="shared" si="223"/>
        <v>608</v>
      </c>
      <c r="E1589" s="496" t="e">
        <v>#N/A</v>
      </c>
      <c r="F1589" s="489" t="e">
        <v>#N/A</v>
      </c>
      <c r="G1589" s="489">
        <v>608</v>
      </c>
      <c r="H1589" s="489">
        <v>608</v>
      </c>
      <c r="I1589" s="489">
        <v>608</v>
      </c>
      <c r="J1589" s="489" t="e">
        <v>#N/A</v>
      </c>
      <c r="K1589" s="489">
        <v>608</v>
      </c>
      <c r="L1589" s="489" t="e">
        <v>#N/A</v>
      </c>
      <c r="M1589" s="743"/>
      <c r="N1589" s="613" t="e">
        <f t="shared" si="216"/>
        <v>#N/A</v>
      </c>
      <c r="O1589" s="613" t="e">
        <f t="shared" si="217"/>
        <v>#N/A</v>
      </c>
      <c r="P1589" s="613">
        <f t="shared" si="218"/>
        <v>0</v>
      </c>
      <c r="Q1589" s="896" t="e">
        <f t="shared" si="224"/>
        <v>#N/A</v>
      </c>
      <c r="R1589" s="613">
        <f t="shared" si="219"/>
        <v>0</v>
      </c>
      <c r="S1589" s="613" t="e">
        <f t="shared" si="220"/>
        <v>#N/A</v>
      </c>
      <c r="T1589" s="747">
        <f t="shared" si="221"/>
        <v>0</v>
      </c>
      <c r="U1589" s="613" t="e">
        <f t="shared" si="222"/>
        <v>#N/A</v>
      </c>
    </row>
    <row r="1590" spans="1:21">
      <c r="A1590" s="285" t="s">
        <v>3723</v>
      </c>
      <c r="B1590" s="285" t="s">
        <v>1715</v>
      </c>
      <c r="C1590" s="447" t="s">
        <v>6303</v>
      </c>
      <c r="D1590" s="497">
        <f t="shared" si="223"/>
        <v>814</v>
      </c>
      <c r="E1590" s="496" t="e">
        <v>#N/A</v>
      </c>
      <c r="F1590" s="489" t="e">
        <v>#N/A</v>
      </c>
      <c r="G1590" s="489">
        <v>814</v>
      </c>
      <c r="H1590" s="489">
        <v>814</v>
      </c>
      <c r="I1590" s="489">
        <v>814</v>
      </c>
      <c r="J1590" s="489" t="e">
        <v>#N/A</v>
      </c>
      <c r="K1590" s="489">
        <v>814</v>
      </c>
      <c r="L1590" s="489" t="e">
        <v>#N/A</v>
      </c>
      <c r="M1590" s="743"/>
      <c r="N1590" s="613" t="e">
        <f t="shared" si="216"/>
        <v>#N/A</v>
      </c>
      <c r="O1590" s="613" t="e">
        <f t="shared" si="217"/>
        <v>#N/A</v>
      </c>
      <c r="P1590" s="613">
        <f t="shared" si="218"/>
        <v>0</v>
      </c>
      <c r="Q1590" s="896" t="e">
        <f t="shared" si="224"/>
        <v>#N/A</v>
      </c>
      <c r="R1590" s="613">
        <f t="shared" si="219"/>
        <v>0</v>
      </c>
      <c r="S1590" s="613" t="e">
        <f t="shared" si="220"/>
        <v>#N/A</v>
      </c>
      <c r="T1590" s="747">
        <f t="shared" si="221"/>
        <v>0</v>
      </c>
      <c r="U1590" s="613" t="e">
        <f t="shared" si="222"/>
        <v>#N/A</v>
      </c>
    </row>
    <row r="1591" spans="1:21">
      <c r="A1591" s="285" t="s">
        <v>3723</v>
      </c>
      <c r="B1591" s="285" t="s">
        <v>1730</v>
      </c>
      <c r="C1591" s="447" t="s">
        <v>6304</v>
      </c>
      <c r="D1591" s="497">
        <f t="shared" si="223"/>
        <v>654</v>
      </c>
      <c r="E1591" s="496" t="e">
        <v>#N/A</v>
      </c>
      <c r="F1591" s="489" t="e">
        <v>#N/A</v>
      </c>
      <c r="G1591" s="489">
        <v>654</v>
      </c>
      <c r="H1591" s="489">
        <v>654</v>
      </c>
      <c r="I1591" s="489">
        <v>654</v>
      </c>
      <c r="J1591" s="489" t="e">
        <v>#N/A</v>
      </c>
      <c r="K1591" s="489">
        <v>654</v>
      </c>
      <c r="L1591" s="489" t="e">
        <v>#N/A</v>
      </c>
      <c r="M1591" s="743"/>
      <c r="N1591" s="613" t="e">
        <f t="shared" si="216"/>
        <v>#N/A</v>
      </c>
      <c r="O1591" s="613" t="e">
        <f t="shared" si="217"/>
        <v>#N/A</v>
      </c>
      <c r="P1591" s="613">
        <f t="shared" si="218"/>
        <v>0</v>
      </c>
      <c r="Q1591" s="896" t="e">
        <f t="shared" si="224"/>
        <v>#N/A</v>
      </c>
      <c r="R1591" s="613">
        <f t="shared" si="219"/>
        <v>0</v>
      </c>
      <c r="S1591" s="613" t="e">
        <f t="shared" si="220"/>
        <v>#N/A</v>
      </c>
      <c r="T1591" s="747">
        <f t="shared" si="221"/>
        <v>0</v>
      </c>
      <c r="U1591" s="613" t="e">
        <f t="shared" si="222"/>
        <v>#N/A</v>
      </c>
    </row>
    <row r="1592" spans="1:21">
      <c r="A1592" s="285" t="s">
        <v>3723</v>
      </c>
      <c r="B1592" s="285" t="s">
        <v>1745</v>
      </c>
      <c r="C1592" s="447" t="s">
        <v>6305</v>
      </c>
      <c r="D1592" s="497">
        <f t="shared" si="223"/>
        <v>860</v>
      </c>
      <c r="E1592" s="496" t="e">
        <v>#N/A</v>
      </c>
      <c r="F1592" s="489" t="e">
        <v>#N/A</v>
      </c>
      <c r="G1592" s="489">
        <v>860</v>
      </c>
      <c r="H1592" s="489">
        <v>860</v>
      </c>
      <c r="I1592" s="489">
        <v>860</v>
      </c>
      <c r="J1592" s="489" t="e">
        <v>#N/A</v>
      </c>
      <c r="K1592" s="489">
        <v>860</v>
      </c>
      <c r="L1592" s="489" t="e">
        <v>#N/A</v>
      </c>
      <c r="M1592" s="743"/>
      <c r="N1592" s="613" t="e">
        <f t="shared" si="216"/>
        <v>#N/A</v>
      </c>
      <c r="O1592" s="613" t="e">
        <f t="shared" si="217"/>
        <v>#N/A</v>
      </c>
      <c r="P1592" s="613">
        <f t="shared" si="218"/>
        <v>0</v>
      </c>
      <c r="Q1592" s="896" t="e">
        <f t="shared" si="224"/>
        <v>#N/A</v>
      </c>
      <c r="R1592" s="613">
        <f t="shared" si="219"/>
        <v>0</v>
      </c>
      <c r="S1592" s="613" t="e">
        <f t="shared" si="220"/>
        <v>#N/A</v>
      </c>
      <c r="T1592" s="747">
        <f t="shared" si="221"/>
        <v>0</v>
      </c>
      <c r="U1592" s="613" t="e">
        <f t="shared" si="222"/>
        <v>#N/A</v>
      </c>
    </row>
    <row r="1593" spans="1:21">
      <c r="A1593" s="285" t="s">
        <v>3723</v>
      </c>
      <c r="B1593" s="285" t="s">
        <v>1633</v>
      </c>
      <c r="C1593" s="447" t="s">
        <v>6306</v>
      </c>
      <c r="D1593" s="497">
        <f t="shared" si="223"/>
        <v>500</v>
      </c>
      <c r="E1593" s="496" t="e">
        <v>#N/A</v>
      </c>
      <c r="F1593" s="489" t="e">
        <v>#N/A</v>
      </c>
      <c r="G1593" s="489">
        <v>500</v>
      </c>
      <c r="H1593" s="489" t="e">
        <v>#N/A</v>
      </c>
      <c r="I1593" s="489">
        <v>532</v>
      </c>
      <c r="J1593" s="489">
        <v>500</v>
      </c>
      <c r="K1593" s="489">
        <v>500</v>
      </c>
      <c r="L1593" s="489" t="e">
        <v>#N/A</v>
      </c>
      <c r="M1593" s="743"/>
      <c r="N1593" s="613" t="e">
        <f t="shared" si="216"/>
        <v>#N/A</v>
      </c>
      <c r="O1593" s="613" t="e">
        <f t="shared" si="217"/>
        <v>#N/A</v>
      </c>
      <c r="P1593" s="613" t="e">
        <f t="shared" si="218"/>
        <v>#N/A</v>
      </c>
      <c r="Q1593" s="896" t="e">
        <f t="shared" si="224"/>
        <v>#N/A</v>
      </c>
      <c r="R1593" s="613">
        <f t="shared" si="219"/>
        <v>-32</v>
      </c>
      <c r="S1593" s="613">
        <f t="shared" si="220"/>
        <v>0</v>
      </c>
      <c r="T1593" s="747">
        <f t="shared" si="221"/>
        <v>0</v>
      </c>
      <c r="U1593" s="613" t="e">
        <f t="shared" si="222"/>
        <v>#N/A</v>
      </c>
    </row>
    <row r="1594" spans="1:21">
      <c r="A1594" s="285" t="s">
        <v>3723</v>
      </c>
      <c r="B1594" s="285" t="s">
        <v>1647</v>
      </c>
      <c r="C1594" s="447" t="s">
        <v>6307</v>
      </c>
      <c r="D1594" s="497">
        <f t="shared" si="223"/>
        <v>706</v>
      </c>
      <c r="E1594" s="496" t="e">
        <v>#N/A</v>
      </c>
      <c r="F1594" s="489" t="e">
        <v>#N/A</v>
      </c>
      <c r="G1594" s="489">
        <v>706</v>
      </c>
      <c r="H1594" s="489">
        <v>706</v>
      </c>
      <c r="I1594" s="489">
        <v>706</v>
      </c>
      <c r="J1594" s="489">
        <v>706</v>
      </c>
      <c r="K1594" s="489">
        <v>706</v>
      </c>
      <c r="L1594" s="489" t="e">
        <v>#N/A</v>
      </c>
      <c r="M1594" s="743"/>
      <c r="N1594" s="613" t="e">
        <f t="shared" si="216"/>
        <v>#N/A</v>
      </c>
      <c r="O1594" s="613" t="e">
        <f t="shared" si="217"/>
        <v>#N/A</v>
      </c>
      <c r="P1594" s="613">
        <f t="shared" si="218"/>
        <v>0</v>
      </c>
      <c r="Q1594" s="896" t="e">
        <f t="shared" si="224"/>
        <v>#N/A</v>
      </c>
      <c r="R1594" s="613">
        <f t="shared" si="219"/>
        <v>0</v>
      </c>
      <c r="S1594" s="613">
        <f t="shared" si="220"/>
        <v>0</v>
      </c>
      <c r="T1594" s="747">
        <f t="shared" si="221"/>
        <v>0</v>
      </c>
      <c r="U1594" s="613" t="e">
        <f t="shared" si="222"/>
        <v>#N/A</v>
      </c>
    </row>
    <row r="1595" spans="1:21">
      <c r="A1595" s="285" t="s">
        <v>3723</v>
      </c>
      <c r="B1595" s="285" t="s">
        <v>1663</v>
      </c>
      <c r="C1595" s="447" t="s">
        <v>6308</v>
      </c>
      <c r="D1595" s="497">
        <f t="shared" si="223"/>
        <v>546</v>
      </c>
      <c r="E1595" s="496" t="e">
        <v>#N/A</v>
      </c>
      <c r="F1595" s="489" t="e">
        <v>#N/A</v>
      </c>
      <c r="G1595" s="489">
        <v>546</v>
      </c>
      <c r="H1595" s="489">
        <v>546</v>
      </c>
      <c r="I1595" s="489">
        <v>546</v>
      </c>
      <c r="J1595" s="489" t="e">
        <v>#N/A</v>
      </c>
      <c r="K1595" s="489">
        <v>546</v>
      </c>
      <c r="L1595" s="489" t="e">
        <v>#N/A</v>
      </c>
      <c r="M1595" s="743"/>
      <c r="N1595" s="613" t="e">
        <f t="shared" si="216"/>
        <v>#N/A</v>
      </c>
      <c r="O1595" s="613" t="e">
        <f t="shared" si="217"/>
        <v>#N/A</v>
      </c>
      <c r="P1595" s="613">
        <f t="shared" si="218"/>
        <v>0</v>
      </c>
      <c r="Q1595" s="896" t="e">
        <f t="shared" si="224"/>
        <v>#N/A</v>
      </c>
      <c r="R1595" s="613">
        <f t="shared" si="219"/>
        <v>0</v>
      </c>
      <c r="S1595" s="613" t="e">
        <f t="shared" si="220"/>
        <v>#N/A</v>
      </c>
      <c r="T1595" s="747">
        <f t="shared" si="221"/>
        <v>0</v>
      </c>
      <c r="U1595" s="613" t="e">
        <f t="shared" si="222"/>
        <v>#N/A</v>
      </c>
    </row>
    <row r="1596" spans="1:21">
      <c r="A1596" s="285" t="s">
        <v>3723</v>
      </c>
      <c r="B1596" s="285" t="s">
        <v>1677</v>
      </c>
      <c r="C1596" s="447" t="s">
        <v>6309</v>
      </c>
      <c r="D1596" s="497">
        <f t="shared" si="223"/>
        <v>752</v>
      </c>
      <c r="E1596" s="496" t="e">
        <v>#N/A</v>
      </c>
      <c r="F1596" s="489" t="e">
        <v>#N/A</v>
      </c>
      <c r="G1596" s="489">
        <v>752</v>
      </c>
      <c r="H1596" s="489">
        <v>752</v>
      </c>
      <c r="I1596" s="489">
        <v>752</v>
      </c>
      <c r="J1596" s="489" t="e">
        <v>#N/A</v>
      </c>
      <c r="K1596" s="489">
        <v>752</v>
      </c>
      <c r="L1596" s="489" t="e">
        <v>#N/A</v>
      </c>
      <c r="M1596" s="743"/>
      <c r="N1596" s="613" t="e">
        <f t="shared" si="216"/>
        <v>#N/A</v>
      </c>
      <c r="O1596" s="613" t="e">
        <f t="shared" si="217"/>
        <v>#N/A</v>
      </c>
      <c r="P1596" s="613">
        <f t="shared" si="218"/>
        <v>0</v>
      </c>
      <c r="Q1596" s="896" t="e">
        <f t="shared" si="224"/>
        <v>#N/A</v>
      </c>
      <c r="R1596" s="613">
        <f t="shared" si="219"/>
        <v>0</v>
      </c>
      <c r="S1596" s="613" t="e">
        <f t="shared" si="220"/>
        <v>#N/A</v>
      </c>
      <c r="T1596" s="747">
        <f t="shared" si="221"/>
        <v>0</v>
      </c>
      <c r="U1596" s="613" t="e">
        <f t="shared" si="222"/>
        <v>#N/A</v>
      </c>
    </row>
    <row r="1597" spans="1:21">
      <c r="A1597" s="285" t="s">
        <v>3723</v>
      </c>
      <c r="B1597" s="285" t="s">
        <v>1640</v>
      </c>
      <c r="C1597" s="447" t="s">
        <v>6310</v>
      </c>
      <c r="D1597" s="497">
        <f t="shared" si="223"/>
        <v>509</v>
      </c>
      <c r="E1597" s="496" t="e">
        <v>#N/A</v>
      </c>
      <c r="F1597" s="489" t="e">
        <v>#N/A</v>
      </c>
      <c r="G1597" s="489">
        <v>509</v>
      </c>
      <c r="H1597" s="489">
        <v>509</v>
      </c>
      <c r="I1597" s="489">
        <v>509</v>
      </c>
      <c r="J1597" s="489" t="e">
        <v>#N/A</v>
      </c>
      <c r="K1597" s="489">
        <v>509</v>
      </c>
      <c r="L1597" s="489" t="e">
        <v>#N/A</v>
      </c>
      <c r="M1597" s="743"/>
      <c r="N1597" s="613" t="e">
        <f t="shared" si="216"/>
        <v>#N/A</v>
      </c>
      <c r="O1597" s="613" t="e">
        <f t="shared" si="217"/>
        <v>#N/A</v>
      </c>
      <c r="P1597" s="613">
        <f t="shared" si="218"/>
        <v>0</v>
      </c>
      <c r="Q1597" s="896" t="e">
        <f t="shared" si="224"/>
        <v>#N/A</v>
      </c>
      <c r="R1597" s="613">
        <f t="shared" si="219"/>
        <v>0</v>
      </c>
      <c r="S1597" s="613" t="e">
        <f t="shared" si="220"/>
        <v>#N/A</v>
      </c>
      <c r="T1597" s="747">
        <f t="shared" si="221"/>
        <v>0</v>
      </c>
      <c r="U1597" s="613" t="e">
        <f t="shared" si="222"/>
        <v>#N/A</v>
      </c>
    </row>
    <row r="1598" spans="1:21">
      <c r="A1598" s="285" t="s">
        <v>3723</v>
      </c>
      <c r="B1598" s="285" t="s">
        <v>1655</v>
      </c>
      <c r="C1598" s="447" t="s">
        <v>6311</v>
      </c>
      <c r="D1598" s="497">
        <f t="shared" si="223"/>
        <v>715</v>
      </c>
      <c r="E1598" s="496" t="e">
        <v>#N/A</v>
      </c>
      <c r="F1598" s="489" t="e">
        <v>#N/A</v>
      </c>
      <c r="G1598" s="489">
        <v>715</v>
      </c>
      <c r="H1598" s="489">
        <v>715</v>
      </c>
      <c r="I1598" s="489">
        <v>715</v>
      </c>
      <c r="J1598" s="489">
        <v>715</v>
      </c>
      <c r="K1598" s="489">
        <v>715</v>
      </c>
      <c r="L1598" s="489" t="e">
        <v>#N/A</v>
      </c>
      <c r="M1598" s="743"/>
      <c r="N1598" s="613" t="e">
        <f t="shared" si="216"/>
        <v>#N/A</v>
      </c>
      <c r="O1598" s="613" t="e">
        <f t="shared" si="217"/>
        <v>#N/A</v>
      </c>
      <c r="P1598" s="613">
        <f t="shared" si="218"/>
        <v>0</v>
      </c>
      <c r="Q1598" s="896" t="e">
        <f t="shared" si="224"/>
        <v>#N/A</v>
      </c>
      <c r="R1598" s="613">
        <f t="shared" si="219"/>
        <v>0</v>
      </c>
      <c r="S1598" s="613">
        <f t="shared" si="220"/>
        <v>0</v>
      </c>
      <c r="T1598" s="747">
        <f t="shared" si="221"/>
        <v>0</v>
      </c>
      <c r="U1598" s="613" t="e">
        <f t="shared" si="222"/>
        <v>#N/A</v>
      </c>
    </row>
    <row r="1599" spans="1:21">
      <c r="A1599" s="285" t="s">
        <v>3723</v>
      </c>
      <c r="B1599" s="285" t="s">
        <v>1670</v>
      </c>
      <c r="C1599" s="447" t="s">
        <v>6312</v>
      </c>
      <c r="D1599" s="497">
        <f t="shared" si="223"/>
        <v>555</v>
      </c>
      <c r="E1599" s="496" t="e">
        <v>#N/A</v>
      </c>
      <c r="F1599" s="489" t="e">
        <v>#N/A</v>
      </c>
      <c r="G1599" s="489">
        <v>555</v>
      </c>
      <c r="H1599" s="489">
        <v>555</v>
      </c>
      <c r="I1599" s="489">
        <v>555</v>
      </c>
      <c r="J1599" s="489">
        <v>555</v>
      </c>
      <c r="K1599" s="489">
        <v>555</v>
      </c>
      <c r="L1599" s="489" t="e">
        <v>#N/A</v>
      </c>
      <c r="M1599" s="743"/>
      <c r="N1599" s="613" t="e">
        <f t="shared" si="216"/>
        <v>#N/A</v>
      </c>
      <c r="O1599" s="613" t="e">
        <f t="shared" si="217"/>
        <v>#N/A</v>
      </c>
      <c r="P1599" s="613">
        <f t="shared" si="218"/>
        <v>0</v>
      </c>
      <c r="Q1599" s="896" t="e">
        <f t="shared" si="224"/>
        <v>#N/A</v>
      </c>
      <c r="R1599" s="613">
        <f t="shared" si="219"/>
        <v>0</v>
      </c>
      <c r="S1599" s="613">
        <f t="shared" si="220"/>
        <v>0</v>
      </c>
      <c r="T1599" s="747">
        <f t="shared" si="221"/>
        <v>0</v>
      </c>
      <c r="U1599" s="613" t="e">
        <f t="shared" si="222"/>
        <v>#N/A</v>
      </c>
    </row>
    <row r="1600" spans="1:21">
      <c r="A1600" s="285" t="s">
        <v>3723</v>
      </c>
      <c r="B1600" s="285" t="s">
        <v>1685</v>
      </c>
      <c r="C1600" s="447" t="s">
        <v>6313</v>
      </c>
      <c r="D1600" s="497">
        <f t="shared" si="223"/>
        <v>761</v>
      </c>
      <c r="E1600" s="496" t="e">
        <v>#N/A</v>
      </c>
      <c r="F1600" s="489" t="e">
        <v>#N/A</v>
      </c>
      <c r="G1600" s="489">
        <v>761</v>
      </c>
      <c r="H1600" s="489">
        <v>761</v>
      </c>
      <c r="I1600" s="489">
        <v>761</v>
      </c>
      <c r="J1600" s="489" t="e">
        <v>#N/A</v>
      </c>
      <c r="K1600" s="489">
        <v>761</v>
      </c>
      <c r="L1600" s="489" t="e">
        <v>#N/A</v>
      </c>
      <c r="M1600" s="743"/>
      <c r="N1600" s="613" t="e">
        <f t="shared" si="216"/>
        <v>#N/A</v>
      </c>
      <c r="O1600" s="613" t="e">
        <f t="shared" si="217"/>
        <v>#N/A</v>
      </c>
      <c r="P1600" s="613">
        <f t="shared" si="218"/>
        <v>0</v>
      </c>
      <c r="Q1600" s="896" t="e">
        <f t="shared" si="224"/>
        <v>#N/A</v>
      </c>
      <c r="R1600" s="613">
        <f t="shared" si="219"/>
        <v>0</v>
      </c>
      <c r="S1600" s="613" t="e">
        <f t="shared" si="220"/>
        <v>#N/A</v>
      </c>
      <c r="T1600" s="747">
        <f t="shared" si="221"/>
        <v>0</v>
      </c>
      <c r="U1600" s="613" t="e">
        <f t="shared" si="222"/>
        <v>#N/A</v>
      </c>
    </row>
    <row r="1601" spans="1:21">
      <c r="A1601" s="285" t="s">
        <v>3723</v>
      </c>
      <c r="B1601" s="285" t="s">
        <v>1754</v>
      </c>
      <c r="C1601" s="447" t="s">
        <v>6314</v>
      </c>
      <c r="D1601" s="497">
        <f t="shared" si="223"/>
        <v>474</v>
      </c>
      <c r="E1601" s="496" t="e">
        <v>#N/A</v>
      </c>
      <c r="F1601" s="489" t="e">
        <v>#N/A</v>
      </c>
      <c r="G1601" s="489">
        <v>474</v>
      </c>
      <c r="H1601" s="489" t="e">
        <v>#N/A</v>
      </c>
      <c r="I1601" s="489">
        <v>505</v>
      </c>
      <c r="J1601" s="489">
        <v>474</v>
      </c>
      <c r="K1601" s="489">
        <v>474</v>
      </c>
      <c r="L1601" s="489" t="e">
        <v>#N/A</v>
      </c>
      <c r="M1601" s="743"/>
      <c r="N1601" s="613" t="e">
        <f t="shared" si="216"/>
        <v>#N/A</v>
      </c>
      <c r="O1601" s="613" t="e">
        <f t="shared" si="217"/>
        <v>#N/A</v>
      </c>
      <c r="P1601" s="613" t="e">
        <f t="shared" si="218"/>
        <v>#N/A</v>
      </c>
      <c r="Q1601" s="896" t="e">
        <f t="shared" si="224"/>
        <v>#N/A</v>
      </c>
      <c r="R1601" s="613">
        <f t="shared" si="219"/>
        <v>-31</v>
      </c>
      <c r="S1601" s="613">
        <f t="shared" si="220"/>
        <v>0</v>
      </c>
      <c r="T1601" s="747">
        <f t="shared" si="221"/>
        <v>0</v>
      </c>
      <c r="U1601" s="613" t="e">
        <f t="shared" si="222"/>
        <v>#N/A</v>
      </c>
    </row>
    <row r="1602" spans="1:21">
      <c r="A1602" s="285" t="s">
        <v>3723</v>
      </c>
      <c r="B1602" s="285" t="s">
        <v>1770</v>
      </c>
      <c r="C1602" s="447" t="s">
        <v>6315</v>
      </c>
      <c r="D1602" s="497">
        <f t="shared" si="223"/>
        <v>680</v>
      </c>
      <c r="E1602" s="496" t="e">
        <v>#N/A</v>
      </c>
      <c r="F1602" s="489" t="e">
        <v>#N/A</v>
      </c>
      <c r="G1602" s="489">
        <v>680</v>
      </c>
      <c r="H1602" s="489" t="e">
        <v>#N/A</v>
      </c>
      <c r="I1602" s="489">
        <v>724</v>
      </c>
      <c r="J1602" s="489">
        <v>680</v>
      </c>
      <c r="K1602" s="489">
        <v>680</v>
      </c>
      <c r="L1602" s="489" t="e">
        <v>#N/A</v>
      </c>
      <c r="M1602" s="743"/>
      <c r="N1602" s="613" t="e">
        <f t="shared" ref="N1602:N1665" si="225">D1602-E1602</f>
        <v>#N/A</v>
      </c>
      <c r="O1602" s="613" t="e">
        <f t="shared" ref="O1602:O1665" si="226">D1602-F1602</f>
        <v>#N/A</v>
      </c>
      <c r="P1602" s="613" t="e">
        <f t="shared" ref="P1602:P1665" si="227">D1602-H1602</f>
        <v>#N/A</v>
      </c>
      <c r="Q1602" s="896" t="e">
        <f t="shared" si="224"/>
        <v>#N/A</v>
      </c>
      <c r="R1602" s="613">
        <f t="shared" ref="R1602:R1665" si="228">D1602-I1602</f>
        <v>-44</v>
      </c>
      <c r="S1602" s="613">
        <f t="shared" ref="S1602:S1665" si="229">D1602-J1602</f>
        <v>0</v>
      </c>
      <c r="T1602" s="747">
        <f t="shared" ref="T1602:T1665" si="230">D1602-K1602</f>
        <v>0</v>
      </c>
      <c r="U1602" s="613" t="e">
        <f t="shared" ref="U1602:U1665" si="231">D1602-L1602</f>
        <v>#N/A</v>
      </c>
    </row>
    <row r="1603" spans="1:21">
      <c r="A1603" s="285" t="s">
        <v>3723</v>
      </c>
      <c r="B1603" s="285" t="s">
        <v>1786</v>
      </c>
      <c r="C1603" s="447" t="s">
        <v>6316</v>
      </c>
      <c r="D1603" s="497">
        <f t="shared" ref="D1603:D1666" si="232">IFERROR(E1603,IFERROR(F1603,IFERROR(G1603,IFERROR(H1603,IFERROR(I1603,IFERROR(J1603,IFERROR(K1603,L1603)))))))</f>
        <v>506</v>
      </c>
      <c r="E1603" s="496" t="e">
        <v>#N/A</v>
      </c>
      <c r="F1603" s="489" t="e">
        <v>#N/A</v>
      </c>
      <c r="G1603" s="489">
        <v>506</v>
      </c>
      <c r="H1603" s="489">
        <v>506</v>
      </c>
      <c r="I1603" s="489">
        <v>506</v>
      </c>
      <c r="J1603" s="489" t="e">
        <v>#N/A</v>
      </c>
      <c r="K1603" s="489">
        <v>506</v>
      </c>
      <c r="L1603" s="489" t="e">
        <v>#N/A</v>
      </c>
      <c r="M1603" s="743"/>
      <c r="N1603" s="613" t="e">
        <f t="shared" si="225"/>
        <v>#N/A</v>
      </c>
      <c r="O1603" s="613" t="e">
        <f t="shared" si="226"/>
        <v>#N/A</v>
      </c>
      <c r="P1603" s="613">
        <f t="shared" si="227"/>
        <v>0</v>
      </c>
      <c r="Q1603" s="896" t="e">
        <f t="shared" ref="Q1603:Q1666" si="233">F1603/H1603</f>
        <v>#N/A</v>
      </c>
      <c r="R1603" s="613">
        <f t="shared" si="228"/>
        <v>0</v>
      </c>
      <c r="S1603" s="613" t="e">
        <f t="shared" si="229"/>
        <v>#N/A</v>
      </c>
      <c r="T1603" s="747">
        <f t="shared" si="230"/>
        <v>0</v>
      </c>
      <c r="U1603" s="613" t="e">
        <f t="shared" si="231"/>
        <v>#N/A</v>
      </c>
    </row>
    <row r="1604" spans="1:21">
      <c r="A1604" s="285" t="s">
        <v>3723</v>
      </c>
      <c r="B1604" s="285" t="s">
        <v>1800</v>
      </c>
      <c r="C1604" s="447" t="s">
        <v>6317</v>
      </c>
      <c r="D1604" s="497">
        <f t="shared" si="232"/>
        <v>712</v>
      </c>
      <c r="E1604" s="496" t="e">
        <v>#N/A</v>
      </c>
      <c r="F1604" s="489" t="e">
        <v>#N/A</v>
      </c>
      <c r="G1604" s="489">
        <v>712</v>
      </c>
      <c r="H1604" s="489">
        <v>758</v>
      </c>
      <c r="I1604" s="489">
        <v>758</v>
      </c>
      <c r="J1604" s="489">
        <v>712</v>
      </c>
      <c r="K1604" s="489">
        <v>712</v>
      </c>
      <c r="L1604" s="489" t="e">
        <v>#N/A</v>
      </c>
      <c r="M1604" s="743"/>
      <c r="N1604" s="613" t="e">
        <f t="shared" si="225"/>
        <v>#N/A</v>
      </c>
      <c r="O1604" s="613" t="e">
        <f t="shared" si="226"/>
        <v>#N/A</v>
      </c>
      <c r="P1604" s="613">
        <f t="shared" si="227"/>
        <v>-46</v>
      </c>
      <c r="Q1604" s="896" t="e">
        <f t="shared" si="233"/>
        <v>#N/A</v>
      </c>
      <c r="R1604" s="613">
        <f t="shared" si="228"/>
        <v>-46</v>
      </c>
      <c r="S1604" s="613">
        <f t="shared" si="229"/>
        <v>0</v>
      </c>
      <c r="T1604" s="747">
        <f t="shared" si="230"/>
        <v>0</v>
      </c>
      <c r="U1604" s="613" t="e">
        <f t="shared" si="231"/>
        <v>#N/A</v>
      </c>
    </row>
    <row r="1605" spans="1:21">
      <c r="A1605" s="285" t="s">
        <v>3723</v>
      </c>
      <c r="B1605" s="285" t="s">
        <v>1762</v>
      </c>
      <c r="C1605" s="447" t="s">
        <v>6318</v>
      </c>
      <c r="D1605" s="497">
        <f t="shared" si="232"/>
        <v>483</v>
      </c>
      <c r="E1605" s="496" t="e">
        <v>#N/A</v>
      </c>
      <c r="F1605" s="489" t="e">
        <v>#N/A</v>
      </c>
      <c r="G1605" s="489">
        <v>483</v>
      </c>
      <c r="H1605" s="489" t="e">
        <v>#N/A</v>
      </c>
      <c r="I1605" s="489">
        <v>515</v>
      </c>
      <c r="J1605" s="489" t="e">
        <v>#N/A</v>
      </c>
      <c r="K1605" s="489">
        <v>483</v>
      </c>
      <c r="L1605" s="489" t="e">
        <v>#N/A</v>
      </c>
      <c r="M1605" s="743"/>
      <c r="N1605" s="613" t="e">
        <f t="shared" si="225"/>
        <v>#N/A</v>
      </c>
      <c r="O1605" s="613" t="e">
        <f t="shared" si="226"/>
        <v>#N/A</v>
      </c>
      <c r="P1605" s="613" t="e">
        <f t="shared" si="227"/>
        <v>#N/A</v>
      </c>
      <c r="Q1605" s="896" t="e">
        <f t="shared" si="233"/>
        <v>#N/A</v>
      </c>
      <c r="R1605" s="613">
        <f t="shared" si="228"/>
        <v>-32</v>
      </c>
      <c r="S1605" s="613" t="e">
        <f t="shared" si="229"/>
        <v>#N/A</v>
      </c>
      <c r="T1605" s="747">
        <f t="shared" si="230"/>
        <v>0</v>
      </c>
      <c r="U1605" s="613" t="e">
        <f t="shared" si="231"/>
        <v>#N/A</v>
      </c>
    </row>
    <row r="1606" spans="1:21">
      <c r="A1606" s="285" t="s">
        <v>3723</v>
      </c>
      <c r="B1606" s="285" t="s">
        <v>1778</v>
      </c>
      <c r="C1606" s="447" t="s">
        <v>6319</v>
      </c>
      <c r="D1606" s="497">
        <f t="shared" si="232"/>
        <v>689</v>
      </c>
      <c r="E1606" s="496" t="e">
        <v>#N/A</v>
      </c>
      <c r="F1606" s="489" t="e">
        <v>#N/A</v>
      </c>
      <c r="G1606" s="489">
        <v>689</v>
      </c>
      <c r="H1606" s="489" t="e">
        <v>#N/A</v>
      </c>
      <c r="I1606" s="489">
        <v>734</v>
      </c>
      <c r="J1606" s="489" t="e">
        <v>#N/A</v>
      </c>
      <c r="K1606" s="489">
        <v>689</v>
      </c>
      <c r="L1606" s="489" t="e">
        <v>#N/A</v>
      </c>
      <c r="M1606" s="743"/>
      <c r="N1606" s="613" t="e">
        <f t="shared" si="225"/>
        <v>#N/A</v>
      </c>
      <c r="O1606" s="613" t="e">
        <f t="shared" si="226"/>
        <v>#N/A</v>
      </c>
      <c r="P1606" s="613" t="e">
        <f t="shared" si="227"/>
        <v>#N/A</v>
      </c>
      <c r="Q1606" s="896" t="e">
        <f t="shared" si="233"/>
        <v>#N/A</v>
      </c>
      <c r="R1606" s="613">
        <f t="shared" si="228"/>
        <v>-45</v>
      </c>
      <c r="S1606" s="613" t="e">
        <f t="shared" si="229"/>
        <v>#N/A</v>
      </c>
      <c r="T1606" s="747">
        <f t="shared" si="230"/>
        <v>0</v>
      </c>
      <c r="U1606" s="613" t="e">
        <f t="shared" si="231"/>
        <v>#N/A</v>
      </c>
    </row>
    <row r="1607" spans="1:21">
      <c r="A1607" s="285" t="s">
        <v>3723</v>
      </c>
      <c r="B1607" s="285" t="s">
        <v>1793</v>
      </c>
      <c r="C1607" s="447" t="s">
        <v>6320</v>
      </c>
      <c r="D1607" s="497">
        <f t="shared" si="232"/>
        <v>515</v>
      </c>
      <c r="E1607" s="496" t="e">
        <v>#N/A</v>
      </c>
      <c r="F1607" s="489" t="e">
        <v>#N/A</v>
      </c>
      <c r="G1607" s="489">
        <v>515</v>
      </c>
      <c r="H1607" s="489">
        <v>515</v>
      </c>
      <c r="I1607" s="489">
        <v>515</v>
      </c>
      <c r="J1607" s="489" t="e">
        <v>#N/A</v>
      </c>
      <c r="K1607" s="489">
        <v>515</v>
      </c>
      <c r="L1607" s="489" t="e">
        <v>#N/A</v>
      </c>
      <c r="M1607" s="743"/>
      <c r="N1607" s="613" t="e">
        <f t="shared" si="225"/>
        <v>#N/A</v>
      </c>
      <c r="O1607" s="613" t="e">
        <f t="shared" si="226"/>
        <v>#N/A</v>
      </c>
      <c r="P1607" s="613">
        <f t="shared" si="227"/>
        <v>0</v>
      </c>
      <c r="Q1607" s="896" t="e">
        <f t="shared" si="233"/>
        <v>#N/A</v>
      </c>
      <c r="R1607" s="613">
        <f t="shared" si="228"/>
        <v>0</v>
      </c>
      <c r="S1607" s="613" t="e">
        <f t="shared" si="229"/>
        <v>#N/A</v>
      </c>
      <c r="T1607" s="747">
        <f t="shared" si="230"/>
        <v>0</v>
      </c>
      <c r="U1607" s="613" t="e">
        <f t="shared" si="231"/>
        <v>#N/A</v>
      </c>
    </row>
    <row r="1608" spans="1:21">
      <c r="A1608" s="285" t="s">
        <v>3723</v>
      </c>
      <c r="B1608" s="285" t="s">
        <v>1808</v>
      </c>
      <c r="C1608" s="447" t="s">
        <v>6321</v>
      </c>
      <c r="D1608" s="497">
        <f t="shared" si="232"/>
        <v>721</v>
      </c>
      <c r="E1608" s="496" t="e">
        <v>#N/A</v>
      </c>
      <c r="F1608" s="489" t="e">
        <v>#N/A</v>
      </c>
      <c r="G1608" s="489">
        <v>721</v>
      </c>
      <c r="H1608" s="489">
        <v>721</v>
      </c>
      <c r="I1608" s="489">
        <v>721</v>
      </c>
      <c r="J1608" s="489" t="e">
        <v>#N/A</v>
      </c>
      <c r="K1608" s="489">
        <v>721</v>
      </c>
      <c r="L1608" s="489" t="e">
        <v>#N/A</v>
      </c>
      <c r="M1608" s="743"/>
      <c r="N1608" s="613" t="e">
        <f t="shared" si="225"/>
        <v>#N/A</v>
      </c>
      <c r="O1608" s="613" t="e">
        <f t="shared" si="226"/>
        <v>#N/A</v>
      </c>
      <c r="P1608" s="613">
        <f t="shared" si="227"/>
        <v>0</v>
      </c>
      <c r="Q1608" s="896" t="e">
        <f t="shared" si="233"/>
        <v>#N/A</v>
      </c>
      <c r="R1608" s="613">
        <f t="shared" si="228"/>
        <v>0</v>
      </c>
      <c r="S1608" s="613" t="e">
        <f t="shared" si="229"/>
        <v>#N/A</v>
      </c>
      <c r="T1608" s="747">
        <f t="shared" si="230"/>
        <v>0</v>
      </c>
      <c r="U1608" s="613" t="e">
        <f t="shared" si="231"/>
        <v>#N/A</v>
      </c>
    </row>
    <row r="1609" spans="1:21">
      <c r="A1609" s="285" t="s">
        <v>3723</v>
      </c>
      <c r="B1609" s="285" t="s">
        <v>1694</v>
      </c>
      <c r="C1609" s="447" t="s">
        <v>6322</v>
      </c>
      <c r="D1609" s="497">
        <f t="shared" si="232"/>
        <v>622</v>
      </c>
      <c r="E1609" s="496" t="e">
        <v>#N/A</v>
      </c>
      <c r="F1609" s="489" t="e">
        <v>#N/A</v>
      </c>
      <c r="G1609" s="489">
        <v>622</v>
      </c>
      <c r="H1609" s="489">
        <v>622</v>
      </c>
      <c r="I1609" s="489">
        <v>622</v>
      </c>
      <c r="J1609" s="489" t="e">
        <v>#N/A</v>
      </c>
      <c r="K1609" s="489">
        <v>622</v>
      </c>
      <c r="L1609" s="489" t="e">
        <v>#N/A</v>
      </c>
      <c r="M1609" s="743"/>
      <c r="N1609" s="613" t="e">
        <f t="shared" si="225"/>
        <v>#N/A</v>
      </c>
      <c r="O1609" s="613" t="e">
        <f t="shared" si="226"/>
        <v>#N/A</v>
      </c>
      <c r="P1609" s="613">
        <f t="shared" si="227"/>
        <v>0</v>
      </c>
      <c r="Q1609" s="896" t="e">
        <f t="shared" si="233"/>
        <v>#N/A</v>
      </c>
      <c r="R1609" s="613">
        <f t="shared" si="228"/>
        <v>0</v>
      </c>
      <c r="S1609" s="613" t="e">
        <f t="shared" si="229"/>
        <v>#N/A</v>
      </c>
      <c r="T1609" s="747">
        <f t="shared" si="230"/>
        <v>0</v>
      </c>
      <c r="U1609" s="613" t="e">
        <f t="shared" si="231"/>
        <v>#N/A</v>
      </c>
    </row>
    <row r="1610" spans="1:21">
      <c r="A1610" s="285" t="s">
        <v>3723</v>
      </c>
      <c r="B1610" s="285" t="s">
        <v>1708</v>
      </c>
      <c r="C1610" s="447" t="s">
        <v>6323</v>
      </c>
      <c r="D1610" s="497">
        <f t="shared" si="232"/>
        <v>828</v>
      </c>
      <c r="E1610" s="496" t="e">
        <v>#N/A</v>
      </c>
      <c r="F1610" s="489" t="e">
        <v>#N/A</v>
      </c>
      <c r="G1610" s="489">
        <v>828</v>
      </c>
      <c r="H1610" s="489">
        <v>828</v>
      </c>
      <c r="I1610" s="489">
        <v>828</v>
      </c>
      <c r="J1610" s="489" t="e">
        <v>#N/A</v>
      </c>
      <c r="K1610" s="489">
        <v>828</v>
      </c>
      <c r="L1610" s="489" t="e">
        <v>#N/A</v>
      </c>
      <c r="M1610" s="743"/>
      <c r="N1610" s="613" t="e">
        <f t="shared" si="225"/>
        <v>#N/A</v>
      </c>
      <c r="O1610" s="613" t="e">
        <f t="shared" si="226"/>
        <v>#N/A</v>
      </c>
      <c r="P1610" s="613">
        <f t="shared" si="227"/>
        <v>0</v>
      </c>
      <c r="Q1610" s="896" t="e">
        <f t="shared" si="233"/>
        <v>#N/A</v>
      </c>
      <c r="R1610" s="613">
        <f t="shared" si="228"/>
        <v>0</v>
      </c>
      <c r="S1610" s="613" t="e">
        <f t="shared" si="229"/>
        <v>#N/A</v>
      </c>
      <c r="T1610" s="747">
        <f t="shared" si="230"/>
        <v>0</v>
      </c>
      <c r="U1610" s="613" t="e">
        <f t="shared" si="231"/>
        <v>#N/A</v>
      </c>
    </row>
    <row r="1611" spans="1:21">
      <c r="A1611" s="285" t="s">
        <v>3723</v>
      </c>
      <c r="B1611" s="285" t="s">
        <v>1724</v>
      </c>
      <c r="C1611" s="447" t="s">
        <v>6324</v>
      </c>
      <c r="D1611" s="497">
        <f t="shared" si="232"/>
        <v>654</v>
      </c>
      <c r="E1611" s="496" t="e">
        <v>#N/A</v>
      </c>
      <c r="F1611" s="489" t="e">
        <v>#N/A</v>
      </c>
      <c r="G1611" s="489">
        <v>654</v>
      </c>
      <c r="H1611" s="489">
        <v>654</v>
      </c>
      <c r="I1611" s="489">
        <v>654</v>
      </c>
      <c r="J1611" s="489" t="e">
        <v>#N/A</v>
      </c>
      <c r="K1611" s="489">
        <v>654</v>
      </c>
      <c r="L1611" s="489" t="e">
        <v>#N/A</v>
      </c>
      <c r="M1611" s="743"/>
      <c r="N1611" s="613" t="e">
        <f t="shared" si="225"/>
        <v>#N/A</v>
      </c>
      <c r="O1611" s="613" t="e">
        <f t="shared" si="226"/>
        <v>#N/A</v>
      </c>
      <c r="P1611" s="613">
        <f t="shared" si="227"/>
        <v>0</v>
      </c>
      <c r="Q1611" s="896" t="e">
        <f t="shared" si="233"/>
        <v>#N/A</v>
      </c>
      <c r="R1611" s="613">
        <f t="shared" si="228"/>
        <v>0</v>
      </c>
      <c r="S1611" s="613" t="e">
        <f t="shared" si="229"/>
        <v>#N/A</v>
      </c>
      <c r="T1611" s="747">
        <f t="shared" si="230"/>
        <v>0</v>
      </c>
      <c r="U1611" s="613" t="e">
        <f t="shared" si="231"/>
        <v>#N/A</v>
      </c>
    </row>
    <row r="1612" spans="1:21">
      <c r="A1612" s="285" t="s">
        <v>3723</v>
      </c>
      <c r="B1612" s="285" t="s">
        <v>1738</v>
      </c>
      <c r="C1612" s="447" t="s">
        <v>6325</v>
      </c>
      <c r="D1612" s="497">
        <f t="shared" si="232"/>
        <v>860</v>
      </c>
      <c r="E1612" s="496" t="e">
        <v>#N/A</v>
      </c>
      <c r="F1612" s="489" t="e">
        <v>#N/A</v>
      </c>
      <c r="G1612" s="489">
        <v>860</v>
      </c>
      <c r="H1612" s="489">
        <v>860</v>
      </c>
      <c r="I1612" s="489">
        <v>860</v>
      </c>
      <c r="J1612" s="489" t="e">
        <v>#N/A</v>
      </c>
      <c r="K1612" s="489">
        <v>860</v>
      </c>
      <c r="L1612" s="489" t="e">
        <v>#N/A</v>
      </c>
      <c r="M1612" s="743"/>
      <c r="N1612" s="613" t="e">
        <f t="shared" si="225"/>
        <v>#N/A</v>
      </c>
      <c r="O1612" s="613" t="e">
        <f t="shared" si="226"/>
        <v>#N/A</v>
      </c>
      <c r="P1612" s="613">
        <f t="shared" si="227"/>
        <v>0</v>
      </c>
      <c r="Q1612" s="896" t="e">
        <f t="shared" si="233"/>
        <v>#N/A</v>
      </c>
      <c r="R1612" s="613">
        <f t="shared" si="228"/>
        <v>0</v>
      </c>
      <c r="S1612" s="613" t="e">
        <f t="shared" si="229"/>
        <v>#N/A</v>
      </c>
      <c r="T1612" s="747">
        <f t="shared" si="230"/>
        <v>0</v>
      </c>
      <c r="U1612" s="613" t="e">
        <f t="shared" si="231"/>
        <v>#N/A</v>
      </c>
    </row>
    <row r="1613" spans="1:21">
      <c r="A1613" s="285" t="s">
        <v>3723</v>
      </c>
      <c r="B1613" s="285" t="s">
        <v>1701</v>
      </c>
      <c r="C1613" s="447" t="s">
        <v>6326</v>
      </c>
      <c r="D1613" s="497">
        <f t="shared" si="232"/>
        <v>631</v>
      </c>
      <c r="E1613" s="496" t="e">
        <v>#N/A</v>
      </c>
      <c r="F1613" s="489" t="e">
        <v>#N/A</v>
      </c>
      <c r="G1613" s="489">
        <v>631</v>
      </c>
      <c r="H1613" s="489">
        <v>631</v>
      </c>
      <c r="I1613" s="489">
        <v>631</v>
      </c>
      <c r="J1613" s="489" t="e">
        <v>#N/A</v>
      </c>
      <c r="K1613" s="489">
        <v>631</v>
      </c>
      <c r="L1613" s="489" t="e">
        <v>#N/A</v>
      </c>
      <c r="M1613" s="743"/>
      <c r="N1613" s="613" t="e">
        <f t="shared" si="225"/>
        <v>#N/A</v>
      </c>
      <c r="O1613" s="613" t="e">
        <f t="shared" si="226"/>
        <v>#N/A</v>
      </c>
      <c r="P1613" s="613">
        <f t="shared" si="227"/>
        <v>0</v>
      </c>
      <c r="Q1613" s="896" t="e">
        <f t="shared" si="233"/>
        <v>#N/A</v>
      </c>
      <c r="R1613" s="613">
        <f t="shared" si="228"/>
        <v>0</v>
      </c>
      <c r="S1613" s="613" t="e">
        <f t="shared" si="229"/>
        <v>#N/A</v>
      </c>
      <c r="T1613" s="747">
        <f t="shared" si="230"/>
        <v>0</v>
      </c>
      <c r="U1613" s="613" t="e">
        <f t="shared" si="231"/>
        <v>#N/A</v>
      </c>
    </row>
    <row r="1614" spans="1:21">
      <c r="A1614" s="285" t="s">
        <v>3723</v>
      </c>
      <c r="B1614" s="285" t="s">
        <v>1716</v>
      </c>
      <c r="C1614" s="447" t="s">
        <v>6327</v>
      </c>
      <c r="D1614" s="497">
        <f t="shared" si="232"/>
        <v>837</v>
      </c>
      <c r="E1614" s="496" t="e">
        <v>#N/A</v>
      </c>
      <c r="F1614" s="489" t="e">
        <v>#N/A</v>
      </c>
      <c r="G1614" s="489">
        <v>837</v>
      </c>
      <c r="H1614" s="489">
        <v>837</v>
      </c>
      <c r="I1614" s="489">
        <v>837</v>
      </c>
      <c r="J1614" s="489" t="e">
        <v>#N/A</v>
      </c>
      <c r="K1614" s="489">
        <v>837</v>
      </c>
      <c r="L1614" s="489" t="e">
        <v>#N/A</v>
      </c>
      <c r="M1614" s="743"/>
      <c r="N1614" s="613" t="e">
        <f t="shared" si="225"/>
        <v>#N/A</v>
      </c>
      <c r="O1614" s="613" t="e">
        <f t="shared" si="226"/>
        <v>#N/A</v>
      </c>
      <c r="P1614" s="613">
        <f t="shared" si="227"/>
        <v>0</v>
      </c>
      <c r="Q1614" s="896" t="e">
        <f t="shared" si="233"/>
        <v>#N/A</v>
      </c>
      <c r="R1614" s="613">
        <f t="shared" si="228"/>
        <v>0</v>
      </c>
      <c r="S1614" s="613" t="e">
        <f t="shared" si="229"/>
        <v>#N/A</v>
      </c>
      <c r="T1614" s="747">
        <f t="shared" si="230"/>
        <v>0</v>
      </c>
      <c r="U1614" s="613" t="e">
        <f t="shared" si="231"/>
        <v>#N/A</v>
      </c>
    </row>
    <row r="1615" spans="1:21">
      <c r="A1615" s="285" t="s">
        <v>3723</v>
      </c>
      <c r="B1615" s="285" t="s">
        <v>1731</v>
      </c>
      <c r="C1615" s="447" t="s">
        <v>6328</v>
      </c>
      <c r="D1615" s="497">
        <f t="shared" si="232"/>
        <v>663</v>
      </c>
      <c r="E1615" s="496" t="e">
        <v>#N/A</v>
      </c>
      <c r="F1615" s="489" t="e">
        <v>#N/A</v>
      </c>
      <c r="G1615" s="489">
        <v>663</v>
      </c>
      <c r="H1615" s="489">
        <v>663</v>
      </c>
      <c r="I1615" s="489">
        <v>663</v>
      </c>
      <c r="J1615" s="489" t="e">
        <v>#N/A</v>
      </c>
      <c r="K1615" s="489">
        <v>663</v>
      </c>
      <c r="L1615" s="489" t="e">
        <v>#N/A</v>
      </c>
      <c r="M1615" s="743"/>
      <c r="N1615" s="613" t="e">
        <f t="shared" si="225"/>
        <v>#N/A</v>
      </c>
      <c r="O1615" s="613" t="e">
        <f t="shared" si="226"/>
        <v>#N/A</v>
      </c>
      <c r="P1615" s="613">
        <f t="shared" si="227"/>
        <v>0</v>
      </c>
      <c r="Q1615" s="896" t="e">
        <f t="shared" si="233"/>
        <v>#N/A</v>
      </c>
      <c r="R1615" s="613">
        <f t="shared" si="228"/>
        <v>0</v>
      </c>
      <c r="S1615" s="613" t="e">
        <f t="shared" si="229"/>
        <v>#N/A</v>
      </c>
      <c r="T1615" s="747">
        <f t="shared" si="230"/>
        <v>0</v>
      </c>
      <c r="U1615" s="613" t="e">
        <f t="shared" si="231"/>
        <v>#N/A</v>
      </c>
    </row>
    <row r="1616" spans="1:21">
      <c r="A1616" s="285" t="s">
        <v>3723</v>
      </c>
      <c r="B1616" s="285" t="s">
        <v>1746</v>
      </c>
      <c r="C1616" s="447" t="s">
        <v>6329</v>
      </c>
      <c r="D1616" s="497">
        <f t="shared" si="232"/>
        <v>869</v>
      </c>
      <c r="E1616" s="496" t="e">
        <v>#N/A</v>
      </c>
      <c r="F1616" s="489" t="e">
        <v>#N/A</v>
      </c>
      <c r="G1616" s="489">
        <v>869</v>
      </c>
      <c r="H1616" s="489">
        <v>869</v>
      </c>
      <c r="I1616" s="489">
        <v>869</v>
      </c>
      <c r="J1616" s="489" t="e">
        <v>#N/A</v>
      </c>
      <c r="K1616" s="489">
        <v>869</v>
      </c>
      <c r="L1616" s="489" t="e">
        <v>#N/A</v>
      </c>
      <c r="M1616" s="743"/>
      <c r="N1616" s="613" t="e">
        <f t="shared" si="225"/>
        <v>#N/A</v>
      </c>
      <c r="O1616" s="613" t="e">
        <f t="shared" si="226"/>
        <v>#N/A</v>
      </c>
      <c r="P1616" s="613">
        <f t="shared" si="227"/>
        <v>0</v>
      </c>
      <c r="Q1616" s="896" t="e">
        <f t="shared" si="233"/>
        <v>#N/A</v>
      </c>
      <c r="R1616" s="613">
        <f t="shared" si="228"/>
        <v>0</v>
      </c>
      <c r="S1616" s="613" t="e">
        <f t="shared" si="229"/>
        <v>#N/A</v>
      </c>
      <c r="T1616" s="747">
        <f t="shared" si="230"/>
        <v>0</v>
      </c>
      <c r="U1616" s="613" t="e">
        <f t="shared" si="231"/>
        <v>#N/A</v>
      </c>
    </row>
    <row r="1617" spans="1:21">
      <c r="A1617" s="285" t="s">
        <v>3723</v>
      </c>
      <c r="B1617" s="285" t="s">
        <v>1634</v>
      </c>
      <c r="C1617" s="447" t="s">
        <v>6330</v>
      </c>
      <c r="D1617" s="497">
        <f t="shared" si="232"/>
        <v>523</v>
      </c>
      <c r="E1617" s="496" t="e">
        <v>#N/A</v>
      </c>
      <c r="F1617" s="489" t="e">
        <v>#N/A</v>
      </c>
      <c r="G1617" s="489">
        <v>523</v>
      </c>
      <c r="H1617" s="489">
        <v>556</v>
      </c>
      <c r="I1617" s="489">
        <v>556</v>
      </c>
      <c r="J1617" s="489">
        <v>523</v>
      </c>
      <c r="K1617" s="489">
        <v>523</v>
      </c>
      <c r="L1617" s="489" t="e">
        <v>#N/A</v>
      </c>
      <c r="M1617" s="743"/>
      <c r="N1617" s="613" t="e">
        <f t="shared" si="225"/>
        <v>#N/A</v>
      </c>
      <c r="O1617" s="613" t="e">
        <f t="shared" si="226"/>
        <v>#N/A</v>
      </c>
      <c r="P1617" s="613">
        <f t="shared" si="227"/>
        <v>-33</v>
      </c>
      <c r="Q1617" s="896" t="e">
        <f t="shared" si="233"/>
        <v>#N/A</v>
      </c>
      <c r="R1617" s="613">
        <f t="shared" si="228"/>
        <v>-33</v>
      </c>
      <c r="S1617" s="613">
        <f t="shared" si="229"/>
        <v>0</v>
      </c>
      <c r="T1617" s="747">
        <f t="shared" si="230"/>
        <v>0</v>
      </c>
      <c r="U1617" s="613" t="e">
        <f t="shared" si="231"/>
        <v>#N/A</v>
      </c>
    </row>
    <row r="1618" spans="1:21">
      <c r="A1618" s="285" t="s">
        <v>3723</v>
      </c>
      <c r="B1618" s="285" t="s">
        <v>1648</v>
      </c>
      <c r="C1618" s="447" t="s">
        <v>6331</v>
      </c>
      <c r="D1618" s="497">
        <f t="shared" si="232"/>
        <v>729</v>
      </c>
      <c r="E1618" s="496" t="e">
        <v>#N/A</v>
      </c>
      <c r="F1618" s="489" t="e">
        <v>#N/A</v>
      </c>
      <c r="G1618" s="489">
        <v>729</v>
      </c>
      <c r="H1618" s="489">
        <v>729</v>
      </c>
      <c r="I1618" s="489">
        <v>729</v>
      </c>
      <c r="J1618" s="489">
        <v>729</v>
      </c>
      <c r="K1618" s="489">
        <v>729</v>
      </c>
      <c r="L1618" s="489" t="e">
        <v>#N/A</v>
      </c>
      <c r="M1618" s="743"/>
      <c r="N1618" s="613" t="e">
        <f t="shared" si="225"/>
        <v>#N/A</v>
      </c>
      <c r="O1618" s="613" t="e">
        <f t="shared" si="226"/>
        <v>#N/A</v>
      </c>
      <c r="P1618" s="613">
        <f t="shared" si="227"/>
        <v>0</v>
      </c>
      <c r="Q1618" s="896" t="e">
        <f t="shared" si="233"/>
        <v>#N/A</v>
      </c>
      <c r="R1618" s="613">
        <f t="shared" si="228"/>
        <v>0</v>
      </c>
      <c r="S1618" s="613">
        <f t="shared" si="229"/>
        <v>0</v>
      </c>
      <c r="T1618" s="747">
        <f t="shared" si="230"/>
        <v>0</v>
      </c>
      <c r="U1618" s="613" t="e">
        <f t="shared" si="231"/>
        <v>#N/A</v>
      </c>
    </row>
    <row r="1619" spans="1:21">
      <c r="A1619" s="285" t="s">
        <v>3723</v>
      </c>
      <c r="B1619" s="285" t="s">
        <v>1664</v>
      </c>
      <c r="C1619" s="447" t="s">
        <v>6332</v>
      </c>
      <c r="D1619" s="497">
        <f t="shared" si="232"/>
        <v>555</v>
      </c>
      <c r="E1619" s="496" t="e">
        <v>#N/A</v>
      </c>
      <c r="F1619" s="489" t="e">
        <v>#N/A</v>
      </c>
      <c r="G1619" s="489">
        <v>555</v>
      </c>
      <c r="H1619" s="489">
        <v>555</v>
      </c>
      <c r="I1619" s="489">
        <v>555</v>
      </c>
      <c r="J1619" s="489">
        <v>555</v>
      </c>
      <c r="K1619" s="489">
        <v>555</v>
      </c>
      <c r="L1619" s="489" t="e">
        <v>#N/A</v>
      </c>
      <c r="M1619" s="743"/>
      <c r="N1619" s="613" t="e">
        <f t="shared" si="225"/>
        <v>#N/A</v>
      </c>
      <c r="O1619" s="613" t="e">
        <f t="shared" si="226"/>
        <v>#N/A</v>
      </c>
      <c r="P1619" s="613">
        <f t="shared" si="227"/>
        <v>0</v>
      </c>
      <c r="Q1619" s="896" t="e">
        <f t="shared" si="233"/>
        <v>#N/A</v>
      </c>
      <c r="R1619" s="613">
        <f t="shared" si="228"/>
        <v>0</v>
      </c>
      <c r="S1619" s="613">
        <f t="shared" si="229"/>
        <v>0</v>
      </c>
      <c r="T1619" s="747">
        <f t="shared" si="230"/>
        <v>0</v>
      </c>
      <c r="U1619" s="613" t="e">
        <f t="shared" si="231"/>
        <v>#N/A</v>
      </c>
    </row>
    <row r="1620" spans="1:21">
      <c r="A1620" s="285" t="s">
        <v>3723</v>
      </c>
      <c r="B1620" s="285" t="s">
        <v>1678</v>
      </c>
      <c r="C1620" s="447" t="s">
        <v>6333</v>
      </c>
      <c r="D1620" s="497">
        <f t="shared" si="232"/>
        <v>761</v>
      </c>
      <c r="E1620" s="496" t="e">
        <v>#N/A</v>
      </c>
      <c r="F1620" s="489" t="e">
        <v>#N/A</v>
      </c>
      <c r="G1620" s="489">
        <v>761</v>
      </c>
      <c r="H1620" s="489">
        <v>761</v>
      </c>
      <c r="I1620" s="489">
        <v>761</v>
      </c>
      <c r="J1620" s="489" t="e">
        <v>#N/A</v>
      </c>
      <c r="K1620" s="489">
        <v>761</v>
      </c>
      <c r="L1620" s="489" t="e">
        <v>#N/A</v>
      </c>
      <c r="M1620" s="743"/>
      <c r="N1620" s="613" t="e">
        <f t="shared" si="225"/>
        <v>#N/A</v>
      </c>
      <c r="O1620" s="613" t="e">
        <f t="shared" si="226"/>
        <v>#N/A</v>
      </c>
      <c r="P1620" s="613">
        <f t="shared" si="227"/>
        <v>0</v>
      </c>
      <c r="Q1620" s="896" t="e">
        <f t="shared" si="233"/>
        <v>#N/A</v>
      </c>
      <c r="R1620" s="613">
        <f t="shared" si="228"/>
        <v>0</v>
      </c>
      <c r="S1620" s="613" t="e">
        <f t="shared" si="229"/>
        <v>#N/A</v>
      </c>
      <c r="T1620" s="747">
        <f t="shared" si="230"/>
        <v>0</v>
      </c>
      <c r="U1620" s="613" t="e">
        <f t="shared" si="231"/>
        <v>#N/A</v>
      </c>
    </row>
    <row r="1621" spans="1:21">
      <c r="A1621" s="285" t="s">
        <v>3723</v>
      </c>
      <c r="B1621" s="285" t="s">
        <v>1641</v>
      </c>
      <c r="C1621" s="447" t="s">
        <v>6334</v>
      </c>
      <c r="D1621" s="497">
        <f t="shared" si="232"/>
        <v>532</v>
      </c>
      <c r="E1621" s="496" t="e">
        <v>#N/A</v>
      </c>
      <c r="F1621" s="489" t="e">
        <v>#N/A</v>
      </c>
      <c r="G1621" s="489">
        <v>532</v>
      </c>
      <c r="H1621" s="489">
        <v>532</v>
      </c>
      <c r="I1621" s="489">
        <v>532</v>
      </c>
      <c r="J1621" s="489">
        <v>532</v>
      </c>
      <c r="K1621" s="489">
        <v>532</v>
      </c>
      <c r="L1621" s="489" t="e">
        <v>#N/A</v>
      </c>
      <c r="M1621" s="743"/>
      <c r="N1621" s="613" t="e">
        <f t="shared" si="225"/>
        <v>#N/A</v>
      </c>
      <c r="O1621" s="613" t="e">
        <f t="shared" si="226"/>
        <v>#N/A</v>
      </c>
      <c r="P1621" s="613">
        <f t="shared" si="227"/>
        <v>0</v>
      </c>
      <c r="Q1621" s="896" t="e">
        <f t="shared" si="233"/>
        <v>#N/A</v>
      </c>
      <c r="R1621" s="613">
        <f t="shared" si="228"/>
        <v>0</v>
      </c>
      <c r="S1621" s="613">
        <f t="shared" si="229"/>
        <v>0</v>
      </c>
      <c r="T1621" s="747">
        <f t="shared" si="230"/>
        <v>0</v>
      </c>
      <c r="U1621" s="613" t="e">
        <f t="shared" si="231"/>
        <v>#N/A</v>
      </c>
    </row>
    <row r="1622" spans="1:21">
      <c r="A1622" s="285" t="s">
        <v>3723</v>
      </c>
      <c r="B1622" s="285" t="s">
        <v>1656</v>
      </c>
      <c r="C1622" s="447" t="s">
        <v>6335</v>
      </c>
      <c r="D1622" s="497">
        <f t="shared" si="232"/>
        <v>738</v>
      </c>
      <c r="E1622" s="496" t="e">
        <v>#N/A</v>
      </c>
      <c r="F1622" s="489" t="e">
        <v>#N/A</v>
      </c>
      <c r="G1622" s="489">
        <v>738</v>
      </c>
      <c r="H1622" s="489">
        <v>738</v>
      </c>
      <c r="I1622" s="489">
        <v>738</v>
      </c>
      <c r="J1622" s="489">
        <v>738</v>
      </c>
      <c r="K1622" s="489">
        <v>738</v>
      </c>
      <c r="L1622" s="489" t="e">
        <v>#N/A</v>
      </c>
      <c r="M1622" s="743"/>
      <c r="N1622" s="613" t="e">
        <f t="shared" si="225"/>
        <v>#N/A</v>
      </c>
      <c r="O1622" s="613" t="e">
        <f t="shared" si="226"/>
        <v>#N/A</v>
      </c>
      <c r="P1622" s="613">
        <f t="shared" si="227"/>
        <v>0</v>
      </c>
      <c r="Q1622" s="896" t="e">
        <f t="shared" si="233"/>
        <v>#N/A</v>
      </c>
      <c r="R1622" s="613">
        <f t="shared" si="228"/>
        <v>0</v>
      </c>
      <c r="S1622" s="613">
        <f t="shared" si="229"/>
        <v>0</v>
      </c>
      <c r="T1622" s="747">
        <f t="shared" si="230"/>
        <v>0</v>
      </c>
      <c r="U1622" s="613" t="e">
        <f t="shared" si="231"/>
        <v>#N/A</v>
      </c>
    </row>
    <row r="1623" spans="1:21">
      <c r="A1623" s="285" t="s">
        <v>3723</v>
      </c>
      <c r="B1623" s="285" t="s">
        <v>1671</v>
      </c>
      <c r="C1623" s="447" t="s">
        <v>6336</v>
      </c>
      <c r="D1623" s="497">
        <f t="shared" si="232"/>
        <v>564</v>
      </c>
      <c r="E1623" s="496" t="e">
        <v>#N/A</v>
      </c>
      <c r="F1623" s="489" t="e">
        <v>#N/A</v>
      </c>
      <c r="G1623" s="489">
        <v>564</v>
      </c>
      <c r="H1623" s="489">
        <v>564</v>
      </c>
      <c r="I1623" s="489">
        <v>564</v>
      </c>
      <c r="J1623" s="489" t="e">
        <v>#N/A</v>
      </c>
      <c r="K1623" s="489">
        <v>564</v>
      </c>
      <c r="L1623" s="489" t="e">
        <v>#N/A</v>
      </c>
      <c r="M1623" s="743"/>
      <c r="N1623" s="613" t="e">
        <f t="shared" si="225"/>
        <v>#N/A</v>
      </c>
      <c r="O1623" s="613" t="e">
        <f t="shared" si="226"/>
        <v>#N/A</v>
      </c>
      <c r="P1623" s="613">
        <f t="shared" si="227"/>
        <v>0</v>
      </c>
      <c r="Q1623" s="896" t="e">
        <f t="shared" si="233"/>
        <v>#N/A</v>
      </c>
      <c r="R1623" s="613">
        <f t="shared" si="228"/>
        <v>0</v>
      </c>
      <c r="S1623" s="613" t="e">
        <f t="shared" si="229"/>
        <v>#N/A</v>
      </c>
      <c r="T1623" s="747">
        <f t="shared" si="230"/>
        <v>0</v>
      </c>
      <c r="U1623" s="613" t="e">
        <f t="shared" si="231"/>
        <v>#N/A</v>
      </c>
    </row>
    <row r="1624" spans="1:21">
      <c r="A1624" s="285" t="s">
        <v>3723</v>
      </c>
      <c r="B1624" s="285" t="s">
        <v>1686</v>
      </c>
      <c r="C1624" s="447" t="s">
        <v>6337</v>
      </c>
      <c r="D1624" s="497">
        <f t="shared" si="232"/>
        <v>770</v>
      </c>
      <c r="E1624" s="496" t="e">
        <v>#N/A</v>
      </c>
      <c r="F1624" s="489" t="e">
        <v>#N/A</v>
      </c>
      <c r="G1624" s="489">
        <v>770</v>
      </c>
      <c r="H1624" s="489">
        <v>770</v>
      </c>
      <c r="I1624" s="489">
        <v>770</v>
      </c>
      <c r="J1624" s="489" t="e">
        <v>#N/A</v>
      </c>
      <c r="K1624" s="489">
        <v>770</v>
      </c>
      <c r="L1624" s="489" t="e">
        <v>#N/A</v>
      </c>
      <c r="M1624" s="743"/>
      <c r="N1624" s="613" t="e">
        <f t="shared" si="225"/>
        <v>#N/A</v>
      </c>
      <c r="O1624" s="613" t="e">
        <f t="shared" si="226"/>
        <v>#N/A</v>
      </c>
      <c r="P1624" s="613">
        <f t="shared" si="227"/>
        <v>0</v>
      </c>
      <c r="Q1624" s="896" t="e">
        <f t="shared" si="233"/>
        <v>#N/A</v>
      </c>
      <c r="R1624" s="613">
        <f t="shared" si="228"/>
        <v>0</v>
      </c>
      <c r="S1624" s="613" t="e">
        <f t="shared" si="229"/>
        <v>#N/A</v>
      </c>
      <c r="T1624" s="747">
        <f t="shared" si="230"/>
        <v>0</v>
      </c>
      <c r="U1624" s="613" t="e">
        <f t="shared" si="231"/>
        <v>#N/A</v>
      </c>
    </row>
    <row r="1625" spans="1:21">
      <c r="A1625" s="285" t="s">
        <v>3723</v>
      </c>
      <c r="B1625" s="285" t="s">
        <v>1755</v>
      </c>
      <c r="C1625" s="447" t="s">
        <v>6338</v>
      </c>
      <c r="D1625" s="497">
        <f t="shared" si="232"/>
        <v>510</v>
      </c>
      <c r="E1625" s="496" t="e">
        <v>#N/A</v>
      </c>
      <c r="F1625" s="489" t="e">
        <v>#N/A</v>
      </c>
      <c r="G1625" s="489">
        <v>510</v>
      </c>
      <c r="H1625" s="489">
        <v>543</v>
      </c>
      <c r="I1625" s="489">
        <v>543</v>
      </c>
      <c r="J1625" s="489">
        <v>510</v>
      </c>
      <c r="K1625" s="489">
        <v>510</v>
      </c>
      <c r="L1625" s="489" t="e">
        <v>#N/A</v>
      </c>
      <c r="M1625" s="743"/>
      <c r="N1625" s="613" t="e">
        <f t="shared" si="225"/>
        <v>#N/A</v>
      </c>
      <c r="O1625" s="613" t="e">
        <f t="shared" si="226"/>
        <v>#N/A</v>
      </c>
      <c r="P1625" s="613">
        <f t="shared" si="227"/>
        <v>-33</v>
      </c>
      <c r="Q1625" s="896" t="e">
        <f t="shared" si="233"/>
        <v>#N/A</v>
      </c>
      <c r="R1625" s="613">
        <f t="shared" si="228"/>
        <v>-33</v>
      </c>
      <c r="S1625" s="613">
        <f t="shared" si="229"/>
        <v>0</v>
      </c>
      <c r="T1625" s="747">
        <f t="shared" si="230"/>
        <v>0</v>
      </c>
      <c r="U1625" s="613" t="e">
        <f t="shared" si="231"/>
        <v>#N/A</v>
      </c>
    </row>
    <row r="1626" spans="1:21">
      <c r="A1626" s="285" t="s">
        <v>3723</v>
      </c>
      <c r="B1626" s="285" t="s">
        <v>1771</v>
      </c>
      <c r="C1626" s="447" t="s">
        <v>6339</v>
      </c>
      <c r="D1626" s="497">
        <f t="shared" si="232"/>
        <v>716</v>
      </c>
      <c r="E1626" s="496" t="e">
        <v>#N/A</v>
      </c>
      <c r="F1626" s="489" t="e">
        <v>#N/A</v>
      </c>
      <c r="G1626" s="489">
        <v>716</v>
      </c>
      <c r="H1626" s="489">
        <v>762</v>
      </c>
      <c r="I1626" s="489">
        <v>762</v>
      </c>
      <c r="J1626" s="489">
        <v>716</v>
      </c>
      <c r="K1626" s="489">
        <v>716</v>
      </c>
      <c r="L1626" s="489" t="e">
        <v>#N/A</v>
      </c>
      <c r="M1626" s="743"/>
      <c r="N1626" s="613" t="e">
        <f t="shared" si="225"/>
        <v>#N/A</v>
      </c>
      <c r="O1626" s="613" t="e">
        <f t="shared" si="226"/>
        <v>#N/A</v>
      </c>
      <c r="P1626" s="613">
        <f t="shared" si="227"/>
        <v>-46</v>
      </c>
      <c r="Q1626" s="896" t="e">
        <f t="shared" si="233"/>
        <v>#N/A</v>
      </c>
      <c r="R1626" s="613">
        <f t="shared" si="228"/>
        <v>-46</v>
      </c>
      <c r="S1626" s="613">
        <f t="shared" si="229"/>
        <v>0</v>
      </c>
      <c r="T1626" s="747">
        <f t="shared" si="230"/>
        <v>0</v>
      </c>
      <c r="U1626" s="613" t="e">
        <f t="shared" si="231"/>
        <v>#N/A</v>
      </c>
    </row>
    <row r="1627" spans="1:21">
      <c r="A1627" s="285" t="s">
        <v>3723</v>
      </c>
      <c r="B1627" s="285" t="s">
        <v>1787</v>
      </c>
      <c r="C1627" s="447" t="s">
        <v>6340</v>
      </c>
      <c r="D1627" s="497">
        <f t="shared" si="232"/>
        <v>547</v>
      </c>
      <c r="E1627" s="496" t="e">
        <v>#N/A</v>
      </c>
      <c r="F1627" s="489" t="e">
        <v>#N/A</v>
      </c>
      <c r="G1627" s="489">
        <v>547</v>
      </c>
      <c r="H1627" s="489">
        <v>583</v>
      </c>
      <c r="I1627" s="489">
        <v>583</v>
      </c>
      <c r="J1627" s="489">
        <v>547</v>
      </c>
      <c r="K1627" s="489">
        <v>547</v>
      </c>
      <c r="L1627" s="489" t="e">
        <v>#N/A</v>
      </c>
      <c r="M1627" s="743"/>
      <c r="N1627" s="613" t="e">
        <f t="shared" si="225"/>
        <v>#N/A</v>
      </c>
      <c r="O1627" s="613" t="e">
        <f t="shared" si="226"/>
        <v>#N/A</v>
      </c>
      <c r="P1627" s="613">
        <f t="shared" si="227"/>
        <v>-36</v>
      </c>
      <c r="Q1627" s="896" t="e">
        <f t="shared" si="233"/>
        <v>#N/A</v>
      </c>
      <c r="R1627" s="613">
        <f t="shared" si="228"/>
        <v>-36</v>
      </c>
      <c r="S1627" s="613">
        <f t="shared" si="229"/>
        <v>0</v>
      </c>
      <c r="T1627" s="747">
        <f t="shared" si="230"/>
        <v>0</v>
      </c>
      <c r="U1627" s="613" t="e">
        <f t="shared" si="231"/>
        <v>#N/A</v>
      </c>
    </row>
    <row r="1628" spans="1:21">
      <c r="A1628" s="285" t="s">
        <v>3723</v>
      </c>
      <c r="B1628" s="285" t="s">
        <v>1801</v>
      </c>
      <c r="C1628" s="447" t="s">
        <v>6341</v>
      </c>
      <c r="D1628" s="497">
        <f t="shared" si="232"/>
        <v>753</v>
      </c>
      <c r="E1628" s="496" t="e">
        <v>#N/A</v>
      </c>
      <c r="F1628" s="489" t="e">
        <v>#N/A</v>
      </c>
      <c r="G1628" s="489">
        <v>753</v>
      </c>
      <c r="H1628" s="489">
        <v>753</v>
      </c>
      <c r="I1628" s="489">
        <v>753</v>
      </c>
      <c r="J1628" s="489">
        <v>753</v>
      </c>
      <c r="K1628" s="489">
        <v>753</v>
      </c>
      <c r="L1628" s="489" t="e">
        <v>#N/A</v>
      </c>
      <c r="M1628" s="743"/>
      <c r="N1628" s="613" t="e">
        <f t="shared" si="225"/>
        <v>#N/A</v>
      </c>
      <c r="O1628" s="613" t="e">
        <f t="shared" si="226"/>
        <v>#N/A</v>
      </c>
      <c r="P1628" s="613">
        <f t="shared" si="227"/>
        <v>0</v>
      </c>
      <c r="Q1628" s="896" t="e">
        <f t="shared" si="233"/>
        <v>#N/A</v>
      </c>
      <c r="R1628" s="613">
        <f t="shared" si="228"/>
        <v>0</v>
      </c>
      <c r="S1628" s="613">
        <f t="shared" si="229"/>
        <v>0</v>
      </c>
      <c r="T1628" s="747">
        <f t="shared" si="230"/>
        <v>0</v>
      </c>
      <c r="U1628" s="613" t="e">
        <f t="shared" si="231"/>
        <v>#N/A</v>
      </c>
    </row>
    <row r="1629" spans="1:21">
      <c r="A1629" s="285" t="s">
        <v>3723</v>
      </c>
      <c r="B1629" s="285" t="s">
        <v>1763</v>
      </c>
      <c r="C1629" s="447" t="s">
        <v>6342</v>
      </c>
      <c r="D1629" s="497">
        <f t="shared" si="232"/>
        <v>519</v>
      </c>
      <c r="E1629" s="496" t="e">
        <v>#N/A</v>
      </c>
      <c r="F1629" s="489" t="e">
        <v>#N/A</v>
      </c>
      <c r="G1629" s="489">
        <v>519</v>
      </c>
      <c r="H1629" s="489" t="e">
        <v>#N/A</v>
      </c>
      <c r="I1629" s="489">
        <v>553</v>
      </c>
      <c r="J1629" s="489">
        <v>519</v>
      </c>
      <c r="K1629" s="489">
        <v>519</v>
      </c>
      <c r="L1629" s="489" t="e">
        <v>#N/A</v>
      </c>
      <c r="M1629" s="743"/>
      <c r="N1629" s="613" t="e">
        <f t="shared" si="225"/>
        <v>#N/A</v>
      </c>
      <c r="O1629" s="613" t="e">
        <f t="shared" si="226"/>
        <v>#N/A</v>
      </c>
      <c r="P1629" s="613" t="e">
        <f t="shared" si="227"/>
        <v>#N/A</v>
      </c>
      <c r="Q1629" s="896" t="e">
        <f t="shared" si="233"/>
        <v>#N/A</v>
      </c>
      <c r="R1629" s="613">
        <f t="shared" si="228"/>
        <v>-34</v>
      </c>
      <c r="S1629" s="613">
        <f t="shared" si="229"/>
        <v>0</v>
      </c>
      <c r="T1629" s="747">
        <f t="shared" si="230"/>
        <v>0</v>
      </c>
      <c r="U1629" s="613" t="e">
        <f t="shared" si="231"/>
        <v>#N/A</v>
      </c>
    </row>
    <row r="1630" spans="1:21">
      <c r="A1630" s="285" t="s">
        <v>3723</v>
      </c>
      <c r="B1630" s="285" t="s">
        <v>1779</v>
      </c>
      <c r="C1630" s="447" t="s">
        <v>6343</v>
      </c>
      <c r="D1630" s="497">
        <f t="shared" si="232"/>
        <v>725</v>
      </c>
      <c r="E1630" s="496" t="e">
        <v>#N/A</v>
      </c>
      <c r="F1630" s="489" t="e">
        <v>#N/A</v>
      </c>
      <c r="G1630" s="489">
        <v>725</v>
      </c>
      <c r="H1630" s="489" t="e">
        <v>#N/A</v>
      </c>
      <c r="I1630" s="489">
        <v>725</v>
      </c>
      <c r="J1630" s="489">
        <v>725</v>
      </c>
      <c r="K1630" s="489">
        <v>725</v>
      </c>
      <c r="L1630" s="489" t="e">
        <v>#N/A</v>
      </c>
      <c r="M1630" s="743"/>
      <c r="N1630" s="613" t="e">
        <f t="shared" si="225"/>
        <v>#N/A</v>
      </c>
      <c r="O1630" s="613" t="e">
        <f t="shared" si="226"/>
        <v>#N/A</v>
      </c>
      <c r="P1630" s="613" t="e">
        <f t="shared" si="227"/>
        <v>#N/A</v>
      </c>
      <c r="Q1630" s="896" t="e">
        <f t="shared" si="233"/>
        <v>#N/A</v>
      </c>
      <c r="R1630" s="613">
        <f t="shared" si="228"/>
        <v>0</v>
      </c>
      <c r="S1630" s="613">
        <f t="shared" si="229"/>
        <v>0</v>
      </c>
      <c r="T1630" s="747">
        <f t="shared" si="230"/>
        <v>0</v>
      </c>
      <c r="U1630" s="613" t="e">
        <f t="shared" si="231"/>
        <v>#N/A</v>
      </c>
    </row>
    <row r="1631" spans="1:21">
      <c r="A1631" s="285" t="s">
        <v>3723</v>
      </c>
      <c r="B1631" s="285" t="s">
        <v>1794</v>
      </c>
      <c r="C1631" s="447" t="s">
        <v>6344</v>
      </c>
      <c r="D1631" s="497">
        <f t="shared" si="232"/>
        <v>556</v>
      </c>
      <c r="E1631" s="496" t="e">
        <v>#N/A</v>
      </c>
      <c r="F1631" s="489" t="e">
        <v>#N/A</v>
      </c>
      <c r="G1631" s="489">
        <v>556</v>
      </c>
      <c r="H1631" s="489">
        <v>593</v>
      </c>
      <c r="I1631" s="489">
        <v>593</v>
      </c>
      <c r="J1631" s="489" t="e">
        <v>#N/A</v>
      </c>
      <c r="K1631" s="489">
        <v>556</v>
      </c>
      <c r="L1631" s="489" t="e">
        <v>#N/A</v>
      </c>
      <c r="M1631" s="743"/>
      <c r="N1631" s="613" t="e">
        <f t="shared" si="225"/>
        <v>#N/A</v>
      </c>
      <c r="O1631" s="613" t="e">
        <f t="shared" si="226"/>
        <v>#N/A</v>
      </c>
      <c r="P1631" s="613">
        <f t="shared" si="227"/>
        <v>-37</v>
      </c>
      <c r="Q1631" s="896" t="e">
        <f t="shared" si="233"/>
        <v>#N/A</v>
      </c>
      <c r="R1631" s="613">
        <f t="shared" si="228"/>
        <v>-37</v>
      </c>
      <c r="S1631" s="613" t="e">
        <f t="shared" si="229"/>
        <v>#N/A</v>
      </c>
      <c r="T1631" s="747">
        <f t="shared" si="230"/>
        <v>0</v>
      </c>
      <c r="U1631" s="613" t="e">
        <f t="shared" si="231"/>
        <v>#N/A</v>
      </c>
    </row>
    <row r="1632" spans="1:21">
      <c r="A1632" s="285" t="s">
        <v>3723</v>
      </c>
      <c r="B1632" s="285" t="s">
        <v>1809</v>
      </c>
      <c r="C1632" s="447" t="s">
        <v>6345</v>
      </c>
      <c r="D1632" s="497">
        <f t="shared" si="232"/>
        <v>762</v>
      </c>
      <c r="E1632" s="496" t="e">
        <v>#N/A</v>
      </c>
      <c r="F1632" s="489" t="e">
        <v>#N/A</v>
      </c>
      <c r="G1632" s="489">
        <v>762</v>
      </c>
      <c r="H1632" s="489">
        <v>762</v>
      </c>
      <c r="I1632" s="489">
        <v>762</v>
      </c>
      <c r="J1632" s="489" t="e">
        <v>#N/A</v>
      </c>
      <c r="K1632" s="489">
        <v>762</v>
      </c>
      <c r="L1632" s="489" t="e">
        <v>#N/A</v>
      </c>
      <c r="M1632" s="743"/>
      <c r="N1632" s="613" t="e">
        <f t="shared" si="225"/>
        <v>#N/A</v>
      </c>
      <c r="O1632" s="613" t="e">
        <f t="shared" si="226"/>
        <v>#N/A</v>
      </c>
      <c r="P1632" s="613">
        <f t="shared" si="227"/>
        <v>0</v>
      </c>
      <c r="Q1632" s="896" t="e">
        <f t="shared" si="233"/>
        <v>#N/A</v>
      </c>
      <c r="R1632" s="613">
        <f t="shared" si="228"/>
        <v>0</v>
      </c>
      <c r="S1632" s="613" t="e">
        <f t="shared" si="229"/>
        <v>#N/A</v>
      </c>
      <c r="T1632" s="747">
        <f t="shared" si="230"/>
        <v>0</v>
      </c>
      <c r="U1632" s="613" t="e">
        <f t="shared" si="231"/>
        <v>#N/A</v>
      </c>
    </row>
    <row r="1633" spans="1:21">
      <c r="A1633" s="285" t="s">
        <v>3723</v>
      </c>
      <c r="B1633" s="285" t="s">
        <v>1695</v>
      </c>
      <c r="C1633" s="447" t="s">
        <v>6346</v>
      </c>
      <c r="D1633" s="497">
        <f t="shared" si="232"/>
        <v>671</v>
      </c>
      <c r="E1633" s="496" t="e">
        <v>#N/A</v>
      </c>
      <c r="F1633" s="489" t="e">
        <v>#N/A</v>
      </c>
      <c r="G1633" s="489">
        <v>671</v>
      </c>
      <c r="H1633" s="489">
        <v>671</v>
      </c>
      <c r="I1633" s="489">
        <v>671</v>
      </c>
      <c r="J1633" s="489" t="e">
        <v>#N/A</v>
      </c>
      <c r="K1633" s="489">
        <v>671</v>
      </c>
      <c r="L1633" s="489" t="e">
        <v>#N/A</v>
      </c>
      <c r="M1633" s="743"/>
      <c r="N1633" s="613" t="e">
        <f t="shared" si="225"/>
        <v>#N/A</v>
      </c>
      <c r="O1633" s="613" t="e">
        <f t="shared" si="226"/>
        <v>#N/A</v>
      </c>
      <c r="P1633" s="613">
        <f t="shared" si="227"/>
        <v>0</v>
      </c>
      <c r="Q1633" s="896" t="e">
        <f t="shared" si="233"/>
        <v>#N/A</v>
      </c>
      <c r="R1633" s="613">
        <f t="shared" si="228"/>
        <v>0</v>
      </c>
      <c r="S1633" s="613" t="e">
        <f t="shared" si="229"/>
        <v>#N/A</v>
      </c>
      <c r="T1633" s="747">
        <f t="shared" si="230"/>
        <v>0</v>
      </c>
      <c r="U1633" s="613" t="e">
        <f t="shared" si="231"/>
        <v>#N/A</v>
      </c>
    </row>
    <row r="1634" spans="1:21">
      <c r="A1634" s="285" t="s">
        <v>3723</v>
      </c>
      <c r="B1634" s="285" t="s">
        <v>1709</v>
      </c>
      <c r="C1634" s="447" t="s">
        <v>6347</v>
      </c>
      <c r="D1634" s="497">
        <f t="shared" si="232"/>
        <v>877</v>
      </c>
      <c r="E1634" s="496" t="e">
        <v>#N/A</v>
      </c>
      <c r="F1634" s="489" t="e">
        <v>#N/A</v>
      </c>
      <c r="G1634" s="489">
        <v>877</v>
      </c>
      <c r="H1634" s="489">
        <v>877</v>
      </c>
      <c r="I1634" s="489">
        <v>877</v>
      </c>
      <c r="J1634" s="489" t="e">
        <v>#N/A</v>
      </c>
      <c r="K1634" s="489">
        <v>877</v>
      </c>
      <c r="L1634" s="489" t="e">
        <v>#N/A</v>
      </c>
      <c r="M1634" s="743"/>
      <c r="N1634" s="613" t="e">
        <f t="shared" si="225"/>
        <v>#N/A</v>
      </c>
      <c r="O1634" s="613" t="e">
        <f t="shared" si="226"/>
        <v>#N/A</v>
      </c>
      <c r="P1634" s="613">
        <f t="shared" si="227"/>
        <v>0</v>
      </c>
      <c r="Q1634" s="896" t="e">
        <f t="shared" si="233"/>
        <v>#N/A</v>
      </c>
      <c r="R1634" s="613">
        <f t="shared" si="228"/>
        <v>0</v>
      </c>
      <c r="S1634" s="613" t="e">
        <f t="shared" si="229"/>
        <v>#N/A</v>
      </c>
      <c r="T1634" s="747">
        <f t="shared" si="230"/>
        <v>0</v>
      </c>
      <c r="U1634" s="613" t="e">
        <f t="shared" si="231"/>
        <v>#N/A</v>
      </c>
    </row>
    <row r="1635" spans="1:21">
      <c r="A1635" s="285" t="s">
        <v>3723</v>
      </c>
      <c r="B1635" s="285" t="s">
        <v>1725</v>
      </c>
      <c r="C1635" s="447" t="s">
        <v>6348</v>
      </c>
      <c r="D1635" s="497">
        <f t="shared" si="232"/>
        <v>708</v>
      </c>
      <c r="E1635" s="496" t="e">
        <v>#N/A</v>
      </c>
      <c r="F1635" s="489" t="e">
        <v>#N/A</v>
      </c>
      <c r="G1635" s="489">
        <v>708</v>
      </c>
      <c r="H1635" s="489">
        <v>708</v>
      </c>
      <c r="I1635" s="489">
        <v>708</v>
      </c>
      <c r="J1635" s="489" t="e">
        <v>#N/A</v>
      </c>
      <c r="K1635" s="489">
        <v>708</v>
      </c>
      <c r="L1635" s="489" t="e">
        <v>#N/A</v>
      </c>
      <c r="M1635" s="743"/>
      <c r="N1635" s="613" t="e">
        <f t="shared" si="225"/>
        <v>#N/A</v>
      </c>
      <c r="O1635" s="613" t="e">
        <f t="shared" si="226"/>
        <v>#N/A</v>
      </c>
      <c r="P1635" s="613">
        <f t="shared" si="227"/>
        <v>0</v>
      </c>
      <c r="Q1635" s="896" t="e">
        <f t="shared" si="233"/>
        <v>#N/A</v>
      </c>
      <c r="R1635" s="613">
        <f t="shared" si="228"/>
        <v>0</v>
      </c>
      <c r="S1635" s="613" t="e">
        <f t="shared" si="229"/>
        <v>#N/A</v>
      </c>
      <c r="T1635" s="747">
        <f t="shared" si="230"/>
        <v>0</v>
      </c>
      <c r="U1635" s="613" t="e">
        <f t="shared" si="231"/>
        <v>#N/A</v>
      </c>
    </row>
    <row r="1636" spans="1:21">
      <c r="A1636" s="285" t="s">
        <v>3723</v>
      </c>
      <c r="B1636" s="285" t="s">
        <v>1739</v>
      </c>
      <c r="C1636" s="447" t="s">
        <v>6349</v>
      </c>
      <c r="D1636" s="497">
        <f t="shared" si="232"/>
        <v>914</v>
      </c>
      <c r="E1636" s="496" t="e">
        <v>#N/A</v>
      </c>
      <c r="F1636" s="489" t="e">
        <v>#N/A</v>
      </c>
      <c r="G1636" s="489">
        <v>914</v>
      </c>
      <c r="H1636" s="489">
        <v>914</v>
      </c>
      <c r="I1636" s="489">
        <v>914</v>
      </c>
      <c r="J1636" s="489" t="e">
        <v>#N/A</v>
      </c>
      <c r="K1636" s="489">
        <v>914</v>
      </c>
      <c r="L1636" s="489" t="e">
        <v>#N/A</v>
      </c>
      <c r="M1636" s="743"/>
      <c r="N1636" s="613" t="e">
        <f t="shared" si="225"/>
        <v>#N/A</v>
      </c>
      <c r="O1636" s="613" t="e">
        <f t="shared" si="226"/>
        <v>#N/A</v>
      </c>
      <c r="P1636" s="613">
        <f t="shared" si="227"/>
        <v>0</v>
      </c>
      <c r="Q1636" s="896" t="e">
        <f t="shared" si="233"/>
        <v>#N/A</v>
      </c>
      <c r="R1636" s="613">
        <f t="shared" si="228"/>
        <v>0</v>
      </c>
      <c r="S1636" s="613" t="e">
        <f t="shared" si="229"/>
        <v>#N/A</v>
      </c>
      <c r="T1636" s="747">
        <f t="shared" si="230"/>
        <v>0</v>
      </c>
      <c r="U1636" s="613" t="e">
        <f t="shared" si="231"/>
        <v>#N/A</v>
      </c>
    </row>
    <row r="1637" spans="1:21">
      <c r="A1637" s="285" t="s">
        <v>3723</v>
      </c>
      <c r="B1637" s="285" t="s">
        <v>1702</v>
      </c>
      <c r="C1637" s="447" t="s">
        <v>6350</v>
      </c>
      <c r="D1637" s="497">
        <f t="shared" si="232"/>
        <v>680</v>
      </c>
      <c r="E1637" s="496" t="e">
        <v>#N/A</v>
      </c>
      <c r="F1637" s="489" t="e">
        <v>#N/A</v>
      </c>
      <c r="G1637" s="489">
        <v>680</v>
      </c>
      <c r="H1637" s="489" t="e">
        <v>#N/A</v>
      </c>
      <c r="I1637" s="489">
        <v>724</v>
      </c>
      <c r="J1637" s="489">
        <v>680</v>
      </c>
      <c r="K1637" s="489">
        <v>680</v>
      </c>
      <c r="L1637" s="489" t="e">
        <v>#N/A</v>
      </c>
      <c r="M1637" s="743"/>
      <c r="N1637" s="613" t="e">
        <f t="shared" si="225"/>
        <v>#N/A</v>
      </c>
      <c r="O1637" s="613" t="e">
        <f t="shared" si="226"/>
        <v>#N/A</v>
      </c>
      <c r="P1637" s="613" t="e">
        <f t="shared" si="227"/>
        <v>#N/A</v>
      </c>
      <c r="Q1637" s="896" t="e">
        <f t="shared" si="233"/>
        <v>#N/A</v>
      </c>
      <c r="R1637" s="613">
        <f t="shared" si="228"/>
        <v>-44</v>
      </c>
      <c r="S1637" s="613">
        <f t="shared" si="229"/>
        <v>0</v>
      </c>
      <c r="T1637" s="747">
        <f t="shared" si="230"/>
        <v>0</v>
      </c>
      <c r="U1637" s="613" t="e">
        <f t="shared" si="231"/>
        <v>#N/A</v>
      </c>
    </row>
    <row r="1638" spans="1:21">
      <c r="A1638" s="285" t="s">
        <v>3723</v>
      </c>
      <c r="B1638" s="285" t="s">
        <v>1717</v>
      </c>
      <c r="C1638" s="447" t="s">
        <v>6351</v>
      </c>
      <c r="D1638" s="497">
        <f t="shared" si="232"/>
        <v>886</v>
      </c>
      <c r="E1638" s="496" t="e">
        <v>#N/A</v>
      </c>
      <c r="F1638" s="489" t="e">
        <v>#N/A</v>
      </c>
      <c r="G1638" s="489">
        <v>886</v>
      </c>
      <c r="H1638" s="489">
        <v>886</v>
      </c>
      <c r="I1638" s="489">
        <v>886</v>
      </c>
      <c r="J1638" s="489" t="e">
        <v>#N/A</v>
      </c>
      <c r="K1638" s="489">
        <v>886</v>
      </c>
      <c r="L1638" s="489" t="e">
        <v>#N/A</v>
      </c>
      <c r="M1638" s="743"/>
      <c r="N1638" s="613" t="e">
        <f t="shared" si="225"/>
        <v>#N/A</v>
      </c>
      <c r="O1638" s="613" t="e">
        <f t="shared" si="226"/>
        <v>#N/A</v>
      </c>
      <c r="P1638" s="613">
        <f t="shared" si="227"/>
        <v>0</v>
      </c>
      <c r="Q1638" s="896" t="e">
        <f t="shared" si="233"/>
        <v>#N/A</v>
      </c>
      <c r="R1638" s="613">
        <f t="shared" si="228"/>
        <v>0</v>
      </c>
      <c r="S1638" s="613" t="e">
        <f t="shared" si="229"/>
        <v>#N/A</v>
      </c>
      <c r="T1638" s="747">
        <f t="shared" si="230"/>
        <v>0</v>
      </c>
      <c r="U1638" s="613" t="e">
        <f t="shared" si="231"/>
        <v>#N/A</v>
      </c>
    </row>
    <row r="1639" spans="1:21">
      <c r="A1639" s="285" t="s">
        <v>3723</v>
      </c>
      <c r="B1639" s="285" t="s">
        <v>1732</v>
      </c>
      <c r="C1639" s="447" t="s">
        <v>6352</v>
      </c>
      <c r="D1639" s="497">
        <f t="shared" si="232"/>
        <v>717</v>
      </c>
      <c r="E1639" s="496" t="e">
        <v>#N/A</v>
      </c>
      <c r="F1639" s="489" t="e">
        <v>#N/A</v>
      </c>
      <c r="G1639" s="489">
        <v>717</v>
      </c>
      <c r="H1639" s="489">
        <v>717</v>
      </c>
      <c r="I1639" s="489">
        <v>717</v>
      </c>
      <c r="J1639" s="489" t="e">
        <v>#N/A</v>
      </c>
      <c r="K1639" s="489">
        <v>717</v>
      </c>
      <c r="L1639" s="489" t="e">
        <v>#N/A</v>
      </c>
      <c r="M1639" s="743"/>
      <c r="N1639" s="613" t="e">
        <f t="shared" si="225"/>
        <v>#N/A</v>
      </c>
      <c r="O1639" s="613" t="e">
        <f t="shared" si="226"/>
        <v>#N/A</v>
      </c>
      <c r="P1639" s="613">
        <f t="shared" si="227"/>
        <v>0</v>
      </c>
      <c r="Q1639" s="896" t="e">
        <f t="shared" si="233"/>
        <v>#N/A</v>
      </c>
      <c r="R1639" s="613">
        <f t="shared" si="228"/>
        <v>0</v>
      </c>
      <c r="S1639" s="613" t="e">
        <f t="shared" si="229"/>
        <v>#N/A</v>
      </c>
      <c r="T1639" s="747">
        <f t="shared" si="230"/>
        <v>0</v>
      </c>
      <c r="U1639" s="613" t="e">
        <f t="shared" si="231"/>
        <v>#N/A</v>
      </c>
    </row>
    <row r="1640" spans="1:21">
      <c r="A1640" s="285" t="s">
        <v>3723</v>
      </c>
      <c r="B1640" s="285" t="s">
        <v>1747</v>
      </c>
      <c r="C1640" s="447" t="s">
        <v>6353</v>
      </c>
      <c r="D1640" s="497">
        <f t="shared" si="232"/>
        <v>923</v>
      </c>
      <c r="E1640" s="496" t="e">
        <v>#N/A</v>
      </c>
      <c r="F1640" s="489" t="e">
        <v>#N/A</v>
      </c>
      <c r="G1640" s="489">
        <v>923</v>
      </c>
      <c r="H1640" s="489">
        <v>923</v>
      </c>
      <c r="I1640" s="489">
        <v>923</v>
      </c>
      <c r="J1640" s="489" t="e">
        <v>#N/A</v>
      </c>
      <c r="K1640" s="489">
        <v>923</v>
      </c>
      <c r="L1640" s="489" t="e">
        <v>#N/A</v>
      </c>
      <c r="M1640" s="743"/>
      <c r="N1640" s="613" t="e">
        <f t="shared" si="225"/>
        <v>#N/A</v>
      </c>
      <c r="O1640" s="613" t="e">
        <f t="shared" si="226"/>
        <v>#N/A</v>
      </c>
      <c r="P1640" s="613">
        <f t="shared" si="227"/>
        <v>0</v>
      </c>
      <c r="Q1640" s="896" t="e">
        <f t="shared" si="233"/>
        <v>#N/A</v>
      </c>
      <c r="R1640" s="613">
        <f t="shared" si="228"/>
        <v>0</v>
      </c>
      <c r="S1640" s="613" t="e">
        <f t="shared" si="229"/>
        <v>#N/A</v>
      </c>
      <c r="T1640" s="747">
        <f t="shared" si="230"/>
        <v>0</v>
      </c>
      <c r="U1640" s="613" t="e">
        <f t="shared" si="231"/>
        <v>#N/A</v>
      </c>
    </row>
    <row r="1641" spans="1:21">
      <c r="A1641" s="285" t="s">
        <v>3723</v>
      </c>
      <c r="B1641" s="285" t="s">
        <v>1635</v>
      </c>
      <c r="C1641" s="447" t="s">
        <v>6354</v>
      </c>
      <c r="D1641" s="497">
        <f t="shared" si="232"/>
        <v>564</v>
      </c>
      <c r="E1641" s="496" t="e">
        <v>#N/A</v>
      </c>
      <c r="F1641" s="489" t="e">
        <v>#N/A</v>
      </c>
      <c r="G1641" s="489">
        <v>564</v>
      </c>
      <c r="H1641" s="489">
        <v>600</v>
      </c>
      <c r="I1641" s="489">
        <v>600</v>
      </c>
      <c r="J1641" s="489">
        <v>564</v>
      </c>
      <c r="K1641" s="489">
        <v>564</v>
      </c>
      <c r="L1641" s="489" t="e">
        <v>#N/A</v>
      </c>
      <c r="M1641" s="743"/>
      <c r="N1641" s="613" t="e">
        <f t="shared" si="225"/>
        <v>#N/A</v>
      </c>
      <c r="O1641" s="613" t="e">
        <f t="shared" si="226"/>
        <v>#N/A</v>
      </c>
      <c r="P1641" s="613">
        <f t="shared" si="227"/>
        <v>-36</v>
      </c>
      <c r="Q1641" s="896" t="e">
        <f t="shared" si="233"/>
        <v>#N/A</v>
      </c>
      <c r="R1641" s="613">
        <f t="shared" si="228"/>
        <v>-36</v>
      </c>
      <c r="S1641" s="613">
        <f t="shared" si="229"/>
        <v>0</v>
      </c>
      <c r="T1641" s="747">
        <f t="shared" si="230"/>
        <v>0</v>
      </c>
      <c r="U1641" s="613" t="e">
        <f t="shared" si="231"/>
        <v>#N/A</v>
      </c>
    </row>
    <row r="1642" spans="1:21">
      <c r="A1642" s="285" t="s">
        <v>3723</v>
      </c>
      <c r="B1642" s="285" t="s">
        <v>1649</v>
      </c>
      <c r="C1642" s="447" t="s">
        <v>6355</v>
      </c>
      <c r="D1642" s="497">
        <f t="shared" si="232"/>
        <v>770</v>
      </c>
      <c r="E1642" s="496" t="e">
        <v>#N/A</v>
      </c>
      <c r="F1642" s="489" t="e">
        <v>#N/A</v>
      </c>
      <c r="G1642" s="489">
        <v>770</v>
      </c>
      <c r="H1642" s="489" t="e">
        <v>#N/A</v>
      </c>
      <c r="I1642" s="489">
        <v>819</v>
      </c>
      <c r="J1642" s="489">
        <v>770</v>
      </c>
      <c r="K1642" s="489">
        <v>770</v>
      </c>
      <c r="L1642" s="489" t="e">
        <v>#N/A</v>
      </c>
      <c r="M1642" s="743"/>
      <c r="N1642" s="613" t="e">
        <f t="shared" si="225"/>
        <v>#N/A</v>
      </c>
      <c r="O1642" s="613" t="e">
        <f t="shared" si="226"/>
        <v>#N/A</v>
      </c>
      <c r="P1642" s="613" t="e">
        <f t="shared" si="227"/>
        <v>#N/A</v>
      </c>
      <c r="Q1642" s="896" t="e">
        <f t="shared" si="233"/>
        <v>#N/A</v>
      </c>
      <c r="R1642" s="613">
        <f t="shared" si="228"/>
        <v>-49</v>
      </c>
      <c r="S1642" s="613">
        <f t="shared" si="229"/>
        <v>0</v>
      </c>
      <c r="T1642" s="747">
        <f t="shared" si="230"/>
        <v>0</v>
      </c>
      <c r="U1642" s="613" t="e">
        <f t="shared" si="231"/>
        <v>#N/A</v>
      </c>
    </row>
    <row r="1643" spans="1:21">
      <c r="A1643" s="285" t="s">
        <v>3723</v>
      </c>
      <c r="B1643" s="285" t="s">
        <v>1665</v>
      </c>
      <c r="C1643" s="447" t="s">
        <v>6356</v>
      </c>
      <c r="D1643" s="497">
        <f t="shared" si="232"/>
        <v>601</v>
      </c>
      <c r="E1643" s="496" t="e">
        <v>#N/A</v>
      </c>
      <c r="F1643" s="489" t="e">
        <v>#N/A</v>
      </c>
      <c r="G1643" s="489">
        <v>601</v>
      </c>
      <c r="H1643" s="489">
        <v>601</v>
      </c>
      <c r="I1643" s="489">
        <v>601</v>
      </c>
      <c r="J1643" s="489" t="e">
        <v>#N/A</v>
      </c>
      <c r="K1643" s="489">
        <v>601</v>
      </c>
      <c r="L1643" s="489" t="e">
        <v>#N/A</v>
      </c>
      <c r="M1643" s="743"/>
      <c r="N1643" s="613" t="e">
        <f t="shared" si="225"/>
        <v>#N/A</v>
      </c>
      <c r="O1643" s="613" t="e">
        <f t="shared" si="226"/>
        <v>#N/A</v>
      </c>
      <c r="P1643" s="613">
        <f t="shared" si="227"/>
        <v>0</v>
      </c>
      <c r="Q1643" s="896" t="e">
        <f t="shared" si="233"/>
        <v>#N/A</v>
      </c>
      <c r="R1643" s="613">
        <f t="shared" si="228"/>
        <v>0</v>
      </c>
      <c r="S1643" s="613" t="e">
        <f t="shared" si="229"/>
        <v>#N/A</v>
      </c>
      <c r="T1643" s="747">
        <f t="shared" si="230"/>
        <v>0</v>
      </c>
      <c r="U1643" s="613" t="e">
        <f t="shared" si="231"/>
        <v>#N/A</v>
      </c>
    </row>
    <row r="1644" spans="1:21">
      <c r="A1644" s="285" t="s">
        <v>3723</v>
      </c>
      <c r="B1644" s="285" t="s">
        <v>1679</v>
      </c>
      <c r="C1644" s="447" t="s">
        <v>6357</v>
      </c>
      <c r="D1644" s="497">
        <f t="shared" si="232"/>
        <v>807</v>
      </c>
      <c r="E1644" s="496" t="e">
        <v>#N/A</v>
      </c>
      <c r="F1644" s="489" t="e">
        <v>#N/A</v>
      </c>
      <c r="G1644" s="489">
        <v>807</v>
      </c>
      <c r="H1644" s="489">
        <v>807</v>
      </c>
      <c r="I1644" s="489">
        <v>807</v>
      </c>
      <c r="J1644" s="489" t="e">
        <v>#N/A</v>
      </c>
      <c r="K1644" s="489">
        <v>807</v>
      </c>
      <c r="L1644" s="489" t="e">
        <v>#N/A</v>
      </c>
      <c r="M1644" s="743"/>
      <c r="N1644" s="613" t="e">
        <f t="shared" si="225"/>
        <v>#N/A</v>
      </c>
      <c r="O1644" s="613" t="e">
        <f t="shared" si="226"/>
        <v>#N/A</v>
      </c>
      <c r="P1644" s="613">
        <f t="shared" si="227"/>
        <v>0</v>
      </c>
      <c r="Q1644" s="896" t="e">
        <f t="shared" si="233"/>
        <v>#N/A</v>
      </c>
      <c r="R1644" s="613">
        <f t="shared" si="228"/>
        <v>0</v>
      </c>
      <c r="S1644" s="613" t="e">
        <f t="shared" si="229"/>
        <v>#N/A</v>
      </c>
      <c r="T1644" s="747">
        <f t="shared" si="230"/>
        <v>0</v>
      </c>
      <c r="U1644" s="613" t="e">
        <f t="shared" si="231"/>
        <v>#N/A</v>
      </c>
    </row>
    <row r="1645" spans="1:21">
      <c r="A1645" s="285" t="s">
        <v>3723</v>
      </c>
      <c r="B1645" s="285" t="s">
        <v>1642</v>
      </c>
      <c r="C1645" s="447" t="s">
        <v>6358</v>
      </c>
      <c r="D1645" s="497">
        <f t="shared" si="232"/>
        <v>573</v>
      </c>
      <c r="E1645" s="496" t="e">
        <v>#N/A</v>
      </c>
      <c r="F1645" s="489" t="e">
        <v>#N/A</v>
      </c>
      <c r="G1645" s="489">
        <v>573</v>
      </c>
      <c r="H1645" s="489">
        <v>573</v>
      </c>
      <c r="I1645" s="489">
        <v>573</v>
      </c>
      <c r="J1645" s="489" t="e">
        <v>#N/A</v>
      </c>
      <c r="K1645" s="489">
        <v>573</v>
      </c>
      <c r="L1645" s="489" t="e">
        <v>#N/A</v>
      </c>
      <c r="M1645" s="743"/>
      <c r="N1645" s="613" t="e">
        <f t="shared" si="225"/>
        <v>#N/A</v>
      </c>
      <c r="O1645" s="613" t="e">
        <f t="shared" si="226"/>
        <v>#N/A</v>
      </c>
      <c r="P1645" s="613">
        <f t="shared" si="227"/>
        <v>0</v>
      </c>
      <c r="Q1645" s="896" t="e">
        <f t="shared" si="233"/>
        <v>#N/A</v>
      </c>
      <c r="R1645" s="613">
        <f t="shared" si="228"/>
        <v>0</v>
      </c>
      <c r="S1645" s="613" t="e">
        <f t="shared" si="229"/>
        <v>#N/A</v>
      </c>
      <c r="T1645" s="747">
        <f t="shared" si="230"/>
        <v>0</v>
      </c>
      <c r="U1645" s="613" t="e">
        <f t="shared" si="231"/>
        <v>#N/A</v>
      </c>
    </row>
    <row r="1646" spans="1:21">
      <c r="A1646" s="285" t="s">
        <v>3723</v>
      </c>
      <c r="B1646" s="285" t="s">
        <v>1657</v>
      </c>
      <c r="C1646" s="447" t="s">
        <v>6359</v>
      </c>
      <c r="D1646" s="497">
        <f t="shared" si="232"/>
        <v>779</v>
      </c>
      <c r="E1646" s="496" t="e">
        <v>#N/A</v>
      </c>
      <c r="F1646" s="489" t="e">
        <v>#N/A</v>
      </c>
      <c r="G1646" s="489">
        <v>779</v>
      </c>
      <c r="H1646" s="489">
        <v>779</v>
      </c>
      <c r="I1646" s="489">
        <v>779</v>
      </c>
      <c r="J1646" s="489" t="e">
        <v>#N/A</v>
      </c>
      <c r="K1646" s="489">
        <v>779</v>
      </c>
      <c r="L1646" s="489" t="e">
        <v>#N/A</v>
      </c>
      <c r="M1646" s="743"/>
      <c r="N1646" s="613" t="e">
        <f t="shared" si="225"/>
        <v>#N/A</v>
      </c>
      <c r="O1646" s="613" t="e">
        <f t="shared" si="226"/>
        <v>#N/A</v>
      </c>
      <c r="P1646" s="613">
        <f t="shared" si="227"/>
        <v>0</v>
      </c>
      <c r="Q1646" s="896" t="e">
        <f t="shared" si="233"/>
        <v>#N/A</v>
      </c>
      <c r="R1646" s="613">
        <f t="shared" si="228"/>
        <v>0</v>
      </c>
      <c r="S1646" s="613" t="e">
        <f t="shared" si="229"/>
        <v>#N/A</v>
      </c>
      <c r="T1646" s="747">
        <f t="shared" si="230"/>
        <v>0</v>
      </c>
      <c r="U1646" s="613" t="e">
        <f t="shared" si="231"/>
        <v>#N/A</v>
      </c>
    </row>
    <row r="1647" spans="1:21">
      <c r="A1647" s="285" t="s">
        <v>3723</v>
      </c>
      <c r="B1647" s="285" t="s">
        <v>1672</v>
      </c>
      <c r="C1647" s="447" t="s">
        <v>6360</v>
      </c>
      <c r="D1647" s="497">
        <f t="shared" si="232"/>
        <v>610</v>
      </c>
      <c r="E1647" s="496" t="e">
        <v>#N/A</v>
      </c>
      <c r="F1647" s="489" t="e">
        <v>#N/A</v>
      </c>
      <c r="G1647" s="489">
        <v>610</v>
      </c>
      <c r="H1647" s="489">
        <v>610</v>
      </c>
      <c r="I1647" s="489">
        <v>610</v>
      </c>
      <c r="J1647" s="489">
        <v>610</v>
      </c>
      <c r="K1647" s="489">
        <v>610</v>
      </c>
      <c r="L1647" s="489" t="e">
        <v>#N/A</v>
      </c>
      <c r="M1647" s="743"/>
      <c r="N1647" s="613" t="e">
        <f t="shared" si="225"/>
        <v>#N/A</v>
      </c>
      <c r="O1647" s="613" t="e">
        <f t="shared" si="226"/>
        <v>#N/A</v>
      </c>
      <c r="P1647" s="613">
        <f t="shared" si="227"/>
        <v>0</v>
      </c>
      <c r="Q1647" s="896" t="e">
        <f t="shared" si="233"/>
        <v>#N/A</v>
      </c>
      <c r="R1647" s="613">
        <f t="shared" si="228"/>
        <v>0</v>
      </c>
      <c r="S1647" s="613">
        <f t="shared" si="229"/>
        <v>0</v>
      </c>
      <c r="T1647" s="747">
        <f t="shared" si="230"/>
        <v>0</v>
      </c>
      <c r="U1647" s="613" t="e">
        <f t="shared" si="231"/>
        <v>#N/A</v>
      </c>
    </row>
    <row r="1648" spans="1:21">
      <c r="A1648" s="285" t="s">
        <v>3723</v>
      </c>
      <c r="B1648" s="285" t="s">
        <v>1687</v>
      </c>
      <c r="C1648" s="447" t="s">
        <v>6361</v>
      </c>
      <c r="D1648" s="497">
        <f t="shared" si="232"/>
        <v>816</v>
      </c>
      <c r="E1648" s="496" t="e">
        <v>#N/A</v>
      </c>
      <c r="F1648" s="489" t="e">
        <v>#N/A</v>
      </c>
      <c r="G1648" s="489">
        <v>816</v>
      </c>
      <c r="H1648" s="489">
        <v>816</v>
      </c>
      <c r="I1648" s="489">
        <v>816</v>
      </c>
      <c r="J1648" s="489">
        <v>816</v>
      </c>
      <c r="K1648" s="489">
        <v>816</v>
      </c>
      <c r="L1648" s="489" t="e">
        <v>#N/A</v>
      </c>
      <c r="M1648" s="743"/>
      <c r="N1648" s="613" t="e">
        <f t="shared" si="225"/>
        <v>#N/A</v>
      </c>
      <c r="O1648" s="613" t="e">
        <f t="shared" si="226"/>
        <v>#N/A</v>
      </c>
      <c r="P1648" s="613">
        <f t="shared" si="227"/>
        <v>0</v>
      </c>
      <c r="Q1648" s="896" t="e">
        <f t="shared" si="233"/>
        <v>#N/A</v>
      </c>
      <c r="R1648" s="613">
        <f t="shared" si="228"/>
        <v>0</v>
      </c>
      <c r="S1648" s="613">
        <f t="shared" si="229"/>
        <v>0</v>
      </c>
      <c r="T1648" s="747">
        <f t="shared" si="230"/>
        <v>0</v>
      </c>
      <c r="U1648" s="613" t="e">
        <f t="shared" si="231"/>
        <v>#N/A</v>
      </c>
    </row>
    <row r="1649" spans="1:21">
      <c r="A1649" s="285" t="s">
        <v>3723</v>
      </c>
      <c r="B1649" s="285" t="s">
        <v>1756</v>
      </c>
      <c r="C1649" s="447" t="s">
        <v>6362</v>
      </c>
      <c r="D1649" s="497">
        <f t="shared" si="232"/>
        <v>594</v>
      </c>
      <c r="E1649" s="496" t="e">
        <v>#N/A</v>
      </c>
      <c r="F1649" s="489" t="e">
        <v>#N/A</v>
      </c>
      <c r="G1649" s="489">
        <v>594</v>
      </c>
      <c r="H1649" s="489">
        <v>633</v>
      </c>
      <c r="I1649" s="489">
        <v>633</v>
      </c>
      <c r="J1649" s="489">
        <v>594</v>
      </c>
      <c r="K1649" s="489">
        <v>594</v>
      </c>
      <c r="L1649" s="489" t="e">
        <v>#N/A</v>
      </c>
      <c r="M1649" s="743"/>
      <c r="N1649" s="613" t="e">
        <f t="shared" si="225"/>
        <v>#N/A</v>
      </c>
      <c r="O1649" s="613" t="e">
        <f t="shared" si="226"/>
        <v>#N/A</v>
      </c>
      <c r="P1649" s="613">
        <f t="shared" si="227"/>
        <v>-39</v>
      </c>
      <c r="Q1649" s="896" t="e">
        <f t="shared" si="233"/>
        <v>#N/A</v>
      </c>
      <c r="R1649" s="613">
        <f t="shared" si="228"/>
        <v>-39</v>
      </c>
      <c r="S1649" s="613">
        <f t="shared" si="229"/>
        <v>0</v>
      </c>
      <c r="T1649" s="747">
        <f t="shared" si="230"/>
        <v>0</v>
      </c>
      <c r="U1649" s="613" t="e">
        <f t="shared" si="231"/>
        <v>#N/A</v>
      </c>
    </row>
    <row r="1650" spans="1:21">
      <c r="A1650" s="285" t="s">
        <v>3723</v>
      </c>
      <c r="B1650" s="285" t="s">
        <v>1772</v>
      </c>
      <c r="C1650" s="447" t="s">
        <v>6363</v>
      </c>
      <c r="D1650" s="497">
        <f t="shared" si="232"/>
        <v>800</v>
      </c>
      <c r="E1650" s="496">
        <v>800</v>
      </c>
      <c r="F1650" s="489" t="e">
        <v>#N/A</v>
      </c>
      <c r="G1650" s="489">
        <v>800</v>
      </c>
      <c r="H1650" s="489">
        <v>852</v>
      </c>
      <c r="I1650" s="489">
        <v>800</v>
      </c>
      <c r="J1650" s="489">
        <v>800</v>
      </c>
      <c r="K1650" s="489">
        <v>852</v>
      </c>
      <c r="L1650" s="489" t="e">
        <v>#N/A</v>
      </c>
      <c r="M1650" s="743"/>
      <c r="N1650" s="613">
        <f t="shared" si="225"/>
        <v>0</v>
      </c>
      <c r="O1650" s="613" t="e">
        <f t="shared" si="226"/>
        <v>#N/A</v>
      </c>
      <c r="P1650" s="613">
        <f t="shared" si="227"/>
        <v>-52</v>
      </c>
      <c r="Q1650" s="896" t="e">
        <f t="shared" si="233"/>
        <v>#N/A</v>
      </c>
      <c r="R1650" s="613">
        <f t="shared" si="228"/>
        <v>0</v>
      </c>
      <c r="S1650" s="613">
        <f t="shared" si="229"/>
        <v>0</v>
      </c>
      <c r="T1650" s="747">
        <f t="shared" si="230"/>
        <v>-52</v>
      </c>
      <c r="U1650" s="613" t="e">
        <f t="shared" si="231"/>
        <v>#N/A</v>
      </c>
    </row>
    <row r="1651" spans="1:21">
      <c r="A1651" s="285" t="s">
        <v>3723</v>
      </c>
      <c r="B1651" s="285" t="s">
        <v>1788</v>
      </c>
      <c r="C1651" s="447" t="s">
        <v>6364</v>
      </c>
      <c r="D1651" s="497">
        <f t="shared" si="232"/>
        <v>640</v>
      </c>
      <c r="E1651" s="496" t="e">
        <v>#N/A</v>
      </c>
      <c r="F1651" s="489" t="e">
        <v>#N/A</v>
      </c>
      <c r="G1651" s="489">
        <v>640</v>
      </c>
      <c r="H1651" s="489">
        <v>682</v>
      </c>
      <c r="I1651" s="489">
        <v>682</v>
      </c>
      <c r="J1651" s="489">
        <v>640</v>
      </c>
      <c r="K1651" s="489">
        <v>640</v>
      </c>
      <c r="L1651" s="489" t="e">
        <v>#N/A</v>
      </c>
      <c r="M1651" s="743"/>
      <c r="N1651" s="613" t="e">
        <f t="shared" si="225"/>
        <v>#N/A</v>
      </c>
      <c r="O1651" s="613" t="e">
        <f t="shared" si="226"/>
        <v>#N/A</v>
      </c>
      <c r="P1651" s="613">
        <f t="shared" si="227"/>
        <v>-42</v>
      </c>
      <c r="Q1651" s="896" t="e">
        <f t="shared" si="233"/>
        <v>#N/A</v>
      </c>
      <c r="R1651" s="613">
        <f t="shared" si="228"/>
        <v>-42</v>
      </c>
      <c r="S1651" s="613">
        <f t="shared" si="229"/>
        <v>0</v>
      </c>
      <c r="T1651" s="747">
        <f t="shared" si="230"/>
        <v>0</v>
      </c>
      <c r="U1651" s="613" t="e">
        <f t="shared" si="231"/>
        <v>#N/A</v>
      </c>
    </row>
    <row r="1652" spans="1:21">
      <c r="A1652" s="285" t="s">
        <v>3723</v>
      </c>
      <c r="B1652" s="285" t="s">
        <v>1802</v>
      </c>
      <c r="C1652" s="447" t="s">
        <v>6365</v>
      </c>
      <c r="D1652" s="497">
        <f t="shared" si="232"/>
        <v>846</v>
      </c>
      <c r="E1652" s="496" t="e">
        <v>#N/A</v>
      </c>
      <c r="F1652" s="489" t="e">
        <v>#N/A</v>
      </c>
      <c r="G1652" s="489">
        <v>846</v>
      </c>
      <c r="H1652" s="489">
        <v>846</v>
      </c>
      <c r="I1652" s="489">
        <v>846</v>
      </c>
      <c r="J1652" s="489">
        <v>846</v>
      </c>
      <c r="K1652" s="489">
        <v>846</v>
      </c>
      <c r="L1652" s="489" t="e">
        <v>#N/A</v>
      </c>
      <c r="M1652" s="743"/>
      <c r="N1652" s="613" t="e">
        <f t="shared" si="225"/>
        <v>#N/A</v>
      </c>
      <c r="O1652" s="613" t="e">
        <f t="shared" si="226"/>
        <v>#N/A</v>
      </c>
      <c r="P1652" s="613">
        <f t="shared" si="227"/>
        <v>0</v>
      </c>
      <c r="Q1652" s="896" t="e">
        <f t="shared" si="233"/>
        <v>#N/A</v>
      </c>
      <c r="R1652" s="613">
        <f t="shared" si="228"/>
        <v>0</v>
      </c>
      <c r="S1652" s="613">
        <f t="shared" si="229"/>
        <v>0</v>
      </c>
      <c r="T1652" s="747">
        <f t="shared" si="230"/>
        <v>0</v>
      </c>
      <c r="U1652" s="613" t="e">
        <f t="shared" si="231"/>
        <v>#N/A</v>
      </c>
    </row>
    <row r="1653" spans="1:21">
      <c r="A1653" s="285" t="s">
        <v>3723</v>
      </c>
      <c r="B1653" s="285" t="s">
        <v>1764</v>
      </c>
      <c r="C1653" s="447" t="s">
        <v>6366</v>
      </c>
      <c r="D1653" s="497">
        <f t="shared" si="232"/>
        <v>603</v>
      </c>
      <c r="E1653" s="496" t="e">
        <v>#N/A</v>
      </c>
      <c r="F1653" s="489" t="e">
        <v>#N/A</v>
      </c>
      <c r="G1653" s="489">
        <v>603</v>
      </c>
      <c r="H1653" s="489">
        <v>643</v>
      </c>
      <c r="I1653" s="489">
        <v>643</v>
      </c>
      <c r="J1653" s="489">
        <v>603</v>
      </c>
      <c r="K1653" s="489">
        <v>603</v>
      </c>
      <c r="L1653" s="489" t="e">
        <v>#N/A</v>
      </c>
      <c r="M1653" s="743"/>
      <c r="N1653" s="613" t="e">
        <f t="shared" si="225"/>
        <v>#N/A</v>
      </c>
      <c r="O1653" s="613" t="e">
        <f t="shared" si="226"/>
        <v>#N/A</v>
      </c>
      <c r="P1653" s="613">
        <f t="shared" si="227"/>
        <v>-40</v>
      </c>
      <c r="Q1653" s="896" t="e">
        <f t="shared" si="233"/>
        <v>#N/A</v>
      </c>
      <c r="R1653" s="613">
        <f t="shared" si="228"/>
        <v>-40</v>
      </c>
      <c r="S1653" s="613">
        <f t="shared" si="229"/>
        <v>0</v>
      </c>
      <c r="T1653" s="747">
        <f t="shared" si="230"/>
        <v>0</v>
      </c>
      <c r="U1653" s="613" t="e">
        <f t="shared" si="231"/>
        <v>#N/A</v>
      </c>
    </row>
    <row r="1654" spans="1:21">
      <c r="A1654" s="285" t="s">
        <v>3723</v>
      </c>
      <c r="B1654" s="285" t="s">
        <v>1780</v>
      </c>
      <c r="C1654" s="447" t="s">
        <v>6367</v>
      </c>
      <c r="D1654" s="497">
        <f t="shared" si="232"/>
        <v>809</v>
      </c>
      <c r="E1654" s="496" t="e">
        <v>#N/A</v>
      </c>
      <c r="F1654" s="489" t="e">
        <v>#N/A</v>
      </c>
      <c r="G1654" s="489">
        <v>809</v>
      </c>
      <c r="H1654" s="489">
        <v>862</v>
      </c>
      <c r="I1654" s="489">
        <v>862</v>
      </c>
      <c r="J1654" s="489">
        <v>809</v>
      </c>
      <c r="K1654" s="489">
        <v>809</v>
      </c>
      <c r="L1654" s="489" t="e">
        <v>#N/A</v>
      </c>
      <c r="M1654" s="743"/>
      <c r="N1654" s="613" t="e">
        <f t="shared" si="225"/>
        <v>#N/A</v>
      </c>
      <c r="O1654" s="613" t="e">
        <f t="shared" si="226"/>
        <v>#N/A</v>
      </c>
      <c r="P1654" s="613">
        <f t="shared" si="227"/>
        <v>-53</v>
      </c>
      <c r="Q1654" s="896" t="e">
        <f t="shared" si="233"/>
        <v>#N/A</v>
      </c>
      <c r="R1654" s="613">
        <f t="shared" si="228"/>
        <v>-53</v>
      </c>
      <c r="S1654" s="613">
        <f t="shared" si="229"/>
        <v>0</v>
      </c>
      <c r="T1654" s="747">
        <f t="shared" si="230"/>
        <v>0</v>
      </c>
      <c r="U1654" s="613" t="e">
        <f t="shared" si="231"/>
        <v>#N/A</v>
      </c>
    </row>
    <row r="1655" spans="1:21">
      <c r="A1655" s="285" t="s">
        <v>3723</v>
      </c>
      <c r="B1655" s="285" t="s">
        <v>1795</v>
      </c>
      <c r="C1655" s="447" t="s">
        <v>6368</v>
      </c>
      <c r="D1655" s="497">
        <f t="shared" si="232"/>
        <v>649</v>
      </c>
      <c r="E1655" s="496" t="e">
        <v>#N/A</v>
      </c>
      <c r="F1655" s="489" t="e">
        <v>#N/A</v>
      </c>
      <c r="G1655" s="489">
        <v>649</v>
      </c>
      <c r="H1655" s="489">
        <v>649</v>
      </c>
      <c r="I1655" s="489">
        <v>649</v>
      </c>
      <c r="J1655" s="489">
        <v>649</v>
      </c>
      <c r="K1655" s="489">
        <v>649</v>
      </c>
      <c r="L1655" s="489" t="e">
        <v>#N/A</v>
      </c>
      <c r="M1655" s="743"/>
      <c r="N1655" s="613" t="e">
        <f t="shared" si="225"/>
        <v>#N/A</v>
      </c>
      <c r="O1655" s="613" t="e">
        <f t="shared" si="226"/>
        <v>#N/A</v>
      </c>
      <c r="P1655" s="613">
        <f t="shared" si="227"/>
        <v>0</v>
      </c>
      <c r="Q1655" s="896" t="e">
        <f t="shared" si="233"/>
        <v>#N/A</v>
      </c>
      <c r="R1655" s="613">
        <f t="shared" si="228"/>
        <v>0</v>
      </c>
      <c r="S1655" s="613">
        <f t="shared" si="229"/>
        <v>0</v>
      </c>
      <c r="T1655" s="747">
        <f t="shared" si="230"/>
        <v>0</v>
      </c>
      <c r="U1655" s="613" t="e">
        <f t="shared" si="231"/>
        <v>#N/A</v>
      </c>
    </row>
    <row r="1656" spans="1:21">
      <c r="A1656" s="285" t="s">
        <v>3723</v>
      </c>
      <c r="B1656" s="285" t="s">
        <v>1810</v>
      </c>
      <c r="C1656" s="447" t="s">
        <v>6369</v>
      </c>
      <c r="D1656" s="497">
        <f t="shared" si="232"/>
        <v>855</v>
      </c>
      <c r="E1656" s="496" t="e">
        <v>#N/A</v>
      </c>
      <c r="F1656" s="489" t="e">
        <v>#N/A</v>
      </c>
      <c r="G1656" s="489">
        <v>855</v>
      </c>
      <c r="H1656" s="489">
        <v>855</v>
      </c>
      <c r="I1656" s="489">
        <v>855</v>
      </c>
      <c r="J1656" s="489" t="e">
        <v>#N/A</v>
      </c>
      <c r="K1656" s="489">
        <v>855</v>
      </c>
      <c r="L1656" s="489" t="e">
        <v>#N/A</v>
      </c>
      <c r="M1656" s="743"/>
      <c r="N1656" s="613" t="e">
        <f t="shared" si="225"/>
        <v>#N/A</v>
      </c>
      <c r="O1656" s="613" t="e">
        <f t="shared" si="226"/>
        <v>#N/A</v>
      </c>
      <c r="P1656" s="613">
        <f t="shared" si="227"/>
        <v>0</v>
      </c>
      <c r="Q1656" s="896" t="e">
        <f t="shared" si="233"/>
        <v>#N/A</v>
      </c>
      <c r="R1656" s="613">
        <f t="shared" si="228"/>
        <v>0</v>
      </c>
      <c r="S1656" s="613" t="e">
        <f t="shared" si="229"/>
        <v>#N/A</v>
      </c>
      <c r="T1656" s="747">
        <f t="shared" si="230"/>
        <v>0</v>
      </c>
      <c r="U1656" s="613" t="e">
        <f t="shared" si="231"/>
        <v>#N/A</v>
      </c>
    </row>
    <row r="1657" spans="1:21">
      <c r="A1657" s="285" t="s">
        <v>3723</v>
      </c>
      <c r="B1657" s="285" t="s">
        <v>1696</v>
      </c>
      <c r="C1657" s="447" t="s">
        <v>6370</v>
      </c>
      <c r="D1657" s="497">
        <f t="shared" si="232"/>
        <v>795</v>
      </c>
      <c r="E1657" s="496" t="e">
        <v>#N/A</v>
      </c>
      <c r="F1657" s="489" t="e">
        <v>#N/A</v>
      </c>
      <c r="G1657" s="489">
        <v>795</v>
      </c>
      <c r="H1657" s="489">
        <v>795</v>
      </c>
      <c r="I1657" s="489">
        <v>795</v>
      </c>
      <c r="J1657" s="489" t="e">
        <v>#N/A</v>
      </c>
      <c r="K1657" s="489">
        <v>795</v>
      </c>
      <c r="L1657" s="489" t="e">
        <v>#N/A</v>
      </c>
      <c r="M1657" s="743"/>
      <c r="N1657" s="613" t="e">
        <f t="shared" si="225"/>
        <v>#N/A</v>
      </c>
      <c r="O1657" s="613" t="e">
        <f t="shared" si="226"/>
        <v>#N/A</v>
      </c>
      <c r="P1657" s="613">
        <f t="shared" si="227"/>
        <v>0</v>
      </c>
      <c r="Q1657" s="896" t="e">
        <f t="shared" si="233"/>
        <v>#N/A</v>
      </c>
      <c r="R1657" s="613">
        <f t="shared" si="228"/>
        <v>0</v>
      </c>
      <c r="S1657" s="613" t="e">
        <f t="shared" si="229"/>
        <v>#N/A</v>
      </c>
      <c r="T1657" s="747">
        <f t="shared" si="230"/>
        <v>0</v>
      </c>
      <c r="U1657" s="613" t="e">
        <f t="shared" si="231"/>
        <v>#N/A</v>
      </c>
    </row>
    <row r="1658" spans="1:21">
      <c r="A1658" s="285" t="s">
        <v>3723</v>
      </c>
      <c r="B1658" s="285" t="s">
        <v>1710</v>
      </c>
      <c r="C1658" s="447" t="s">
        <v>6371</v>
      </c>
      <c r="D1658" s="497">
        <f t="shared" si="232"/>
        <v>1001</v>
      </c>
      <c r="E1658" s="496" t="e">
        <v>#N/A</v>
      </c>
      <c r="F1658" s="489" t="e">
        <v>#N/A</v>
      </c>
      <c r="G1658" s="489">
        <v>1001</v>
      </c>
      <c r="H1658" s="489">
        <v>1001</v>
      </c>
      <c r="I1658" s="489">
        <v>1001</v>
      </c>
      <c r="J1658" s="489">
        <v>1001</v>
      </c>
      <c r="K1658" s="489">
        <v>1001</v>
      </c>
      <c r="L1658" s="489" t="e">
        <v>#N/A</v>
      </c>
      <c r="M1658" s="743"/>
      <c r="N1658" s="613" t="e">
        <f t="shared" si="225"/>
        <v>#N/A</v>
      </c>
      <c r="O1658" s="613" t="e">
        <f t="shared" si="226"/>
        <v>#N/A</v>
      </c>
      <c r="P1658" s="613">
        <f t="shared" si="227"/>
        <v>0</v>
      </c>
      <c r="Q1658" s="896" t="e">
        <f t="shared" si="233"/>
        <v>#N/A</v>
      </c>
      <c r="R1658" s="613">
        <f t="shared" si="228"/>
        <v>0</v>
      </c>
      <c r="S1658" s="613">
        <f t="shared" si="229"/>
        <v>0</v>
      </c>
      <c r="T1658" s="747">
        <f t="shared" si="230"/>
        <v>0</v>
      </c>
      <c r="U1658" s="613" t="e">
        <f t="shared" si="231"/>
        <v>#N/A</v>
      </c>
    </row>
    <row r="1659" spans="1:21">
      <c r="A1659" s="285" t="s">
        <v>3723</v>
      </c>
      <c r="B1659" s="285" t="s">
        <v>1726</v>
      </c>
      <c r="C1659" s="447" t="s">
        <v>6372</v>
      </c>
      <c r="D1659" s="497">
        <f t="shared" si="232"/>
        <v>841</v>
      </c>
      <c r="E1659" s="496" t="e">
        <v>#N/A</v>
      </c>
      <c r="F1659" s="489" t="e">
        <v>#N/A</v>
      </c>
      <c r="G1659" s="489">
        <v>841</v>
      </c>
      <c r="H1659" s="489">
        <v>841</v>
      </c>
      <c r="I1659" s="489">
        <v>841</v>
      </c>
      <c r="J1659" s="489" t="e">
        <v>#N/A</v>
      </c>
      <c r="K1659" s="489">
        <v>841</v>
      </c>
      <c r="L1659" s="489" t="e">
        <v>#N/A</v>
      </c>
      <c r="M1659" s="743"/>
      <c r="N1659" s="613" t="e">
        <f t="shared" si="225"/>
        <v>#N/A</v>
      </c>
      <c r="O1659" s="613" t="e">
        <f t="shared" si="226"/>
        <v>#N/A</v>
      </c>
      <c r="P1659" s="613">
        <f t="shared" si="227"/>
        <v>0</v>
      </c>
      <c r="Q1659" s="896" t="e">
        <f t="shared" si="233"/>
        <v>#N/A</v>
      </c>
      <c r="R1659" s="613">
        <f t="shared" si="228"/>
        <v>0</v>
      </c>
      <c r="S1659" s="613" t="e">
        <f t="shared" si="229"/>
        <v>#N/A</v>
      </c>
      <c r="T1659" s="747">
        <f t="shared" si="230"/>
        <v>0</v>
      </c>
      <c r="U1659" s="613" t="e">
        <f t="shared" si="231"/>
        <v>#N/A</v>
      </c>
    </row>
    <row r="1660" spans="1:21">
      <c r="A1660" s="285" t="s">
        <v>3723</v>
      </c>
      <c r="B1660" s="285" t="s">
        <v>1740</v>
      </c>
      <c r="C1660" s="447" t="s">
        <v>6373</v>
      </c>
      <c r="D1660" s="497">
        <f t="shared" si="232"/>
        <v>1047</v>
      </c>
      <c r="E1660" s="496" t="e">
        <v>#N/A</v>
      </c>
      <c r="F1660" s="489" t="e">
        <v>#N/A</v>
      </c>
      <c r="G1660" s="489">
        <v>1047</v>
      </c>
      <c r="H1660" s="489">
        <v>1047</v>
      </c>
      <c r="I1660" s="489">
        <v>1047</v>
      </c>
      <c r="J1660" s="489" t="e">
        <v>#N/A</v>
      </c>
      <c r="K1660" s="489">
        <v>1047</v>
      </c>
      <c r="L1660" s="489" t="e">
        <v>#N/A</v>
      </c>
      <c r="M1660" s="743"/>
      <c r="N1660" s="613" t="e">
        <f t="shared" si="225"/>
        <v>#N/A</v>
      </c>
      <c r="O1660" s="613" t="e">
        <f t="shared" si="226"/>
        <v>#N/A</v>
      </c>
      <c r="P1660" s="613">
        <f t="shared" si="227"/>
        <v>0</v>
      </c>
      <c r="Q1660" s="896" t="e">
        <f t="shared" si="233"/>
        <v>#N/A</v>
      </c>
      <c r="R1660" s="613">
        <f t="shared" si="228"/>
        <v>0</v>
      </c>
      <c r="S1660" s="613" t="e">
        <f t="shared" si="229"/>
        <v>#N/A</v>
      </c>
      <c r="T1660" s="747">
        <f t="shared" si="230"/>
        <v>0</v>
      </c>
      <c r="U1660" s="613" t="e">
        <f t="shared" si="231"/>
        <v>#N/A</v>
      </c>
    </row>
    <row r="1661" spans="1:21">
      <c r="A1661" s="285" t="s">
        <v>3723</v>
      </c>
      <c r="B1661" s="285" t="s">
        <v>1703</v>
      </c>
      <c r="C1661" s="447" t="s">
        <v>6374</v>
      </c>
      <c r="D1661" s="497">
        <f t="shared" si="232"/>
        <v>804</v>
      </c>
      <c r="E1661" s="496" t="e">
        <v>#N/A</v>
      </c>
      <c r="F1661" s="489" t="e">
        <v>#N/A</v>
      </c>
      <c r="G1661" s="489">
        <v>804</v>
      </c>
      <c r="H1661" s="489">
        <v>804</v>
      </c>
      <c r="I1661" s="489">
        <v>804</v>
      </c>
      <c r="J1661" s="489" t="e">
        <v>#N/A</v>
      </c>
      <c r="K1661" s="489">
        <v>804</v>
      </c>
      <c r="L1661" s="489" t="e">
        <v>#N/A</v>
      </c>
      <c r="M1661" s="743"/>
      <c r="N1661" s="613" t="e">
        <f t="shared" si="225"/>
        <v>#N/A</v>
      </c>
      <c r="O1661" s="613" t="e">
        <f t="shared" si="226"/>
        <v>#N/A</v>
      </c>
      <c r="P1661" s="613">
        <f t="shared" si="227"/>
        <v>0</v>
      </c>
      <c r="Q1661" s="896" t="e">
        <f t="shared" si="233"/>
        <v>#N/A</v>
      </c>
      <c r="R1661" s="613">
        <f t="shared" si="228"/>
        <v>0</v>
      </c>
      <c r="S1661" s="613" t="e">
        <f t="shared" si="229"/>
        <v>#N/A</v>
      </c>
      <c r="T1661" s="747">
        <f t="shared" si="230"/>
        <v>0</v>
      </c>
      <c r="U1661" s="613" t="e">
        <f t="shared" si="231"/>
        <v>#N/A</v>
      </c>
    </row>
    <row r="1662" spans="1:21">
      <c r="A1662" s="285" t="s">
        <v>3723</v>
      </c>
      <c r="B1662" s="285" t="s">
        <v>1718</v>
      </c>
      <c r="C1662" s="447" t="s">
        <v>6375</v>
      </c>
      <c r="D1662" s="497">
        <f t="shared" si="232"/>
        <v>1010</v>
      </c>
      <c r="E1662" s="496" t="e">
        <v>#N/A</v>
      </c>
      <c r="F1662" s="489" t="e">
        <v>#N/A</v>
      </c>
      <c r="G1662" s="489">
        <v>1010</v>
      </c>
      <c r="H1662" s="489">
        <v>1010</v>
      </c>
      <c r="I1662" s="489">
        <v>1010</v>
      </c>
      <c r="J1662" s="489" t="e">
        <v>#N/A</v>
      </c>
      <c r="K1662" s="489">
        <v>1010</v>
      </c>
      <c r="L1662" s="489" t="e">
        <v>#N/A</v>
      </c>
      <c r="M1662" s="743"/>
      <c r="N1662" s="613" t="e">
        <f t="shared" si="225"/>
        <v>#N/A</v>
      </c>
      <c r="O1662" s="613" t="e">
        <f t="shared" si="226"/>
        <v>#N/A</v>
      </c>
      <c r="P1662" s="613">
        <f t="shared" si="227"/>
        <v>0</v>
      </c>
      <c r="Q1662" s="896" t="e">
        <f t="shared" si="233"/>
        <v>#N/A</v>
      </c>
      <c r="R1662" s="613">
        <f t="shared" si="228"/>
        <v>0</v>
      </c>
      <c r="S1662" s="613" t="e">
        <f t="shared" si="229"/>
        <v>#N/A</v>
      </c>
      <c r="T1662" s="747">
        <f t="shared" si="230"/>
        <v>0</v>
      </c>
      <c r="U1662" s="613" t="e">
        <f t="shared" si="231"/>
        <v>#N/A</v>
      </c>
    </row>
    <row r="1663" spans="1:21">
      <c r="A1663" s="285" t="s">
        <v>3723</v>
      </c>
      <c r="B1663" s="285" t="s">
        <v>1733</v>
      </c>
      <c r="C1663" s="447" t="s">
        <v>6376</v>
      </c>
      <c r="D1663" s="497">
        <f t="shared" si="232"/>
        <v>850</v>
      </c>
      <c r="E1663" s="496" t="e">
        <v>#N/A</v>
      </c>
      <c r="F1663" s="489" t="e">
        <v>#N/A</v>
      </c>
      <c r="G1663" s="489">
        <v>850</v>
      </c>
      <c r="H1663" s="489">
        <v>850</v>
      </c>
      <c r="I1663" s="489">
        <v>850</v>
      </c>
      <c r="J1663" s="489" t="e">
        <v>#N/A</v>
      </c>
      <c r="K1663" s="489">
        <v>850</v>
      </c>
      <c r="L1663" s="489" t="e">
        <v>#N/A</v>
      </c>
      <c r="M1663" s="743"/>
      <c r="N1663" s="613" t="e">
        <f t="shared" si="225"/>
        <v>#N/A</v>
      </c>
      <c r="O1663" s="613" t="e">
        <f t="shared" si="226"/>
        <v>#N/A</v>
      </c>
      <c r="P1663" s="613">
        <f t="shared" si="227"/>
        <v>0</v>
      </c>
      <c r="Q1663" s="896" t="e">
        <f t="shared" si="233"/>
        <v>#N/A</v>
      </c>
      <c r="R1663" s="613">
        <f t="shared" si="228"/>
        <v>0</v>
      </c>
      <c r="S1663" s="613" t="e">
        <f t="shared" si="229"/>
        <v>#N/A</v>
      </c>
      <c r="T1663" s="747">
        <f t="shared" si="230"/>
        <v>0</v>
      </c>
      <c r="U1663" s="613" t="e">
        <f t="shared" si="231"/>
        <v>#N/A</v>
      </c>
    </row>
    <row r="1664" spans="1:21">
      <c r="A1664" s="285" t="s">
        <v>3723</v>
      </c>
      <c r="B1664" s="285" t="s">
        <v>1748</v>
      </c>
      <c r="C1664" s="447" t="s">
        <v>6377</v>
      </c>
      <c r="D1664" s="497">
        <f t="shared" si="232"/>
        <v>1056</v>
      </c>
      <c r="E1664" s="496" t="e">
        <v>#N/A</v>
      </c>
      <c r="F1664" s="489" t="e">
        <v>#N/A</v>
      </c>
      <c r="G1664" s="489">
        <v>1056</v>
      </c>
      <c r="H1664" s="489">
        <v>1056</v>
      </c>
      <c r="I1664" s="489">
        <v>1056</v>
      </c>
      <c r="J1664" s="489" t="e">
        <v>#N/A</v>
      </c>
      <c r="K1664" s="489">
        <v>1056</v>
      </c>
      <c r="L1664" s="489" t="e">
        <v>#N/A</v>
      </c>
      <c r="M1664" s="743"/>
      <c r="N1664" s="613" t="e">
        <f t="shared" si="225"/>
        <v>#N/A</v>
      </c>
      <c r="O1664" s="613" t="e">
        <f t="shared" si="226"/>
        <v>#N/A</v>
      </c>
      <c r="P1664" s="613">
        <f t="shared" si="227"/>
        <v>0</v>
      </c>
      <c r="Q1664" s="896" t="e">
        <f t="shared" si="233"/>
        <v>#N/A</v>
      </c>
      <c r="R1664" s="613">
        <f t="shared" si="228"/>
        <v>0</v>
      </c>
      <c r="S1664" s="613" t="e">
        <f t="shared" si="229"/>
        <v>#N/A</v>
      </c>
      <c r="T1664" s="747">
        <f t="shared" si="230"/>
        <v>0</v>
      </c>
      <c r="U1664" s="613" t="e">
        <f t="shared" si="231"/>
        <v>#N/A</v>
      </c>
    </row>
    <row r="1665" spans="1:21">
      <c r="A1665" s="285" t="s">
        <v>3723</v>
      </c>
      <c r="B1665" s="285" t="s">
        <v>1636</v>
      </c>
      <c r="C1665" s="447" t="s">
        <v>6378</v>
      </c>
      <c r="D1665" s="497">
        <f t="shared" si="232"/>
        <v>665</v>
      </c>
      <c r="E1665" s="496" t="e">
        <v>#N/A</v>
      </c>
      <c r="F1665" s="489" t="e">
        <v>#N/A</v>
      </c>
      <c r="G1665" s="489">
        <v>665</v>
      </c>
      <c r="H1665" s="489" t="e">
        <v>#N/A</v>
      </c>
      <c r="I1665" s="489">
        <v>708</v>
      </c>
      <c r="J1665" s="489">
        <v>665</v>
      </c>
      <c r="K1665" s="489">
        <v>665</v>
      </c>
      <c r="L1665" s="489" t="e">
        <v>#N/A</v>
      </c>
      <c r="M1665" s="743"/>
      <c r="N1665" s="613" t="e">
        <f t="shared" si="225"/>
        <v>#N/A</v>
      </c>
      <c r="O1665" s="613" t="e">
        <f t="shared" si="226"/>
        <v>#N/A</v>
      </c>
      <c r="P1665" s="613" t="e">
        <f t="shared" si="227"/>
        <v>#N/A</v>
      </c>
      <c r="Q1665" s="896" t="e">
        <f t="shared" si="233"/>
        <v>#N/A</v>
      </c>
      <c r="R1665" s="613">
        <f t="shared" si="228"/>
        <v>-43</v>
      </c>
      <c r="S1665" s="613">
        <f t="shared" si="229"/>
        <v>0</v>
      </c>
      <c r="T1665" s="747">
        <f t="shared" si="230"/>
        <v>0</v>
      </c>
      <c r="U1665" s="613" t="e">
        <f t="shared" si="231"/>
        <v>#N/A</v>
      </c>
    </row>
    <row r="1666" spans="1:21">
      <c r="A1666" s="285" t="s">
        <v>3723</v>
      </c>
      <c r="B1666" s="285" t="s">
        <v>1650</v>
      </c>
      <c r="C1666" s="447" t="s">
        <v>6379</v>
      </c>
      <c r="D1666" s="497">
        <f t="shared" si="232"/>
        <v>871</v>
      </c>
      <c r="E1666" s="496" t="e">
        <v>#N/A</v>
      </c>
      <c r="F1666" s="489" t="e">
        <v>#N/A</v>
      </c>
      <c r="G1666" s="489">
        <v>871</v>
      </c>
      <c r="H1666" s="489" t="e">
        <v>#N/A</v>
      </c>
      <c r="I1666" s="489">
        <v>927</v>
      </c>
      <c r="J1666" s="489">
        <v>871</v>
      </c>
      <c r="K1666" s="489">
        <v>871</v>
      </c>
      <c r="L1666" s="489" t="e">
        <v>#N/A</v>
      </c>
      <c r="M1666" s="743"/>
      <c r="N1666" s="613" t="e">
        <f t="shared" ref="N1666:N1729" si="234">D1666-E1666</f>
        <v>#N/A</v>
      </c>
      <c r="O1666" s="613" t="e">
        <f t="shared" ref="O1666:O1729" si="235">D1666-F1666</f>
        <v>#N/A</v>
      </c>
      <c r="P1666" s="613" t="e">
        <f t="shared" ref="P1666:P1729" si="236">D1666-H1666</f>
        <v>#N/A</v>
      </c>
      <c r="Q1666" s="896" t="e">
        <f t="shared" si="233"/>
        <v>#N/A</v>
      </c>
      <c r="R1666" s="613">
        <f t="shared" ref="R1666:R1729" si="237">D1666-I1666</f>
        <v>-56</v>
      </c>
      <c r="S1666" s="613">
        <f t="shared" ref="S1666:S1729" si="238">D1666-J1666</f>
        <v>0</v>
      </c>
      <c r="T1666" s="747">
        <f t="shared" ref="T1666:T1729" si="239">D1666-K1666</f>
        <v>0</v>
      </c>
      <c r="U1666" s="613" t="e">
        <f t="shared" ref="U1666:U1729" si="240">D1666-L1666</f>
        <v>#N/A</v>
      </c>
    </row>
    <row r="1667" spans="1:21">
      <c r="A1667" s="285" t="s">
        <v>3723</v>
      </c>
      <c r="B1667" s="285" t="s">
        <v>1666</v>
      </c>
      <c r="C1667" s="447" t="s">
        <v>6380</v>
      </c>
      <c r="D1667" s="497">
        <f t="shared" ref="D1667:D1730" si="241">IFERROR(E1667,IFERROR(F1667,IFERROR(G1667,IFERROR(H1667,IFERROR(I1667,IFERROR(J1667,IFERROR(K1667,L1667)))))))</f>
        <v>711</v>
      </c>
      <c r="E1667" s="496" t="e">
        <v>#N/A</v>
      </c>
      <c r="F1667" s="489" t="e">
        <v>#N/A</v>
      </c>
      <c r="G1667" s="489">
        <v>711</v>
      </c>
      <c r="H1667" s="489">
        <v>711</v>
      </c>
      <c r="I1667" s="489">
        <v>711</v>
      </c>
      <c r="J1667" s="489" t="e">
        <v>#N/A</v>
      </c>
      <c r="K1667" s="489">
        <v>711</v>
      </c>
      <c r="L1667" s="489" t="e">
        <v>#N/A</v>
      </c>
      <c r="M1667" s="743"/>
      <c r="N1667" s="613" t="e">
        <f t="shared" si="234"/>
        <v>#N/A</v>
      </c>
      <c r="O1667" s="613" t="e">
        <f t="shared" si="235"/>
        <v>#N/A</v>
      </c>
      <c r="P1667" s="613">
        <f t="shared" si="236"/>
        <v>0</v>
      </c>
      <c r="Q1667" s="896" t="e">
        <f t="shared" ref="Q1667:Q1730" si="242">F1667/H1667</f>
        <v>#N/A</v>
      </c>
      <c r="R1667" s="613">
        <f t="shared" si="237"/>
        <v>0</v>
      </c>
      <c r="S1667" s="613" t="e">
        <f t="shared" si="238"/>
        <v>#N/A</v>
      </c>
      <c r="T1667" s="747">
        <f t="shared" si="239"/>
        <v>0</v>
      </c>
      <c r="U1667" s="613" t="e">
        <f t="shared" si="240"/>
        <v>#N/A</v>
      </c>
    </row>
    <row r="1668" spans="1:21">
      <c r="A1668" s="285" t="s">
        <v>3723</v>
      </c>
      <c r="B1668" s="285" t="s">
        <v>1680</v>
      </c>
      <c r="C1668" s="447" t="s">
        <v>6381</v>
      </c>
      <c r="D1668" s="497">
        <f t="shared" si="241"/>
        <v>917</v>
      </c>
      <c r="E1668" s="496" t="e">
        <v>#N/A</v>
      </c>
      <c r="F1668" s="489" t="e">
        <v>#N/A</v>
      </c>
      <c r="G1668" s="489">
        <v>917</v>
      </c>
      <c r="H1668" s="489">
        <v>917</v>
      </c>
      <c r="I1668" s="489">
        <v>917</v>
      </c>
      <c r="J1668" s="489" t="e">
        <v>#N/A</v>
      </c>
      <c r="K1668" s="489">
        <v>917</v>
      </c>
      <c r="L1668" s="489" t="e">
        <v>#N/A</v>
      </c>
      <c r="M1668" s="743"/>
      <c r="N1668" s="613" t="e">
        <f t="shared" si="234"/>
        <v>#N/A</v>
      </c>
      <c r="O1668" s="613" t="e">
        <f t="shared" si="235"/>
        <v>#N/A</v>
      </c>
      <c r="P1668" s="613">
        <f t="shared" si="236"/>
        <v>0</v>
      </c>
      <c r="Q1668" s="896" t="e">
        <f t="shared" si="242"/>
        <v>#N/A</v>
      </c>
      <c r="R1668" s="613">
        <f t="shared" si="237"/>
        <v>0</v>
      </c>
      <c r="S1668" s="613" t="e">
        <f t="shared" si="238"/>
        <v>#N/A</v>
      </c>
      <c r="T1668" s="747">
        <f t="shared" si="239"/>
        <v>0</v>
      </c>
      <c r="U1668" s="613" t="e">
        <f t="shared" si="240"/>
        <v>#N/A</v>
      </c>
    </row>
    <row r="1669" spans="1:21">
      <c r="A1669" s="285" t="s">
        <v>3723</v>
      </c>
      <c r="B1669" s="285" t="s">
        <v>1643</v>
      </c>
      <c r="C1669" s="447" t="s">
        <v>6382</v>
      </c>
      <c r="D1669" s="497">
        <f t="shared" si="241"/>
        <v>674</v>
      </c>
      <c r="E1669" s="496" t="e">
        <v>#N/A</v>
      </c>
      <c r="F1669" s="489" t="e">
        <v>#N/A</v>
      </c>
      <c r="G1669" s="489">
        <v>674</v>
      </c>
      <c r="H1669" s="489">
        <v>674</v>
      </c>
      <c r="I1669" s="489">
        <v>674</v>
      </c>
      <c r="J1669" s="489">
        <v>674</v>
      </c>
      <c r="K1669" s="489">
        <v>674</v>
      </c>
      <c r="L1669" s="489" t="e">
        <v>#N/A</v>
      </c>
      <c r="M1669" s="743"/>
      <c r="N1669" s="613" t="e">
        <f t="shared" si="234"/>
        <v>#N/A</v>
      </c>
      <c r="O1669" s="613" t="e">
        <f t="shared" si="235"/>
        <v>#N/A</v>
      </c>
      <c r="P1669" s="613">
        <f t="shared" si="236"/>
        <v>0</v>
      </c>
      <c r="Q1669" s="896" t="e">
        <f t="shared" si="242"/>
        <v>#N/A</v>
      </c>
      <c r="R1669" s="613">
        <f t="shared" si="237"/>
        <v>0</v>
      </c>
      <c r="S1669" s="613">
        <f t="shared" si="238"/>
        <v>0</v>
      </c>
      <c r="T1669" s="747">
        <f t="shared" si="239"/>
        <v>0</v>
      </c>
      <c r="U1669" s="613" t="e">
        <f t="shared" si="240"/>
        <v>#N/A</v>
      </c>
    </row>
    <row r="1670" spans="1:21">
      <c r="A1670" s="285" t="s">
        <v>3723</v>
      </c>
      <c r="B1670" s="285" t="s">
        <v>1658</v>
      </c>
      <c r="C1670" s="447" t="s">
        <v>6383</v>
      </c>
      <c r="D1670" s="497">
        <f t="shared" si="241"/>
        <v>880</v>
      </c>
      <c r="E1670" s="496" t="e">
        <v>#N/A</v>
      </c>
      <c r="F1670" s="489" t="e">
        <v>#N/A</v>
      </c>
      <c r="G1670" s="489">
        <v>880</v>
      </c>
      <c r="H1670" s="489" t="e">
        <v>#N/A</v>
      </c>
      <c r="I1670" s="489">
        <v>937</v>
      </c>
      <c r="J1670" s="489" t="e">
        <v>#N/A</v>
      </c>
      <c r="K1670" s="489">
        <v>880</v>
      </c>
      <c r="L1670" s="489" t="e">
        <v>#N/A</v>
      </c>
      <c r="M1670" s="743"/>
      <c r="N1670" s="613" t="e">
        <f t="shared" si="234"/>
        <v>#N/A</v>
      </c>
      <c r="O1670" s="613" t="e">
        <f t="shared" si="235"/>
        <v>#N/A</v>
      </c>
      <c r="P1670" s="613" t="e">
        <f t="shared" si="236"/>
        <v>#N/A</v>
      </c>
      <c r="Q1670" s="896" t="e">
        <f t="shared" si="242"/>
        <v>#N/A</v>
      </c>
      <c r="R1670" s="613">
        <f t="shared" si="237"/>
        <v>-57</v>
      </c>
      <c r="S1670" s="613" t="e">
        <f t="shared" si="238"/>
        <v>#N/A</v>
      </c>
      <c r="T1670" s="747">
        <f t="shared" si="239"/>
        <v>0</v>
      </c>
      <c r="U1670" s="613" t="e">
        <f t="shared" si="240"/>
        <v>#N/A</v>
      </c>
    </row>
    <row r="1671" spans="1:21">
      <c r="A1671" s="285" t="s">
        <v>3723</v>
      </c>
      <c r="B1671" s="285" t="s">
        <v>1673</v>
      </c>
      <c r="C1671" s="447" t="s">
        <v>6384</v>
      </c>
      <c r="D1671" s="497">
        <f t="shared" si="241"/>
        <v>720</v>
      </c>
      <c r="E1671" s="496" t="e">
        <v>#N/A</v>
      </c>
      <c r="F1671" s="489" t="e">
        <v>#N/A</v>
      </c>
      <c r="G1671" s="489">
        <v>720</v>
      </c>
      <c r="H1671" s="489">
        <v>720</v>
      </c>
      <c r="I1671" s="489">
        <v>720</v>
      </c>
      <c r="J1671" s="489">
        <v>720</v>
      </c>
      <c r="K1671" s="489">
        <v>720</v>
      </c>
      <c r="L1671" s="489" t="e">
        <v>#N/A</v>
      </c>
      <c r="M1671" s="743"/>
      <c r="N1671" s="613" t="e">
        <f t="shared" si="234"/>
        <v>#N/A</v>
      </c>
      <c r="O1671" s="613" t="e">
        <f t="shared" si="235"/>
        <v>#N/A</v>
      </c>
      <c r="P1671" s="613">
        <f t="shared" si="236"/>
        <v>0</v>
      </c>
      <c r="Q1671" s="896" t="e">
        <f t="shared" si="242"/>
        <v>#N/A</v>
      </c>
      <c r="R1671" s="613">
        <f t="shared" si="237"/>
        <v>0</v>
      </c>
      <c r="S1671" s="613">
        <f t="shared" si="238"/>
        <v>0</v>
      </c>
      <c r="T1671" s="747">
        <f t="shared" si="239"/>
        <v>0</v>
      </c>
      <c r="U1671" s="613" t="e">
        <f t="shared" si="240"/>
        <v>#N/A</v>
      </c>
    </row>
    <row r="1672" spans="1:21">
      <c r="A1672" s="285" t="s">
        <v>3723</v>
      </c>
      <c r="B1672" s="285" t="s">
        <v>1688</v>
      </c>
      <c r="C1672" s="447" t="s">
        <v>6385</v>
      </c>
      <c r="D1672" s="497">
        <f t="shared" si="241"/>
        <v>926</v>
      </c>
      <c r="E1672" s="496" t="e">
        <v>#N/A</v>
      </c>
      <c r="F1672" s="489" t="e">
        <v>#N/A</v>
      </c>
      <c r="G1672" s="489">
        <v>926</v>
      </c>
      <c r="H1672" s="489">
        <v>926</v>
      </c>
      <c r="I1672" s="489">
        <v>926</v>
      </c>
      <c r="J1672" s="489">
        <v>926</v>
      </c>
      <c r="K1672" s="489">
        <v>926</v>
      </c>
      <c r="L1672" s="489" t="e">
        <v>#N/A</v>
      </c>
      <c r="M1672" s="743"/>
      <c r="N1672" s="613" t="e">
        <f t="shared" si="234"/>
        <v>#N/A</v>
      </c>
      <c r="O1672" s="613" t="e">
        <f t="shared" si="235"/>
        <v>#N/A</v>
      </c>
      <c r="P1672" s="613">
        <f t="shared" si="236"/>
        <v>0</v>
      </c>
      <c r="Q1672" s="896" t="e">
        <f t="shared" si="242"/>
        <v>#N/A</v>
      </c>
      <c r="R1672" s="613">
        <f t="shared" si="237"/>
        <v>0</v>
      </c>
      <c r="S1672" s="613">
        <f t="shared" si="238"/>
        <v>0</v>
      </c>
      <c r="T1672" s="747">
        <f t="shared" si="239"/>
        <v>0</v>
      </c>
      <c r="U1672" s="613" t="e">
        <f t="shared" si="240"/>
        <v>#N/A</v>
      </c>
    </row>
    <row r="1673" spans="1:21">
      <c r="A1673" s="285" t="s">
        <v>3723</v>
      </c>
      <c r="B1673" s="285" t="s">
        <v>1757</v>
      </c>
      <c r="C1673" s="447" t="s">
        <v>6386</v>
      </c>
      <c r="D1673" s="497">
        <f t="shared" si="241"/>
        <v>664</v>
      </c>
      <c r="E1673" s="496">
        <v>664</v>
      </c>
      <c r="F1673" s="489" t="e">
        <v>#N/A</v>
      </c>
      <c r="G1673" s="489">
        <v>664</v>
      </c>
      <c r="H1673" s="489">
        <v>707</v>
      </c>
      <c r="I1673" s="489">
        <v>664</v>
      </c>
      <c r="J1673" s="489">
        <v>664</v>
      </c>
      <c r="K1673" s="489">
        <v>707</v>
      </c>
      <c r="L1673" s="489" t="e">
        <v>#N/A</v>
      </c>
      <c r="M1673" s="743"/>
      <c r="N1673" s="613">
        <f t="shared" si="234"/>
        <v>0</v>
      </c>
      <c r="O1673" s="613" t="e">
        <f t="shared" si="235"/>
        <v>#N/A</v>
      </c>
      <c r="P1673" s="613">
        <f t="shared" si="236"/>
        <v>-43</v>
      </c>
      <c r="Q1673" s="896" t="e">
        <f t="shared" si="242"/>
        <v>#N/A</v>
      </c>
      <c r="R1673" s="613">
        <f t="shared" si="237"/>
        <v>0</v>
      </c>
      <c r="S1673" s="613">
        <f t="shared" si="238"/>
        <v>0</v>
      </c>
      <c r="T1673" s="747">
        <f t="shared" si="239"/>
        <v>-43</v>
      </c>
      <c r="U1673" s="613" t="e">
        <f t="shared" si="240"/>
        <v>#N/A</v>
      </c>
    </row>
    <row r="1674" spans="1:21">
      <c r="A1674" s="285" t="s">
        <v>3723</v>
      </c>
      <c r="B1674" s="285" t="s">
        <v>1773</v>
      </c>
      <c r="C1674" s="447" t="s">
        <v>6387</v>
      </c>
      <c r="D1674" s="497">
        <f t="shared" si="241"/>
        <v>870</v>
      </c>
      <c r="E1674" s="496" t="e">
        <v>#N/A</v>
      </c>
      <c r="F1674" s="489" t="e">
        <v>#N/A</v>
      </c>
      <c r="G1674" s="489">
        <v>870</v>
      </c>
      <c r="H1674" s="489" t="e">
        <v>#N/A</v>
      </c>
      <c r="I1674" s="489">
        <v>926</v>
      </c>
      <c r="J1674" s="489">
        <v>870</v>
      </c>
      <c r="K1674" s="489">
        <v>870</v>
      </c>
      <c r="L1674" s="489" t="e">
        <v>#N/A</v>
      </c>
      <c r="M1674" s="743"/>
      <c r="N1674" s="613" t="e">
        <f t="shared" si="234"/>
        <v>#N/A</v>
      </c>
      <c r="O1674" s="613" t="e">
        <f t="shared" si="235"/>
        <v>#N/A</v>
      </c>
      <c r="P1674" s="613" t="e">
        <f t="shared" si="236"/>
        <v>#N/A</v>
      </c>
      <c r="Q1674" s="896" t="e">
        <f t="shared" si="242"/>
        <v>#N/A</v>
      </c>
      <c r="R1674" s="613">
        <f t="shared" si="237"/>
        <v>-56</v>
      </c>
      <c r="S1674" s="613">
        <f t="shared" si="238"/>
        <v>0</v>
      </c>
      <c r="T1674" s="747">
        <f t="shared" si="239"/>
        <v>0</v>
      </c>
      <c r="U1674" s="613" t="e">
        <f t="shared" si="240"/>
        <v>#N/A</v>
      </c>
    </row>
    <row r="1675" spans="1:21">
      <c r="A1675" s="285" t="s">
        <v>3723</v>
      </c>
      <c r="B1675" s="285" t="s">
        <v>1789</v>
      </c>
      <c r="C1675" s="447" t="s">
        <v>6388</v>
      </c>
      <c r="D1675" s="497">
        <f t="shared" si="241"/>
        <v>717</v>
      </c>
      <c r="E1675" s="496" t="e">
        <v>#N/A</v>
      </c>
      <c r="F1675" s="489" t="e">
        <v>#N/A</v>
      </c>
      <c r="G1675" s="489">
        <v>717</v>
      </c>
      <c r="H1675" s="489">
        <v>717</v>
      </c>
      <c r="I1675" s="489">
        <v>717</v>
      </c>
      <c r="J1675" s="489">
        <v>717</v>
      </c>
      <c r="K1675" s="489">
        <v>717</v>
      </c>
      <c r="L1675" s="489" t="e">
        <v>#N/A</v>
      </c>
      <c r="M1675" s="743"/>
      <c r="N1675" s="613" t="e">
        <f t="shared" si="234"/>
        <v>#N/A</v>
      </c>
      <c r="O1675" s="613" t="e">
        <f t="shared" si="235"/>
        <v>#N/A</v>
      </c>
      <c r="P1675" s="613">
        <f t="shared" si="236"/>
        <v>0</v>
      </c>
      <c r="Q1675" s="896" t="e">
        <f t="shared" si="242"/>
        <v>#N/A</v>
      </c>
      <c r="R1675" s="613">
        <f t="shared" si="237"/>
        <v>0</v>
      </c>
      <c r="S1675" s="613">
        <f t="shared" si="238"/>
        <v>0</v>
      </c>
      <c r="T1675" s="747">
        <f t="shared" si="239"/>
        <v>0</v>
      </c>
      <c r="U1675" s="613" t="e">
        <f t="shared" si="240"/>
        <v>#N/A</v>
      </c>
    </row>
    <row r="1676" spans="1:21">
      <c r="A1676" s="285" t="s">
        <v>3723</v>
      </c>
      <c r="B1676" s="285" t="s">
        <v>1803</v>
      </c>
      <c r="C1676" s="447" t="s">
        <v>6389</v>
      </c>
      <c r="D1676" s="497">
        <f t="shared" si="241"/>
        <v>923</v>
      </c>
      <c r="E1676" s="496" t="e">
        <v>#N/A</v>
      </c>
      <c r="F1676" s="489" t="e">
        <v>#N/A</v>
      </c>
      <c r="G1676" s="489">
        <v>923</v>
      </c>
      <c r="H1676" s="489">
        <v>983</v>
      </c>
      <c r="I1676" s="489">
        <v>983</v>
      </c>
      <c r="J1676" s="489">
        <v>923</v>
      </c>
      <c r="K1676" s="489">
        <v>923</v>
      </c>
      <c r="L1676" s="489" t="e">
        <v>#N/A</v>
      </c>
      <c r="M1676" s="743"/>
      <c r="N1676" s="613" t="e">
        <f t="shared" si="234"/>
        <v>#N/A</v>
      </c>
      <c r="O1676" s="613" t="e">
        <f t="shared" si="235"/>
        <v>#N/A</v>
      </c>
      <c r="P1676" s="613">
        <f t="shared" si="236"/>
        <v>-60</v>
      </c>
      <c r="Q1676" s="896" t="e">
        <f t="shared" si="242"/>
        <v>#N/A</v>
      </c>
      <c r="R1676" s="613">
        <f t="shared" si="237"/>
        <v>-60</v>
      </c>
      <c r="S1676" s="613">
        <f t="shared" si="238"/>
        <v>0</v>
      </c>
      <c r="T1676" s="747">
        <f t="shared" si="239"/>
        <v>0</v>
      </c>
      <c r="U1676" s="613" t="e">
        <f t="shared" si="240"/>
        <v>#N/A</v>
      </c>
    </row>
    <row r="1677" spans="1:21">
      <c r="A1677" s="285" t="s">
        <v>3723</v>
      </c>
      <c r="B1677" s="285" t="s">
        <v>1765</v>
      </c>
      <c r="C1677" s="447" t="s">
        <v>6390</v>
      </c>
      <c r="D1677" s="497">
        <f t="shared" si="241"/>
        <v>673</v>
      </c>
      <c r="E1677" s="496">
        <v>673</v>
      </c>
      <c r="F1677" s="489" t="e">
        <v>#N/A</v>
      </c>
      <c r="G1677" s="489">
        <v>673</v>
      </c>
      <c r="H1677" s="489">
        <v>717</v>
      </c>
      <c r="I1677" s="489">
        <v>673</v>
      </c>
      <c r="J1677" s="489">
        <v>673</v>
      </c>
      <c r="K1677" s="489">
        <v>717</v>
      </c>
      <c r="L1677" s="489" t="e">
        <v>#N/A</v>
      </c>
      <c r="M1677" s="743"/>
      <c r="N1677" s="613">
        <f t="shared" si="234"/>
        <v>0</v>
      </c>
      <c r="O1677" s="613" t="e">
        <f t="shared" si="235"/>
        <v>#N/A</v>
      </c>
      <c r="P1677" s="613">
        <f t="shared" si="236"/>
        <v>-44</v>
      </c>
      <c r="Q1677" s="896" t="e">
        <f t="shared" si="242"/>
        <v>#N/A</v>
      </c>
      <c r="R1677" s="613">
        <f t="shared" si="237"/>
        <v>0</v>
      </c>
      <c r="S1677" s="613">
        <f t="shared" si="238"/>
        <v>0</v>
      </c>
      <c r="T1677" s="747">
        <f t="shared" si="239"/>
        <v>-44</v>
      </c>
      <c r="U1677" s="613" t="e">
        <f t="shared" si="240"/>
        <v>#N/A</v>
      </c>
    </row>
    <row r="1678" spans="1:21">
      <c r="A1678" s="285" t="s">
        <v>3723</v>
      </c>
      <c r="B1678" s="285" t="s">
        <v>1781</v>
      </c>
      <c r="C1678" s="447" t="s">
        <v>6391</v>
      </c>
      <c r="D1678" s="497">
        <f t="shared" si="241"/>
        <v>879</v>
      </c>
      <c r="E1678" s="496" t="e">
        <v>#N/A</v>
      </c>
      <c r="F1678" s="489" t="e">
        <v>#N/A</v>
      </c>
      <c r="G1678" s="489">
        <v>879</v>
      </c>
      <c r="H1678" s="489" t="e">
        <v>#N/A</v>
      </c>
      <c r="I1678" s="489">
        <v>936</v>
      </c>
      <c r="J1678" s="489">
        <v>879</v>
      </c>
      <c r="K1678" s="489">
        <v>879</v>
      </c>
      <c r="L1678" s="489" t="e">
        <v>#N/A</v>
      </c>
      <c r="M1678" s="743"/>
      <c r="N1678" s="613" t="e">
        <f t="shared" si="234"/>
        <v>#N/A</v>
      </c>
      <c r="O1678" s="613" t="e">
        <f t="shared" si="235"/>
        <v>#N/A</v>
      </c>
      <c r="P1678" s="613" t="e">
        <f t="shared" si="236"/>
        <v>#N/A</v>
      </c>
      <c r="Q1678" s="896" t="e">
        <f t="shared" si="242"/>
        <v>#N/A</v>
      </c>
      <c r="R1678" s="613">
        <f t="shared" si="237"/>
        <v>-57</v>
      </c>
      <c r="S1678" s="613">
        <f t="shared" si="238"/>
        <v>0</v>
      </c>
      <c r="T1678" s="747">
        <f t="shared" si="239"/>
        <v>0</v>
      </c>
      <c r="U1678" s="613" t="e">
        <f t="shared" si="240"/>
        <v>#N/A</v>
      </c>
    </row>
    <row r="1679" spans="1:21">
      <c r="A1679" s="285" t="s">
        <v>3723</v>
      </c>
      <c r="B1679" s="285" t="s">
        <v>1796</v>
      </c>
      <c r="C1679" s="447" t="s">
        <v>6392</v>
      </c>
      <c r="D1679" s="497">
        <f t="shared" si="241"/>
        <v>726</v>
      </c>
      <c r="E1679" s="496" t="e">
        <v>#N/A</v>
      </c>
      <c r="F1679" s="489" t="e">
        <v>#N/A</v>
      </c>
      <c r="G1679" s="489">
        <v>726</v>
      </c>
      <c r="H1679" s="489">
        <v>726</v>
      </c>
      <c r="I1679" s="489">
        <v>726</v>
      </c>
      <c r="J1679" s="489">
        <v>726</v>
      </c>
      <c r="K1679" s="489">
        <v>726</v>
      </c>
      <c r="L1679" s="489" t="e">
        <v>#N/A</v>
      </c>
      <c r="M1679" s="743"/>
      <c r="N1679" s="613" t="e">
        <f t="shared" si="234"/>
        <v>#N/A</v>
      </c>
      <c r="O1679" s="613" t="e">
        <f t="shared" si="235"/>
        <v>#N/A</v>
      </c>
      <c r="P1679" s="613">
        <f t="shared" si="236"/>
        <v>0</v>
      </c>
      <c r="Q1679" s="896" t="e">
        <f t="shared" si="242"/>
        <v>#N/A</v>
      </c>
      <c r="R1679" s="613">
        <f t="shared" si="237"/>
        <v>0</v>
      </c>
      <c r="S1679" s="613">
        <f t="shared" si="238"/>
        <v>0</v>
      </c>
      <c r="T1679" s="747">
        <f t="shared" si="239"/>
        <v>0</v>
      </c>
      <c r="U1679" s="613" t="e">
        <f t="shared" si="240"/>
        <v>#N/A</v>
      </c>
    </row>
    <row r="1680" spans="1:21">
      <c r="A1680" s="285" t="s">
        <v>3723</v>
      </c>
      <c r="B1680" s="285" t="s">
        <v>1811</v>
      </c>
      <c r="C1680" s="447" t="s">
        <v>6393</v>
      </c>
      <c r="D1680" s="497">
        <f t="shared" si="241"/>
        <v>932</v>
      </c>
      <c r="E1680" s="496" t="e">
        <v>#N/A</v>
      </c>
      <c r="F1680" s="489" t="e">
        <v>#N/A</v>
      </c>
      <c r="G1680" s="489">
        <v>932</v>
      </c>
      <c r="H1680" s="489">
        <v>932</v>
      </c>
      <c r="I1680" s="489">
        <v>932</v>
      </c>
      <c r="J1680" s="489" t="e">
        <v>#N/A</v>
      </c>
      <c r="K1680" s="489">
        <v>932</v>
      </c>
      <c r="L1680" s="489" t="e">
        <v>#N/A</v>
      </c>
      <c r="M1680" s="743"/>
      <c r="N1680" s="613" t="e">
        <f t="shared" si="234"/>
        <v>#N/A</v>
      </c>
      <c r="O1680" s="613" t="e">
        <f t="shared" si="235"/>
        <v>#N/A</v>
      </c>
      <c r="P1680" s="613">
        <f t="shared" si="236"/>
        <v>0</v>
      </c>
      <c r="Q1680" s="896" t="e">
        <f t="shared" si="242"/>
        <v>#N/A</v>
      </c>
      <c r="R1680" s="613">
        <f t="shared" si="237"/>
        <v>0</v>
      </c>
      <c r="S1680" s="613" t="e">
        <f t="shared" si="238"/>
        <v>#N/A</v>
      </c>
      <c r="T1680" s="747">
        <f t="shared" si="239"/>
        <v>0</v>
      </c>
      <c r="U1680" s="613" t="e">
        <f t="shared" si="240"/>
        <v>#N/A</v>
      </c>
    </row>
    <row r="1681" spans="1:21">
      <c r="A1681" s="285" t="s">
        <v>3723</v>
      </c>
      <c r="B1681" s="285" t="s">
        <v>1697</v>
      </c>
      <c r="C1681" s="447" t="s">
        <v>6394</v>
      </c>
      <c r="D1681" s="497">
        <f t="shared" si="241"/>
        <v>889</v>
      </c>
      <c r="E1681" s="496" t="e">
        <v>#N/A</v>
      </c>
      <c r="F1681" s="489" t="e">
        <v>#N/A</v>
      </c>
      <c r="G1681" s="489">
        <v>889</v>
      </c>
      <c r="H1681" s="489">
        <v>889</v>
      </c>
      <c r="I1681" s="489">
        <v>889</v>
      </c>
      <c r="J1681" s="489" t="e">
        <v>#N/A</v>
      </c>
      <c r="K1681" s="489">
        <v>889</v>
      </c>
      <c r="L1681" s="489" t="e">
        <v>#N/A</v>
      </c>
      <c r="M1681" s="743"/>
      <c r="N1681" s="613" t="e">
        <f t="shared" si="234"/>
        <v>#N/A</v>
      </c>
      <c r="O1681" s="613" t="e">
        <f t="shared" si="235"/>
        <v>#N/A</v>
      </c>
      <c r="P1681" s="613">
        <f t="shared" si="236"/>
        <v>0</v>
      </c>
      <c r="Q1681" s="896" t="e">
        <f t="shared" si="242"/>
        <v>#N/A</v>
      </c>
      <c r="R1681" s="613">
        <f t="shared" si="237"/>
        <v>0</v>
      </c>
      <c r="S1681" s="613" t="e">
        <f t="shared" si="238"/>
        <v>#N/A</v>
      </c>
      <c r="T1681" s="747">
        <f t="shared" si="239"/>
        <v>0</v>
      </c>
      <c r="U1681" s="613" t="e">
        <f t="shared" si="240"/>
        <v>#N/A</v>
      </c>
    </row>
    <row r="1682" spans="1:21">
      <c r="A1682" s="285" t="s">
        <v>3723</v>
      </c>
      <c r="B1682" s="285" t="s">
        <v>1711</v>
      </c>
      <c r="C1682" s="447" t="s">
        <v>6395</v>
      </c>
      <c r="D1682" s="497">
        <f t="shared" si="241"/>
        <v>1095</v>
      </c>
      <c r="E1682" s="496" t="e">
        <v>#N/A</v>
      </c>
      <c r="F1682" s="489" t="e">
        <v>#N/A</v>
      </c>
      <c r="G1682" s="489">
        <v>1095</v>
      </c>
      <c r="H1682" s="489">
        <v>1095</v>
      </c>
      <c r="I1682" s="489">
        <v>1095</v>
      </c>
      <c r="J1682" s="489" t="e">
        <v>#N/A</v>
      </c>
      <c r="K1682" s="489">
        <v>1095</v>
      </c>
      <c r="L1682" s="489" t="e">
        <v>#N/A</v>
      </c>
      <c r="M1682" s="743"/>
      <c r="N1682" s="613" t="e">
        <f t="shared" si="234"/>
        <v>#N/A</v>
      </c>
      <c r="O1682" s="613" t="e">
        <f t="shared" si="235"/>
        <v>#N/A</v>
      </c>
      <c r="P1682" s="613">
        <f t="shared" si="236"/>
        <v>0</v>
      </c>
      <c r="Q1682" s="896" t="e">
        <f t="shared" si="242"/>
        <v>#N/A</v>
      </c>
      <c r="R1682" s="613">
        <f t="shared" si="237"/>
        <v>0</v>
      </c>
      <c r="S1682" s="613" t="e">
        <f t="shared" si="238"/>
        <v>#N/A</v>
      </c>
      <c r="T1682" s="747">
        <f t="shared" si="239"/>
        <v>0</v>
      </c>
      <c r="U1682" s="613" t="e">
        <f t="shared" si="240"/>
        <v>#N/A</v>
      </c>
    </row>
    <row r="1683" spans="1:21">
      <c r="A1683" s="285" t="s">
        <v>3723</v>
      </c>
      <c r="B1683" s="285" t="s">
        <v>1727</v>
      </c>
      <c r="C1683" s="447" t="s">
        <v>6396</v>
      </c>
      <c r="D1683" s="497">
        <f t="shared" si="241"/>
        <v>942</v>
      </c>
      <c r="E1683" s="496" t="e">
        <v>#N/A</v>
      </c>
      <c r="F1683" s="489" t="e">
        <v>#N/A</v>
      </c>
      <c r="G1683" s="489">
        <v>942</v>
      </c>
      <c r="H1683" s="489">
        <v>942</v>
      </c>
      <c r="I1683" s="489">
        <v>942</v>
      </c>
      <c r="J1683" s="489" t="e">
        <v>#N/A</v>
      </c>
      <c r="K1683" s="489">
        <v>942</v>
      </c>
      <c r="L1683" s="489" t="e">
        <v>#N/A</v>
      </c>
      <c r="M1683" s="743"/>
      <c r="N1683" s="613" t="e">
        <f t="shared" si="234"/>
        <v>#N/A</v>
      </c>
      <c r="O1683" s="613" t="e">
        <f t="shared" si="235"/>
        <v>#N/A</v>
      </c>
      <c r="P1683" s="613">
        <f t="shared" si="236"/>
        <v>0</v>
      </c>
      <c r="Q1683" s="896" t="e">
        <f t="shared" si="242"/>
        <v>#N/A</v>
      </c>
      <c r="R1683" s="613">
        <f t="shared" si="237"/>
        <v>0</v>
      </c>
      <c r="S1683" s="613" t="e">
        <f t="shared" si="238"/>
        <v>#N/A</v>
      </c>
      <c r="T1683" s="747">
        <f t="shared" si="239"/>
        <v>0</v>
      </c>
      <c r="U1683" s="613" t="e">
        <f t="shared" si="240"/>
        <v>#N/A</v>
      </c>
    </row>
    <row r="1684" spans="1:21">
      <c r="A1684" s="285" t="s">
        <v>3723</v>
      </c>
      <c r="B1684" s="285" t="s">
        <v>1741</v>
      </c>
      <c r="C1684" s="447" t="s">
        <v>6397</v>
      </c>
      <c r="D1684" s="497">
        <f t="shared" si="241"/>
        <v>1148</v>
      </c>
      <c r="E1684" s="496" t="e">
        <v>#N/A</v>
      </c>
      <c r="F1684" s="489" t="e">
        <v>#N/A</v>
      </c>
      <c r="G1684" s="489">
        <v>1148</v>
      </c>
      <c r="H1684" s="489">
        <v>1148</v>
      </c>
      <c r="I1684" s="489">
        <v>1148</v>
      </c>
      <c r="J1684" s="489" t="e">
        <v>#N/A</v>
      </c>
      <c r="K1684" s="489">
        <v>1148</v>
      </c>
      <c r="L1684" s="489" t="e">
        <v>#N/A</v>
      </c>
      <c r="M1684" s="743"/>
      <c r="N1684" s="613" t="e">
        <f t="shared" si="234"/>
        <v>#N/A</v>
      </c>
      <c r="O1684" s="613" t="e">
        <f t="shared" si="235"/>
        <v>#N/A</v>
      </c>
      <c r="P1684" s="613">
        <f t="shared" si="236"/>
        <v>0</v>
      </c>
      <c r="Q1684" s="896" t="e">
        <f t="shared" si="242"/>
        <v>#N/A</v>
      </c>
      <c r="R1684" s="613">
        <f t="shared" si="237"/>
        <v>0</v>
      </c>
      <c r="S1684" s="613" t="e">
        <f t="shared" si="238"/>
        <v>#N/A</v>
      </c>
      <c r="T1684" s="747">
        <f t="shared" si="239"/>
        <v>0</v>
      </c>
      <c r="U1684" s="613" t="e">
        <f t="shared" si="240"/>
        <v>#N/A</v>
      </c>
    </row>
    <row r="1685" spans="1:21">
      <c r="A1685" s="285" t="s">
        <v>3723</v>
      </c>
      <c r="B1685" s="285" t="s">
        <v>1704</v>
      </c>
      <c r="C1685" s="447" t="s">
        <v>6398</v>
      </c>
      <c r="D1685" s="497">
        <f t="shared" si="241"/>
        <v>898</v>
      </c>
      <c r="E1685" s="496" t="e">
        <v>#N/A</v>
      </c>
      <c r="F1685" s="489" t="e">
        <v>#N/A</v>
      </c>
      <c r="G1685" s="489">
        <v>898</v>
      </c>
      <c r="H1685" s="489" t="e">
        <v>#N/A</v>
      </c>
      <c r="I1685" s="489">
        <v>956</v>
      </c>
      <c r="J1685" s="489" t="e">
        <v>#N/A</v>
      </c>
      <c r="K1685" s="489">
        <v>898</v>
      </c>
      <c r="L1685" s="489" t="e">
        <v>#N/A</v>
      </c>
      <c r="M1685" s="743"/>
      <c r="N1685" s="613" t="e">
        <f t="shared" si="234"/>
        <v>#N/A</v>
      </c>
      <c r="O1685" s="613" t="e">
        <f t="shared" si="235"/>
        <v>#N/A</v>
      </c>
      <c r="P1685" s="613" t="e">
        <f t="shared" si="236"/>
        <v>#N/A</v>
      </c>
      <c r="Q1685" s="896" t="e">
        <f t="shared" si="242"/>
        <v>#N/A</v>
      </c>
      <c r="R1685" s="613">
        <f t="shared" si="237"/>
        <v>-58</v>
      </c>
      <c r="S1685" s="613" t="e">
        <f t="shared" si="238"/>
        <v>#N/A</v>
      </c>
      <c r="T1685" s="747">
        <f t="shared" si="239"/>
        <v>0</v>
      </c>
      <c r="U1685" s="613" t="e">
        <f t="shared" si="240"/>
        <v>#N/A</v>
      </c>
    </row>
    <row r="1686" spans="1:21">
      <c r="A1686" s="285" t="s">
        <v>3723</v>
      </c>
      <c r="B1686" s="285" t="s">
        <v>1719</v>
      </c>
      <c r="C1686" s="447" t="s">
        <v>6399</v>
      </c>
      <c r="D1686" s="497">
        <f t="shared" si="241"/>
        <v>1104</v>
      </c>
      <c r="E1686" s="496" t="e">
        <v>#N/A</v>
      </c>
      <c r="F1686" s="489" t="e">
        <v>#N/A</v>
      </c>
      <c r="G1686" s="489">
        <v>1104</v>
      </c>
      <c r="H1686" s="489">
        <v>1104</v>
      </c>
      <c r="I1686" s="489">
        <v>1104</v>
      </c>
      <c r="J1686" s="489" t="e">
        <v>#N/A</v>
      </c>
      <c r="K1686" s="489">
        <v>1104</v>
      </c>
      <c r="L1686" s="489" t="e">
        <v>#N/A</v>
      </c>
      <c r="M1686" s="743"/>
      <c r="N1686" s="613" t="e">
        <f t="shared" si="234"/>
        <v>#N/A</v>
      </c>
      <c r="O1686" s="613" t="e">
        <f t="shared" si="235"/>
        <v>#N/A</v>
      </c>
      <c r="P1686" s="613">
        <f t="shared" si="236"/>
        <v>0</v>
      </c>
      <c r="Q1686" s="896" t="e">
        <f t="shared" si="242"/>
        <v>#N/A</v>
      </c>
      <c r="R1686" s="613">
        <f t="shared" si="237"/>
        <v>0</v>
      </c>
      <c r="S1686" s="613" t="e">
        <f t="shared" si="238"/>
        <v>#N/A</v>
      </c>
      <c r="T1686" s="747">
        <f t="shared" si="239"/>
        <v>0</v>
      </c>
      <c r="U1686" s="613" t="e">
        <f t="shared" si="240"/>
        <v>#N/A</v>
      </c>
    </row>
    <row r="1687" spans="1:21">
      <c r="A1687" s="285" t="s">
        <v>3723</v>
      </c>
      <c r="B1687" s="285" t="s">
        <v>1734</v>
      </c>
      <c r="C1687" s="447" t="s">
        <v>6400</v>
      </c>
      <c r="D1687" s="497">
        <f t="shared" si="241"/>
        <v>951</v>
      </c>
      <c r="E1687" s="496" t="e">
        <v>#N/A</v>
      </c>
      <c r="F1687" s="489" t="e">
        <v>#N/A</v>
      </c>
      <c r="G1687" s="489">
        <v>951</v>
      </c>
      <c r="H1687" s="489">
        <v>951</v>
      </c>
      <c r="I1687" s="489">
        <v>951</v>
      </c>
      <c r="J1687" s="489" t="e">
        <v>#N/A</v>
      </c>
      <c r="K1687" s="489">
        <v>951</v>
      </c>
      <c r="L1687" s="489" t="e">
        <v>#N/A</v>
      </c>
      <c r="M1687" s="743"/>
      <c r="N1687" s="613" t="e">
        <f t="shared" si="234"/>
        <v>#N/A</v>
      </c>
      <c r="O1687" s="613" t="e">
        <f t="shared" si="235"/>
        <v>#N/A</v>
      </c>
      <c r="P1687" s="613">
        <f t="shared" si="236"/>
        <v>0</v>
      </c>
      <c r="Q1687" s="896" t="e">
        <f t="shared" si="242"/>
        <v>#N/A</v>
      </c>
      <c r="R1687" s="613">
        <f t="shared" si="237"/>
        <v>0</v>
      </c>
      <c r="S1687" s="613" t="e">
        <f t="shared" si="238"/>
        <v>#N/A</v>
      </c>
      <c r="T1687" s="747">
        <f t="shared" si="239"/>
        <v>0</v>
      </c>
      <c r="U1687" s="613" t="e">
        <f t="shared" si="240"/>
        <v>#N/A</v>
      </c>
    </row>
    <row r="1688" spans="1:21">
      <c r="A1688" s="285" t="s">
        <v>3723</v>
      </c>
      <c r="B1688" s="285" t="s">
        <v>1749</v>
      </c>
      <c r="C1688" s="447" t="s">
        <v>6401</v>
      </c>
      <c r="D1688" s="497">
        <f t="shared" si="241"/>
        <v>1157</v>
      </c>
      <c r="E1688" s="496" t="e">
        <v>#N/A</v>
      </c>
      <c r="F1688" s="489" t="e">
        <v>#N/A</v>
      </c>
      <c r="G1688" s="489">
        <v>1157</v>
      </c>
      <c r="H1688" s="489">
        <v>1157</v>
      </c>
      <c r="I1688" s="489">
        <v>1157</v>
      </c>
      <c r="J1688" s="489" t="e">
        <v>#N/A</v>
      </c>
      <c r="K1688" s="489">
        <v>1157</v>
      </c>
      <c r="L1688" s="489" t="e">
        <v>#N/A</v>
      </c>
      <c r="M1688" s="743"/>
      <c r="N1688" s="613" t="e">
        <f t="shared" si="234"/>
        <v>#N/A</v>
      </c>
      <c r="O1688" s="613" t="e">
        <f t="shared" si="235"/>
        <v>#N/A</v>
      </c>
      <c r="P1688" s="613">
        <f t="shared" si="236"/>
        <v>0</v>
      </c>
      <c r="Q1688" s="896" t="e">
        <f t="shared" si="242"/>
        <v>#N/A</v>
      </c>
      <c r="R1688" s="613">
        <f t="shared" si="237"/>
        <v>0</v>
      </c>
      <c r="S1688" s="613" t="e">
        <f t="shared" si="238"/>
        <v>#N/A</v>
      </c>
      <c r="T1688" s="747">
        <f t="shared" si="239"/>
        <v>0</v>
      </c>
      <c r="U1688" s="613" t="e">
        <f t="shared" si="240"/>
        <v>#N/A</v>
      </c>
    </row>
    <row r="1689" spans="1:21">
      <c r="A1689" s="285" t="s">
        <v>3723</v>
      </c>
      <c r="B1689" s="285" t="s">
        <v>1637</v>
      </c>
      <c r="C1689" s="447" t="s">
        <v>6402</v>
      </c>
      <c r="D1689" s="497">
        <f t="shared" si="241"/>
        <v>747</v>
      </c>
      <c r="E1689" s="496">
        <v>747</v>
      </c>
      <c r="F1689" s="489" t="e">
        <v>#N/A</v>
      </c>
      <c r="G1689" s="489">
        <v>747</v>
      </c>
      <c r="H1689" s="489" t="e">
        <v>#N/A</v>
      </c>
      <c r="I1689" s="489">
        <v>747</v>
      </c>
      <c r="J1689" s="489">
        <v>747</v>
      </c>
      <c r="K1689" s="489">
        <v>747</v>
      </c>
      <c r="L1689" s="489" t="e">
        <v>#N/A</v>
      </c>
      <c r="M1689" s="743"/>
      <c r="N1689" s="613">
        <f t="shared" si="234"/>
        <v>0</v>
      </c>
      <c r="O1689" s="613" t="e">
        <f t="shared" si="235"/>
        <v>#N/A</v>
      </c>
      <c r="P1689" s="613" t="e">
        <f t="shared" si="236"/>
        <v>#N/A</v>
      </c>
      <c r="Q1689" s="896" t="e">
        <f t="shared" si="242"/>
        <v>#N/A</v>
      </c>
      <c r="R1689" s="613">
        <f t="shared" si="237"/>
        <v>0</v>
      </c>
      <c r="S1689" s="613">
        <f t="shared" si="238"/>
        <v>0</v>
      </c>
      <c r="T1689" s="747">
        <f t="shared" si="239"/>
        <v>0</v>
      </c>
      <c r="U1689" s="613" t="e">
        <f t="shared" si="240"/>
        <v>#N/A</v>
      </c>
    </row>
    <row r="1690" spans="1:21">
      <c r="A1690" s="285" t="s">
        <v>3723</v>
      </c>
      <c r="B1690" s="285" t="s">
        <v>1651</v>
      </c>
      <c r="C1690" s="447" t="s">
        <v>6403</v>
      </c>
      <c r="D1690" s="497">
        <f t="shared" si="241"/>
        <v>953</v>
      </c>
      <c r="E1690" s="496" t="e">
        <v>#N/A</v>
      </c>
      <c r="F1690" s="489" t="e">
        <v>#N/A</v>
      </c>
      <c r="G1690" s="489">
        <v>953</v>
      </c>
      <c r="H1690" s="489">
        <v>953</v>
      </c>
      <c r="I1690" s="489">
        <v>953</v>
      </c>
      <c r="J1690" s="489">
        <v>953</v>
      </c>
      <c r="K1690" s="489">
        <v>953</v>
      </c>
      <c r="L1690" s="489" t="e">
        <v>#N/A</v>
      </c>
      <c r="M1690" s="743"/>
      <c r="N1690" s="613" t="e">
        <f t="shared" si="234"/>
        <v>#N/A</v>
      </c>
      <c r="O1690" s="613" t="e">
        <f t="shared" si="235"/>
        <v>#N/A</v>
      </c>
      <c r="P1690" s="613">
        <f t="shared" si="236"/>
        <v>0</v>
      </c>
      <c r="Q1690" s="896" t="e">
        <f t="shared" si="242"/>
        <v>#N/A</v>
      </c>
      <c r="R1690" s="613">
        <f t="shared" si="237"/>
        <v>0</v>
      </c>
      <c r="S1690" s="613">
        <f t="shared" si="238"/>
        <v>0</v>
      </c>
      <c r="T1690" s="747">
        <f t="shared" si="239"/>
        <v>0</v>
      </c>
      <c r="U1690" s="613" t="e">
        <f t="shared" si="240"/>
        <v>#N/A</v>
      </c>
    </row>
    <row r="1691" spans="1:21">
      <c r="A1691" s="285" t="s">
        <v>3723</v>
      </c>
      <c r="B1691" s="285" t="s">
        <v>1667</v>
      </c>
      <c r="C1691" s="447" t="s">
        <v>6404</v>
      </c>
      <c r="D1691" s="497">
        <f t="shared" si="241"/>
        <v>800</v>
      </c>
      <c r="E1691" s="496" t="e">
        <v>#N/A</v>
      </c>
      <c r="F1691" s="489" t="e">
        <v>#N/A</v>
      </c>
      <c r="G1691" s="489">
        <v>800</v>
      </c>
      <c r="H1691" s="489">
        <v>800</v>
      </c>
      <c r="I1691" s="489">
        <v>800</v>
      </c>
      <c r="J1691" s="489" t="e">
        <v>#N/A</v>
      </c>
      <c r="K1691" s="489">
        <v>800</v>
      </c>
      <c r="L1691" s="489" t="e">
        <v>#N/A</v>
      </c>
      <c r="M1691" s="743"/>
      <c r="N1691" s="613" t="e">
        <f t="shared" si="234"/>
        <v>#N/A</v>
      </c>
      <c r="O1691" s="613" t="e">
        <f t="shared" si="235"/>
        <v>#N/A</v>
      </c>
      <c r="P1691" s="613">
        <f t="shared" si="236"/>
        <v>0</v>
      </c>
      <c r="Q1691" s="896" t="e">
        <f t="shared" si="242"/>
        <v>#N/A</v>
      </c>
      <c r="R1691" s="613">
        <f t="shared" si="237"/>
        <v>0</v>
      </c>
      <c r="S1691" s="613" t="e">
        <f t="shared" si="238"/>
        <v>#N/A</v>
      </c>
      <c r="T1691" s="747">
        <f t="shared" si="239"/>
        <v>0</v>
      </c>
      <c r="U1691" s="613" t="e">
        <f t="shared" si="240"/>
        <v>#N/A</v>
      </c>
    </row>
    <row r="1692" spans="1:21">
      <c r="A1692" s="285" t="s">
        <v>3723</v>
      </c>
      <c r="B1692" s="285" t="s">
        <v>1681</v>
      </c>
      <c r="C1692" s="447" t="s">
        <v>6405</v>
      </c>
      <c r="D1692" s="497">
        <f t="shared" si="241"/>
        <v>1006</v>
      </c>
      <c r="E1692" s="496" t="e">
        <v>#N/A</v>
      </c>
      <c r="F1692" s="489" t="e">
        <v>#N/A</v>
      </c>
      <c r="G1692" s="489">
        <v>1006</v>
      </c>
      <c r="H1692" s="489">
        <v>1006</v>
      </c>
      <c r="I1692" s="489">
        <v>1006</v>
      </c>
      <c r="J1692" s="489">
        <v>1006</v>
      </c>
      <c r="K1692" s="489">
        <v>1006</v>
      </c>
      <c r="L1692" s="489" t="e">
        <v>#N/A</v>
      </c>
      <c r="M1692" s="743"/>
      <c r="N1692" s="613" t="e">
        <f t="shared" si="234"/>
        <v>#N/A</v>
      </c>
      <c r="O1692" s="613" t="e">
        <f t="shared" si="235"/>
        <v>#N/A</v>
      </c>
      <c r="P1692" s="613">
        <f t="shared" si="236"/>
        <v>0</v>
      </c>
      <c r="Q1692" s="896" t="e">
        <f t="shared" si="242"/>
        <v>#N/A</v>
      </c>
      <c r="R1692" s="613">
        <f t="shared" si="237"/>
        <v>0</v>
      </c>
      <c r="S1692" s="613">
        <f t="shared" si="238"/>
        <v>0</v>
      </c>
      <c r="T1692" s="747">
        <f t="shared" si="239"/>
        <v>0</v>
      </c>
      <c r="U1692" s="613" t="e">
        <f t="shared" si="240"/>
        <v>#N/A</v>
      </c>
    </row>
    <row r="1693" spans="1:21">
      <c r="A1693" s="285" t="s">
        <v>3723</v>
      </c>
      <c r="B1693" s="285" t="s">
        <v>1644</v>
      </c>
      <c r="C1693" s="447" t="s">
        <v>6406</v>
      </c>
      <c r="D1693" s="497">
        <f t="shared" si="241"/>
        <v>756</v>
      </c>
      <c r="E1693" s="496" t="e">
        <v>#N/A</v>
      </c>
      <c r="F1693" s="489" t="e">
        <v>#N/A</v>
      </c>
      <c r="G1693" s="489">
        <v>756</v>
      </c>
      <c r="H1693" s="489">
        <v>756</v>
      </c>
      <c r="I1693" s="489">
        <v>756</v>
      </c>
      <c r="J1693" s="489">
        <v>756</v>
      </c>
      <c r="K1693" s="489">
        <v>756</v>
      </c>
      <c r="L1693" s="489" t="e">
        <v>#N/A</v>
      </c>
      <c r="M1693" s="743"/>
      <c r="N1693" s="613" t="e">
        <f t="shared" si="234"/>
        <v>#N/A</v>
      </c>
      <c r="O1693" s="613" t="e">
        <f t="shared" si="235"/>
        <v>#N/A</v>
      </c>
      <c r="P1693" s="613">
        <f t="shared" si="236"/>
        <v>0</v>
      </c>
      <c r="Q1693" s="896" t="e">
        <f t="shared" si="242"/>
        <v>#N/A</v>
      </c>
      <c r="R1693" s="613">
        <f t="shared" si="237"/>
        <v>0</v>
      </c>
      <c r="S1693" s="613">
        <f t="shared" si="238"/>
        <v>0</v>
      </c>
      <c r="T1693" s="747">
        <f t="shared" si="239"/>
        <v>0</v>
      </c>
      <c r="U1693" s="613" t="e">
        <f t="shared" si="240"/>
        <v>#N/A</v>
      </c>
    </row>
    <row r="1694" spans="1:21">
      <c r="A1694" s="285" t="s">
        <v>3723</v>
      </c>
      <c r="B1694" s="285" t="s">
        <v>1659</v>
      </c>
      <c r="C1694" s="447" t="s">
        <v>6407</v>
      </c>
      <c r="D1694" s="497">
        <f t="shared" si="241"/>
        <v>962</v>
      </c>
      <c r="E1694" s="496" t="e">
        <v>#N/A</v>
      </c>
      <c r="F1694" s="489" t="e">
        <v>#N/A</v>
      </c>
      <c r="G1694" s="489">
        <v>962</v>
      </c>
      <c r="H1694" s="489">
        <v>962</v>
      </c>
      <c r="I1694" s="489">
        <v>962</v>
      </c>
      <c r="J1694" s="489" t="e">
        <v>#N/A</v>
      </c>
      <c r="K1694" s="489">
        <v>962</v>
      </c>
      <c r="L1694" s="489" t="e">
        <v>#N/A</v>
      </c>
      <c r="M1694" s="743"/>
      <c r="N1694" s="613" t="e">
        <f t="shared" si="234"/>
        <v>#N/A</v>
      </c>
      <c r="O1694" s="613" t="e">
        <f t="shared" si="235"/>
        <v>#N/A</v>
      </c>
      <c r="P1694" s="613">
        <f t="shared" si="236"/>
        <v>0</v>
      </c>
      <c r="Q1694" s="896" t="e">
        <f t="shared" si="242"/>
        <v>#N/A</v>
      </c>
      <c r="R1694" s="613">
        <f t="shared" si="237"/>
        <v>0</v>
      </c>
      <c r="S1694" s="613" t="e">
        <f t="shared" si="238"/>
        <v>#N/A</v>
      </c>
      <c r="T1694" s="747">
        <f t="shared" si="239"/>
        <v>0</v>
      </c>
      <c r="U1694" s="613" t="e">
        <f t="shared" si="240"/>
        <v>#N/A</v>
      </c>
    </row>
    <row r="1695" spans="1:21">
      <c r="A1695" s="285" t="s">
        <v>3723</v>
      </c>
      <c r="B1695" s="285" t="s">
        <v>1674</v>
      </c>
      <c r="C1695" s="447" t="s">
        <v>6408</v>
      </c>
      <c r="D1695" s="497">
        <f t="shared" si="241"/>
        <v>809</v>
      </c>
      <c r="E1695" s="496" t="e">
        <v>#N/A</v>
      </c>
      <c r="F1695" s="489" t="e">
        <v>#N/A</v>
      </c>
      <c r="G1695" s="489">
        <v>809</v>
      </c>
      <c r="H1695" s="489">
        <v>809</v>
      </c>
      <c r="I1695" s="489">
        <v>809</v>
      </c>
      <c r="J1695" s="489" t="e">
        <v>#N/A</v>
      </c>
      <c r="K1695" s="489">
        <v>809</v>
      </c>
      <c r="L1695" s="489" t="e">
        <v>#N/A</v>
      </c>
      <c r="M1695" s="743"/>
      <c r="N1695" s="613" t="e">
        <f t="shared" si="234"/>
        <v>#N/A</v>
      </c>
      <c r="O1695" s="613" t="e">
        <f t="shared" si="235"/>
        <v>#N/A</v>
      </c>
      <c r="P1695" s="613">
        <f t="shared" si="236"/>
        <v>0</v>
      </c>
      <c r="Q1695" s="896" t="e">
        <f t="shared" si="242"/>
        <v>#N/A</v>
      </c>
      <c r="R1695" s="613">
        <f t="shared" si="237"/>
        <v>0</v>
      </c>
      <c r="S1695" s="613" t="e">
        <f t="shared" si="238"/>
        <v>#N/A</v>
      </c>
      <c r="T1695" s="747">
        <f t="shared" si="239"/>
        <v>0</v>
      </c>
      <c r="U1695" s="613" t="e">
        <f t="shared" si="240"/>
        <v>#N/A</v>
      </c>
    </row>
    <row r="1696" spans="1:21">
      <c r="A1696" s="285" t="s">
        <v>3723</v>
      </c>
      <c r="B1696" s="285" t="s">
        <v>1689</v>
      </c>
      <c r="C1696" s="447" t="s">
        <v>6409</v>
      </c>
      <c r="D1696" s="497">
        <f t="shared" si="241"/>
        <v>1015</v>
      </c>
      <c r="E1696" s="496" t="e">
        <v>#N/A</v>
      </c>
      <c r="F1696" s="489" t="e">
        <v>#N/A</v>
      </c>
      <c r="G1696" s="489">
        <v>1015</v>
      </c>
      <c r="H1696" s="489">
        <v>1015</v>
      </c>
      <c r="I1696" s="489">
        <v>1015</v>
      </c>
      <c r="J1696" s="489" t="e">
        <v>#N/A</v>
      </c>
      <c r="K1696" s="489">
        <v>1015</v>
      </c>
      <c r="L1696" s="489" t="e">
        <v>#N/A</v>
      </c>
      <c r="M1696" s="743"/>
      <c r="N1696" s="613" t="e">
        <f t="shared" si="234"/>
        <v>#N/A</v>
      </c>
      <c r="O1696" s="613" t="e">
        <f t="shared" si="235"/>
        <v>#N/A</v>
      </c>
      <c r="P1696" s="613">
        <f t="shared" si="236"/>
        <v>0</v>
      </c>
      <c r="Q1696" s="896" t="e">
        <f t="shared" si="242"/>
        <v>#N/A</v>
      </c>
      <c r="R1696" s="613">
        <f t="shared" si="237"/>
        <v>0</v>
      </c>
      <c r="S1696" s="613" t="e">
        <f t="shared" si="238"/>
        <v>#N/A</v>
      </c>
      <c r="T1696" s="747">
        <f t="shared" si="239"/>
        <v>0</v>
      </c>
      <c r="U1696" s="613" t="e">
        <f t="shared" si="240"/>
        <v>#N/A</v>
      </c>
    </row>
    <row r="1697" spans="1:21">
      <c r="A1697" s="285" t="s">
        <v>3723</v>
      </c>
      <c r="B1697" s="285" t="s">
        <v>1758</v>
      </c>
      <c r="C1697" s="447" t="s">
        <v>6410</v>
      </c>
      <c r="D1697" s="497">
        <f t="shared" si="241"/>
        <v>724</v>
      </c>
      <c r="E1697" s="496">
        <v>724</v>
      </c>
      <c r="F1697" s="489" t="e">
        <v>#N/A</v>
      </c>
      <c r="G1697" s="489">
        <v>724</v>
      </c>
      <c r="H1697" s="489">
        <v>771</v>
      </c>
      <c r="I1697" s="489">
        <v>724</v>
      </c>
      <c r="J1697" s="489">
        <v>724</v>
      </c>
      <c r="K1697" s="489">
        <v>771</v>
      </c>
      <c r="L1697" s="489" t="e">
        <v>#N/A</v>
      </c>
      <c r="M1697" s="743"/>
      <c r="N1697" s="613">
        <f t="shared" si="234"/>
        <v>0</v>
      </c>
      <c r="O1697" s="613" t="e">
        <f t="shared" si="235"/>
        <v>#N/A</v>
      </c>
      <c r="P1697" s="613">
        <f t="shared" si="236"/>
        <v>-47</v>
      </c>
      <c r="Q1697" s="896" t="e">
        <f t="shared" si="242"/>
        <v>#N/A</v>
      </c>
      <c r="R1697" s="613">
        <f t="shared" si="237"/>
        <v>0</v>
      </c>
      <c r="S1697" s="613">
        <f t="shared" si="238"/>
        <v>0</v>
      </c>
      <c r="T1697" s="747">
        <f t="shared" si="239"/>
        <v>-47</v>
      </c>
      <c r="U1697" s="613" t="e">
        <f t="shared" si="240"/>
        <v>#N/A</v>
      </c>
    </row>
    <row r="1698" spans="1:21">
      <c r="A1698" s="285" t="s">
        <v>3723</v>
      </c>
      <c r="B1698" s="285" t="s">
        <v>1774</v>
      </c>
      <c r="C1698" s="447" t="s">
        <v>6411</v>
      </c>
      <c r="D1698" s="497">
        <f t="shared" si="241"/>
        <v>931</v>
      </c>
      <c r="E1698" s="496">
        <v>931</v>
      </c>
      <c r="F1698" s="489" t="e">
        <v>#N/A</v>
      </c>
      <c r="G1698" s="489">
        <v>931</v>
      </c>
      <c r="H1698" s="489">
        <v>991</v>
      </c>
      <c r="I1698" s="489">
        <v>931</v>
      </c>
      <c r="J1698" s="489">
        <v>931</v>
      </c>
      <c r="K1698" s="489">
        <v>991</v>
      </c>
      <c r="L1698" s="489" t="e">
        <v>#N/A</v>
      </c>
      <c r="M1698" s="743"/>
      <c r="N1698" s="613">
        <f t="shared" si="234"/>
        <v>0</v>
      </c>
      <c r="O1698" s="613" t="e">
        <f t="shared" si="235"/>
        <v>#N/A</v>
      </c>
      <c r="P1698" s="613">
        <f t="shared" si="236"/>
        <v>-60</v>
      </c>
      <c r="Q1698" s="896" t="e">
        <f t="shared" si="242"/>
        <v>#N/A</v>
      </c>
      <c r="R1698" s="613">
        <f t="shared" si="237"/>
        <v>0</v>
      </c>
      <c r="S1698" s="613">
        <f t="shared" si="238"/>
        <v>0</v>
      </c>
      <c r="T1698" s="747">
        <f t="shared" si="239"/>
        <v>-60</v>
      </c>
      <c r="U1698" s="613" t="e">
        <f t="shared" si="240"/>
        <v>#N/A</v>
      </c>
    </row>
    <row r="1699" spans="1:21">
      <c r="A1699" s="285" t="s">
        <v>3723</v>
      </c>
      <c r="B1699" s="285" t="s">
        <v>1790</v>
      </c>
      <c r="C1699" s="447" t="s">
        <v>6412</v>
      </c>
      <c r="D1699" s="497">
        <f t="shared" si="241"/>
        <v>784</v>
      </c>
      <c r="E1699" s="496" t="e">
        <v>#N/A</v>
      </c>
      <c r="F1699" s="489" t="e">
        <v>#N/A</v>
      </c>
      <c r="G1699" s="489">
        <v>784</v>
      </c>
      <c r="H1699" s="489">
        <v>835</v>
      </c>
      <c r="I1699" s="489">
        <v>835</v>
      </c>
      <c r="J1699" s="489">
        <v>784</v>
      </c>
      <c r="K1699" s="489">
        <v>784</v>
      </c>
      <c r="L1699" s="489" t="e">
        <v>#N/A</v>
      </c>
      <c r="M1699" s="743"/>
      <c r="N1699" s="613" t="e">
        <f t="shared" si="234"/>
        <v>#N/A</v>
      </c>
      <c r="O1699" s="613" t="e">
        <f t="shared" si="235"/>
        <v>#N/A</v>
      </c>
      <c r="P1699" s="613">
        <f t="shared" si="236"/>
        <v>-51</v>
      </c>
      <c r="Q1699" s="896" t="e">
        <f t="shared" si="242"/>
        <v>#N/A</v>
      </c>
      <c r="R1699" s="613">
        <f t="shared" si="237"/>
        <v>-51</v>
      </c>
      <c r="S1699" s="613">
        <f t="shared" si="238"/>
        <v>0</v>
      </c>
      <c r="T1699" s="747">
        <f t="shared" si="239"/>
        <v>0</v>
      </c>
      <c r="U1699" s="613" t="e">
        <f t="shared" si="240"/>
        <v>#N/A</v>
      </c>
    </row>
    <row r="1700" spans="1:21">
      <c r="A1700" s="285" t="s">
        <v>3723</v>
      </c>
      <c r="B1700" s="285" t="s">
        <v>1804</v>
      </c>
      <c r="C1700" s="447" t="s">
        <v>6413</v>
      </c>
      <c r="D1700" s="497">
        <f t="shared" si="241"/>
        <v>991</v>
      </c>
      <c r="E1700" s="496" t="e">
        <v>#N/A</v>
      </c>
      <c r="F1700" s="489" t="e">
        <v>#N/A</v>
      </c>
      <c r="G1700" s="489">
        <v>991</v>
      </c>
      <c r="H1700" s="489">
        <v>1055</v>
      </c>
      <c r="I1700" s="489">
        <v>1055</v>
      </c>
      <c r="J1700" s="489">
        <v>991</v>
      </c>
      <c r="K1700" s="489">
        <v>991</v>
      </c>
      <c r="L1700" s="489" t="e">
        <v>#N/A</v>
      </c>
      <c r="M1700" s="743"/>
      <c r="N1700" s="613" t="e">
        <f t="shared" si="234"/>
        <v>#N/A</v>
      </c>
      <c r="O1700" s="613" t="e">
        <f t="shared" si="235"/>
        <v>#N/A</v>
      </c>
      <c r="P1700" s="613">
        <f t="shared" si="236"/>
        <v>-64</v>
      </c>
      <c r="Q1700" s="896" t="e">
        <f t="shared" si="242"/>
        <v>#N/A</v>
      </c>
      <c r="R1700" s="613">
        <f t="shared" si="237"/>
        <v>-64</v>
      </c>
      <c r="S1700" s="613">
        <f t="shared" si="238"/>
        <v>0</v>
      </c>
      <c r="T1700" s="747">
        <f t="shared" si="239"/>
        <v>0</v>
      </c>
      <c r="U1700" s="613" t="e">
        <f t="shared" si="240"/>
        <v>#N/A</v>
      </c>
    </row>
    <row r="1701" spans="1:21">
      <c r="A1701" s="285" t="s">
        <v>3723</v>
      </c>
      <c r="B1701" s="285" t="s">
        <v>1766</v>
      </c>
      <c r="C1701" s="447" t="s">
        <v>6414</v>
      </c>
      <c r="D1701" s="497">
        <f t="shared" si="241"/>
        <v>733</v>
      </c>
      <c r="E1701" s="496" t="e">
        <v>#N/A</v>
      </c>
      <c r="F1701" s="489" t="e">
        <v>#N/A</v>
      </c>
      <c r="G1701" s="489">
        <v>733</v>
      </c>
      <c r="H1701" s="489">
        <v>826</v>
      </c>
      <c r="I1701" s="489">
        <v>826</v>
      </c>
      <c r="J1701" s="489">
        <v>733</v>
      </c>
      <c r="K1701" s="489">
        <v>733</v>
      </c>
      <c r="L1701" s="489" t="e">
        <v>#N/A</v>
      </c>
      <c r="M1701" s="743"/>
      <c r="N1701" s="613" t="e">
        <f t="shared" si="234"/>
        <v>#N/A</v>
      </c>
      <c r="O1701" s="613" t="e">
        <f t="shared" si="235"/>
        <v>#N/A</v>
      </c>
      <c r="P1701" s="613">
        <f t="shared" si="236"/>
        <v>-93</v>
      </c>
      <c r="Q1701" s="896" t="e">
        <f t="shared" si="242"/>
        <v>#N/A</v>
      </c>
      <c r="R1701" s="613">
        <f t="shared" si="237"/>
        <v>-93</v>
      </c>
      <c r="S1701" s="613">
        <f t="shared" si="238"/>
        <v>0</v>
      </c>
      <c r="T1701" s="747">
        <f t="shared" si="239"/>
        <v>0</v>
      </c>
      <c r="U1701" s="613" t="e">
        <f t="shared" si="240"/>
        <v>#N/A</v>
      </c>
    </row>
    <row r="1702" spans="1:21">
      <c r="A1702" s="285" t="s">
        <v>3723</v>
      </c>
      <c r="B1702" s="285" t="s">
        <v>1782</v>
      </c>
      <c r="C1702" s="447" t="s">
        <v>6415</v>
      </c>
      <c r="D1702" s="497">
        <f t="shared" si="241"/>
        <v>940</v>
      </c>
      <c r="E1702" s="496" t="e">
        <v>#N/A</v>
      </c>
      <c r="F1702" s="489" t="e">
        <v>#N/A</v>
      </c>
      <c r="G1702" s="489">
        <v>940</v>
      </c>
      <c r="H1702" s="489" t="e">
        <v>#N/A</v>
      </c>
      <c r="I1702" s="489">
        <v>1001</v>
      </c>
      <c r="J1702" s="489">
        <v>940</v>
      </c>
      <c r="K1702" s="489">
        <v>940</v>
      </c>
      <c r="L1702" s="489" t="e">
        <v>#N/A</v>
      </c>
      <c r="M1702" s="743"/>
      <c r="N1702" s="613" t="e">
        <f t="shared" si="234"/>
        <v>#N/A</v>
      </c>
      <c r="O1702" s="613" t="e">
        <f t="shared" si="235"/>
        <v>#N/A</v>
      </c>
      <c r="P1702" s="613" t="e">
        <f t="shared" si="236"/>
        <v>#N/A</v>
      </c>
      <c r="Q1702" s="896" t="e">
        <f t="shared" si="242"/>
        <v>#N/A</v>
      </c>
      <c r="R1702" s="613">
        <f t="shared" si="237"/>
        <v>-61</v>
      </c>
      <c r="S1702" s="613">
        <f t="shared" si="238"/>
        <v>0</v>
      </c>
      <c r="T1702" s="747">
        <f t="shared" si="239"/>
        <v>0</v>
      </c>
      <c r="U1702" s="613" t="e">
        <f t="shared" si="240"/>
        <v>#N/A</v>
      </c>
    </row>
    <row r="1703" spans="1:21">
      <c r="A1703" s="285" t="s">
        <v>3723</v>
      </c>
      <c r="B1703" s="285" t="s">
        <v>1797</v>
      </c>
      <c r="C1703" s="447" t="s">
        <v>6416</v>
      </c>
      <c r="D1703" s="497">
        <f t="shared" si="241"/>
        <v>793</v>
      </c>
      <c r="E1703" s="496" t="e">
        <v>#N/A</v>
      </c>
      <c r="F1703" s="489" t="e">
        <v>#N/A</v>
      </c>
      <c r="G1703" s="489">
        <v>793</v>
      </c>
      <c r="H1703" s="489">
        <v>793</v>
      </c>
      <c r="I1703" s="489">
        <v>793</v>
      </c>
      <c r="J1703" s="489">
        <v>793</v>
      </c>
      <c r="K1703" s="489">
        <v>793</v>
      </c>
      <c r="L1703" s="489" t="e">
        <v>#N/A</v>
      </c>
      <c r="M1703" s="743"/>
      <c r="N1703" s="613" t="e">
        <f t="shared" si="234"/>
        <v>#N/A</v>
      </c>
      <c r="O1703" s="613" t="e">
        <f t="shared" si="235"/>
        <v>#N/A</v>
      </c>
      <c r="P1703" s="613">
        <f t="shared" si="236"/>
        <v>0</v>
      </c>
      <c r="Q1703" s="896" t="e">
        <f t="shared" si="242"/>
        <v>#N/A</v>
      </c>
      <c r="R1703" s="613">
        <f t="shared" si="237"/>
        <v>0</v>
      </c>
      <c r="S1703" s="613">
        <f t="shared" si="238"/>
        <v>0</v>
      </c>
      <c r="T1703" s="747">
        <f t="shared" si="239"/>
        <v>0</v>
      </c>
      <c r="U1703" s="613" t="e">
        <f t="shared" si="240"/>
        <v>#N/A</v>
      </c>
    </row>
    <row r="1704" spans="1:21">
      <c r="A1704" s="285" t="s">
        <v>3723</v>
      </c>
      <c r="B1704" s="285" t="s">
        <v>1812</v>
      </c>
      <c r="C1704" s="447" t="s">
        <v>6417</v>
      </c>
      <c r="D1704" s="497">
        <f t="shared" si="241"/>
        <v>1000</v>
      </c>
      <c r="E1704" s="496" t="e">
        <v>#N/A</v>
      </c>
      <c r="F1704" s="489" t="e">
        <v>#N/A</v>
      </c>
      <c r="G1704" s="489">
        <v>1000</v>
      </c>
      <c r="H1704" s="489">
        <v>1000</v>
      </c>
      <c r="I1704" s="489">
        <v>1000</v>
      </c>
      <c r="J1704" s="489" t="e">
        <v>#N/A</v>
      </c>
      <c r="K1704" s="489">
        <v>1000</v>
      </c>
      <c r="L1704" s="489" t="e">
        <v>#N/A</v>
      </c>
      <c r="M1704" s="743"/>
      <c r="N1704" s="613" t="e">
        <f t="shared" si="234"/>
        <v>#N/A</v>
      </c>
      <c r="O1704" s="613" t="e">
        <f t="shared" si="235"/>
        <v>#N/A</v>
      </c>
      <c r="P1704" s="613">
        <f t="shared" si="236"/>
        <v>0</v>
      </c>
      <c r="Q1704" s="896" t="e">
        <f t="shared" si="242"/>
        <v>#N/A</v>
      </c>
      <c r="R1704" s="613">
        <f t="shared" si="237"/>
        <v>0</v>
      </c>
      <c r="S1704" s="613" t="e">
        <f t="shared" si="238"/>
        <v>#N/A</v>
      </c>
      <c r="T1704" s="747">
        <f t="shared" si="239"/>
        <v>0</v>
      </c>
      <c r="U1704" s="613" t="e">
        <f t="shared" si="240"/>
        <v>#N/A</v>
      </c>
    </row>
    <row r="1705" spans="1:21">
      <c r="A1705" s="285" t="s">
        <v>3723</v>
      </c>
      <c r="B1705" s="285" t="s">
        <v>1698</v>
      </c>
      <c r="C1705" s="447" t="s">
        <v>6418</v>
      </c>
      <c r="D1705" s="497">
        <f t="shared" si="241"/>
        <v>994</v>
      </c>
      <c r="E1705" s="496" t="e">
        <v>#N/A</v>
      </c>
      <c r="F1705" s="489" t="e">
        <v>#N/A</v>
      </c>
      <c r="G1705" s="489">
        <v>994</v>
      </c>
      <c r="H1705" s="489">
        <v>994</v>
      </c>
      <c r="I1705" s="489">
        <v>994</v>
      </c>
      <c r="J1705" s="489">
        <v>994</v>
      </c>
      <c r="K1705" s="489">
        <v>994</v>
      </c>
      <c r="L1705" s="489" t="e">
        <v>#N/A</v>
      </c>
      <c r="M1705" s="743"/>
      <c r="N1705" s="613" t="e">
        <f t="shared" si="234"/>
        <v>#N/A</v>
      </c>
      <c r="O1705" s="613" t="e">
        <f t="shared" si="235"/>
        <v>#N/A</v>
      </c>
      <c r="P1705" s="613">
        <f t="shared" si="236"/>
        <v>0</v>
      </c>
      <c r="Q1705" s="896" t="e">
        <f t="shared" si="242"/>
        <v>#N/A</v>
      </c>
      <c r="R1705" s="613">
        <f t="shared" si="237"/>
        <v>0</v>
      </c>
      <c r="S1705" s="613">
        <f t="shared" si="238"/>
        <v>0</v>
      </c>
      <c r="T1705" s="747">
        <f t="shared" si="239"/>
        <v>0</v>
      </c>
      <c r="U1705" s="613" t="e">
        <f t="shared" si="240"/>
        <v>#N/A</v>
      </c>
    </row>
    <row r="1706" spans="1:21">
      <c r="A1706" s="285" t="s">
        <v>3723</v>
      </c>
      <c r="B1706" s="285" t="s">
        <v>1712</v>
      </c>
      <c r="C1706" s="447" t="s">
        <v>6419</v>
      </c>
      <c r="D1706" s="497">
        <f t="shared" si="241"/>
        <v>1201</v>
      </c>
      <c r="E1706" s="496" t="e">
        <v>#N/A</v>
      </c>
      <c r="F1706" s="489" t="e">
        <v>#N/A</v>
      </c>
      <c r="G1706" s="489">
        <v>1201</v>
      </c>
      <c r="H1706" s="489">
        <v>1201</v>
      </c>
      <c r="I1706" s="489">
        <v>1201</v>
      </c>
      <c r="J1706" s="489" t="e">
        <v>#N/A</v>
      </c>
      <c r="K1706" s="489">
        <v>1201</v>
      </c>
      <c r="L1706" s="489" t="e">
        <v>#N/A</v>
      </c>
      <c r="M1706" s="743"/>
      <c r="N1706" s="613" t="e">
        <f t="shared" si="234"/>
        <v>#N/A</v>
      </c>
      <c r="O1706" s="613" t="e">
        <f t="shared" si="235"/>
        <v>#N/A</v>
      </c>
      <c r="P1706" s="613">
        <f t="shared" si="236"/>
        <v>0</v>
      </c>
      <c r="Q1706" s="896" t="e">
        <f t="shared" si="242"/>
        <v>#N/A</v>
      </c>
      <c r="R1706" s="613">
        <f t="shared" si="237"/>
        <v>0</v>
      </c>
      <c r="S1706" s="613" t="e">
        <f t="shared" si="238"/>
        <v>#N/A</v>
      </c>
      <c r="T1706" s="747">
        <f t="shared" si="239"/>
        <v>0</v>
      </c>
      <c r="U1706" s="613" t="e">
        <f t="shared" si="240"/>
        <v>#N/A</v>
      </c>
    </row>
    <row r="1707" spans="1:21">
      <c r="A1707" s="285" t="s">
        <v>3723</v>
      </c>
      <c r="B1707" s="285" t="s">
        <v>1728</v>
      </c>
      <c r="C1707" s="447" t="s">
        <v>6420</v>
      </c>
      <c r="D1707" s="497">
        <f t="shared" si="241"/>
        <v>1054</v>
      </c>
      <c r="E1707" s="496" t="e">
        <v>#N/A</v>
      </c>
      <c r="F1707" s="489" t="e">
        <v>#N/A</v>
      </c>
      <c r="G1707" s="489">
        <v>1054</v>
      </c>
      <c r="H1707" s="489">
        <v>1054</v>
      </c>
      <c r="I1707" s="489">
        <v>1054</v>
      </c>
      <c r="J1707" s="489" t="e">
        <v>#N/A</v>
      </c>
      <c r="K1707" s="489">
        <v>1054</v>
      </c>
      <c r="L1707" s="489" t="e">
        <v>#N/A</v>
      </c>
      <c r="M1707" s="743"/>
      <c r="N1707" s="613" t="e">
        <f t="shared" si="234"/>
        <v>#N/A</v>
      </c>
      <c r="O1707" s="613" t="e">
        <f t="shared" si="235"/>
        <v>#N/A</v>
      </c>
      <c r="P1707" s="613">
        <f t="shared" si="236"/>
        <v>0</v>
      </c>
      <c r="Q1707" s="896" t="e">
        <f t="shared" si="242"/>
        <v>#N/A</v>
      </c>
      <c r="R1707" s="613">
        <f t="shared" si="237"/>
        <v>0</v>
      </c>
      <c r="S1707" s="613" t="e">
        <f t="shared" si="238"/>
        <v>#N/A</v>
      </c>
      <c r="T1707" s="747">
        <f t="shared" si="239"/>
        <v>0</v>
      </c>
      <c r="U1707" s="613" t="e">
        <f t="shared" si="240"/>
        <v>#N/A</v>
      </c>
    </row>
    <row r="1708" spans="1:21">
      <c r="A1708" s="285" t="s">
        <v>3723</v>
      </c>
      <c r="B1708" s="285" t="s">
        <v>1742</v>
      </c>
      <c r="C1708" s="447" t="s">
        <v>6421</v>
      </c>
      <c r="D1708" s="497">
        <f t="shared" si="241"/>
        <v>1261</v>
      </c>
      <c r="E1708" s="496" t="e">
        <v>#N/A</v>
      </c>
      <c r="F1708" s="489" t="e">
        <v>#N/A</v>
      </c>
      <c r="G1708" s="489">
        <v>1261</v>
      </c>
      <c r="H1708" s="489">
        <v>1261</v>
      </c>
      <c r="I1708" s="489">
        <v>1261</v>
      </c>
      <c r="J1708" s="489" t="e">
        <v>#N/A</v>
      </c>
      <c r="K1708" s="489">
        <v>1261</v>
      </c>
      <c r="L1708" s="489" t="e">
        <v>#N/A</v>
      </c>
      <c r="M1708" s="743"/>
      <c r="N1708" s="613" t="e">
        <f t="shared" si="234"/>
        <v>#N/A</v>
      </c>
      <c r="O1708" s="613" t="e">
        <f t="shared" si="235"/>
        <v>#N/A</v>
      </c>
      <c r="P1708" s="613">
        <f t="shared" si="236"/>
        <v>0</v>
      </c>
      <c r="Q1708" s="896" t="e">
        <f t="shared" si="242"/>
        <v>#N/A</v>
      </c>
      <c r="R1708" s="613">
        <f t="shared" si="237"/>
        <v>0</v>
      </c>
      <c r="S1708" s="613" t="e">
        <f t="shared" si="238"/>
        <v>#N/A</v>
      </c>
      <c r="T1708" s="747">
        <f t="shared" si="239"/>
        <v>0</v>
      </c>
      <c r="U1708" s="613" t="e">
        <f t="shared" si="240"/>
        <v>#N/A</v>
      </c>
    </row>
    <row r="1709" spans="1:21">
      <c r="A1709" s="285" t="s">
        <v>3723</v>
      </c>
      <c r="B1709" s="285" t="s">
        <v>1705</v>
      </c>
      <c r="C1709" s="447" t="s">
        <v>6422</v>
      </c>
      <c r="D1709" s="497">
        <f t="shared" si="241"/>
        <v>1003</v>
      </c>
      <c r="E1709" s="496" t="e">
        <v>#N/A</v>
      </c>
      <c r="F1709" s="489" t="e">
        <v>#N/A</v>
      </c>
      <c r="G1709" s="489">
        <v>1003</v>
      </c>
      <c r="H1709" s="489">
        <v>1003</v>
      </c>
      <c r="I1709" s="489">
        <v>1003</v>
      </c>
      <c r="J1709" s="489" t="e">
        <v>#N/A</v>
      </c>
      <c r="K1709" s="489">
        <v>1003</v>
      </c>
      <c r="L1709" s="489" t="e">
        <v>#N/A</v>
      </c>
      <c r="M1709" s="743"/>
      <c r="N1709" s="613" t="e">
        <f t="shared" si="234"/>
        <v>#N/A</v>
      </c>
      <c r="O1709" s="613" t="e">
        <f t="shared" si="235"/>
        <v>#N/A</v>
      </c>
      <c r="P1709" s="613">
        <f t="shared" si="236"/>
        <v>0</v>
      </c>
      <c r="Q1709" s="896" t="e">
        <f t="shared" si="242"/>
        <v>#N/A</v>
      </c>
      <c r="R1709" s="613">
        <f t="shared" si="237"/>
        <v>0</v>
      </c>
      <c r="S1709" s="613" t="e">
        <f t="shared" si="238"/>
        <v>#N/A</v>
      </c>
      <c r="T1709" s="747">
        <f t="shared" si="239"/>
        <v>0</v>
      </c>
      <c r="U1709" s="613" t="e">
        <f t="shared" si="240"/>
        <v>#N/A</v>
      </c>
    </row>
    <row r="1710" spans="1:21">
      <c r="A1710" s="285" t="s">
        <v>3723</v>
      </c>
      <c r="B1710" s="285" t="s">
        <v>1720</v>
      </c>
      <c r="C1710" s="447" t="s">
        <v>6423</v>
      </c>
      <c r="D1710" s="497">
        <f t="shared" si="241"/>
        <v>1210</v>
      </c>
      <c r="E1710" s="496" t="e">
        <v>#N/A</v>
      </c>
      <c r="F1710" s="489" t="e">
        <v>#N/A</v>
      </c>
      <c r="G1710" s="489">
        <v>1210</v>
      </c>
      <c r="H1710" s="489">
        <v>1210</v>
      </c>
      <c r="I1710" s="489">
        <v>1210</v>
      </c>
      <c r="J1710" s="489" t="e">
        <v>#N/A</v>
      </c>
      <c r="K1710" s="489">
        <v>1210</v>
      </c>
      <c r="L1710" s="489" t="e">
        <v>#N/A</v>
      </c>
      <c r="M1710" s="743"/>
      <c r="N1710" s="613" t="e">
        <f t="shared" si="234"/>
        <v>#N/A</v>
      </c>
      <c r="O1710" s="613" t="e">
        <f t="shared" si="235"/>
        <v>#N/A</v>
      </c>
      <c r="P1710" s="613">
        <f t="shared" si="236"/>
        <v>0</v>
      </c>
      <c r="Q1710" s="896" t="e">
        <f t="shared" si="242"/>
        <v>#N/A</v>
      </c>
      <c r="R1710" s="613">
        <f t="shared" si="237"/>
        <v>0</v>
      </c>
      <c r="S1710" s="613" t="e">
        <f t="shared" si="238"/>
        <v>#N/A</v>
      </c>
      <c r="T1710" s="747">
        <f t="shared" si="239"/>
        <v>0</v>
      </c>
      <c r="U1710" s="613" t="e">
        <f t="shared" si="240"/>
        <v>#N/A</v>
      </c>
    </row>
    <row r="1711" spans="1:21">
      <c r="A1711" s="285" t="s">
        <v>3723</v>
      </c>
      <c r="B1711" s="285" t="s">
        <v>1735</v>
      </c>
      <c r="C1711" s="447" t="s">
        <v>6424</v>
      </c>
      <c r="D1711" s="497">
        <f t="shared" si="241"/>
        <v>1063</v>
      </c>
      <c r="E1711" s="496" t="e">
        <v>#N/A</v>
      </c>
      <c r="F1711" s="489" t="e">
        <v>#N/A</v>
      </c>
      <c r="G1711" s="489">
        <v>1063</v>
      </c>
      <c r="H1711" s="489">
        <v>1063</v>
      </c>
      <c r="I1711" s="489">
        <v>1063</v>
      </c>
      <c r="J1711" s="489" t="e">
        <v>#N/A</v>
      </c>
      <c r="K1711" s="489">
        <v>1063</v>
      </c>
      <c r="L1711" s="489" t="e">
        <v>#N/A</v>
      </c>
      <c r="M1711" s="743"/>
      <c r="N1711" s="613" t="e">
        <f t="shared" si="234"/>
        <v>#N/A</v>
      </c>
      <c r="O1711" s="613" t="e">
        <f t="shared" si="235"/>
        <v>#N/A</v>
      </c>
      <c r="P1711" s="613">
        <f t="shared" si="236"/>
        <v>0</v>
      </c>
      <c r="Q1711" s="896" t="e">
        <f t="shared" si="242"/>
        <v>#N/A</v>
      </c>
      <c r="R1711" s="613">
        <f t="shared" si="237"/>
        <v>0</v>
      </c>
      <c r="S1711" s="613" t="e">
        <f t="shared" si="238"/>
        <v>#N/A</v>
      </c>
      <c r="T1711" s="747">
        <f t="shared" si="239"/>
        <v>0</v>
      </c>
      <c r="U1711" s="613" t="e">
        <f t="shared" si="240"/>
        <v>#N/A</v>
      </c>
    </row>
    <row r="1712" spans="1:21">
      <c r="A1712" s="285" t="s">
        <v>3723</v>
      </c>
      <c r="B1712" s="285" t="s">
        <v>1750</v>
      </c>
      <c r="C1712" s="447" t="s">
        <v>6425</v>
      </c>
      <c r="D1712" s="497">
        <f t="shared" si="241"/>
        <v>1270</v>
      </c>
      <c r="E1712" s="496" t="e">
        <v>#N/A</v>
      </c>
      <c r="F1712" s="489" t="e">
        <v>#N/A</v>
      </c>
      <c r="G1712" s="489">
        <v>1270</v>
      </c>
      <c r="H1712" s="489">
        <v>1270</v>
      </c>
      <c r="I1712" s="489">
        <v>1270</v>
      </c>
      <c r="J1712" s="489" t="e">
        <v>#N/A</v>
      </c>
      <c r="K1712" s="489">
        <v>1270</v>
      </c>
      <c r="L1712" s="489" t="e">
        <v>#N/A</v>
      </c>
      <c r="M1712" s="743"/>
      <c r="N1712" s="613" t="e">
        <f t="shared" si="234"/>
        <v>#N/A</v>
      </c>
      <c r="O1712" s="613" t="e">
        <f t="shared" si="235"/>
        <v>#N/A</v>
      </c>
      <c r="P1712" s="613">
        <f t="shared" si="236"/>
        <v>0</v>
      </c>
      <c r="Q1712" s="896" t="e">
        <f t="shared" si="242"/>
        <v>#N/A</v>
      </c>
      <c r="R1712" s="613">
        <f t="shared" si="237"/>
        <v>0</v>
      </c>
      <c r="S1712" s="613" t="e">
        <f t="shared" si="238"/>
        <v>#N/A</v>
      </c>
      <c r="T1712" s="747">
        <f t="shared" si="239"/>
        <v>0</v>
      </c>
      <c r="U1712" s="613" t="e">
        <f t="shared" si="240"/>
        <v>#N/A</v>
      </c>
    </row>
    <row r="1713" spans="1:21">
      <c r="A1713" s="285" t="s">
        <v>3723</v>
      </c>
      <c r="B1713" s="285" t="s">
        <v>1638</v>
      </c>
      <c r="C1713" s="447" t="s">
        <v>6426</v>
      </c>
      <c r="D1713" s="497">
        <f t="shared" si="241"/>
        <v>816</v>
      </c>
      <c r="E1713" s="496" t="e">
        <v>#N/A</v>
      </c>
      <c r="F1713" s="489" t="e">
        <v>#N/A</v>
      </c>
      <c r="G1713" s="489">
        <v>816</v>
      </c>
      <c r="H1713" s="489">
        <v>869</v>
      </c>
      <c r="I1713" s="489">
        <v>869</v>
      </c>
      <c r="J1713" s="489">
        <v>816</v>
      </c>
      <c r="K1713" s="489">
        <v>816</v>
      </c>
      <c r="L1713" s="489" t="e">
        <v>#N/A</v>
      </c>
      <c r="M1713" s="743"/>
      <c r="N1713" s="613" t="e">
        <f t="shared" si="234"/>
        <v>#N/A</v>
      </c>
      <c r="O1713" s="613" t="e">
        <f t="shared" si="235"/>
        <v>#N/A</v>
      </c>
      <c r="P1713" s="613">
        <f t="shared" si="236"/>
        <v>-53</v>
      </c>
      <c r="Q1713" s="896" t="e">
        <f t="shared" si="242"/>
        <v>#N/A</v>
      </c>
      <c r="R1713" s="613">
        <f t="shared" si="237"/>
        <v>-53</v>
      </c>
      <c r="S1713" s="613">
        <f t="shared" si="238"/>
        <v>0</v>
      </c>
      <c r="T1713" s="747">
        <f t="shared" si="239"/>
        <v>0</v>
      </c>
      <c r="U1713" s="613" t="e">
        <f t="shared" si="240"/>
        <v>#N/A</v>
      </c>
    </row>
    <row r="1714" spans="1:21">
      <c r="A1714" s="285" t="s">
        <v>3723</v>
      </c>
      <c r="B1714" s="285" t="s">
        <v>1652</v>
      </c>
      <c r="C1714" s="447" t="s">
        <v>6427</v>
      </c>
      <c r="D1714" s="497">
        <f t="shared" si="241"/>
        <v>1023</v>
      </c>
      <c r="E1714" s="496" t="e">
        <v>#N/A</v>
      </c>
      <c r="F1714" s="489" t="e">
        <v>#N/A</v>
      </c>
      <c r="G1714" s="489">
        <v>1023</v>
      </c>
      <c r="H1714" s="489" t="e">
        <v>#N/A</v>
      </c>
      <c r="I1714" s="489">
        <v>1089</v>
      </c>
      <c r="J1714" s="489">
        <v>1023</v>
      </c>
      <c r="K1714" s="489">
        <v>1023</v>
      </c>
      <c r="L1714" s="489" t="e">
        <v>#N/A</v>
      </c>
      <c r="M1714" s="743"/>
      <c r="N1714" s="613" t="e">
        <f t="shared" si="234"/>
        <v>#N/A</v>
      </c>
      <c r="O1714" s="613" t="e">
        <f t="shared" si="235"/>
        <v>#N/A</v>
      </c>
      <c r="P1714" s="613" t="e">
        <f t="shared" si="236"/>
        <v>#N/A</v>
      </c>
      <c r="Q1714" s="896" t="e">
        <f t="shared" si="242"/>
        <v>#N/A</v>
      </c>
      <c r="R1714" s="613">
        <f t="shared" si="237"/>
        <v>-66</v>
      </c>
      <c r="S1714" s="613">
        <f t="shared" si="238"/>
        <v>0</v>
      </c>
      <c r="T1714" s="747">
        <f t="shared" si="239"/>
        <v>0</v>
      </c>
      <c r="U1714" s="613" t="e">
        <f t="shared" si="240"/>
        <v>#N/A</v>
      </c>
    </row>
    <row r="1715" spans="1:21">
      <c r="A1715" s="285" t="s">
        <v>3723</v>
      </c>
      <c r="B1715" s="285" t="s">
        <v>1668</v>
      </c>
      <c r="C1715" s="447" t="s">
        <v>6428</v>
      </c>
      <c r="D1715" s="497">
        <f t="shared" si="241"/>
        <v>876</v>
      </c>
      <c r="E1715" s="496" t="e">
        <v>#N/A</v>
      </c>
      <c r="F1715" s="489" t="e">
        <v>#N/A</v>
      </c>
      <c r="G1715" s="489">
        <v>876</v>
      </c>
      <c r="H1715" s="489">
        <v>876</v>
      </c>
      <c r="I1715" s="489">
        <v>876</v>
      </c>
      <c r="J1715" s="489" t="e">
        <v>#N/A</v>
      </c>
      <c r="K1715" s="489">
        <v>876</v>
      </c>
      <c r="L1715" s="489" t="e">
        <v>#N/A</v>
      </c>
      <c r="M1715" s="743"/>
      <c r="N1715" s="613" t="e">
        <f t="shared" si="234"/>
        <v>#N/A</v>
      </c>
      <c r="O1715" s="613" t="e">
        <f t="shared" si="235"/>
        <v>#N/A</v>
      </c>
      <c r="P1715" s="613">
        <f t="shared" si="236"/>
        <v>0</v>
      </c>
      <c r="Q1715" s="896" t="e">
        <f t="shared" si="242"/>
        <v>#N/A</v>
      </c>
      <c r="R1715" s="613">
        <f t="shared" si="237"/>
        <v>0</v>
      </c>
      <c r="S1715" s="613" t="e">
        <f t="shared" si="238"/>
        <v>#N/A</v>
      </c>
      <c r="T1715" s="747">
        <f t="shared" si="239"/>
        <v>0</v>
      </c>
      <c r="U1715" s="613" t="e">
        <f t="shared" si="240"/>
        <v>#N/A</v>
      </c>
    </row>
    <row r="1716" spans="1:21">
      <c r="A1716" s="285" t="s">
        <v>3723</v>
      </c>
      <c r="B1716" s="285" t="s">
        <v>1682</v>
      </c>
      <c r="C1716" s="447" t="s">
        <v>6429</v>
      </c>
      <c r="D1716" s="497">
        <f t="shared" si="241"/>
        <v>1083</v>
      </c>
      <c r="E1716" s="496" t="e">
        <v>#N/A</v>
      </c>
      <c r="F1716" s="489" t="e">
        <v>#N/A</v>
      </c>
      <c r="G1716" s="489">
        <v>1083</v>
      </c>
      <c r="H1716" s="489">
        <v>1083</v>
      </c>
      <c r="I1716" s="489">
        <v>1083</v>
      </c>
      <c r="J1716" s="489" t="e">
        <v>#N/A</v>
      </c>
      <c r="K1716" s="489">
        <v>1083</v>
      </c>
      <c r="L1716" s="489" t="e">
        <v>#N/A</v>
      </c>
      <c r="M1716" s="743"/>
      <c r="N1716" s="613" t="e">
        <f t="shared" si="234"/>
        <v>#N/A</v>
      </c>
      <c r="O1716" s="613" t="e">
        <f t="shared" si="235"/>
        <v>#N/A</v>
      </c>
      <c r="P1716" s="613">
        <f t="shared" si="236"/>
        <v>0</v>
      </c>
      <c r="Q1716" s="896" t="e">
        <f t="shared" si="242"/>
        <v>#N/A</v>
      </c>
      <c r="R1716" s="613">
        <f t="shared" si="237"/>
        <v>0</v>
      </c>
      <c r="S1716" s="613" t="e">
        <f t="shared" si="238"/>
        <v>#N/A</v>
      </c>
      <c r="T1716" s="747">
        <f t="shared" si="239"/>
        <v>0</v>
      </c>
      <c r="U1716" s="613" t="e">
        <f t="shared" si="240"/>
        <v>#N/A</v>
      </c>
    </row>
    <row r="1717" spans="1:21">
      <c r="A1717" s="285" t="s">
        <v>3723</v>
      </c>
      <c r="B1717" s="285" t="s">
        <v>1645</v>
      </c>
      <c r="C1717" s="447" t="s">
        <v>6430</v>
      </c>
      <c r="D1717" s="497">
        <f t="shared" si="241"/>
        <v>825</v>
      </c>
      <c r="E1717" s="496" t="e">
        <v>#N/A</v>
      </c>
      <c r="F1717" s="489" t="e">
        <v>#N/A</v>
      </c>
      <c r="G1717" s="489">
        <v>825</v>
      </c>
      <c r="H1717" s="489">
        <v>825</v>
      </c>
      <c r="I1717" s="489">
        <v>825</v>
      </c>
      <c r="J1717" s="489" t="e">
        <v>#N/A</v>
      </c>
      <c r="K1717" s="489">
        <v>825</v>
      </c>
      <c r="L1717" s="489" t="e">
        <v>#N/A</v>
      </c>
      <c r="M1717" s="743"/>
      <c r="N1717" s="613" t="e">
        <f t="shared" si="234"/>
        <v>#N/A</v>
      </c>
      <c r="O1717" s="613" t="e">
        <f t="shared" si="235"/>
        <v>#N/A</v>
      </c>
      <c r="P1717" s="613">
        <f t="shared" si="236"/>
        <v>0</v>
      </c>
      <c r="Q1717" s="896" t="e">
        <f t="shared" si="242"/>
        <v>#N/A</v>
      </c>
      <c r="R1717" s="613">
        <f t="shared" si="237"/>
        <v>0</v>
      </c>
      <c r="S1717" s="613" t="e">
        <f t="shared" si="238"/>
        <v>#N/A</v>
      </c>
      <c r="T1717" s="747">
        <f t="shared" si="239"/>
        <v>0</v>
      </c>
      <c r="U1717" s="613" t="e">
        <f t="shared" si="240"/>
        <v>#N/A</v>
      </c>
    </row>
    <row r="1718" spans="1:21">
      <c r="A1718" s="285" t="s">
        <v>3723</v>
      </c>
      <c r="B1718" s="285" t="s">
        <v>1660</v>
      </c>
      <c r="C1718" s="447" t="s">
        <v>6431</v>
      </c>
      <c r="D1718" s="497">
        <f t="shared" si="241"/>
        <v>1032</v>
      </c>
      <c r="E1718" s="496" t="e">
        <v>#N/A</v>
      </c>
      <c r="F1718" s="489" t="e">
        <v>#N/A</v>
      </c>
      <c r="G1718" s="489">
        <v>1032</v>
      </c>
      <c r="H1718" s="489" t="e">
        <v>#N/A</v>
      </c>
      <c r="I1718" s="489">
        <v>1099</v>
      </c>
      <c r="J1718" s="489">
        <v>1032</v>
      </c>
      <c r="K1718" s="489">
        <v>1032</v>
      </c>
      <c r="L1718" s="489" t="e">
        <v>#N/A</v>
      </c>
      <c r="M1718" s="743"/>
      <c r="N1718" s="613" t="e">
        <f t="shared" si="234"/>
        <v>#N/A</v>
      </c>
      <c r="O1718" s="613" t="e">
        <f t="shared" si="235"/>
        <v>#N/A</v>
      </c>
      <c r="P1718" s="613" t="e">
        <f t="shared" si="236"/>
        <v>#N/A</v>
      </c>
      <c r="Q1718" s="896" t="e">
        <f t="shared" si="242"/>
        <v>#N/A</v>
      </c>
      <c r="R1718" s="613">
        <f t="shared" si="237"/>
        <v>-67</v>
      </c>
      <c r="S1718" s="613">
        <f t="shared" si="238"/>
        <v>0</v>
      </c>
      <c r="T1718" s="747">
        <f t="shared" si="239"/>
        <v>0</v>
      </c>
      <c r="U1718" s="613" t="e">
        <f t="shared" si="240"/>
        <v>#N/A</v>
      </c>
    </row>
    <row r="1719" spans="1:21">
      <c r="A1719" s="285" t="s">
        <v>3723</v>
      </c>
      <c r="B1719" s="285" t="s">
        <v>1675</v>
      </c>
      <c r="C1719" s="447" t="s">
        <v>6432</v>
      </c>
      <c r="D1719" s="497">
        <f t="shared" si="241"/>
        <v>885</v>
      </c>
      <c r="E1719" s="496" t="e">
        <v>#N/A</v>
      </c>
      <c r="F1719" s="489" t="e">
        <v>#N/A</v>
      </c>
      <c r="G1719" s="489">
        <v>885</v>
      </c>
      <c r="H1719" s="489">
        <v>885</v>
      </c>
      <c r="I1719" s="489">
        <v>885</v>
      </c>
      <c r="J1719" s="489" t="e">
        <v>#N/A</v>
      </c>
      <c r="K1719" s="489">
        <v>885</v>
      </c>
      <c r="L1719" s="489" t="e">
        <v>#N/A</v>
      </c>
      <c r="M1719" s="743"/>
      <c r="N1719" s="613" t="e">
        <f t="shared" si="234"/>
        <v>#N/A</v>
      </c>
      <c r="O1719" s="613" t="e">
        <f t="shared" si="235"/>
        <v>#N/A</v>
      </c>
      <c r="P1719" s="613">
        <f t="shared" si="236"/>
        <v>0</v>
      </c>
      <c r="Q1719" s="896" t="e">
        <f t="shared" si="242"/>
        <v>#N/A</v>
      </c>
      <c r="R1719" s="613">
        <f t="shared" si="237"/>
        <v>0</v>
      </c>
      <c r="S1719" s="613" t="e">
        <f t="shared" si="238"/>
        <v>#N/A</v>
      </c>
      <c r="T1719" s="747">
        <f t="shared" si="239"/>
        <v>0</v>
      </c>
      <c r="U1719" s="613" t="e">
        <f t="shared" si="240"/>
        <v>#N/A</v>
      </c>
    </row>
    <row r="1720" spans="1:21">
      <c r="A1720" s="285" t="s">
        <v>3723</v>
      </c>
      <c r="B1720" s="285" t="s">
        <v>1690</v>
      </c>
      <c r="C1720" s="447" t="s">
        <v>6433</v>
      </c>
      <c r="D1720" s="497">
        <f t="shared" si="241"/>
        <v>1092</v>
      </c>
      <c r="E1720" s="496" t="e">
        <v>#N/A</v>
      </c>
      <c r="F1720" s="489" t="e">
        <v>#N/A</v>
      </c>
      <c r="G1720" s="489">
        <v>1092</v>
      </c>
      <c r="H1720" s="489">
        <v>1092</v>
      </c>
      <c r="I1720" s="489">
        <v>1092</v>
      </c>
      <c r="J1720" s="489" t="e">
        <v>#N/A</v>
      </c>
      <c r="K1720" s="489">
        <v>1092</v>
      </c>
      <c r="L1720" s="489" t="e">
        <v>#N/A</v>
      </c>
      <c r="M1720" s="743"/>
      <c r="N1720" s="613" t="e">
        <f t="shared" si="234"/>
        <v>#N/A</v>
      </c>
      <c r="O1720" s="613" t="e">
        <f t="shared" si="235"/>
        <v>#N/A</v>
      </c>
      <c r="P1720" s="613">
        <f t="shared" si="236"/>
        <v>0</v>
      </c>
      <c r="Q1720" s="896" t="e">
        <f t="shared" si="242"/>
        <v>#N/A</v>
      </c>
      <c r="R1720" s="613">
        <f t="shared" si="237"/>
        <v>0</v>
      </c>
      <c r="S1720" s="613" t="e">
        <f t="shared" si="238"/>
        <v>#N/A</v>
      </c>
      <c r="T1720" s="747">
        <f t="shared" si="239"/>
        <v>0</v>
      </c>
      <c r="U1720" s="613" t="e">
        <f t="shared" si="240"/>
        <v>#N/A</v>
      </c>
    </row>
    <row r="1721" spans="1:21">
      <c r="A1721" s="285" t="s">
        <v>3723</v>
      </c>
      <c r="B1721" s="285" t="s">
        <v>1759</v>
      </c>
      <c r="C1721" s="447" t="s">
        <v>6434</v>
      </c>
      <c r="D1721" s="497">
        <f t="shared" si="241"/>
        <v>823</v>
      </c>
      <c r="E1721" s="496">
        <v>823</v>
      </c>
      <c r="F1721" s="489" t="e">
        <v>#N/A</v>
      </c>
      <c r="G1721" s="489">
        <v>823</v>
      </c>
      <c r="H1721" s="489">
        <v>876</v>
      </c>
      <c r="I1721" s="489">
        <v>823</v>
      </c>
      <c r="J1721" s="489">
        <v>823</v>
      </c>
      <c r="K1721" s="489">
        <v>876</v>
      </c>
      <c r="L1721" s="489" t="e">
        <v>#N/A</v>
      </c>
      <c r="M1721" s="743"/>
      <c r="N1721" s="613">
        <f t="shared" si="234"/>
        <v>0</v>
      </c>
      <c r="O1721" s="613" t="e">
        <f t="shared" si="235"/>
        <v>#N/A</v>
      </c>
      <c r="P1721" s="613">
        <f t="shared" si="236"/>
        <v>-53</v>
      </c>
      <c r="Q1721" s="896" t="e">
        <f t="shared" si="242"/>
        <v>#N/A</v>
      </c>
      <c r="R1721" s="613">
        <f t="shared" si="237"/>
        <v>0</v>
      </c>
      <c r="S1721" s="613">
        <f t="shared" si="238"/>
        <v>0</v>
      </c>
      <c r="T1721" s="747">
        <f t="shared" si="239"/>
        <v>-53</v>
      </c>
      <c r="U1721" s="613" t="e">
        <f t="shared" si="240"/>
        <v>#N/A</v>
      </c>
    </row>
    <row r="1722" spans="1:21">
      <c r="A1722" s="285" t="s">
        <v>3723</v>
      </c>
      <c r="B1722" s="285" t="s">
        <v>1775</v>
      </c>
      <c r="C1722" s="447" t="s">
        <v>6435</v>
      </c>
      <c r="D1722" s="497">
        <f t="shared" si="241"/>
        <v>1035</v>
      </c>
      <c r="E1722" s="496">
        <v>1035</v>
      </c>
      <c r="F1722" s="489" t="e">
        <v>#N/A</v>
      </c>
      <c r="G1722" s="489">
        <v>1035</v>
      </c>
      <c r="H1722" s="489">
        <v>1102</v>
      </c>
      <c r="I1722" s="489">
        <v>1035</v>
      </c>
      <c r="J1722" s="489">
        <v>1035</v>
      </c>
      <c r="K1722" s="489">
        <v>1102</v>
      </c>
      <c r="L1722" s="489" t="e">
        <v>#N/A</v>
      </c>
      <c r="M1722" s="743"/>
      <c r="N1722" s="613">
        <f t="shared" si="234"/>
        <v>0</v>
      </c>
      <c r="O1722" s="613" t="e">
        <f t="shared" si="235"/>
        <v>#N/A</v>
      </c>
      <c r="P1722" s="613">
        <f t="shared" si="236"/>
        <v>-67</v>
      </c>
      <c r="Q1722" s="896" t="e">
        <f t="shared" si="242"/>
        <v>#N/A</v>
      </c>
      <c r="R1722" s="613">
        <f t="shared" si="237"/>
        <v>0</v>
      </c>
      <c r="S1722" s="613">
        <f t="shared" si="238"/>
        <v>0</v>
      </c>
      <c r="T1722" s="747">
        <f t="shared" si="239"/>
        <v>-67</v>
      </c>
      <c r="U1722" s="613" t="e">
        <f t="shared" si="240"/>
        <v>#N/A</v>
      </c>
    </row>
    <row r="1723" spans="1:21">
      <c r="A1723" s="285" t="s">
        <v>3723</v>
      </c>
      <c r="B1723" s="285" t="s">
        <v>1791</v>
      </c>
      <c r="C1723" s="447" t="s">
        <v>6436</v>
      </c>
      <c r="D1723" s="497">
        <f t="shared" si="241"/>
        <v>890</v>
      </c>
      <c r="E1723" s="496" t="e">
        <v>#N/A</v>
      </c>
      <c r="F1723" s="489" t="e">
        <v>#N/A</v>
      </c>
      <c r="G1723" s="489">
        <v>890</v>
      </c>
      <c r="H1723" s="489" t="e">
        <v>#N/A</v>
      </c>
      <c r="I1723" s="489">
        <v>948</v>
      </c>
      <c r="J1723" s="489">
        <v>890</v>
      </c>
      <c r="K1723" s="489">
        <v>890</v>
      </c>
      <c r="L1723" s="489" t="e">
        <v>#N/A</v>
      </c>
      <c r="M1723" s="743"/>
      <c r="N1723" s="613" t="e">
        <f t="shared" si="234"/>
        <v>#N/A</v>
      </c>
      <c r="O1723" s="613" t="e">
        <f t="shared" si="235"/>
        <v>#N/A</v>
      </c>
      <c r="P1723" s="613" t="e">
        <f t="shared" si="236"/>
        <v>#N/A</v>
      </c>
      <c r="Q1723" s="896" t="e">
        <f t="shared" si="242"/>
        <v>#N/A</v>
      </c>
      <c r="R1723" s="613">
        <f t="shared" si="237"/>
        <v>-58</v>
      </c>
      <c r="S1723" s="613">
        <f t="shared" si="238"/>
        <v>0</v>
      </c>
      <c r="T1723" s="747">
        <f t="shared" si="239"/>
        <v>0</v>
      </c>
      <c r="U1723" s="613" t="e">
        <f t="shared" si="240"/>
        <v>#N/A</v>
      </c>
    </row>
    <row r="1724" spans="1:21">
      <c r="A1724" s="285" t="s">
        <v>3723</v>
      </c>
      <c r="B1724" s="285" t="s">
        <v>1805</v>
      </c>
      <c r="C1724" s="447" t="s">
        <v>6437</v>
      </c>
      <c r="D1724" s="497">
        <f t="shared" si="241"/>
        <v>1102</v>
      </c>
      <c r="E1724" s="496" t="e">
        <v>#N/A</v>
      </c>
      <c r="F1724" s="489" t="e">
        <v>#N/A</v>
      </c>
      <c r="G1724" s="489">
        <v>1102</v>
      </c>
      <c r="H1724" s="489">
        <v>1174</v>
      </c>
      <c r="I1724" s="489">
        <v>1174</v>
      </c>
      <c r="J1724" s="489">
        <v>1102</v>
      </c>
      <c r="K1724" s="489">
        <v>1102</v>
      </c>
      <c r="L1724" s="489" t="e">
        <v>#N/A</v>
      </c>
      <c r="M1724" s="743"/>
      <c r="N1724" s="613" t="e">
        <f t="shared" si="234"/>
        <v>#N/A</v>
      </c>
      <c r="O1724" s="613" t="e">
        <f t="shared" si="235"/>
        <v>#N/A</v>
      </c>
      <c r="P1724" s="613">
        <f t="shared" si="236"/>
        <v>-72</v>
      </c>
      <c r="Q1724" s="896" t="e">
        <f t="shared" si="242"/>
        <v>#N/A</v>
      </c>
      <c r="R1724" s="613">
        <f t="shared" si="237"/>
        <v>-72</v>
      </c>
      <c r="S1724" s="613">
        <f t="shared" si="238"/>
        <v>0</v>
      </c>
      <c r="T1724" s="747">
        <f t="shared" si="239"/>
        <v>0</v>
      </c>
      <c r="U1724" s="613" t="e">
        <f t="shared" si="240"/>
        <v>#N/A</v>
      </c>
    </row>
    <row r="1725" spans="1:21">
      <c r="A1725" s="285" t="s">
        <v>3723</v>
      </c>
      <c r="B1725" s="285" t="s">
        <v>1767</v>
      </c>
      <c r="C1725" s="447" t="s">
        <v>6438</v>
      </c>
      <c r="D1725" s="497">
        <f t="shared" si="241"/>
        <v>832</v>
      </c>
      <c r="E1725" s="496" t="e">
        <v>#N/A</v>
      </c>
      <c r="F1725" s="489" t="e">
        <v>#N/A</v>
      </c>
      <c r="G1725" s="489">
        <v>832</v>
      </c>
      <c r="H1725" s="489">
        <v>886</v>
      </c>
      <c r="I1725" s="489">
        <v>886</v>
      </c>
      <c r="J1725" s="489">
        <v>832</v>
      </c>
      <c r="K1725" s="489">
        <v>832</v>
      </c>
      <c r="L1725" s="489" t="e">
        <v>#N/A</v>
      </c>
      <c r="M1725" s="743"/>
      <c r="N1725" s="613" t="e">
        <f t="shared" si="234"/>
        <v>#N/A</v>
      </c>
      <c r="O1725" s="613" t="e">
        <f t="shared" si="235"/>
        <v>#N/A</v>
      </c>
      <c r="P1725" s="613">
        <f t="shared" si="236"/>
        <v>-54</v>
      </c>
      <c r="Q1725" s="896" t="e">
        <f t="shared" si="242"/>
        <v>#N/A</v>
      </c>
      <c r="R1725" s="613">
        <f t="shared" si="237"/>
        <v>-54</v>
      </c>
      <c r="S1725" s="613">
        <f t="shared" si="238"/>
        <v>0</v>
      </c>
      <c r="T1725" s="747">
        <f t="shared" si="239"/>
        <v>0</v>
      </c>
      <c r="U1725" s="613" t="e">
        <f t="shared" si="240"/>
        <v>#N/A</v>
      </c>
    </row>
    <row r="1726" spans="1:21">
      <c r="A1726" s="285" t="s">
        <v>3723</v>
      </c>
      <c r="B1726" s="285" t="s">
        <v>1783</v>
      </c>
      <c r="C1726" s="447" t="s">
        <v>6439</v>
      </c>
      <c r="D1726" s="497">
        <f t="shared" si="241"/>
        <v>1044</v>
      </c>
      <c r="E1726" s="496">
        <v>1044</v>
      </c>
      <c r="F1726" s="489" t="e">
        <v>#N/A</v>
      </c>
      <c r="G1726" s="489">
        <v>1044</v>
      </c>
      <c r="H1726" s="489">
        <v>1112</v>
      </c>
      <c r="I1726" s="489">
        <v>1044</v>
      </c>
      <c r="J1726" s="489">
        <v>1044</v>
      </c>
      <c r="K1726" s="489">
        <v>1112</v>
      </c>
      <c r="L1726" s="489" t="e">
        <v>#N/A</v>
      </c>
      <c r="M1726" s="743"/>
      <c r="N1726" s="613">
        <f t="shared" si="234"/>
        <v>0</v>
      </c>
      <c r="O1726" s="613" t="e">
        <f t="shared" si="235"/>
        <v>#N/A</v>
      </c>
      <c r="P1726" s="613">
        <f t="shared" si="236"/>
        <v>-68</v>
      </c>
      <c r="Q1726" s="896" t="e">
        <f t="shared" si="242"/>
        <v>#N/A</v>
      </c>
      <c r="R1726" s="613">
        <f t="shared" si="237"/>
        <v>0</v>
      </c>
      <c r="S1726" s="613">
        <f t="shared" si="238"/>
        <v>0</v>
      </c>
      <c r="T1726" s="747">
        <f t="shared" si="239"/>
        <v>-68</v>
      </c>
      <c r="U1726" s="613" t="e">
        <f t="shared" si="240"/>
        <v>#N/A</v>
      </c>
    </row>
    <row r="1727" spans="1:21">
      <c r="A1727" s="285" t="s">
        <v>3723</v>
      </c>
      <c r="B1727" s="285" t="s">
        <v>1798</v>
      </c>
      <c r="C1727" s="447" t="s">
        <v>6440</v>
      </c>
      <c r="D1727" s="497">
        <f t="shared" si="241"/>
        <v>899</v>
      </c>
      <c r="E1727" s="496" t="e">
        <v>#N/A</v>
      </c>
      <c r="F1727" s="489" t="e">
        <v>#N/A</v>
      </c>
      <c r="G1727" s="489">
        <v>899</v>
      </c>
      <c r="H1727" s="489">
        <v>899</v>
      </c>
      <c r="I1727" s="489">
        <v>899</v>
      </c>
      <c r="J1727" s="489" t="e">
        <v>#N/A</v>
      </c>
      <c r="K1727" s="489">
        <v>899</v>
      </c>
      <c r="L1727" s="489" t="e">
        <v>#N/A</v>
      </c>
      <c r="M1727" s="743"/>
      <c r="N1727" s="613" t="e">
        <f t="shared" si="234"/>
        <v>#N/A</v>
      </c>
      <c r="O1727" s="613" t="e">
        <f t="shared" si="235"/>
        <v>#N/A</v>
      </c>
      <c r="P1727" s="613">
        <f t="shared" si="236"/>
        <v>0</v>
      </c>
      <c r="Q1727" s="896" t="e">
        <f t="shared" si="242"/>
        <v>#N/A</v>
      </c>
      <c r="R1727" s="613">
        <f t="shared" si="237"/>
        <v>0</v>
      </c>
      <c r="S1727" s="613" t="e">
        <f t="shared" si="238"/>
        <v>#N/A</v>
      </c>
      <c r="T1727" s="747">
        <f t="shared" si="239"/>
        <v>0</v>
      </c>
      <c r="U1727" s="613" t="e">
        <f t="shared" si="240"/>
        <v>#N/A</v>
      </c>
    </row>
    <row r="1728" spans="1:21">
      <c r="A1728" s="285" t="s">
        <v>3723</v>
      </c>
      <c r="B1728" s="285" t="s">
        <v>1813</v>
      </c>
      <c r="C1728" s="447" t="s">
        <v>6441</v>
      </c>
      <c r="D1728" s="497">
        <f t="shared" si="241"/>
        <v>1111</v>
      </c>
      <c r="E1728" s="496" t="e">
        <v>#N/A</v>
      </c>
      <c r="F1728" s="489" t="e">
        <v>#N/A</v>
      </c>
      <c r="G1728" s="489">
        <v>1111</v>
      </c>
      <c r="H1728" s="489" t="e">
        <v>#N/A</v>
      </c>
      <c r="I1728" s="489">
        <v>1184</v>
      </c>
      <c r="J1728" s="489">
        <v>1111</v>
      </c>
      <c r="K1728" s="489">
        <v>1111</v>
      </c>
      <c r="L1728" s="489" t="e">
        <v>#N/A</v>
      </c>
      <c r="M1728" s="743"/>
      <c r="N1728" s="613" t="e">
        <f t="shared" si="234"/>
        <v>#N/A</v>
      </c>
      <c r="O1728" s="613" t="e">
        <f t="shared" si="235"/>
        <v>#N/A</v>
      </c>
      <c r="P1728" s="613" t="e">
        <f t="shared" si="236"/>
        <v>#N/A</v>
      </c>
      <c r="Q1728" s="896" t="e">
        <f t="shared" si="242"/>
        <v>#N/A</v>
      </c>
      <c r="R1728" s="613">
        <f t="shared" si="237"/>
        <v>-73</v>
      </c>
      <c r="S1728" s="613">
        <f t="shared" si="238"/>
        <v>0</v>
      </c>
      <c r="T1728" s="747">
        <f t="shared" si="239"/>
        <v>0</v>
      </c>
      <c r="U1728" s="613" t="e">
        <f t="shared" si="240"/>
        <v>#N/A</v>
      </c>
    </row>
    <row r="1729" spans="1:21">
      <c r="A1729" s="285" t="s">
        <v>3723</v>
      </c>
      <c r="B1729" s="285" t="s">
        <v>1699</v>
      </c>
      <c r="C1729" s="447" t="s">
        <v>6442</v>
      </c>
      <c r="D1729" s="497">
        <f t="shared" si="241"/>
        <v>1113</v>
      </c>
      <c r="E1729" s="496" t="e">
        <v>#N/A</v>
      </c>
      <c r="F1729" s="489" t="e">
        <v>#N/A</v>
      </c>
      <c r="G1729" s="489">
        <v>1113</v>
      </c>
      <c r="H1729" s="489">
        <v>1113</v>
      </c>
      <c r="I1729" s="489">
        <v>1113</v>
      </c>
      <c r="J1729" s="489" t="e">
        <v>#N/A</v>
      </c>
      <c r="K1729" s="489">
        <v>1113</v>
      </c>
      <c r="L1729" s="489" t="e">
        <v>#N/A</v>
      </c>
      <c r="M1729" s="743"/>
      <c r="N1729" s="613" t="e">
        <f t="shared" si="234"/>
        <v>#N/A</v>
      </c>
      <c r="O1729" s="613" t="e">
        <f t="shared" si="235"/>
        <v>#N/A</v>
      </c>
      <c r="P1729" s="613">
        <f t="shared" si="236"/>
        <v>0</v>
      </c>
      <c r="Q1729" s="896" t="e">
        <f t="shared" si="242"/>
        <v>#N/A</v>
      </c>
      <c r="R1729" s="613">
        <f t="shared" si="237"/>
        <v>0</v>
      </c>
      <c r="S1729" s="613" t="e">
        <f t="shared" si="238"/>
        <v>#N/A</v>
      </c>
      <c r="T1729" s="747">
        <f t="shared" si="239"/>
        <v>0</v>
      </c>
      <c r="U1729" s="613" t="e">
        <f t="shared" si="240"/>
        <v>#N/A</v>
      </c>
    </row>
    <row r="1730" spans="1:21">
      <c r="A1730" s="285" t="s">
        <v>3723</v>
      </c>
      <c r="B1730" s="285" t="s">
        <v>1713</v>
      </c>
      <c r="C1730" s="447" t="s">
        <v>6443</v>
      </c>
      <c r="D1730" s="497">
        <f t="shared" si="241"/>
        <v>1325</v>
      </c>
      <c r="E1730" s="496" t="e">
        <v>#N/A</v>
      </c>
      <c r="F1730" s="489" t="e">
        <v>#N/A</v>
      </c>
      <c r="G1730" s="489">
        <v>1325</v>
      </c>
      <c r="H1730" s="489">
        <v>1325</v>
      </c>
      <c r="I1730" s="489">
        <v>1325</v>
      </c>
      <c r="J1730" s="489" t="e">
        <v>#N/A</v>
      </c>
      <c r="K1730" s="489">
        <v>1325</v>
      </c>
      <c r="L1730" s="489" t="e">
        <v>#N/A</v>
      </c>
      <c r="M1730" s="743"/>
      <c r="N1730" s="613" t="e">
        <f t="shared" ref="N1730:N1793" si="243">D1730-E1730</f>
        <v>#N/A</v>
      </c>
      <c r="O1730" s="613" t="e">
        <f t="shared" ref="O1730:O1793" si="244">D1730-F1730</f>
        <v>#N/A</v>
      </c>
      <c r="P1730" s="613">
        <f t="shared" ref="P1730:P1793" si="245">D1730-H1730</f>
        <v>0</v>
      </c>
      <c r="Q1730" s="896" t="e">
        <f t="shared" si="242"/>
        <v>#N/A</v>
      </c>
      <c r="R1730" s="613">
        <f t="shared" ref="R1730:R1793" si="246">D1730-I1730</f>
        <v>0</v>
      </c>
      <c r="S1730" s="613" t="e">
        <f t="shared" ref="S1730:S1793" si="247">D1730-J1730</f>
        <v>#N/A</v>
      </c>
      <c r="T1730" s="747">
        <f t="shared" ref="T1730:T1793" si="248">D1730-K1730</f>
        <v>0</v>
      </c>
      <c r="U1730" s="613" t="e">
        <f t="shared" ref="U1730:U1793" si="249">D1730-L1730</f>
        <v>#N/A</v>
      </c>
    </row>
    <row r="1731" spans="1:21">
      <c r="A1731" s="285" t="s">
        <v>3723</v>
      </c>
      <c r="B1731" s="285" t="s">
        <v>1729</v>
      </c>
      <c r="C1731" s="447" t="s">
        <v>6444</v>
      </c>
      <c r="D1731" s="497">
        <f t="shared" ref="D1731:D1794" si="250">IFERROR(E1731,IFERROR(F1731,IFERROR(G1731,IFERROR(H1731,IFERROR(I1731,IFERROR(J1731,IFERROR(K1731,L1731)))))))</f>
        <v>1180</v>
      </c>
      <c r="E1731" s="496" t="e">
        <v>#N/A</v>
      </c>
      <c r="F1731" s="489" t="e">
        <v>#N/A</v>
      </c>
      <c r="G1731" s="489">
        <v>1180</v>
      </c>
      <c r="H1731" s="489">
        <v>1180</v>
      </c>
      <c r="I1731" s="489">
        <v>1180</v>
      </c>
      <c r="J1731" s="489" t="e">
        <v>#N/A</v>
      </c>
      <c r="K1731" s="489">
        <v>1180</v>
      </c>
      <c r="L1731" s="489" t="e">
        <v>#N/A</v>
      </c>
      <c r="M1731" s="743"/>
      <c r="N1731" s="613" t="e">
        <f t="shared" si="243"/>
        <v>#N/A</v>
      </c>
      <c r="O1731" s="613" t="e">
        <f t="shared" si="244"/>
        <v>#N/A</v>
      </c>
      <c r="P1731" s="613">
        <f t="shared" si="245"/>
        <v>0</v>
      </c>
      <c r="Q1731" s="896" t="e">
        <f t="shared" ref="Q1731:Q1794" si="251">F1731/H1731</f>
        <v>#N/A</v>
      </c>
      <c r="R1731" s="613">
        <f t="shared" si="246"/>
        <v>0</v>
      </c>
      <c r="S1731" s="613" t="e">
        <f t="shared" si="247"/>
        <v>#N/A</v>
      </c>
      <c r="T1731" s="747">
        <f t="shared" si="248"/>
        <v>0</v>
      </c>
      <c r="U1731" s="613" t="e">
        <f t="shared" si="249"/>
        <v>#N/A</v>
      </c>
    </row>
    <row r="1732" spans="1:21">
      <c r="A1732" s="285" t="s">
        <v>3723</v>
      </c>
      <c r="B1732" s="285" t="s">
        <v>1743</v>
      </c>
      <c r="C1732" s="447" t="s">
        <v>6445</v>
      </c>
      <c r="D1732" s="497">
        <f t="shared" si="250"/>
        <v>1392</v>
      </c>
      <c r="E1732" s="496" t="e">
        <v>#N/A</v>
      </c>
      <c r="F1732" s="489" t="e">
        <v>#N/A</v>
      </c>
      <c r="G1732" s="489">
        <v>1392</v>
      </c>
      <c r="H1732" s="489">
        <v>1392</v>
      </c>
      <c r="I1732" s="489">
        <v>1392</v>
      </c>
      <c r="J1732" s="489" t="e">
        <v>#N/A</v>
      </c>
      <c r="K1732" s="489">
        <v>1392</v>
      </c>
      <c r="L1732" s="489" t="e">
        <v>#N/A</v>
      </c>
      <c r="M1732" s="743"/>
      <c r="N1732" s="613" t="e">
        <f t="shared" si="243"/>
        <v>#N/A</v>
      </c>
      <c r="O1732" s="613" t="e">
        <f t="shared" si="244"/>
        <v>#N/A</v>
      </c>
      <c r="P1732" s="613">
        <f t="shared" si="245"/>
        <v>0</v>
      </c>
      <c r="Q1732" s="896" t="e">
        <f t="shared" si="251"/>
        <v>#N/A</v>
      </c>
      <c r="R1732" s="613">
        <f t="shared" si="246"/>
        <v>0</v>
      </c>
      <c r="S1732" s="613" t="e">
        <f t="shared" si="247"/>
        <v>#N/A</v>
      </c>
      <c r="T1732" s="747">
        <f t="shared" si="248"/>
        <v>0</v>
      </c>
      <c r="U1732" s="613" t="e">
        <f t="shared" si="249"/>
        <v>#N/A</v>
      </c>
    </row>
    <row r="1733" spans="1:21">
      <c r="A1733" s="285" t="s">
        <v>3723</v>
      </c>
      <c r="B1733" s="285" t="s">
        <v>1706</v>
      </c>
      <c r="C1733" s="447" t="s">
        <v>6446</v>
      </c>
      <c r="D1733" s="497">
        <f t="shared" si="250"/>
        <v>1122</v>
      </c>
      <c r="E1733" s="496" t="e">
        <v>#N/A</v>
      </c>
      <c r="F1733" s="489" t="e">
        <v>#N/A</v>
      </c>
      <c r="G1733" s="489">
        <v>1122</v>
      </c>
      <c r="H1733" s="489" t="e">
        <v>#N/A</v>
      </c>
      <c r="I1733" s="489">
        <v>1194</v>
      </c>
      <c r="J1733" s="489">
        <v>1122</v>
      </c>
      <c r="K1733" s="489">
        <v>1122</v>
      </c>
      <c r="L1733" s="489" t="e">
        <v>#N/A</v>
      </c>
      <c r="M1733" s="743"/>
      <c r="N1733" s="613" t="e">
        <f t="shared" si="243"/>
        <v>#N/A</v>
      </c>
      <c r="O1733" s="613" t="e">
        <f t="shared" si="244"/>
        <v>#N/A</v>
      </c>
      <c r="P1733" s="613" t="e">
        <f t="shared" si="245"/>
        <v>#N/A</v>
      </c>
      <c r="Q1733" s="896" t="e">
        <f t="shared" si="251"/>
        <v>#N/A</v>
      </c>
      <c r="R1733" s="613">
        <f t="shared" si="246"/>
        <v>-72</v>
      </c>
      <c r="S1733" s="613">
        <f t="shared" si="247"/>
        <v>0</v>
      </c>
      <c r="T1733" s="747">
        <f t="shared" si="248"/>
        <v>0</v>
      </c>
      <c r="U1733" s="613" t="e">
        <f t="shared" si="249"/>
        <v>#N/A</v>
      </c>
    </row>
    <row r="1734" spans="1:21">
      <c r="A1734" s="285" t="s">
        <v>3723</v>
      </c>
      <c r="B1734" s="285" t="s">
        <v>1721</v>
      </c>
      <c r="C1734" s="447" t="s">
        <v>6447</v>
      </c>
      <c r="D1734" s="497">
        <f t="shared" si="250"/>
        <v>1334</v>
      </c>
      <c r="E1734" s="496" t="e">
        <v>#N/A</v>
      </c>
      <c r="F1734" s="489" t="e">
        <v>#N/A</v>
      </c>
      <c r="G1734" s="489">
        <v>1334</v>
      </c>
      <c r="H1734" s="489">
        <v>1334</v>
      </c>
      <c r="I1734" s="489">
        <v>1334</v>
      </c>
      <c r="J1734" s="489" t="e">
        <v>#N/A</v>
      </c>
      <c r="K1734" s="489">
        <v>1334</v>
      </c>
      <c r="L1734" s="489" t="e">
        <v>#N/A</v>
      </c>
      <c r="M1734" s="743"/>
      <c r="N1734" s="613" t="e">
        <f t="shared" si="243"/>
        <v>#N/A</v>
      </c>
      <c r="O1734" s="613" t="e">
        <f t="shared" si="244"/>
        <v>#N/A</v>
      </c>
      <c r="P1734" s="613">
        <f t="shared" si="245"/>
        <v>0</v>
      </c>
      <c r="Q1734" s="896" t="e">
        <f t="shared" si="251"/>
        <v>#N/A</v>
      </c>
      <c r="R1734" s="613">
        <f t="shared" si="246"/>
        <v>0</v>
      </c>
      <c r="S1734" s="613" t="e">
        <f t="shared" si="247"/>
        <v>#N/A</v>
      </c>
      <c r="T1734" s="747">
        <f t="shared" si="248"/>
        <v>0</v>
      </c>
      <c r="U1734" s="613" t="e">
        <f t="shared" si="249"/>
        <v>#N/A</v>
      </c>
    </row>
    <row r="1735" spans="1:21">
      <c r="A1735" s="285" t="s">
        <v>3723</v>
      </c>
      <c r="B1735" s="285" t="s">
        <v>1736</v>
      </c>
      <c r="C1735" s="447" t="s">
        <v>6448</v>
      </c>
      <c r="D1735" s="497">
        <f t="shared" si="250"/>
        <v>1189</v>
      </c>
      <c r="E1735" s="496" t="e">
        <v>#N/A</v>
      </c>
      <c r="F1735" s="489" t="e">
        <v>#N/A</v>
      </c>
      <c r="G1735" s="489">
        <v>1189</v>
      </c>
      <c r="H1735" s="489">
        <v>1189</v>
      </c>
      <c r="I1735" s="489">
        <v>1189</v>
      </c>
      <c r="J1735" s="489" t="e">
        <v>#N/A</v>
      </c>
      <c r="K1735" s="489">
        <v>1189</v>
      </c>
      <c r="L1735" s="489" t="e">
        <v>#N/A</v>
      </c>
      <c r="M1735" s="743"/>
      <c r="N1735" s="613" t="e">
        <f t="shared" si="243"/>
        <v>#N/A</v>
      </c>
      <c r="O1735" s="613" t="e">
        <f t="shared" si="244"/>
        <v>#N/A</v>
      </c>
      <c r="P1735" s="613">
        <f t="shared" si="245"/>
        <v>0</v>
      </c>
      <c r="Q1735" s="896" t="e">
        <f t="shared" si="251"/>
        <v>#N/A</v>
      </c>
      <c r="R1735" s="613">
        <f t="shared" si="246"/>
        <v>0</v>
      </c>
      <c r="S1735" s="613" t="e">
        <f t="shared" si="247"/>
        <v>#N/A</v>
      </c>
      <c r="T1735" s="747">
        <f t="shared" si="248"/>
        <v>0</v>
      </c>
      <c r="U1735" s="613" t="e">
        <f t="shared" si="249"/>
        <v>#N/A</v>
      </c>
    </row>
    <row r="1736" spans="1:21">
      <c r="A1736" s="285" t="s">
        <v>3723</v>
      </c>
      <c r="B1736" s="285" t="s">
        <v>1751</v>
      </c>
      <c r="C1736" s="447" t="s">
        <v>6449</v>
      </c>
      <c r="D1736" s="497">
        <f t="shared" si="250"/>
        <v>1401</v>
      </c>
      <c r="E1736" s="496" t="e">
        <v>#N/A</v>
      </c>
      <c r="F1736" s="489" t="e">
        <v>#N/A</v>
      </c>
      <c r="G1736" s="489">
        <v>1401</v>
      </c>
      <c r="H1736" s="489">
        <v>1401</v>
      </c>
      <c r="I1736" s="489">
        <v>1401</v>
      </c>
      <c r="J1736" s="489" t="e">
        <v>#N/A</v>
      </c>
      <c r="K1736" s="489">
        <v>1401</v>
      </c>
      <c r="L1736" s="489" t="e">
        <v>#N/A</v>
      </c>
      <c r="M1736" s="743"/>
      <c r="N1736" s="613" t="e">
        <f t="shared" si="243"/>
        <v>#N/A</v>
      </c>
      <c r="O1736" s="613" t="e">
        <f t="shared" si="244"/>
        <v>#N/A</v>
      </c>
      <c r="P1736" s="613">
        <f t="shared" si="245"/>
        <v>0</v>
      </c>
      <c r="Q1736" s="896" t="e">
        <f t="shared" si="251"/>
        <v>#N/A</v>
      </c>
      <c r="R1736" s="613">
        <f t="shared" si="246"/>
        <v>0</v>
      </c>
      <c r="S1736" s="613" t="e">
        <f t="shared" si="247"/>
        <v>#N/A</v>
      </c>
      <c r="T1736" s="747">
        <f t="shared" si="248"/>
        <v>0</v>
      </c>
      <c r="U1736" s="613" t="e">
        <f t="shared" si="249"/>
        <v>#N/A</v>
      </c>
    </row>
    <row r="1737" spans="1:21">
      <c r="A1737" s="285" t="s">
        <v>3723</v>
      </c>
      <c r="B1737" s="285" t="s">
        <v>1639</v>
      </c>
      <c r="C1737" s="447" t="s">
        <v>6450</v>
      </c>
      <c r="D1737" s="497">
        <f t="shared" si="250"/>
        <v>924</v>
      </c>
      <c r="E1737" s="496" t="e">
        <v>#N/A</v>
      </c>
      <c r="F1737" s="489" t="e">
        <v>#N/A</v>
      </c>
      <c r="G1737" s="489">
        <v>924</v>
      </c>
      <c r="H1737" s="489" t="e">
        <v>#N/A</v>
      </c>
      <c r="I1737" s="489">
        <v>983</v>
      </c>
      <c r="J1737" s="489">
        <v>924</v>
      </c>
      <c r="K1737" s="489">
        <v>924</v>
      </c>
      <c r="L1737" s="489" t="e">
        <v>#N/A</v>
      </c>
      <c r="M1737" s="743"/>
      <c r="N1737" s="613" t="e">
        <f t="shared" si="243"/>
        <v>#N/A</v>
      </c>
      <c r="O1737" s="613" t="e">
        <f t="shared" si="244"/>
        <v>#N/A</v>
      </c>
      <c r="P1737" s="613" t="e">
        <f t="shared" si="245"/>
        <v>#N/A</v>
      </c>
      <c r="Q1737" s="896" t="e">
        <f t="shared" si="251"/>
        <v>#N/A</v>
      </c>
      <c r="R1737" s="613">
        <f t="shared" si="246"/>
        <v>-59</v>
      </c>
      <c r="S1737" s="613">
        <f t="shared" si="247"/>
        <v>0</v>
      </c>
      <c r="T1737" s="747">
        <f t="shared" si="248"/>
        <v>0</v>
      </c>
      <c r="U1737" s="613" t="e">
        <f t="shared" si="249"/>
        <v>#N/A</v>
      </c>
    </row>
    <row r="1738" spans="1:21">
      <c r="A1738" s="285" t="s">
        <v>3723</v>
      </c>
      <c r="B1738" s="285" t="s">
        <v>1653</v>
      </c>
      <c r="C1738" s="447" t="s">
        <v>6451</v>
      </c>
      <c r="D1738" s="497">
        <f t="shared" si="250"/>
        <v>1136</v>
      </c>
      <c r="E1738" s="496" t="e">
        <v>#N/A</v>
      </c>
      <c r="F1738" s="489" t="e">
        <v>#N/A</v>
      </c>
      <c r="G1738" s="489">
        <v>1136</v>
      </c>
      <c r="H1738" s="489">
        <v>1136</v>
      </c>
      <c r="I1738" s="489">
        <v>1136</v>
      </c>
      <c r="J1738" s="489" t="e">
        <v>#N/A</v>
      </c>
      <c r="K1738" s="489">
        <v>1136</v>
      </c>
      <c r="L1738" s="489" t="e">
        <v>#N/A</v>
      </c>
      <c r="M1738" s="743"/>
      <c r="N1738" s="613" t="e">
        <f t="shared" si="243"/>
        <v>#N/A</v>
      </c>
      <c r="O1738" s="613" t="e">
        <f t="shared" si="244"/>
        <v>#N/A</v>
      </c>
      <c r="P1738" s="613">
        <f t="shared" si="245"/>
        <v>0</v>
      </c>
      <c r="Q1738" s="896" t="e">
        <f t="shared" si="251"/>
        <v>#N/A</v>
      </c>
      <c r="R1738" s="613">
        <f t="shared" si="246"/>
        <v>0</v>
      </c>
      <c r="S1738" s="613" t="e">
        <f t="shared" si="247"/>
        <v>#N/A</v>
      </c>
      <c r="T1738" s="747">
        <f t="shared" si="248"/>
        <v>0</v>
      </c>
      <c r="U1738" s="613" t="e">
        <f t="shared" si="249"/>
        <v>#N/A</v>
      </c>
    </row>
    <row r="1739" spans="1:21">
      <c r="A1739" s="285" t="s">
        <v>3723</v>
      </c>
      <c r="B1739" s="285" t="s">
        <v>1669</v>
      </c>
      <c r="C1739" s="447" t="s">
        <v>6452</v>
      </c>
      <c r="D1739" s="497">
        <f t="shared" si="250"/>
        <v>991</v>
      </c>
      <c r="E1739" s="496" t="e">
        <v>#N/A</v>
      </c>
      <c r="F1739" s="489" t="e">
        <v>#N/A</v>
      </c>
      <c r="G1739" s="489">
        <v>991</v>
      </c>
      <c r="H1739" s="489">
        <v>991</v>
      </c>
      <c r="I1739" s="489">
        <v>991</v>
      </c>
      <c r="J1739" s="489" t="e">
        <v>#N/A</v>
      </c>
      <c r="K1739" s="489">
        <v>991</v>
      </c>
      <c r="L1739" s="489" t="e">
        <v>#N/A</v>
      </c>
      <c r="M1739" s="743"/>
      <c r="N1739" s="613" t="e">
        <f t="shared" si="243"/>
        <v>#N/A</v>
      </c>
      <c r="O1739" s="613" t="e">
        <f t="shared" si="244"/>
        <v>#N/A</v>
      </c>
      <c r="P1739" s="613">
        <f t="shared" si="245"/>
        <v>0</v>
      </c>
      <c r="Q1739" s="896" t="e">
        <f t="shared" si="251"/>
        <v>#N/A</v>
      </c>
      <c r="R1739" s="613">
        <f t="shared" si="246"/>
        <v>0</v>
      </c>
      <c r="S1739" s="613" t="e">
        <f t="shared" si="247"/>
        <v>#N/A</v>
      </c>
      <c r="T1739" s="747">
        <f t="shared" si="248"/>
        <v>0</v>
      </c>
      <c r="U1739" s="613" t="e">
        <f t="shared" si="249"/>
        <v>#N/A</v>
      </c>
    </row>
    <row r="1740" spans="1:21">
      <c r="A1740" s="285" t="s">
        <v>3723</v>
      </c>
      <c r="B1740" s="285" t="s">
        <v>1683</v>
      </c>
      <c r="C1740" s="447" t="s">
        <v>6453</v>
      </c>
      <c r="D1740" s="497">
        <f t="shared" si="250"/>
        <v>1203</v>
      </c>
      <c r="E1740" s="496" t="e">
        <v>#N/A</v>
      </c>
      <c r="F1740" s="489" t="e">
        <v>#N/A</v>
      </c>
      <c r="G1740" s="489">
        <v>1203</v>
      </c>
      <c r="H1740" s="489">
        <v>1203</v>
      </c>
      <c r="I1740" s="489">
        <v>1203</v>
      </c>
      <c r="J1740" s="489" t="e">
        <v>#N/A</v>
      </c>
      <c r="K1740" s="489">
        <v>1203</v>
      </c>
      <c r="L1740" s="489" t="e">
        <v>#N/A</v>
      </c>
      <c r="M1740" s="743"/>
      <c r="N1740" s="613" t="e">
        <f t="shared" si="243"/>
        <v>#N/A</v>
      </c>
      <c r="O1740" s="613" t="e">
        <f t="shared" si="244"/>
        <v>#N/A</v>
      </c>
      <c r="P1740" s="613">
        <f t="shared" si="245"/>
        <v>0</v>
      </c>
      <c r="Q1740" s="896" t="e">
        <f t="shared" si="251"/>
        <v>#N/A</v>
      </c>
      <c r="R1740" s="613">
        <f t="shared" si="246"/>
        <v>0</v>
      </c>
      <c r="S1740" s="613" t="e">
        <f t="shared" si="247"/>
        <v>#N/A</v>
      </c>
      <c r="T1740" s="747">
        <f t="shared" si="248"/>
        <v>0</v>
      </c>
      <c r="U1740" s="613" t="e">
        <f t="shared" si="249"/>
        <v>#N/A</v>
      </c>
    </row>
    <row r="1741" spans="1:21">
      <c r="A1741" s="285" t="s">
        <v>3723</v>
      </c>
      <c r="B1741" s="285" t="s">
        <v>1646</v>
      </c>
      <c r="C1741" s="447" t="s">
        <v>6454</v>
      </c>
      <c r="D1741" s="497">
        <f t="shared" si="250"/>
        <v>933</v>
      </c>
      <c r="E1741" s="496" t="e">
        <v>#N/A</v>
      </c>
      <c r="F1741" s="489" t="e">
        <v>#N/A</v>
      </c>
      <c r="G1741" s="489">
        <v>933</v>
      </c>
      <c r="H1741" s="489">
        <v>933</v>
      </c>
      <c r="I1741" s="489">
        <v>933</v>
      </c>
      <c r="J1741" s="489">
        <v>933</v>
      </c>
      <c r="K1741" s="489">
        <v>933</v>
      </c>
      <c r="L1741" s="489" t="e">
        <v>#N/A</v>
      </c>
      <c r="M1741" s="743"/>
      <c r="N1741" s="613" t="e">
        <f t="shared" si="243"/>
        <v>#N/A</v>
      </c>
      <c r="O1741" s="613" t="e">
        <f t="shared" si="244"/>
        <v>#N/A</v>
      </c>
      <c r="P1741" s="613">
        <f t="shared" si="245"/>
        <v>0</v>
      </c>
      <c r="Q1741" s="896" t="e">
        <f t="shared" si="251"/>
        <v>#N/A</v>
      </c>
      <c r="R1741" s="613">
        <f t="shared" si="246"/>
        <v>0</v>
      </c>
      <c r="S1741" s="613">
        <f t="shared" si="247"/>
        <v>0</v>
      </c>
      <c r="T1741" s="747">
        <f t="shared" si="248"/>
        <v>0</v>
      </c>
      <c r="U1741" s="613" t="e">
        <f t="shared" si="249"/>
        <v>#N/A</v>
      </c>
    </row>
    <row r="1742" spans="1:21">
      <c r="A1742" s="285" t="s">
        <v>3723</v>
      </c>
      <c r="B1742" s="285" t="s">
        <v>1661</v>
      </c>
      <c r="C1742" s="447" t="s">
        <v>6455</v>
      </c>
      <c r="D1742" s="497">
        <f t="shared" si="250"/>
        <v>1145</v>
      </c>
      <c r="E1742" s="496" t="e">
        <v>#N/A</v>
      </c>
      <c r="F1742" s="489" t="e">
        <v>#N/A</v>
      </c>
      <c r="G1742" s="489">
        <v>1145</v>
      </c>
      <c r="H1742" s="489">
        <v>1145</v>
      </c>
      <c r="I1742" s="489">
        <v>1145</v>
      </c>
      <c r="J1742" s="489">
        <v>1145</v>
      </c>
      <c r="K1742" s="489">
        <v>1145</v>
      </c>
      <c r="L1742" s="489" t="e">
        <v>#N/A</v>
      </c>
      <c r="M1742" s="743"/>
      <c r="N1742" s="613" t="e">
        <f t="shared" si="243"/>
        <v>#N/A</v>
      </c>
      <c r="O1742" s="613" t="e">
        <f t="shared" si="244"/>
        <v>#N/A</v>
      </c>
      <c r="P1742" s="613">
        <f t="shared" si="245"/>
        <v>0</v>
      </c>
      <c r="Q1742" s="896" t="e">
        <f t="shared" si="251"/>
        <v>#N/A</v>
      </c>
      <c r="R1742" s="613">
        <f t="shared" si="246"/>
        <v>0</v>
      </c>
      <c r="S1742" s="613">
        <f t="shared" si="247"/>
        <v>0</v>
      </c>
      <c r="T1742" s="747">
        <f t="shared" si="248"/>
        <v>0</v>
      </c>
      <c r="U1742" s="613" t="e">
        <f t="shared" si="249"/>
        <v>#N/A</v>
      </c>
    </row>
    <row r="1743" spans="1:21">
      <c r="A1743" s="285" t="s">
        <v>3723</v>
      </c>
      <c r="B1743" s="285" t="s">
        <v>1676</v>
      </c>
      <c r="C1743" s="447" t="s">
        <v>6456</v>
      </c>
      <c r="D1743" s="497">
        <f t="shared" si="250"/>
        <v>1000</v>
      </c>
      <c r="E1743" s="496" t="e">
        <v>#N/A</v>
      </c>
      <c r="F1743" s="489" t="e">
        <v>#N/A</v>
      </c>
      <c r="G1743" s="489">
        <v>1000</v>
      </c>
      <c r="H1743" s="489">
        <v>1000</v>
      </c>
      <c r="I1743" s="489">
        <v>1000</v>
      </c>
      <c r="J1743" s="489" t="e">
        <v>#N/A</v>
      </c>
      <c r="K1743" s="489">
        <v>1000</v>
      </c>
      <c r="L1743" s="489" t="e">
        <v>#N/A</v>
      </c>
      <c r="M1743" s="743"/>
      <c r="N1743" s="613" t="e">
        <f t="shared" si="243"/>
        <v>#N/A</v>
      </c>
      <c r="O1743" s="613" t="e">
        <f t="shared" si="244"/>
        <v>#N/A</v>
      </c>
      <c r="P1743" s="613">
        <f t="shared" si="245"/>
        <v>0</v>
      </c>
      <c r="Q1743" s="896" t="e">
        <f t="shared" si="251"/>
        <v>#N/A</v>
      </c>
      <c r="R1743" s="613">
        <f t="shared" si="246"/>
        <v>0</v>
      </c>
      <c r="S1743" s="613" t="e">
        <f t="shared" si="247"/>
        <v>#N/A</v>
      </c>
      <c r="T1743" s="747">
        <f t="shared" si="248"/>
        <v>0</v>
      </c>
      <c r="U1743" s="613" t="e">
        <f t="shared" si="249"/>
        <v>#N/A</v>
      </c>
    </row>
    <row r="1744" spans="1:21">
      <c r="A1744" s="285" t="s">
        <v>3723</v>
      </c>
      <c r="B1744" s="285" t="s">
        <v>1691</v>
      </c>
      <c r="C1744" s="447" t="s">
        <v>6457</v>
      </c>
      <c r="D1744" s="497">
        <f t="shared" si="250"/>
        <v>1212</v>
      </c>
      <c r="E1744" s="496" t="e">
        <v>#N/A</v>
      </c>
      <c r="F1744" s="489" t="e">
        <v>#N/A</v>
      </c>
      <c r="G1744" s="489">
        <v>1212</v>
      </c>
      <c r="H1744" s="489">
        <v>1212</v>
      </c>
      <c r="I1744" s="489">
        <v>1212</v>
      </c>
      <c r="J1744" s="489" t="e">
        <v>#N/A</v>
      </c>
      <c r="K1744" s="489">
        <v>1212</v>
      </c>
      <c r="L1744" s="489" t="e">
        <v>#N/A</v>
      </c>
      <c r="M1744" s="743"/>
      <c r="N1744" s="613" t="e">
        <f t="shared" si="243"/>
        <v>#N/A</v>
      </c>
      <c r="O1744" s="613" t="e">
        <f t="shared" si="244"/>
        <v>#N/A</v>
      </c>
      <c r="P1744" s="613">
        <f t="shared" si="245"/>
        <v>0</v>
      </c>
      <c r="Q1744" s="896" t="e">
        <f t="shared" si="251"/>
        <v>#N/A</v>
      </c>
      <c r="R1744" s="613">
        <f t="shared" si="246"/>
        <v>0</v>
      </c>
      <c r="S1744" s="613" t="e">
        <f t="shared" si="247"/>
        <v>#N/A</v>
      </c>
      <c r="T1744" s="747">
        <f t="shared" si="248"/>
        <v>0</v>
      </c>
      <c r="U1744" s="613" t="e">
        <f t="shared" si="249"/>
        <v>#N/A</v>
      </c>
    </row>
    <row r="1745" spans="1:21">
      <c r="A1745" s="285" t="s">
        <v>3723</v>
      </c>
      <c r="B1745" s="285" t="s">
        <v>1760</v>
      </c>
      <c r="C1745" s="447" t="s">
        <v>6458</v>
      </c>
      <c r="D1745" s="497">
        <f t="shared" si="250"/>
        <v>1063</v>
      </c>
      <c r="E1745" s="496" t="e">
        <v>#N/A</v>
      </c>
      <c r="F1745" s="489" t="e">
        <v>#N/A</v>
      </c>
      <c r="G1745" s="489" t="e">
        <v>#N/A</v>
      </c>
      <c r="H1745" s="489">
        <v>1063</v>
      </c>
      <c r="I1745" s="489">
        <v>1063</v>
      </c>
      <c r="J1745" s="489" t="e">
        <v>#N/A</v>
      </c>
      <c r="K1745" s="489" t="e">
        <v>#N/A</v>
      </c>
      <c r="L1745" s="489" t="e">
        <v>#N/A</v>
      </c>
      <c r="M1745" s="743"/>
      <c r="N1745" s="613" t="e">
        <f t="shared" si="243"/>
        <v>#N/A</v>
      </c>
      <c r="O1745" s="613" t="e">
        <f t="shared" si="244"/>
        <v>#N/A</v>
      </c>
      <c r="P1745" s="613">
        <f t="shared" si="245"/>
        <v>0</v>
      </c>
      <c r="Q1745" s="896" t="e">
        <f t="shared" si="251"/>
        <v>#N/A</v>
      </c>
      <c r="R1745" s="613">
        <f t="shared" si="246"/>
        <v>0</v>
      </c>
      <c r="S1745" s="613" t="e">
        <f t="shared" si="247"/>
        <v>#N/A</v>
      </c>
      <c r="T1745" s="747" t="e">
        <f t="shared" si="248"/>
        <v>#N/A</v>
      </c>
      <c r="U1745" s="613" t="e">
        <f t="shared" si="249"/>
        <v>#N/A</v>
      </c>
    </row>
    <row r="1746" spans="1:21">
      <c r="A1746" s="285" t="s">
        <v>3723</v>
      </c>
      <c r="B1746" s="285" t="s">
        <v>1776</v>
      </c>
      <c r="C1746" s="447" t="s">
        <v>6459</v>
      </c>
      <c r="D1746" s="497">
        <f t="shared" si="250"/>
        <v>1527</v>
      </c>
      <c r="E1746" s="496">
        <v>1527</v>
      </c>
      <c r="F1746" s="489" t="e">
        <v>#N/A</v>
      </c>
      <c r="G1746" s="489">
        <v>1527</v>
      </c>
      <c r="H1746" s="489">
        <v>1626</v>
      </c>
      <c r="I1746" s="489">
        <v>1527</v>
      </c>
      <c r="J1746" s="489">
        <v>1527</v>
      </c>
      <c r="K1746" s="489">
        <v>1626</v>
      </c>
      <c r="L1746" s="489" t="e">
        <v>#N/A</v>
      </c>
      <c r="M1746" s="743"/>
      <c r="N1746" s="613">
        <f t="shared" si="243"/>
        <v>0</v>
      </c>
      <c r="O1746" s="613" t="e">
        <f t="shared" si="244"/>
        <v>#N/A</v>
      </c>
      <c r="P1746" s="613">
        <f t="shared" si="245"/>
        <v>-99</v>
      </c>
      <c r="Q1746" s="896" t="e">
        <f t="shared" si="251"/>
        <v>#N/A</v>
      </c>
      <c r="R1746" s="613">
        <f t="shared" si="246"/>
        <v>0</v>
      </c>
      <c r="S1746" s="613">
        <f t="shared" si="247"/>
        <v>0</v>
      </c>
      <c r="T1746" s="747">
        <f t="shared" si="248"/>
        <v>-99</v>
      </c>
      <c r="U1746" s="613" t="e">
        <f t="shared" si="249"/>
        <v>#N/A</v>
      </c>
    </row>
    <row r="1747" spans="1:21">
      <c r="A1747" s="285" t="s">
        <v>3723</v>
      </c>
      <c r="B1747" s="285" t="s">
        <v>1806</v>
      </c>
      <c r="C1747" s="447" t="s">
        <v>6460</v>
      </c>
      <c r="D1747" s="497">
        <f t="shared" si="250"/>
        <v>1625</v>
      </c>
      <c r="E1747" s="496" t="e">
        <v>#N/A</v>
      </c>
      <c r="F1747" s="489" t="e">
        <v>#N/A</v>
      </c>
      <c r="G1747" s="489">
        <v>1625</v>
      </c>
      <c r="H1747" s="489">
        <v>1730</v>
      </c>
      <c r="I1747" s="489">
        <v>1730</v>
      </c>
      <c r="J1747" s="489">
        <v>1625</v>
      </c>
      <c r="K1747" s="489">
        <v>1625</v>
      </c>
      <c r="L1747" s="489" t="e">
        <v>#N/A</v>
      </c>
      <c r="M1747" s="743"/>
      <c r="N1747" s="613" t="e">
        <f t="shared" si="243"/>
        <v>#N/A</v>
      </c>
      <c r="O1747" s="613" t="e">
        <f t="shared" si="244"/>
        <v>#N/A</v>
      </c>
      <c r="P1747" s="613">
        <f t="shared" si="245"/>
        <v>-105</v>
      </c>
      <c r="Q1747" s="896" t="e">
        <f t="shared" si="251"/>
        <v>#N/A</v>
      </c>
      <c r="R1747" s="613">
        <f t="shared" si="246"/>
        <v>-105</v>
      </c>
      <c r="S1747" s="613">
        <f t="shared" si="247"/>
        <v>0</v>
      </c>
      <c r="T1747" s="747">
        <f t="shared" si="248"/>
        <v>0</v>
      </c>
      <c r="U1747" s="613" t="e">
        <f t="shared" si="249"/>
        <v>#N/A</v>
      </c>
    </row>
    <row r="1748" spans="1:21">
      <c r="A1748" s="285" t="s">
        <v>3723</v>
      </c>
      <c r="B1748" s="285" t="s">
        <v>1768</v>
      </c>
      <c r="C1748" s="447" t="s">
        <v>6461</v>
      </c>
      <c r="D1748" s="497">
        <f t="shared" si="250"/>
        <v>1063</v>
      </c>
      <c r="E1748" s="496" t="e">
        <v>#N/A</v>
      </c>
      <c r="F1748" s="489" t="e">
        <v>#N/A</v>
      </c>
      <c r="G1748" s="489" t="e">
        <v>#N/A</v>
      </c>
      <c r="H1748" s="489">
        <v>1063</v>
      </c>
      <c r="I1748" s="489">
        <v>1063</v>
      </c>
      <c r="J1748" s="489" t="e">
        <v>#N/A</v>
      </c>
      <c r="K1748" s="489" t="e">
        <v>#N/A</v>
      </c>
      <c r="L1748" s="489" t="e">
        <v>#N/A</v>
      </c>
      <c r="M1748" s="743"/>
      <c r="N1748" s="613" t="e">
        <f t="shared" si="243"/>
        <v>#N/A</v>
      </c>
      <c r="O1748" s="613" t="e">
        <f t="shared" si="244"/>
        <v>#N/A</v>
      </c>
      <c r="P1748" s="613">
        <f t="shared" si="245"/>
        <v>0</v>
      </c>
      <c r="Q1748" s="896" t="e">
        <f t="shared" si="251"/>
        <v>#N/A</v>
      </c>
      <c r="R1748" s="613">
        <f t="shared" si="246"/>
        <v>0</v>
      </c>
      <c r="S1748" s="613" t="e">
        <f t="shared" si="247"/>
        <v>#N/A</v>
      </c>
      <c r="T1748" s="747" t="e">
        <f t="shared" si="248"/>
        <v>#N/A</v>
      </c>
      <c r="U1748" s="613" t="e">
        <f t="shared" si="249"/>
        <v>#N/A</v>
      </c>
    </row>
    <row r="1749" spans="1:21">
      <c r="A1749" s="285" t="s">
        <v>3723</v>
      </c>
      <c r="B1749" s="285" t="s">
        <v>1784</v>
      </c>
      <c r="C1749" s="447" t="s">
        <v>6462</v>
      </c>
      <c r="D1749" s="497">
        <f t="shared" si="250"/>
        <v>1536</v>
      </c>
      <c r="E1749" s="496">
        <v>1536</v>
      </c>
      <c r="F1749" s="489" t="e">
        <v>#N/A</v>
      </c>
      <c r="G1749" s="489">
        <v>1536</v>
      </c>
      <c r="H1749" s="489">
        <v>1636</v>
      </c>
      <c r="I1749" s="489">
        <v>1536</v>
      </c>
      <c r="J1749" s="489">
        <v>1536</v>
      </c>
      <c r="K1749" s="489">
        <v>1636</v>
      </c>
      <c r="L1749" s="489" t="e">
        <v>#N/A</v>
      </c>
      <c r="M1749" s="743"/>
      <c r="N1749" s="613">
        <f t="shared" si="243"/>
        <v>0</v>
      </c>
      <c r="O1749" s="613" t="e">
        <f t="shared" si="244"/>
        <v>#N/A</v>
      </c>
      <c r="P1749" s="613">
        <f t="shared" si="245"/>
        <v>-100</v>
      </c>
      <c r="Q1749" s="896" t="e">
        <f t="shared" si="251"/>
        <v>#N/A</v>
      </c>
      <c r="R1749" s="613">
        <f t="shared" si="246"/>
        <v>0</v>
      </c>
      <c r="S1749" s="613">
        <f t="shared" si="247"/>
        <v>0</v>
      </c>
      <c r="T1749" s="747">
        <f t="shared" si="248"/>
        <v>-100</v>
      </c>
      <c r="U1749" s="613" t="e">
        <f t="shared" si="249"/>
        <v>#N/A</v>
      </c>
    </row>
    <row r="1750" spans="1:21">
      <c r="A1750" s="285" t="s">
        <v>3723</v>
      </c>
      <c r="B1750" s="285" t="s">
        <v>1814</v>
      </c>
      <c r="C1750" s="447" t="s">
        <v>6463</v>
      </c>
      <c r="D1750" s="497">
        <f t="shared" si="250"/>
        <v>1634</v>
      </c>
      <c r="E1750" s="496">
        <v>1634</v>
      </c>
      <c r="F1750" s="489" t="e">
        <v>#N/A</v>
      </c>
      <c r="G1750" s="489">
        <v>1594</v>
      </c>
      <c r="H1750" s="489" t="e">
        <v>#N/A</v>
      </c>
      <c r="I1750" s="489">
        <v>1634</v>
      </c>
      <c r="J1750" s="489">
        <v>1634</v>
      </c>
      <c r="K1750" s="489">
        <v>1594</v>
      </c>
      <c r="L1750" s="489" t="e">
        <v>#N/A</v>
      </c>
      <c r="M1750" s="743"/>
      <c r="N1750" s="613">
        <f t="shared" si="243"/>
        <v>0</v>
      </c>
      <c r="O1750" s="613" t="e">
        <f t="shared" si="244"/>
        <v>#N/A</v>
      </c>
      <c r="P1750" s="613" t="e">
        <f t="shared" si="245"/>
        <v>#N/A</v>
      </c>
      <c r="Q1750" s="896" t="e">
        <f t="shared" si="251"/>
        <v>#N/A</v>
      </c>
      <c r="R1750" s="613">
        <f t="shared" si="246"/>
        <v>0</v>
      </c>
      <c r="S1750" s="613">
        <f t="shared" si="247"/>
        <v>0</v>
      </c>
      <c r="T1750" s="747">
        <f t="shared" si="248"/>
        <v>40</v>
      </c>
      <c r="U1750" s="613" t="e">
        <f t="shared" si="249"/>
        <v>#N/A</v>
      </c>
    </row>
    <row r="1751" spans="1:21">
      <c r="A1751" s="285" t="s">
        <v>3723</v>
      </c>
      <c r="B1751" s="285" t="s">
        <v>1714</v>
      </c>
      <c r="C1751" s="447" t="s">
        <v>6464</v>
      </c>
      <c r="D1751" s="497">
        <f t="shared" si="250"/>
        <v>1891</v>
      </c>
      <c r="E1751" s="496" t="e">
        <v>#N/A</v>
      </c>
      <c r="F1751" s="489" t="e">
        <v>#N/A</v>
      </c>
      <c r="G1751" s="489">
        <v>1891</v>
      </c>
      <c r="H1751" s="489">
        <v>1891</v>
      </c>
      <c r="I1751" s="489">
        <v>1891</v>
      </c>
      <c r="J1751" s="489" t="e">
        <v>#N/A</v>
      </c>
      <c r="K1751" s="489">
        <v>1891</v>
      </c>
      <c r="L1751" s="489" t="e">
        <v>#N/A</v>
      </c>
      <c r="M1751" s="743"/>
      <c r="N1751" s="613" t="e">
        <f t="shared" si="243"/>
        <v>#N/A</v>
      </c>
      <c r="O1751" s="613" t="e">
        <f t="shared" si="244"/>
        <v>#N/A</v>
      </c>
      <c r="P1751" s="613">
        <f t="shared" si="245"/>
        <v>0</v>
      </c>
      <c r="Q1751" s="896" t="e">
        <f t="shared" si="251"/>
        <v>#N/A</v>
      </c>
      <c r="R1751" s="613">
        <f t="shared" si="246"/>
        <v>0</v>
      </c>
      <c r="S1751" s="613" t="e">
        <f t="shared" si="247"/>
        <v>#N/A</v>
      </c>
      <c r="T1751" s="747">
        <f t="shared" si="248"/>
        <v>0</v>
      </c>
      <c r="U1751" s="613" t="e">
        <f t="shared" si="249"/>
        <v>#N/A</v>
      </c>
    </row>
    <row r="1752" spans="1:21">
      <c r="A1752" s="285" t="s">
        <v>3723</v>
      </c>
      <c r="B1752" s="285" t="s">
        <v>1744</v>
      </c>
      <c r="C1752" s="447" t="s">
        <v>6465</v>
      </c>
      <c r="D1752" s="497">
        <f t="shared" si="250"/>
        <v>1989</v>
      </c>
      <c r="E1752" s="496" t="e">
        <v>#N/A</v>
      </c>
      <c r="F1752" s="489" t="e">
        <v>#N/A</v>
      </c>
      <c r="G1752" s="489">
        <v>1989</v>
      </c>
      <c r="H1752" s="489">
        <v>1989</v>
      </c>
      <c r="I1752" s="489">
        <v>1989</v>
      </c>
      <c r="J1752" s="489" t="e">
        <v>#N/A</v>
      </c>
      <c r="K1752" s="489">
        <v>1989</v>
      </c>
      <c r="L1752" s="489" t="e">
        <v>#N/A</v>
      </c>
      <c r="M1752" s="743"/>
      <c r="N1752" s="613" t="e">
        <f t="shared" si="243"/>
        <v>#N/A</v>
      </c>
      <c r="O1752" s="613" t="e">
        <f t="shared" si="244"/>
        <v>#N/A</v>
      </c>
      <c r="P1752" s="613">
        <f t="shared" si="245"/>
        <v>0</v>
      </c>
      <c r="Q1752" s="896" t="e">
        <f t="shared" si="251"/>
        <v>#N/A</v>
      </c>
      <c r="R1752" s="613">
        <f t="shared" si="246"/>
        <v>0</v>
      </c>
      <c r="S1752" s="613" t="e">
        <f t="shared" si="247"/>
        <v>#N/A</v>
      </c>
      <c r="T1752" s="747">
        <f t="shared" si="248"/>
        <v>0</v>
      </c>
      <c r="U1752" s="613" t="e">
        <f t="shared" si="249"/>
        <v>#N/A</v>
      </c>
    </row>
    <row r="1753" spans="1:21">
      <c r="A1753" s="285" t="s">
        <v>3723</v>
      </c>
      <c r="B1753" s="285" t="s">
        <v>1722</v>
      </c>
      <c r="C1753" s="447" t="s">
        <v>6466</v>
      </c>
      <c r="D1753" s="497">
        <f t="shared" si="250"/>
        <v>1900</v>
      </c>
      <c r="E1753" s="496" t="e">
        <v>#N/A</v>
      </c>
      <c r="F1753" s="489" t="e">
        <v>#N/A</v>
      </c>
      <c r="G1753" s="489">
        <v>1900</v>
      </c>
      <c r="H1753" s="489">
        <v>1900</v>
      </c>
      <c r="I1753" s="489">
        <v>1900</v>
      </c>
      <c r="J1753" s="489">
        <v>1900</v>
      </c>
      <c r="K1753" s="489">
        <v>1900</v>
      </c>
      <c r="L1753" s="489" t="e">
        <v>#N/A</v>
      </c>
      <c r="M1753" s="743"/>
      <c r="N1753" s="613" t="e">
        <f t="shared" si="243"/>
        <v>#N/A</v>
      </c>
      <c r="O1753" s="613" t="e">
        <f t="shared" si="244"/>
        <v>#N/A</v>
      </c>
      <c r="P1753" s="613">
        <f t="shared" si="245"/>
        <v>0</v>
      </c>
      <c r="Q1753" s="896" t="e">
        <f t="shared" si="251"/>
        <v>#N/A</v>
      </c>
      <c r="R1753" s="613">
        <f t="shared" si="246"/>
        <v>0</v>
      </c>
      <c r="S1753" s="613">
        <f t="shared" si="247"/>
        <v>0</v>
      </c>
      <c r="T1753" s="747">
        <f t="shared" si="248"/>
        <v>0</v>
      </c>
      <c r="U1753" s="613" t="e">
        <f t="shared" si="249"/>
        <v>#N/A</v>
      </c>
    </row>
    <row r="1754" spans="1:21">
      <c r="A1754" s="285" t="s">
        <v>3723</v>
      </c>
      <c r="B1754" s="285" t="s">
        <v>1752</v>
      </c>
      <c r="C1754" s="447" t="s">
        <v>6467</v>
      </c>
      <c r="D1754" s="497">
        <f t="shared" si="250"/>
        <v>1998</v>
      </c>
      <c r="E1754" s="496" t="e">
        <v>#N/A</v>
      </c>
      <c r="F1754" s="489" t="e">
        <v>#N/A</v>
      </c>
      <c r="G1754" s="489">
        <v>1998</v>
      </c>
      <c r="H1754" s="489">
        <v>1998</v>
      </c>
      <c r="I1754" s="489">
        <v>1998</v>
      </c>
      <c r="J1754" s="489" t="e">
        <v>#N/A</v>
      </c>
      <c r="K1754" s="489">
        <v>1998</v>
      </c>
      <c r="L1754" s="489" t="e">
        <v>#N/A</v>
      </c>
      <c r="M1754" s="743"/>
      <c r="N1754" s="613" t="e">
        <f t="shared" si="243"/>
        <v>#N/A</v>
      </c>
      <c r="O1754" s="613" t="e">
        <f t="shared" si="244"/>
        <v>#N/A</v>
      </c>
      <c r="P1754" s="613">
        <f t="shared" si="245"/>
        <v>0</v>
      </c>
      <c r="Q1754" s="896" t="e">
        <f t="shared" si="251"/>
        <v>#N/A</v>
      </c>
      <c r="R1754" s="613">
        <f t="shared" si="246"/>
        <v>0</v>
      </c>
      <c r="S1754" s="613" t="e">
        <f t="shared" si="247"/>
        <v>#N/A</v>
      </c>
      <c r="T1754" s="747">
        <f t="shared" si="248"/>
        <v>0</v>
      </c>
      <c r="U1754" s="613" t="e">
        <f t="shared" si="249"/>
        <v>#N/A</v>
      </c>
    </row>
    <row r="1755" spans="1:21">
      <c r="A1755" s="285" t="s">
        <v>3723</v>
      </c>
      <c r="B1755" s="285" t="s">
        <v>1654</v>
      </c>
      <c r="C1755" s="447" t="s">
        <v>6468</v>
      </c>
      <c r="D1755" s="497">
        <f t="shared" si="250"/>
        <v>1687</v>
      </c>
      <c r="E1755" s="496" t="e">
        <v>#N/A</v>
      </c>
      <c r="F1755" s="489" t="e">
        <v>#N/A</v>
      </c>
      <c r="G1755" s="489">
        <v>1687</v>
      </c>
      <c r="H1755" s="489">
        <v>1687</v>
      </c>
      <c r="I1755" s="489">
        <v>1687</v>
      </c>
      <c r="J1755" s="489">
        <v>1687</v>
      </c>
      <c r="K1755" s="489">
        <v>1687</v>
      </c>
      <c r="L1755" s="489" t="e">
        <v>#N/A</v>
      </c>
      <c r="M1755" s="743"/>
      <c r="N1755" s="613" t="e">
        <f t="shared" si="243"/>
        <v>#N/A</v>
      </c>
      <c r="O1755" s="613" t="e">
        <f t="shared" si="244"/>
        <v>#N/A</v>
      </c>
      <c r="P1755" s="613">
        <f t="shared" si="245"/>
        <v>0</v>
      </c>
      <c r="Q1755" s="896" t="e">
        <f t="shared" si="251"/>
        <v>#N/A</v>
      </c>
      <c r="R1755" s="613">
        <f t="shared" si="246"/>
        <v>0</v>
      </c>
      <c r="S1755" s="613">
        <f t="shared" si="247"/>
        <v>0</v>
      </c>
      <c r="T1755" s="747">
        <f t="shared" si="248"/>
        <v>0</v>
      </c>
      <c r="U1755" s="613" t="e">
        <f t="shared" si="249"/>
        <v>#N/A</v>
      </c>
    </row>
    <row r="1756" spans="1:21">
      <c r="A1756" s="285" t="s">
        <v>3723</v>
      </c>
      <c r="B1756" s="285" t="s">
        <v>1684</v>
      </c>
      <c r="C1756" s="447" t="s">
        <v>6469</v>
      </c>
      <c r="D1756" s="497">
        <f t="shared" si="250"/>
        <v>1785</v>
      </c>
      <c r="E1756" s="496" t="e">
        <v>#N/A</v>
      </c>
      <c r="F1756" s="489" t="e">
        <v>#N/A</v>
      </c>
      <c r="G1756" s="489">
        <v>1785</v>
      </c>
      <c r="H1756" s="489">
        <v>1785</v>
      </c>
      <c r="I1756" s="489">
        <v>1785</v>
      </c>
      <c r="J1756" s="489">
        <v>1785</v>
      </c>
      <c r="K1756" s="489">
        <v>1785</v>
      </c>
      <c r="L1756" s="489" t="e">
        <v>#N/A</v>
      </c>
      <c r="M1756" s="743"/>
      <c r="N1756" s="613" t="e">
        <f t="shared" si="243"/>
        <v>#N/A</v>
      </c>
      <c r="O1756" s="613" t="e">
        <f t="shared" si="244"/>
        <v>#N/A</v>
      </c>
      <c r="P1756" s="613">
        <f t="shared" si="245"/>
        <v>0</v>
      </c>
      <c r="Q1756" s="896" t="e">
        <f t="shared" si="251"/>
        <v>#N/A</v>
      </c>
      <c r="R1756" s="613">
        <f t="shared" si="246"/>
        <v>0</v>
      </c>
      <c r="S1756" s="613">
        <f t="shared" si="247"/>
        <v>0</v>
      </c>
      <c r="T1756" s="747">
        <f t="shared" si="248"/>
        <v>0</v>
      </c>
      <c r="U1756" s="613" t="e">
        <f t="shared" si="249"/>
        <v>#N/A</v>
      </c>
    </row>
    <row r="1757" spans="1:21">
      <c r="A1757" s="285" t="s">
        <v>3723</v>
      </c>
      <c r="B1757" s="285" t="s">
        <v>1662</v>
      </c>
      <c r="C1757" s="447" t="s">
        <v>6470</v>
      </c>
      <c r="D1757" s="497">
        <f t="shared" si="250"/>
        <v>1696</v>
      </c>
      <c r="E1757" s="496" t="e">
        <v>#N/A</v>
      </c>
      <c r="F1757" s="489" t="e">
        <v>#N/A</v>
      </c>
      <c r="G1757" s="489">
        <v>1696</v>
      </c>
      <c r="H1757" s="489">
        <v>1696</v>
      </c>
      <c r="I1757" s="489">
        <v>1696</v>
      </c>
      <c r="J1757" s="489" t="e">
        <v>#N/A</v>
      </c>
      <c r="K1757" s="489">
        <v>1696</v>
      </c>
      <c r="L1757" s="489" t="e">
        <v>#N/A</v>
      </c>
      <c r="M1757" s="743"/>
      <c r="N1757" s="613" t="e">
        <f t="shared" si="243"/>
        <v>#N/A</v>
      </c>
      <c r="O1757" s="613" t="e">
        <f t="shared" si="244"/>
        <v>#N/A</v>
      </c>
      <c r="P1757" s="613">
        <f t="shared" si="245"/>
        <v>0</v>
      </c>
      <c r="Q1757" s="896" t="e">
        <f t="shared" si="251"/>
        <v>#N/A</v>
      </c>
      <c r="R1757" s="613">
        <f t="shared" si="246"/>
        <v>0</v>
      </c>
      <c r="S1757" s="613" t="e">
        <f t="shared" si="247"/>
        <v>#N/A</v>
      </c>
      <c r="T1757" s="747">
        <f t="shared" si="248"/>
        <v>0</v>
      </c>
      <c r="U1757" s="613" t="e">
        <f t="shared" si="249"/>
        <v>#N/A</v>
      </c>
    </row>
    <row r="1758" spans="1:21">
      <c r="A1758" s="285" t="s">
        <v>3723</v>
      </c>
      <c r="B1758" s="285" t="s">
        <v>1692</v>
      </c>
      <c r="C1758" s="447" t="s">
        <v>6471</v>
      </c>
      <c r="D1758" s="497">
        <f t="shared" si="250"/>
        <v>1794</v>
      </c>
      <c r="E1758" s="496" t="e">
        <v>#N/A</v>
      </c>
      <c r="F1758" s="489" t="e">
        <v>#N/A</v>
      </c>
      <c r="G1758" s="489">
        <v>1794</v>
      </c>
      <c r="H1758" s="489">
        <v>1794</v>
      </c>
      <c r="I1758" s="489">
        <v>1794</v>
      </c>
      <c r="J1758" s="489" t="e">
        <v>#N/A</v>
      </c>
      <c r="K1758" s="489">
        <v>1794</v>
      </c>
      <c r="L1758" s="489" t="e">
        <v>#N/A</v>
      </c>
      <c r="M1758" s="743"/>
      <c r="N1758" s="613" t="e">
        <f t="shared" si="243"/>
        <v>#N/A</v>
      </c>
      <c r="O1758" s="613" t="e">
        <f t="shared" si="244"/>
        <v>#N/A</v>
      </c>
      <c r="P1758" s="613">
        <f t="shared" si="245"/>
        <v>0</v>
      </c>
      <c r="Q1758" s="896" t="e">
        <f t="shared" si="251"/>
        <v>#N/A</v>
      </c>
      <c r="R1758" s="613">
        <f t="shared" si="246"/>
        <v>0</v>
      </c>
      <c r="S1758" s="613" t="e">
        <f t="shared" si="247"/>
        <v>#N/A</v>
      </c>
      <c r="T1758" s="747">
        <f t="shared" si="248"/>
        <v>0</v>
      </c>
      <c r="U1758" s="613" t="e">
        <f t="shared" si="249"/>
        <v>#N/A</v>
      </c>
    </row>
    <row r="1759" spans="1:21">
      <c r="A1759" s="285" t="s">
        <v>3723</v>
      </c>
      <c r="B1759" s="285" t="s">
        <v>1815</v>
      </c>
      <c r="C1759" s="447" t="s">
        <v>6472</v>
      </c>
      <c r="D1759" s="497">
        <f t="shared" si="250"/>
        <v>1298</v>
      </c>
      <c r="E1759" s="496" t="e">
        <v>#N/A</v>
      </c>
      <c r="F1759" s="489" t="e">
        <v>#N/A</v>
      </c>
      <c r="G1759" s="489">
        <v>1298</v>
      </c>
      <c r="H1759" s="489">
        <v>1382</v>
      </c>
      <c r="I1759" s="489">
        <v>1382</v>
      </c>
      <c r="J1759" s="489">
        <v>1298</v>
      </c>
      <c r="K1759" s="489">
        <v>1298</v>
      </c>
      <c r="L1759" s="489" t="e">
        <v>#N/A</v>
      </c>
      <c r="M1759" s="743"/>
      <c r="N1759" s="613" t="e">
        <f t="shared" si="243"/>
        <v>#N/A</v>
      </c>
      <c r="O1759" s="613" t="e">
        <f t="shared" si="244"/>
        <v>#N/A</v>
      </c>
      <c r="P1759" s="613">
        <f t="shared" si="245"/>
        <v>-84</v>
      </c>
      <c r="Q1759" s="896" t="e">
        <f t="shared" si="251"/>
        <v>#N/A</v>
      </c>
      <c r="R1759" s="613">
        <f t="shared" si="246"/>
        <v>-84</v>
      </c>
      <c r="S1759" s="613">
        <f t="shared" si="247"/>
        <v>0</v>
      </c>
      <c r="T1759" s="747">
        <f t="shared" si="248"/>
        <v>0</v>
      </c>
      <c r="U1759" s="613" t="e">
        <f t="shared" si="249"/>
        <v>#N/A</v>
      </c>
    </row>
    <row r="1760" spans="1:21">
      <c r="A1760" s="285" t="s">
        <v>3723</v>
      </c>
      <c r="B1760" s="285" t="s">
        <v>1817</v>
      </c>
      <c r="C1760" s="447" t="s">
        <v>6473</v>
      </c>
      <c r="D1760" s="497">
        <f t="shared" si="250"/>
        <v>1388</v>
      </c>
      <c r="E1760" s="496" t="e">
        <v>#N/A</v>
      </c>
      <c r="F1760" s="489" t="e">
        <v>#N/A</v>
      </c>
      <c r="G1760" s="489">
        <v>1388</v>
      </c>
      <c r="H1760" s="489">
        <v>1388</v>
      </c>
      <c r="I1760" s="489">
        <v>1388</v>
      </c>
      <c r="J1760" s="489" t="e">
        <v>#N/A</v>
      </c>
      <c r="K1760" s="489">
        <v>1388</v>
      </c>
      <c r="L1760" s="489" t="e">
        <v>#N/A</v>
      </c>
      <c r="M1760" s="743"/>
      <c r="N1760" s="613" t="e">
        <f t="shared" si="243"/>
        <v>#N/A</v>
      </c>
      <c r="O1760" s="613" t="e">
        <f t="shared" si="244"/>
        <v>#N/A</v>
      </c>
      <c r="P1760" s="613">
        <f t="shared" si="245"/>
        <v>0</v>
      </c>
      <c r="Q1760" s="896" t="e">
        <f t="shared" si="251"/>
        <v>#N/A</v>
      </c>
      <c r="R1760" s="613">
        <f t="shared" si="246"/>
        <v>0</v>
      </c>
      <c r="S1760" s="613" t="e">
        <f t="shared" si="247"/>
        <v>#N/A</v>
      </c>
      <c r="T1760" s="747">
        <f t="shared" si="248"/>
        <v>0</v>
      </c>
      <c r="U1760" s="613" t="e">
        <f t="shared" si="249"/>
        <v>#N/A</v>
      </c>
    </row>
    <row r="1761" spans="1:21">
      <c r="A1761" s="285" t="s">
        <v>3723</v>
      </c>
      <c r="B1761" s="285" t="s">
        <v>4064</v>
      </c>
      <c r="C1761" s="447"/>
      <c r="D1761" s="497">
        <f t="shared" si="250"/>
        <v>1210</v>
      </c>
      <c r="E1761" s="496">
        <v>1210</v>
      </c>
      <c r="F1761" s="489" t="e">
        <v>#N/A</v>
      </c>
      <c r="G1761" s="489" t="e">
        <v>#N/A</v>
      </c>
      <c r="H1761" s="489" t="e">
        <v>#N/A</v>
      </c>
      <c r="I1761" s="489">
        <v>1210</v>
      </c>
      <c r="J1761" s="489">
        <v>1210</v>
      </c>
      <c r="K1761" s="489" t="e">
        <v>#N/A</v>
      </c>
      <c r="L1761" s="489" t="e">
        <v>#N/A</v>
      </c>
      <c r="M1761" s="743"/>
      <c r="N1761" s="613">
        <f t="shared" si="243"/>
        <v>0</v>
      </c>
      <c r="O1761" s="613" t="e">
        <f t="shared" si="244"/>
        <v>#N/A</v>
      </c>
      <c r="P1761" s="613" t="e">
        <f t="shared" si="245"/>
        <v>#N/A</v>
      </c>
      <c r="Q1761" s="896" t="e">
        <f t="shared" si="251"/>
        <v>#N/A</v>
      </c>
      <c r="R1761" s="613">
        <f t="shared" si="246"/>
        <v>0</v>
      </c>
      <c r="S1761" s="613">
        <f t="shared" si="247"/>
        <v>0</v>
      </c>
      <c r="T1761" s="747" t="e">
        <f t="shared" si="248"/>
        <v>#N/A</v>
      </c>
      <c r="U1761" s="613" t="e">
        <f t="shared" si="249"/>
        <v>#N/A</v>
      </c>
    </row>
    <row r="1762" spans="1:21">
      <c r="A1762" s="285" t="s">
        <v>3723</v>
      </c>
      <c r="B1762" s="285" t="s">
        <v>4063</v>
      </c>
      <c r="C1762" s="447"/>
      <c r="D1762" s="497">
        <f t="shared" si="250"/>
        <v>1210</v>
      </c>
      <c r="E1762" s="496" t="e">
        <v>#N/A</v>
      </c>
      <c r="F1762" s="489" t="e">
        <v>#N/A</v>
      </c>
      <c r="G1762" s="489" t="e">
        <v>#N/A</v>
      </c>
      <c r="H1762" s="489" t="e">
        <v>#N/A</v>
      </c>
      <c r="I1762" s="489">
        <v>1210</v>
      </c>
      <c r="J1762" s="489">
        <v>1210</v>
      </c>
      <c r="K1762" s="489" t="e">
        <v>#N/A</v>
      </c>
      <c r="L1762" s="489" t="e">
        <v>#N/A</v>
      </c>
      <c r="M1762" s="743"/>
      <c r="N1762" s="613" t="e">
        <f t="shared" si="243"/>
        <v>#N/A</v>
      </c>
      <c r="O1762" s="613" t="e">
        <f t="shared" si="244"/>
        <v>#N/A</v>
      </c>
      <c r="P1762" s="613" t="e">
        <f t="shared" si="245"/>
        <v>#N/A</v>
      </c>
      <c r="Q1762" s="896" t="e">
        <f t="shared" si="251"/>
        <v>#N/A</v>
      </c>
      <c r="R1762" s="613">
        <f t="shared" si="246"/>
        <v>0</v>
      </c>
      <c r="S1762" s="613">
        <f t="shared" si="247"/>
        <v>0</v>
      </c>
      <c r="T1762" s="747" t="e">
        <f t="shared" si="248"/>
        <v>#N/A</v>
      </c>
      <c r="U1762" s="613" t="e">
        <f t="shared" si="249"/>
        <v>#N/A</v>
      </c>
    </row>
    <row r="1763" spans="1:21">
      <c r="A1763" s="285" t="s">
        <v>3723</v>
      </c>
      <c r="B1763" s="285" t="s">
        <v>4066</v>
      </c>
      <c r="C1763" s="447"/>
      <c r="D1763" s="497">
        <f t="shared" si="250"/>
        <v>1298</v>
      </c>
      <c r="E1763" s="496" t="e">
        <v>#N/A</v>
      </c>
      <c r="F1763" s="489" t="e">
        <v>#N/A</v>
      </c>
      <c r="G1763" s="489" t="e">
        <v>#N/A</v>
      </c>
      <c r="H1763" s="489" t="e">
        <v>#N/A</v>
      </c>
      <c r="I1763" s="489">
        <v>1298</v>
      </c>
      <c r="J1763" s="489">
        <v>1298</v>
      </c>
      <c r="K1763" s="489" t="e">
        <v>#N/A</v>
      </c>
      <c r="L1763" s="489" t="e">
        <v>#N/A</v>
      </c>
      <c r="M1763" s="743"/>
      <c r="N1763" s="613" t="e">
        <f t="shared" si="243"/>
        <v>#N/A</v>
      </c>
      <c r="O1763" s="613" t="e">
        <f t="shared" si="244"/>
        <v>#N/A</v>
      </c>
      <c r="P1763" s="613" t="e">
        <f t="shared" si="245"/>
        <v>#N/A</v>
      </c>
      <c r="Q1763" s="896" t="e">
        <f t="shared" si="251"/>
        <v>#N/A</v>
      </c>
      <c r="R1763" s="613">
        <f t="shared" si="246"/>
        <v>0</v>
      </c>
      <c r="S1763" s="613">
        <f t="shared" si="247"/>
        <v>0</v>
      </c>
      <c r="T1763" s="747" t="e">
        <f t="shared" si="248"/>
        <v>#N/A</v>
      </c>
      <c r="U1763" s="613" t="e">
        <f t="shared" si="249"/>
        <v>#N/A</v>
      </c>
    </row>
    <row r="1764" spans="1:21">
      <c r="A1764" s="285" t="s">
        <v>3723</v>
      </c>
      <c r="B1764" s="285" t="s">
        <v>4065</v>
      </c>
      <c r="C1764" s="447"/>
      <c r="D1764" s="497">
        <f t="shared" si="250"/>
        <v>1298</v>
      </c>
      <c r="E1764" s="496" t="e">
        <v>#N/A</v>
      </c>
      <c r="F1764" s="489" t="e">
        <v>#N/A</v>
      </c>
      <c r="G1764" s="489" t="e">
        <v>#N/A</v>
      </c>
      <c r="H1764" s="489" t="e">
        <v>#N/A</v>
      </c>
      <c r="I1764" s="489">
        <v>1298</v>
      </c>
      <c r="J1764" s="489">
        <v>1298</v>
      </c>
      <c r="K1764" s="489" t="e">
        <v>#N/A</v>
      </c>
      <c r="L1764" s="489" t="e">
        <v>#N/A</v>
      </c>
      <c r="M1764" s="743"/>
      <c r="N1764" s="613" t="e">
        <f t="shared" si="243"/>
        <v>#N/A</v>
      </c>
      <c r="O1764" s="613" t="e">
        <f t="shared" si="244"/>
        <v>#N/A</v>
      </c>
      <c r="P1764" s="613" t="e">
        <f t="shared" si="245"/>
        <v>#N/A</v>
      </c>
      <c r="Q1764" s="896" t="e">
        <f t="shared" si="251"/>
        <v>#N/A</v>
      </c>
      <c r="R1764" s="613">
        <f t="shared" si="246"/>
        <v>0</v>
      </c>
      <c r="S1764" s="613">
        <f t="shared" si="247"/>
        <v>0</v>
      </c>
      <c r="T1764" s="747" t="e">
        <f t="shared" si="248"/>
        <v>#N/A</v>
      </c>
      <c r="U1764" s="613" t="e">
        <f t="shared" si="249"/>
        <v>#N/A</v>
      </c>
    </row>
    <row r="1765" spans="1:21">
      <c r="A1765" s="285" t="s">
        <v>3723</v>
      </c>
      <c r="B1765" s="285" t="s">
        <v>1816</v>
      </c>
      <c r="C1765" s="447" t="s">
        <v>3946</v>
      </c>
      <c r="D1765" s="497">
        <f t="shared" si="250"/>
        <v>1298</v>
      </c>
      <c r="E1765" s="496" t="e">
        <v>#N/A</v>
      </c>
      <c r="F1765" s="489" t="e">
        <v>#N/A</v>
      </c>
      <c r="G1765" s="489">
        <v>1298</v>
      </c>
      <c r="H1765" s="489">
        <v>1382</v>
      </c>
      <c r="I1765" s="489">
        <v>1382</v>
      </c>
      <c r="J1765" s="489">
        <v>1298</v>
      </c>
      <c r="K1765" s="489">
        <v>1298</v>
      </c>
      <c r="L1765" s="489" t="e">
        <v>#N/A</v>
      </c>
      <c r="M1765" s="743"/>
      <c r="N1765" s="613" t="e">
        <f t="shared" si="243"/>
        <v>#N/A</v>
      </c>
      <c r="O1765" s="613" t="e">
        <f t="shared" si="244"/>
        <v>#N/A</v>
      </c>
      <c r="P1765" s="613">
        <f t="shared" si="245"/>
        <v>-84</v>
      </c>
      <c r="Q1765" s="896" t="e">
        <f t="shared" si="251"/>
        <v>#N/A</v>
      </c>
      <c r="R1765" s="613">
        <f t="shared" si="246"/>
        <v>-84</v>
      </c>
      <c r="S1765" s="613">
        <f t="shared" si="247"/>
        <v>0</v>
      </c>
      <c r="T1765" s="747">
        <f t="shared" si="248"/>
        <v>0</v>
      </c>
      <c r="U1765" s="613" t="e">
        <f t="shared" si="249"/>
        <v>#N/A</v>
      </c>
    </row>
    <row r="1766" spans="1:21">
      <c r="A1766" s="285" t="s">
        <v>3723</v>
      </c>
      <c r="B1766" s="285" t="s">
        <v>1818</v>
      </c>
      <c r="C1766" s="447" t="s">
        <v>3947</v>
      </c>
      <c r="D1766" s="497">
        <f t="shared" si="250"/>
        <v>1388</v>
      </c>
      <c r="E1766" s="496" t="e">
        <v>#N/A</v>
      </c>
      <c r="F1766" s="489" t="e">
        <v>#N/A</v>
      </c>
      <c r="G1766" s="489">
        <v>1388</v>
      </c>
      <c r="H1766" s="489">
        <v>1388</v>
      </c>
      <c r="I1766" s="489">
        <v>1388</v>
      </c>
      <c r="J1766" s="489">
        <v>1388</v>
      </c>
      <c r="K1766" s="489">
        <v>1388</v>
      </c>
      <c r="L1766" s="489" t="e">
        <v>#N/A</v>
      </c>
      <c r="M1766" s="743"/>
      <c r="N1766" s="613" t="e">
        <f t="shared" si="243"/>
        <v>#N/A</v>
      </c>
      <c r="O1766" s="613" t="e">
        <f t="shared" si="244"/>
        <v>#N/A</v>
      </c>
      <c r="P1766" s="613">
        <f t="shared" si="245"/>
        <v>0</v>
      </c>
      <c r="Q1766" s="896" t="e">
        <f t="shared" si="251"/>
        <v>#N/A</v>
      </c>
      <c r="R1766" s="613">
        <f t="shared" si="246"/>
        <v>0</v>
      </c>
      <c r="S1766" s="613">
        <f t="shared" si="247"/>
        <v>0</v>
      </c>
      <c r="T1766" s="747">
        <f t="shared" si="248"/>
        <v>0</v>
      </c>
      <c r="U1766" s="613" t="e">
        <f t="shared" si="249"/>
        <v>#N/A</v>
      </c>
    </row>
    <row r="1767" spans="1:21">
      <c r="A1767" s="285" t="s">
        <v>3723</v>
      </c>
      <c r="B1767" s="285" t="s">
        <v>1820</v>
      </c>
      <c r="C1767" s="447" t="s">
        <v>3948</v>
      </c>
      <c r="D1767" s="497">
        <f t="shared" si="250"/>
        <v>1661</v>
      </c>
      <c r="E1767" s="496" t="e">
        <v>#N/A</v>
      </c>
      <c r="F1767" s="489" t="e">
        <v>#N/A</v>
      </c>
      <c r="G1767" s="489">
        <v>1661</v>
      </c>
      <c r="H1767" s="489">
        <v>1804</v>
      </c>
      <c r="I1767" s="489">
        <v>1804</v>
      </c>
      <c r="J1767" s="489">
        <v>1661</v>
      </c>
      <c r="K1767" s="489">
        <v>1661</v>
      </c>
      <c r="L1767" s="489" t="e">
        <v>#N/A</v>
      </c>
      <c r="M1767" s="743"/>
      <c r="N1767" s="613" t="e">
        <f t="shared" si="243"/>
        <v>#N/A</v>
      </c>
      <c r="O1767" s="613" t="e">
        <f t="shared" si="244"/>
        <v>#N/A</v>
      </c>
      <c r="P1767" s="613">
        <f t="shared" si="245"/>
        <v>-143</v>
      </c>
      <c r="Q1767" s="896" t="e">
        <f t="shared" si="251"/>
        <v>#N/A</v>
      </c>
      <c r="R1767" s="613">
        <f t="shared" si="246"/>
        <v>-143</v>
      </c>
      <c r="S1767" s="613">
        <f t="shared" si="247"/>
        <v>0</v>
      </c>
      <c r="T1767" s="747">
        <f t="shared" si="248"/>
        <v>0</v>
      </c>
      <c r="U1767" s="613" t="e">
        <f t="shared" si="249"/>
        <v>#N/A</v>
      </c>
    </row>
    <row r="1768" spans="1:21">
      <c r="A1768" s="285" t="s">
        <v>3723</v>
      </c>
      <c r="B1768" s="285" t="s">
        <v>1832</v>
      </c>
      <c r="C1768" s="447" t="s">
        <v>3949</v>
      </c>
      <c r="D1768" s="497">
        <f t="shared" si="250"/>
        <v>2351</v>
      </c>
      <c r="E1768" s="496" t="e">
        <v>#N/A</v>
      </c>
      <c r="F1768" s="489" t="e">
        <v>#N/A</v>
      </c>
      <c r="G1768" s="489">
        <v>2351</v>
      </c>
      <c r="H1768" s="489">
        <v>2351</v>
      </c>
      <c r="I1768" s="489">
        <v>2351</v>
      </c>
      <c r="J1768" s="489">
        <v>2351</v>
      </c>
      <c r="K1768" s="489">
        <v>2351</v>
      </c>
      <c r="L1768" s="489" t="e">
        <v>#N/A</v>
      </c>
      <c r="M1768" s="743"/>
      <c r="N1768" s="613" t="e">
        <f t="shared" si="243"/>
        <v>#N/A</v>
      </c>
      <c r="O1768" s="613" t="e">
        <f t="shared" si="244"/>
        <v>#N/A</v>
      </c>
      <c r="P1768" s="613">
        <f t="shared" si="245"/>
        <v>0</v>
      </c>
      <c r="Q1768" s="896" t="e">
        <f t="shared" si="251"/>
        <v>#N/A</v>
      </c>
      <c r="R1768" s="613">
        <f t="shared" si="246"/>
        <v>0</v>
      </c>
      <c r="S1768" s="613">
        <f t="shared" si="247"/>
        <v>0</v>
      </c>
      <c r="T1768" s="747">
        <f t="shared" si="248"/>
        <v>0</v>
      </c>
      <c r="U1768" s="613" t="e">
        <f t="shared" si="249"/>
        <v>#N/A</v>
      </c>
    </row>
    <row r="1769" spans="1:21">
      <c r="A1769" s="285" t="s">
        <v>3723</v>
      </c>
      <c r="B1769" s="285" t="s">
        <v>1844</v>
      </c>
      <c r="C1769" s="447" t="s">
        <v>3950</v>
      </c>
      <c r="D1769" s="497">
        <f t="shared" si="250"/>
        <v>1776</v>
      </c>
      <c r="E1769" s="496" t="e">
        <v>#N/A</v>
      </c>
      <c r="F1769" s="489" t="e">
        <v>#N/A</v>
      </c>
      <c r="G1769" s="489">
        <v>1776</v>
      </c>
      <c r="H1769" s="489">
        <v>1776</v>
      </c>
      <c r="I1769" s="489">
        <v>1776</v>
      </c>
      <c r="J1769" s="489">
        <v>1776</v>
      </c>
      <c r="K1769" s="489">
        <v>1776</v>
      </c>
      <c r="L1769" s="489" t="e">
        <v>#N/A</v>
      </c>
      <c r="M1769" s="743"/>
      <c r="N1769" s="613" t="e">
        <f t="shared" si="243"/>
        <v>#N/A</v>
      </c>
      <c r="O1769" s="613" t="e">
        <f t="shared" si="244"/>
        <v>#N/A</v>
      </c>
      <c r="P1769" s="613">
        <f t="shared" si="245"/>
        <v>0</v>
      </c>
      <c r="Q1769" s="896" t="e">
        <f t="shared" si="251"/>
        <v>#N/A</v>
      </c>
      <c r="R1769" s="613">
        <f t="shared" si="246"/>
        <v>0</v>
      </c>
      <c r="S1769" s="613">
        <f t="shared" si="247"/>
        <v>0</v>
      </c>
      <c r="T1769" s="747">
        <f t="shared" si="248"/>
        <v>0</v>
      </c>
      <c r="U1769" s="613" t="e">
        <f t="shared" si="249"/>
        <v>#N/A</v>
      </c>
    </row>
    <row r="1770" spans="1:21">
      <c r="A1770" s="285" t="s">
        <v>3723</v>
      </c>
      <c r="B1770" s="285" t="s">
        <v>1856</v>
      </c>
      <c r="C1770" s="447" t="s">
        <v>3951</v>
      </c>
      <c r="D1770" s="497">
        <f t="shared" si="250"/>
        <v>2466</v>
      </c>
      <c r="E1770" s="496" t="e">
        <v>#N/A</v>
      </c>
      <c r="F1770" s="489" t="e">
        <v>#N/A</v>
      </c>
      <c r="G1770" s="489">
        <v>2466</v>
      </c>
      <c r="H1770" s="489">
        <v>2466</v>
      </c>
      <c r="I1770" s="489">
        <v>2466</v>
      </c>
      <c r="J1770" s="489" t="e">
        <v>#N/A</v>
      </c>
      <c r="K1770" s="489">
        <v>2466</v>
      </c>
      <c r="L1770" s="489" t="e">
        <v>#N/A</v>
      </c>
      <c r="M1770" s="743"/>
      <c r="N1770" s="613" t="e">
        <f t="shared" si="243"/>
        <v>#N/A</v>
      </c>
      <c r="O1770" s="613" t="e">
        <f t="shared" si="244"/>
        <v>#N/A</v>
      </c>
      <c r="P1770" s="613">
        <f t="shared" si="245"/>
        <v>0</v>
      </c>
      <c r="Q1770" s="896" t="e">
        <f t="shared" si="251"/>
        <v>#N/A</v>
      </c>
      <c r="R1770" s="613">
        <f t="shared" si="246"/>
        <v>0</v>
      </c>
      <c r="S1770" s="613" t="e">
        <f t="shared" si="247"/>
        <v>#N/A</v>
      </c>
      <c r="T1770" s="747">
        <f t="shared" si="248"/>
        <v>0</v>
      </c>
      <c r="U1770" s="613" t="e">
        <f t="shared" si="249"/>
        <v>#N/A</v>
      </c>
    </row>
    <row r="1771" spans="1:21">
      <c r="A1771" s="285" t="s">
        <v>3723</v>
      </c>
      <c r="B1771" s="285" t="s">
        <v>1826</v>
      </c>
      <c r="C1771" s="447" t="s">
        <v>3952</v>
      </c>
      <c r="D1771" s="497">
        <f t="shared" si="250"/>
        <v>1661</v>
      </c>
      <c r="E1771" s="496" t="e">
        <v>#N/A</v>
      </c>
      <c r="F1771" s="489" t="e">
        <v>#N/A</v>
      </c>
      <c r="G1771" s="489">
        <v>1661</v>
      </c>
      <c r="H1771" s="489">
        <v>1661</v>
      </c>
      <c r="I1771" s="489">
        <v>1661</v>
      </c>
      <c r="J1771" s="489">
        <v>1661</v>
      </c>
      <c r="K1771" s="489">
        <v>1661</v>
      </c>
      <c r="L1771" s="489" t="e">
        <v>#N/A</v>
      </c>
      <c r="M1771" s="743"/>
      <c r="N1771" s="613" t="e">
        <f t="shared" si="243"/>
        <v>#N/A</v>
      </c>
      <c r="O1771" s="613" t="e">
        <f t="shared" si="244"/>
        <v>#N/A</v>
      </c>
      <c r="P1771" s="613">
        <f t="shared" si="245"/>
        <v>0</v>
      </c>
      <c r="Q1771" s="896" t="e">
        <f t="shared" si="251"/>
        <v>#N/A</v>
      </c>
      <c r="R1771" s="613">
        <f t="shared" si="246"/>
        <v>0</v>
      </c>
      <c r="S1771" s="613">
        <f t="shared" si="247"/>
        <v>0</v>
      </c>
      <c r="T1771" s="747">
        <f t="shared" si="248"/>
        <v>0</v>
      </c>
      <c r="U1771" s="613" t="e">
        <f t="shared" si="249"/>
        <v>#N/A</v>
      </c>
    </row>
    <row r="1772" spans="1:21">
      <c r="A1772" s="285" t="s">
        <v>3723</v>
      </c>
      <c r="B1772" s="285" t="s">
        <v>1838</v>
      </c>
      <c r="C1772" s="447" t="s">
        <v>3953</v>
      </c>
      <c r="D1772" s="497">
        <f t="shared" si="250"/>
        <v>2351</v>
      </c>
      <c r="E1772" s="496" t="e">
        <v>#N/A</v>
      </c>
      <c r="F1772" s="489" t="e">
        <v>#N/A</v>
      </c>
      <c r="G1772" s="489">
        <v>2351</v>
      </c>
      <c r="H1772" s="489" t="e">
        <v>#N/A</v>
      </c>
      <c r="I1772" s="489">
        <v>2503</v>
      </c>
      <c r="J1772" s="489">
        <v>2351</v>
      </c>
      <c r="K1772" s="489">
        <v>2351</v>
      </c>
      <c r="L1772" s="489" t="e">
        <v>#N/A</v>
      </c>
      <c r="M1772" s="743"/>
      <c r="N1772" s="613" t="e">
        <f t="shared" si="243"/>
        <v>#N/A</v>
      </c>
      <c r="O1772" s="613" t="e">
        <f t="shared" si="244"/>
        <v>#N/A</v>
      </c>
      <c r="P1772" s="613" t="e">
        <f t="shared" si="245"/>
        <v>#N/A</v>
      </c>
      <c r="Q1772" s="896" t="e">
        <f t="shared" si="251"/>
        <v>#N/A</v>
      </c>
      <c r="R1772" s="613">
        <f t="shared" si="246"/>
        <v>-152</v>
      </c>
      <c r="S1772" s="613">
        <f t="shared" si="247"/>
        <v>0</v>
      </c>
      <c r="T1772" s="747">
        <f t="shared" si="248"/>
        <v>0</v>
      </c>
      <c r="U1772" s="613" t="e">
        <f t="shared" si="249"/>
        <v>#N/A</v>
      </c>
    </row>
    <row r="1773" spans="1:21">
      <c r="A1773" s="285" t="s">
        <v>3723</v>
      </c>
      <c r="B1773" s="285" t="s">
        <v>1850</v>
      </c>
      <c r="C1773" s="447" t="s">
        <v>3954</v>
      </c>
      <c r="D1773" s="497">
        <f t="shared" si="250"/>
        <v>1776</v>
      </c>
      <c r="E1773" s="496" t="e">
        <v>#N/A</v>
      </c>
      <c r="F1773" s="489" t="e">
        <v>#N/A</v>
      </c>
      <c r="G1773" s="489">
        <v>1776</v>
      </c>
      <c r="H1773" s="489">
        <v>1776</v>
      </c>
      <c r="I1773" s="489">
        <v>1776</v>
      </c>
      <c r="J1773" s="489" t="e">
        <v>#N/A</v>
      </c>
      <c r="K1773" s="489">
        <v>1776</v>
      </c>
      <c r="L1773" s="489" t="e">
        <v>#N/A</v>
      </c>
      <c r="M1773" s="743"/>
      <c r="N1773" s="613" t="e">
        <f t="shared" si="243"/>
        <v>#N/A</v>
      </c>
      <c r="O1773" s="613" t="e">
        <f t="shared" si="244"/>
        <v>#N/A</v>
      </c>
      <c r="P1773" s="613">
        <f t="shared" si="245"/>
        <v>0</v>
      </c>
      <c r="Q1773" s="896" t="e">
        <f t="shared" si="251"/>
        <v>#N/A</v>
      </c>
      <c r="R1773" s="613">
        <f t="shared" si="246"/>
        <v>0</v>
      </c>
      <c r="S1773" s="613" t="e">
        <f t="shared" si="247"/>
        <v>#N/A</v>
      </c>
      <c r="T1773" s="747">
        <f t="shared" si="248"/>
        <v>0</v>
      </c>
      <c r="U1773" s="613" t="e">
        <f t="shared" si="249"/>
        <v>#N/A</v>
      </c>
    </row>
    <row r="1774" spans="1:21">
      <c r="A1774" s="285" t="s">
        <v>3723</v>
      </c>
      <c r="B1774" s="285" t="s">
        <v>1862</v>
      </c>
      <c r="C1774" s="447" t="s">
        <v>3955</v>
      </c>
      <c r="D1774" s="497">
        <f t="shared" si="250"/>
        <v>2466</v>
      </c>
      <c r="E1774" s="496" t="e">
        <v>#N/A</v>
      </c>
      <c r="F1774" s="489" t="e">
        <v>#N/A</v>
      </c>
      <c r="G1774" s="489">
        <v>2466</v>
      </c>
      <c r="H1774" s="489">
        <v>2466</v>
      </c>
      <c r="I1774" s="489">
        <v>2466</v>
      </c>
      <c r="J1774" s="489" t="e">
        <v>#N/A</v>
      </c>
      <c r="K1774" s="489">
        <v>2466</v>
      </c>
      <c r="L1774" s="489" t="e">
        <v>#N/A</v>
      </c>
      <c r="M1774" s="743"/>
      <c r="N1774" s="613" t="e">
        <f t="shared" si="243"/>
        <v>#N/A</v>
      </c>
      <c r="O1774" s="613" t="e">
        <f t="shared" si="244"/>
        <v>#N/A</v>
      </c>
      <c r="P1774" s="613">
        <f t="shared" si="245"/>
        <v>0</v>
      </c>
      <c r="Q1774" s="896" t="e">
        <f t="shared" si="251"/>
        <v>#N/A</v>
      </c>
      <c r="R1774" s="613">
        <f t="shared" si="246"/>
        <v>0</v>
      </c>
      <c r="S1774" s="613" t="e">
        <f t="shared" si="247"/>
        <v>#N/A</v>
      </c>
      <c r="T1774" s="747">
        <f t="shared" si="248"/>
        <v>0</v>
      </c>
      <c r="U1774" s="613" t="e">
        <f t="shared" si="249"/>
        <v>#N/A</v>
      </c>
    </row>
    <row r="1775" spans="1:21">
      <c r="A1775" s="285" t="s">
        <v>3723</v>
      </c>
      <c r="B1775" s="285" t="s">
        <v>1821</v>
      </c>
      <c r="C1775" s="447" t="s">
        <v>3956</v>
      </c>
      <c r="D1775" s="497">
        <f t="shared" si="250"/>
        <v>1812</v>
      </c>
      <c r="E1775" s="496" t="e">
        <v>#N/A</v>
      </c>
      <c r="F1775" s="489" t="e">
        <v>#N/A</v>
      </c>
      <c r="G1775" s="489">
        <v>1812</v>
      </c>
      <c r="H1775" s="489">
        <v>1929</v>
      </c>
      <c r="I1775" s="489">
        <v>1929</v>
      </c>
      <c r="J1775" s="489">
        <v>1812</v>
      </c>
      <c r="K1775" s="489">
        <v>1812</v>
      </c>
      <c r="L1775" s="489" t="e">
        <v>#N/A</v>
      </c>
      <c r="M1775" s="743"/>
      <c r="N1775" s="613" t="e">
        <f t="shared" si="243"/>
        <v>#N/A</v>
      </c>
      <c r="O1775" s="613" t="e">
        <f t="shared" si="244"/>
        <v>#N/A</v>
      </c>
      <c r="P1775" s="613">
        <f t="shared" si="245"/>
        <v>-117</v>
      </c>
      <c r="Q1775" s="896" t="e">
        <f t="shared" si="251"/>
        <v>#N/A</v>
      </c>
      <c r="R1775" s="613">
        <f t="shared" si="246"/>
        <v>-117</v>
      </c>
      <c r="S1775" s="613">
        <f t="shared" si="247"/>
        <v>0</v>
      </c>
      <c r="T1775" s="747">
        <f t="shared" si="248"/>
        <v>0</v>
      </c>
      <c r="U1775" s="613" t="e">
        <f t="shared" si="249"/>
        <v>#N/A</v>
      </c>
    </row>
    <row r="1776" spans="1:21">
      <c r="A1776" s="285" t="s">
        <v>3723</v>
      </c>
      <c r="B1776" s="285" t="s">
        <v>1833</v>
      </c>
      <c r="C1776" s="447" t="s">
        <v>3957</v>
      </c>
      <c r="D1776" s="497">
        <f t="shared" si="250"/>
        <v>2502</v>
      </c>
      <c r="E1776" s="496" t="e">
        <v>#N/A</v>
      </c>
      <c r="F1776" s="489" t="e">
        <v>#N/A</v>
      </c>
      <c r="G1776" s="489">
        <v>2502</v>
      </c>
      <c r="H1776" s="489">
        <v>2502</v>
      </c>
      <c r="I1776" s="489">
        <v>2502</v>
      </c>
      <c r="J1776" s="489">
        <v>2502</v>
      </c>
      <c r="K1776" s="489">
        <v>2502</v>
      </c>
      <c r="L1776" s="489" t="e">
        <v>#N/A</v>
      </c>
      <c r="M1776" s="743"/>
      <c r="N1776" s="613" t="e">
        <f t="shared" si="243"/>
        <v>#N/A</v>
      </c>
      <c r="O1776" s="613" t="e">
        <f t="shared" si="244"/>
        <v>#N/A</v>
      </c>
      <c r="P1776" s="613">
        <f t="shared" si="245"/>
        <v>0</v>
      </c>
      <c r="Q1776" s="896" t="e">
        <f t="shared" si="251"/>
        <v>#N/A</v>
      </c>
      <c r="R1776" s="613">
        <f t="shared" si="246"/>
        <v>0</v>
      </c>
      <c r="S1776" s="613">
        <f t="shared" si="247"/>
        <v>0</v>
      </c>
      <c r="T1776" s="747">
        <f t="shared" si="248"/>
        <v>0</v>
      </c>
      <c r="U1776" s="613" t="e">
        <f t="shared" si="249"/>
        <v>#N/A</v>
      </c>
    </row>
    <row r="1777" spans="1:21">
      <c r="A1777" s="285" t="s">
        <v>3723</v>
      </c>
      <c r="B1777" s="285" t="s">
        <v>1845</v>
      </c>
      <c r="C1777" s="447" t="s">
        <v>3958</v>
      </c>
      <c r="D1777" s="497">
        <f t="shared" si="250"/>
        <v>1928</v>
      </c>
      <c r="E1777" s="496" t="e">
        <v>#N/A</v>
      </c>
      <c r="F1777" s="489" t="e">
        <v>#N/A</v>
      </c>
      <c r="G1777" s="489">
        <v>1928</v>
      </c>
      <c r="H1777" s="489">
        <v>1928</v>
      </c>
      <c r="I1777" s="489">
        <v>1928</v>
      </c>
      <c r="J1777" s="489">
        <v>1928</v>
      </c>
      <c r="K1777" s="489">
        <v>1928</v>
      </c>
      <c r="L1777" s="489" t="e">
        <v>#N/A</v>
      </c>
      <c r="M1777" s="743"/>
      <c r="N1777" s="613" t="e">
        <f t="shared" si="243"/>
        <v>#N/A</v>
      </c>
      <c r="O1777" s="613" t="e">
        <f t="shared" si="244"/>
        <v>#N/A</v>
      </c>
      <c r="P1777" s="613">
        <f t="shared" si="245"/>
        <v>0</v>
      </c>
      <c r="Q1777" s="896" t="e">
        <f t="shared" si="251"/>
        <v>#N/A</v>
      </c>
      <c r="R1777" s="613">
        <f t="shared" si="246"/>
        <v>0</v>
      </c>
      <c r="S1777" s="613">
        <f t="shared" si="247"/>
        <v>0</v>
      </c>
      <c r="T1777" s="747">
        <f t="shared" si="248"/>
        <v>0</v>
      </c>
      <c r="U1777" s="613" t="e">
        <f t="shared" si="249"/>
        <v>#N/A</v>
      </c>
    </row>
    <row r="1778" spans="1:21">
      <c r="A1778" s="285" t="s">
        <v>3723</v>
      </c>
      <c r="B1778" s="285" t="s">
        <v>1857</v>
      </c>
      <c r="C1778" s="447" t="s">
        <v>3959</v>
      </c>
      <c r="D1778" s="497">
        <f t="shared" si="250"/>
        <v>2618</v>
      </c>
      <c r="E1778" s="496" t="e">
        <v>#N/A</v>
      </c>
      <c r="F1778" s="489" t="e">
        <v>#N/A</v>
      </c>
      <c r="G1778" s="489">
        <v>2618</v>
      </c>
      <c r="H1778" s="489">
        <v>2618</v>
      </c>
      <c r="I1778" s="489">
        <v>2618</v>
      </c>
      <c r="J1778" s="489" t="e">
        <v>#N/A</v>
      </c>
      <c r="K1778" s="489">
        <v>2618</v>
      </c>
      <c r="L1778" s="489" t="e">
        <v>#N/A</v>
      </c>
      <c r="M1778" s="743"/>
      <c r="N1778" s="613" t="e">
        <f t="shared" si="243"/>
        <v>#N/A</v>
      </c>
      <c r="O1778" s="613" t="e">
        <f t="shared" si="244"/>
        <v>#N/A</v>
      </c>
      <c r="P1778" s="613">
        <f t="shared" si="245"/>
        <v>0</v>
      </c>
      <c r="Q1778" s="896" t="e">
        <f t="shared" si="251"/>
        <v>#N/A</v>
      </c>
      <c r="R1778" s="613">
        <f t="shared" si="246"/>
        <v>0</v>
      </c>
      <c r="S1778" s="613" t="e">
        <f t="shared" si="247"/>
        <v>#N/A</v>
      </c>
      <c r="T1778" s="747">
        <f t="shared" si="248"/>
        <v>0</v>
      </c>
      <c r="U1778" s="613" t="e">
        <f t="shared" si="249"/>
        <v>#N/A</v>
      </c>
    </row>
    <row r="1779" spans="1:21">
      <c r="A1779" s="285" t="s">
        <v>3723</v>
      </c>
      <c r="B1779" s="285" t="s">
        <v>1827</v>
      </c>
      <c r="C1779" s="447" t="s">
        <v>3960</v>
      </c>
      <c r="D1779" s="497">
        <f t="shared" si="250"/>
        <v>1812</v>
      </c>
      <c r="E1779" s="496" t="e">
        <v>#N/A</v>
      </c>
      <c r="F1779" s="489" t="e">
        <v>#N/A</v>
      </c>
      <c r="G1779" s="489">
        <v>1812</v>
      </c>
      <c r="H1779" s="489">
        <v>1812</v>
      </c>
      <c r="I1779" s="489">
        <v>1812</v>
      </c>
      <c r="J1779" s="489">
        <v>1812</v>
      </c>
      <c r="K1779" s="489">
        <v>1812</v>
      </c>
      <c r="L1779" s="489" t="e">
        <v>#N/A</v>
      </c>
      <c r="M1779" s="743"/>
      <c r="N1779" s="613" t="e">
        <f t="shared" si="243"/>
        <v>#N/A</v>
      </c>
      <c r="O1779" s="613" t="e">
        <f t="shared" si="244"/>
        <v>#N/A</v>
      </c>
      <c r="P1779" s="613">
        <f t="shared" si="245"/>
        <v>0</v>
      </c>
      <c r="Q1779" s="896" t="e">
        <f t="shared" si="251"/>
        <v>#N/A</v>
      </c>
      <c r="R1779" s="613">
        <f t="shared" si="246"/>
        <v>0</v>
      </c>
      <c r="S1779" s="613">
        <f t="shared" si="247"/>
        <v>0</v>
      </c>
      <c r="T1779" s="747">
        <f t="shared" si="248"/>
        <v>0</v>
      </c>
      <c r="U1779" s="613" t="e">
        <f t="shared" si="249"/>
        <v>#N/A</v>
      </c>
    </row>
    <row r="1780" spans="1:21">
      <c r="A1780" s="285" t="s">
        <v>3723</v>
      </c>
      <c r="B1780" s="285" t="s">
        <v>1839</v>
      </c>
      <c r="C1780" s="447" t="s">
        <v>3961</v>
      </c>
      <c r="D1780" s="497">
        <f t="shared" si="250"/>
        <v>2502</v>
      </c>
      <c r="E1780" s="496" t="e">
        <v>#N/A</v>
      </c>
      <c r="F1780" s="489" t="e">
        <v>#N/A</v>
      </c>
      <c r="G1780" s="489">
        <v>2502</v>
      </c>
      <c r="H1780" s="489">
        <v>2502</v>
      </c>
      <c r="I1780" s="489">
        <v>2502</v>
      </c>
      <c r="J1780" s="489" t="e">
        <v>#N/A</v>
      </c>
      <c r="K1780" s="489">
        <v>2502</v>
      </c>
      <c r="L1780" s="489" t="e">
        <v>#N/A</v>
      </c>
      <c r="M1780" s="743"/>
      <c r="N1780" s="613" t="e">
        <f t="shared" si="243"/>
        <v>#N/A</v>
      </c>
      <c r="O1780" s="613" t="e">
        <f t="shared" si="244"/>
        <v>#N/A</v>
      </c>
      <c r="P1780" s="613">
        <f t="shared" si="245"/>
        <v>0</v>
      </c>
      <c r="Q1780" s="896" t="e">
        <f t="shared" si="251"/>
        <v>#N/A</v>
      </c>
      <c r="R1780" s="613">
        <f t="shared" si="246"/>
        <v>0</v>
      </c>
      <c r="S1780" s="613" t="e">
        <f t="shared" si="247"/>
        <v>#N/A</v>
      </c>
      <c r="T1780" s="747">
        <f t="shared" si="248"/>
        <v>0</v>
      </c>
      <c r="U1780" s="613" t="e">
        <f t="shared" si="249"/>
        <v>#N/A</v>
      </c>
    </row>
    <row r="1781" spans="1:21">
      <c r="A1781" s="285" t="s">
        <v>3723</v>
      </c>
      <c r="B1781" s="285" t="s">
        <v>1851</v>
      </c>
      <c r="C1781" s="447" t="s">
        <v>3962</v>
      </c>
      <c r="D1781" s="497">
        <f t="shared" si="250"/>
        <v>1928</v>
      </c>
      <c r="E1781" s="496" t="e">
        <v>#N/A</v>
      </c>
      <c r="F1781" s="489" t="e">
        <v>#N/A</v>
      </c>
      <c r="G1781" s="489">
        <v>1928</v>
      </c>
      <c r="H1781" s="489">
        <v>1928</v>
      </c>
      <c r="I1781" s="489">
        <v>1928</v>
      </c>
      <c r="J1781" s="489" t="e">
        <v>#N/A</v>
      </c>
      <c r="K1781" s="489">
        <v>1928</v>
      </c>
      <c r="L1781" s="489" t="e">
        <v>#N/A</v>
      </c>
      <c r="M1781" s="743"/>
      <c r="N1781" s="613" t="e">
        <f t="shared" si="243"/>
        <v>#N/A</v>
      </c>
      <c r="O1781" s="613" t="e">
        <f t="shared" si="244"/>
        <v>#N/A</v>
      </c>
      <c r="P1781" s="613">
        <f t="shared" si="245"/>
        <v>0</v>
      </c>
      <c r="Q1781" s="896" t="e">
        <f t="shared" si="251"/>
        <v>#N/A</v>
      </c>
      <c r="R1781" s="613">
        <f t="shared" si="246"/>
        <v>0</v>
      </c>
      <c r="S1781" s="613" t="e">
        <f t="shared" si="247"/>
        <v>#N/A</v>
      </c>
      <c r="T1781" s="747">
        <f t="shared" si="248"/>
        <v>0</v>
      </c>
      <c r="U1781" s="613" t="e">
        <f t="shared" si="249"/>
        <v>#N/A</v>
      </c>
    </row>
    <row r="1782" spans="1:21">
      <c r="A1782" s="285" t="s">
        <v>3723</v>
      </c>
      <c r="B1782" s="285" t="s">
        <v>1863</v>
      </c>
      <c r="C1782" s="447" t="s">
        <v>3963</v>
      </c>
      <c r="D1782" s="497">
        <f t="shared" si="250"/>
        <v>2618</v>
      </c>
      <c r="E1782" s="496" t="e">
        <v>#N/A</v>
      </c>
      <c r="F1782" s="489" t="e">
        <v>#N/A</v>
      </c>
      <c r="G1782" s="489">
        <v>2618</v>
      </c>
      <c r="H1782" s="489">
        <v>2618</v>
      </c>
      <c r="I1782" s="489">
        <v>2618</v>
      </c>
      <c r="J1782" s="489" t="e">
        <v>#N/A</v>
      </c>
      <c r="K1782" s="489">
        <v>2618</v>
      </c>
      <c r="L1782" s="489" t="e">
        <v>#N/A</v>
      </c>
      <c r="M1782" s="743"/>
      <c r="N1782" s="613" t="e">
        <f t="shared" si="243"/>
        <v>#N/A</v>
      </c>
      <c r="O1782" s="613" t="e">
        <f t="shared" si="244"/>
        <v>#N/A</v>
      </c>
      <c r="P1782" s="613">
        <f t="shared" si="245"/>
        <v>0</v>
      </c>
      <c r="Q1782" s="896" t="e">
        <f t="shared" si="251"/>
        <v>#N/A</v>
      </c>
      <c r="R1782" s="613">
        <f t="shared" si="246"/>
        <v>0</v>
      </c>
      <c r="S1782" s="613" t="e">
        <f t="shared" si="247"/>
        <v>#N/A</v>
      </c>
      <c r="T1782" s="747">
        <f t="shared" si="248"/>
        <v>0</v>
      </c>
      <c r="U1782" s="613" t="e">
        <f t="shared" si="249"/>
        <v>#N/A</v>
      </c>
    </row>
    <row r="1783" spans="1:21">
      <c r="A1783" s="285" t="s">
        <v>3723</v>
      </c>
      <c r="B1783" s="285" t="s">
        <v>1822</v>
      </c>
      <c r="C1783" s="447" t="s">
        <v>3964</v>
      </c>
      <c r="D1783" s="497">
        <f t="shared" si="250"/>
        <v>1916</v>
      </c>
      <c r="E1783" s="496" t="e">
        <v>#N/A</v>
      </c>
      <c r="F1783" s="489" t="e">
        <v>#N/A</v>
      </c>
      <c r="G1783" s="489">
        <v>1916</v>
      </c>
      <c r="H1783" s="489">
        <v>2040</v>
      </c>
      <c r="I1783" s="489">
        <v>2040</v>
      </c>
      <c r="J1783" s="489">
        <v>1916</v>
      </c>
      <c r="K1783" s="489">
        <v>1916</v>
      </c>
      <c r="L1783" s="489" t="e">
        <v>#N/A</v>
      </c>
      <c r="M1783" s="743"/>
      <c r="N1783" s="613" t="e">
        <f t="shared" si="243"/>
        <v>#N/A</v>
      </c>
      <c r="O1783" s="613" t="e">
        <f t="shared" si="244"/>
        <v>#N/A</v>
      </c>
      <c r="P1783" s="613">
        <f t="shared" si="245"/>
        <v>-124</v>
      </c>
      <c r="Q1783" s="896" t="e">
        <f t="shared" si="251"/>
        <v>#N/A</v>
      </c>
      <c r="R1783" s="613">
        <f t="shared" si="246"/>
        <v>-124</v>
      </c>
      <c r="S1783" s="613">
        <f t="shared" si="247"/>
        <v>0</v>
      </c>
      <c r="T1783" s="747">
        <f t="shared" si="248"/>
        <v>0</v>
      </c>
      <c r="U1783" s="613" t="e">
        <f t="shared" si="249"/>
        <v>#N/A</v>
      </c>
    </row>
    <row r="1784" spans="1:21">
      <c r="A1784" s="285" t="s">
        <v>3723</v>
      </c>
      <c r="B1784" s="285" t="s">
        <v>1834</v>
      </c>
      <c r="C1784" s="447" t="s">
        <v>3965</v>
      </c>
      <c r="D1784" s="497">
        <f t="shared" si="250"/>
        <v>2606</v>
      </c>
      <c r="E1784" s="496" t="e">
        <v>#N/A</v>
      </c>
      <c r="F1784" s="489" t="e">
        <v>#N/A</v>
      </c>
      <c r="G1784" s="489">
        <v>2606</v>
      </c>
      <c r="H1784" s="489">
        <v>2606</v>
      </c>
      <c r="I1784" s="489">
        <v>2606</v>
      </c>
      <c r="J1784" s="489">
        <v>2606</v>
      </c>
      <c r="K1784" s="489">
        <v>2606</v>
      </c>
      <c r="L1784" s="489" t="e">
        <v>#N/A</v>
      </c>
      <c r="M1784" s="743"/>
      <c r="N1784" s="613" t="e">
        <f t="shared" si="243"/>
        <v>#N/A</v>
      </c>
      <c r="O1784" s="613" t="e">
        <f t="shared" si="244"/>
        <v>#N/A</v>
      </c>
      <c r="P1784" s="613">
        <f t="shared" si="245"/>
        <v>0</v>
      </c>
      <c r="Q1784" s="896" t="e">
        <f t="shared" si="251"/>
        <v>#N/A</v>
      </c>
      <c r="R1784" s="613">
        <f t="shared" si="246"/>
        <v>0</v>
      </c>
      <c r="S1784" s="613">
        <f t="shared" si="247"/>
        <v>0</v>
      </c>
      <c r="T1784" s="747">
        <f t="shared" si="248"/>
        <v>0</v>
      </c>
      <c r="U1784" s="613" t="e">
        <f t="shared" si="249"/>
        <v>#N/A</v>
      </c>
    </row>
    <row r="1785" spans="1:21">
      <c r="A1785" s="285" t="s">
        <v>3723</v>
      </c>
      <c r="B1785" s="285" t="s">
        <v>1846</v>
      </c>
      <c r="C1785" s="447" t="s">
        <v>3966</v>
      </c>
      <c r="D1785" s="497">
        <f t="shared" si="250"/>
        <v>2035</v>
      </c>
      <c r="E1785" s="496" t="e">
        <v>#N/A</v>
      </c>
      <c r="F1785" s="489" t="e">
        <v>#N/A</v>
      </c>
      <c r="G1785" s="489">
        <v>2035</v>
      </c>
      <c r="H1785" s="489">
        <v>2035</v>
      </c>
      <c r="I1785" s="489">
        <v>2035</v>
      </c>
      <c r="J1785" s="489">
        <v>2035</v>
      </c>
      <c r="K1785" s="489">
        <v>2035</v>
      </c>
      <c r="L1785" s="489" t="e">
        <v>#N/A</v>
      </c>
      <c r="M1785" s="743"/>
      <c r="N1785" s="613" t="e">
        <f t="shared" si="243"/>
        <v>#N/A</v>
      </c>
      <c r="O1785" s="613" t="e">
        <f t="shared" si="244"/>
        <v>#N/A</v>
      </c>
      <c r="P1785" s="613">
        <f t="shared" si="245"/>
        <v>0</v>
      </c>
      <c r="Q1785" s="896" t="e">
        <f t="shared" si="251"/>
        <v>#N/A</v>
      </c>
      <c r="R1785" s="613">
        <f t="shared" si="246"/>
        <v>0</v>
      </c>
      <c r="S1785" s="613">
        <f t="shared" si="247"/>
        <v>0</v>
      </c>
      <c r="T1785" s="747">
        <f t="shared" si="248"/>
        <v>0</v>
      </c>
      <c r="U1785" s="613" t="e">
        <f t="shared" si="249"/>
        <v>#N/A</v>
      </c>
    </row>
    <row r="1786" spans="1:21">
      <c r="A1786" s="285" t="s">
        <v>3723</v>
      </c>
      <c r="B1786" s="285" t="s">
        <v>1858</v>
      </c>
      <c r="C1786" s="447" t="s">
        <v>3967</v>
      </c>
      <c r="D1786" s="497">
        <f t="shared" si="250"/>
        <v>2725</v>
      </c>
      <c r="E1786" s="496" t="e">
        <v>#N/A</v>
      </c>
      <c r="F1786" s="489" t="e">
        <v>#N/A</v>
      </c>
      <c r="G1786" s="489">
        <v>2725</v>
      </c>
      <c r="H1786" s="489">
        <v>2725</v>
      </c>
      <c r="I1786" s="489">
        <v>2725</v>
      </c>
      <c r="J1786" s="489" t="e">
        <v>#N/A</v>
      </c>
      <c r="K1786" s="489">
        <v>2725</v>
      </c>
      <c r="L1786" s="489" t="e">
        <v>#N/A</v>
      </c>
      <c r="M1786" s="743"/>
      <c r="N1786" s="613" t="e">
        <f t="shared" si="243"/>
        <v>#N/A</v>
      </c>
      <c r="O1786" s="613" t="e">
        <f t="shared" si="244"/>
        <v>#N/A</v>
      </c>
      <c r="P1786" s="613">
        <f t="shared" si="245"/>
        <v>0</v>
      </c>
      <c r="Q1786" s="896" t="e">
        <f t="shared" si="251"/>
        <v>#N/A</v>
      </c>
      <c r="R1786" s="613">
        <f t="shared" si="246"/>
        <v>0</v>
      </c>
      <c r="S1786" s="613" t="e">
        <f t="shared" si="247"/>
        <v>#N/A</v>
      </c>
      <c r="T1786" s="747">
        <f t="shared" si="248"/>
        <v>0</v>
      </c>
      <c r="U1786" s="613" t="e">
        <f t="shared" si="249"/>
        <v>#N/A</v>
      </c>
    </row>
    <row r="1787" spans="1:21">
      <c r="A1787" s="285" t="s">
        <v>3723</v>
      </c>
      <c r="B1787" s="285" t="s">
        <v>1828</v>
      </c>
      <c r="C1787" s="447" t="s">
        <v>3968</v>
      </c>
      <c r="D1787" s="497">
        <f t="shared" si="250"/>
        <v>1916</v>
      </c>
      <c r="E1787" s="496" t="e">
        <v>#N/A</v>
      </c>
      <c r="F1787" s="489" t="e">
        <v>#N/A</v>
      </c>
      <c r="G1787" s="489">
        <v>1916</v>
      </c>
      <c r="H1787" s="489" t="e">
        <v>#N/A</v>
      </c>
      <c r="I1787" s="489">
        <v>2040</v>
      </c>
      <c r="J1787" s="489">
        <v>1916</v>
      </c>
      <c r="K1787" s="489">
        <v>1916</v>
      </c>
      <c r="L1787" s="489" t="e">
        <v>#N/A</v>
      </c>
      <c r="M1787" s="743"/>
      <c r="N1787" s="613" t="e">
        <f t="shared" si="243"/>
        <v>#N/A</v>
      </c>
      <c r="O1787" s="613" t="e">
        <f t="shared" si="244"/>
        <v>#N/A</v>
      </c>
      <c r="P1787" s="613" t="e">
        <f t="shared" si="245"/>
        <v>#N/A</v>
      </c>
      <c r="Q1787" s="896" t="e">
        <f t="shared" si="251"/>
        <v>#N/A</v>
      </c>
      <c r="R1787" s="613">
        <f t="shared" si="246"/>
        <v>-124</v>
      </c>
      <c r="S1787" s="613">
        <f t="shared" si="247"/>
        <v>0</v>
      </c>
      <c r="T1787" s="747">
        <f t="shared" si="248"/>
        <v>0</v>
      </c>
      <c r="U1787" s="613" t="e">
        <f t="shared" si="249"/>
        <v>#N/A</v>
      </c>
    </row>
    <row r="1788" spans="1:21">
      <c r="A1788" s="285" t="s">
        <v>3723</v>
      </c>
      <c r="B1788" s="285" t="s">
        <v>1840</v>
      </c>
      <c r="C1788" s="447" t="s">
        <v>3969</v>
      </c>
      <c r="D1788" s="497">
        <f t="shared" si="250"/>
        <v>2606</v>
      </c>
      <c r="E1788" s="496" t="e">
        <v>#N/A</v>
      </c>
      <c r="F1788" s="489" t="e">
        <v>#N/A</v>
      </c>
      <c r="G1788" s="489">
        <v>2606</v>
      </c>
      <c r="H1788" s="489">
        <v>2606</v>
      </c>
      <c r="I1788" s="489">
        <v>2606</v>
      </c>
      <c r="J1788" s="489" t="e">
        <v>#N/A</v>
      </c>
      <c r="K1788" s="489">
        <v>2606</v>
      </c>
      <c r="L1788" s="489" t="e">
        <v>#N/A</v>
      </c>
      <c r="M1788" s="743"/>
      <c r="N1788" s="613" t="e">
        <f t="shared" si="243"/>
        <v>#N/A</v>
      </c>
      <c r="O1788" s="613" t="e">
        <f t="shared" si="244"/>
        <v>#N/A</v>
      </c>
      <c r="P1788" s="613">
        <f t="shared" si="245"/>
        <v>0</v>
      </c>
      <c r="Q1788" s="896" t="e">
        <f t="shared" si="251"/>
        <v>#N/A</v>
      </c>
      <c r="R1788" s="613">
        <f t="shared" si="246"/>
        <v>0</v>
      </c>
      <c r="S1788" s="613" t="e">
        <f t="shared" si="247"/>
        <v>#N/A</v>
      </c>
      <c r="T1788" s="747">
        <f t="shared" si="248"/>
        <v>0</v>
      </c>
      <c r="U1788" s="613" t="e">
        <f t="shared" si="249"/>
        <v>#N/A</v>
      </c>
    </row>
    <row r="1789" spans="1:21">
      <c r="A1789" s="285" t="s">
        <v>3723</v>
      </c>
      <c r="B1789" s="285" t="s">
        <v>1852</v>
      </c>
      <c r="C1789" s="447" t="s">
        <v>3970</v>
      </c>
      <c r="D1789" s="497">
        <f t="shared" si="250"/>
        <v>2035</v>
      </c>
      <c r="E1789" s="496" t="e">
        <v>#N/A</v>
      </c>
      <c r="F1789" s="489" t="e">
        <v>#N/A</v>
      </c>
      <c r="G1789" s="489">
        <v>2035</v>
      </c>
      <c r="H1789" s="489">
        <v>2035</v>
      </c>
      <c r="I1789" s="489">
        <v>2035</v>
      </c>
      <c r="J1789" s="489">
        <v>2035</v>
      </c>
      <c r="K1789" s="489">
        <v>2035</v>
      </c>
      <c r="L1789" s="489" t="e">
        <v>#N/A</v>
      </c>
      <c r="M1789" s="743"/>
      <c r="N1789" s="613" t="e">
        <f t="shared" si="243"/>
        <v>#N/A</v>
      </c>
      <c r="O1789" s="613" t="e">
        <f t="shared" si="244"/>
        <v>#N/A</v>
      </c>
      <c r="P1789" s="613">
        <f t="shared" si="245"/>
        <v>0</v>
      </c>
      <c r="Q1789" s="896" t="e">
        <f t="shared" si="251"/>
        <v>#N/A</v>
      </c>
      <c r="R1789" s="613">
        <f t="shared" si="246"/>
        <v>0</v>
      </c>
      <c r="S1789" s="613">
        <f t="shared" si="247"/>
        <v>0</v>
      </c>
      <c r="T1789" s="747">
        <f t="shared" si="248"/>
        <v>0</v>
      </c>
      <c r="U1789" s="613" t="e">
        <f t="shared" si="249"/>
        <v>#N/A</v>
      </c>
    </row>
    <row r="1790" spans="1:21">
      <c r="A1790" s="285" t="s">
        <v>3723</v>
      </c>
      <c r="B1790" s="285" t="s">
        <v>1864</v>
      </c>
      <c r="C1790" s="447" t="s">
        <v>3971</v>
      </c>
      <c r="D1790" s="497">
        <f t="shared" si="250"/>
        <v>2725</v>
      </c>
      <c r="E1790" s="496" t="e">
        <v>#N/A</v>
      </c>
      <c r="F1790" s="489" t="e">
        <v>#N/A</v>
      </c>
      <c r="G1790" s="489">
        <v>2725</v>
      </c>
      <c r="H1790" s="489">
        <v>2725</v>
      </c>
      <c r="I1790" s="489">
        <v>2725</v>
      </c>
      <c r="J1790" s="489" t="e">
        <v>#N/A</v>
      </c>
      <c r="K1790" s="489">
        <v>2725</v>
      </c>
      <c r="L1790" s="489" t="e">
        <v>#N/A</v>
      </c>
      <c r="M1790" s="743"/>
      <c r="N1790" s="613" t="e">
        <f t="shared" si="243"/>
        <v>#N/A</v>
      </c>
      <c r="O1790" s="613" t="e">
        <f t="shared" si="244"/>
        <v>#N/A</v>
      </c>
      <c r="P1790" s="613">
        <f t="shared" si="245"/>
        <v>0</v>
      </c>
      <c r="Q1790" s="896" t="e">
        <f t="shared" si="251"/>
        <v>#N/A</v>
      </c>
      <c r="R1790" s="613">
        <f t="shared" si="246"/>
        <v>0</v>
      </c>
      <c r="S1790" s="613" t="e">
        <f t="shared" si="247"/>
        <v>#N/A</v>
      </c>
      <c r="T1790" s="747">
        <f t="shared" si="248"/>
        <v>0</v>
      </c>
      <c r="U1790" s="613" t="e">
        <f t="shared" si="249"/>
        <v>#N/A</v>
      </c>
    </row>
    <row r="1791" spans="1:21">
      <c r="A1791" s="285" t="s">
        <v>3723</v>
      </c>
      <c r="B1791" s="285" t="s">
        <v>1823</v>
      </c>
      <c r="C1791" s="447" t="s">
        <v>3972</v>
      </c>
      <c r="D1791" s="497">
        <f t="shared" si="250"/>
        <v>2116</v>
      </c>
      <c r="E1791" s="496" t="e">
        <v>#N/A</v>
      </c>
      <c r="F1791" s="489" t="e">
        <v>#N/A</v>
      </c>
      <c r="G1791" s="489">
        <v>2116</v>
      </c>
      <c r="H1791" s="489">
        <v>2253</v>
      </c>
      <c r="I1791" s="489">
        <v>2253</v>
      </c>
      <c r="J1791" s="489">
        <v>2116</v>
      </c>
      <c r="K1791" s="489">
        <v>2116</v>
      </c>
      <c r="L1791" s="489" t="e">
        <v>#N/A</v>
      </c>
      <c r="M1791" s="743"/>
      <c r="N1791" s="613" t="e">
        <f t="shared" si="243"/>
        <v>#N/A</v>
      </c>
      <c r="O1791" s="613" t="e">
        <f t="shared" si="244"/>
        <v>#N/A</v>
      </c>
      <c r="P1791" s="613">
        <f t="shared" si="245"/>
        <v>-137</v>
      </c>
      <c r="Q1791" s="896" t="e">
        <f t="shared" si="251"/>
        <v>#N/A</v>
      </c>
      <c r="R1791" s="613">
        <f t="shared" si="246"/>
        <v>-137</v>
      </c>
      <c r="S1791" s="613">
        <f t="shared" si="247"/>
        <v>0</v>
      </c>
      <c r="T1791" s="747">
        <f t="shared" si="248"/>
        <v>0</v>
      </c>
      <c r="U1791" s="613" t="e">
        <f t="shared" si="249"/>
        <v>#N/A</v>
      </c>
    </row>
    <row r="1792" spans="1:21">
      <c r="A1792" s="285" t="s">
        <v>3723</v>
      </c>
      <c r="B1792" s="285" t="s">
        <v>1835</v>
      </c>
      <c r="C1792" s="447" t="s">
        <v>3973</v>
      </c>
      <c r="D1792" s="497">
        <f t="shared" si="250"/>
        <v>2806</v>
      </c>
      <c r="E1792" s="496" t="e">
        <v>#N/A</v>
      </c>
      <c r="F1792" s="489" t="e">
        <v>#N/A</v>
      </c>
      <c r="G1792" s="489">
        <v>2806</v>
      </c>
      <c r="H1792" s="489">
        <v>2806</v>
      </c>
      <c r="I1792" s="489">
        <v>2806</v>
      </c>
      <c r="J1792" s="489">
        <v>2806</v>
      </c>
      <c r="K1792" s="489">
        <v>2806</v>
      </c>
      <c r="L1792" s="489" t="e">
        <v>#N/A</v>
      </c>
      <c r="M1792" s="743"/>
      <c r="N1792" s="613" t="e">
        <f t="shared" si="243"/>
        <v>#N/A</v>
      </c>
      <c r="O1792" s="613" t="e">
        <f t="shared" si="244"/>
        <v>#N/A</v>
      </c>
      <c r="P1792" s="613">
        <f t="shared" si="245"/>
        <v>0</v>
      </c>
      <c r="Q1792" s="896" t="e">
        <f t="shared" si="251"/>
        <v>#N/A</v>
      </c>
      <c r="R1792" s="613">
        <f t="shared" si="246"/>
        <v>0</v>
      </c>
      <c r="S1792" s="613">
        <f t="shared" si="247"/>
        <v>0</v>
      </c>
      <c r="T1792" s="747">
        <f t="shared" si="248"/>
        <v>0</v>
      </c>
      <c r="U1792" s="613" t="e">
        <f t="shared" si="249"/>
        <v>#N/A</v>
      </c>
    </row>
    <row r="1793" spans="1:21">
      <c r="A1793" s="285" t="s">
        <v>3723</v>
      </c>
      <c r="B1793" s="285" t="s">
        <v>1847</v>
      </c>
      <c r="C1793" s="447" t="s">
        <v>3974</v>
      </c>
      <c r="D1793" s="497">
        <f t="shared" si="250"/>
        <v>2232</v>
      </c>
      <c r="E1793" s="496" t="e">
        <v>#N/A</v>
      </c>
      <c r="F1793" s="489" t="e">
        <v>#N/A</v>
      </c>
      <c r="G1793" s="489">
        <v>2232</v>
      </c>
      <c r="H1793" s="489">
        <v>2232</v>
      </c>
      <c r="I1793" s="489">
        <v>2232</v>
      </c>
      <c r="J1793" s="489">
        <v>2232</v>
      </c>
      <c r="K1793" s="489">
        <v>2232</v>
      </c>
      <c r="L1793" s="489" t="e">
        <v>#N/A</v>
      </c>
      <c r="M1793" s="743"/>
      <c r="N1793" s="613" t="e">
        <f t="shared" si="243"/>
        <v>#N/A</v>
      </c>
      <c r="O1793" s="613" t="e">
        <f t="shared" si="244"/>
        <v>#N/A</v>
      </c>
      <c r="P1793" s="613">
        <f t="shared" si="245"/>
        <v>0</v>
      </c>
      <c r="Q1793" s="896" t="e">
        <f t="shared" si="251"/>
        <v>#N/A</v>
      </c>
      <c r="R1793" s="613">
        <f t="shared" si="246"/>
        <v>0</v>
      </c>
      <c r="S1793" s="613">
        <f t="shared" si="247"/>
        <v>0</v>
      </c>
      <c r="T1793" s="747">
        <f t="shared" si="248"/>
        <v>0</v>
      </c>
      <c r="U1793" s="613" t="e">
        <f t="shared" si="249"/>
        <v>#N/A</v>
      </c>
    </row>
    <row r="1794" spans="1:21">
      <c r="A1794" s="285" t="s">
        <v>3723</v>
      </c>
      <c r="B1794" s="285" t="s">
        <v>1859</v>
      </c>
      <c r="C1794" s="447" t="s">
        <v>3975</v>
      </c>
      <c r="D1794" s="497">
        <f t="shared" si="250"/>
        <v>2922</v>
      </c>
      <c r="E1794" s="496" t="e">
        <v>#N/A</v>
      </c>
      <c r="F1794" s="489" t="e">
        <v>#N/A</v>
      </c>
      <c r="G1794" s="489">
        <v>2922</v>
      </c>
      <c r="H1794" s="489">
        <v>2922</v>
      </c>
      <c r="I1794" s="489">
        <v>2922</v>
      </c>
      <c r="J1794" s="489" t="e">
        <v>#N/A</v>
      </c>
      <c r="K1794" s="489">
        <v>2922</v>
      </c>
      <c r="L1794" s="489" t="e">
        <v>#N/A</v>
      </c>
      <c r="M1794" s="743"/>
      <c r="N1794" s="613" t="e">
        <f t="shared" ref="N1794:N1857" si="252">D1794-E1794</f>
        <v>#N/A</v>
      </c>
      <c r="O1794" s="613" t="e">
        <f t="shared" ref="O1794:O1857" si="253">D1794-F1794</f>
        <v>#N/A</v>
      </c>
      <c r="P1794" s="613">
        <f t="shared" ref="P1794:P1857" si="254">D1794-H1794</f>
        <v>0</v>
      </c>
      <c r="Q1794" s="896" t="e">
        <f t="shared" si="251"/>
        <v>#N/A</v>
      </c>
      <c r="R1794" s="613">
        <f t="shared" ref="R1794:R1857" si="255">D1794-I1794</f>
        <v>0</v>
      </c>
      <c r="S1794" s="613" t="e">
        <f t="shared" ref="S1794:S1857" si="256">D1794-J1794</f>
        <v>#N/A</v>
      </c>
      <c r="T1794" s="747">
        <f t="shared" ref="T1794:T1857" si="257">D1794-K1794</f>
        <v>0</v>
      </c>
      <c r="U1794" s="613" t="e">
        <f t="shared" ref="U1794:U1857" si="258">D1794-L1794</f>
        <v>#N/A</v>
      </c>
    </row>
    <row r="1795" spans="1:21">
      <c r="A1795" s="285" t="s">
        <v>3723</v>
      </c>
      <c r="B1795" s="285" t="s">
        <v>1829</v>
      </c>
      <c r="C1795" s="447" t="s">
        <v>3976</v>
      </c>
      <c r="D1795" s="497">
        <f t="shared" ref="D1795:D1858" si="259">IFERROR(E1795,IFERROR(F1795,IFERROR(G1795,IFERROR(H1795,IFERROR(I1795,IFERROR(J1795,IFERROR(K1795,L1795)))))))</f>
        <v>2116</v>
      </c>
      <c r="E1795" s="496" t="e">
        <v>#N/A</v>
      </c>
      <c r="F1795" s="489" t="e">
        <v>#N/A</v>
      </c>
      <c r="G1795" s="489">
        <v>2116</v>
      </c>
      <c r="H1795" s="489">
        <v>2253</v>
      </c>
      <c r="I1795" s="489">
        <v>2253</v>
      </c>
      <c r="J1795" s="489">
        <v>2116</v>
      </c>
      <c r="K1795" s="489">
        <v>2116</v>
      </c>
      <c r="L1795" s="489" t="e">
        <v>#N/A</v>
      </c>
      <c r="M1795" s="743"/>
      <c r="N1795" s="613" t="e">
        <f t="shared" si="252"/>
        <v>#N/A</v>
      </c>
      <c r="O1795" s="613" t="e">
        <f t="shared" si="253"/>
        <v>#N/A</v>
      </c>
      <c r="P1795" s="613">
        <f t="shared" si="254"/>
        <v>-137</v>
      </c>
      <c r="Q1795" s="896" t="e">
        <f t="shared" ref="Q1795:Q1858" si="260">F1795/H1795</f>
        <v>#N/A</v>
      </c>
      <c r="R1795" s="613">
        <f t="shared" si="255"/>
        <v>-137</v>
      </c>
      <c r="S1795" s="613">
        <f t="shared" si="256"/>
        <v>0</v>
      </c>
      <c r="T1795" s="747">
        <f t="shared" si="257"/>
        <v>0</v>
      </c>
      <c r="U1795" s="613" t="e">
        <f t="shared" si="258"/>
        <v>#N/A</v>
      </c>
    </row>
    <row r="1796" spans="1:21">
      <c r="A1796" s="285" t="s">
        <v>3723</v>
      </c>
      <c r="B1796" s="285" t="s">
        <v>1841</v>
      </c>
      <c r="C1796" s="447" t="s">
        <v>3977</v>
      </c>
      <c r="D1796" s="497">
        <f t="shared" si="259"/>
        <v>2806</v>
      </c>
      <c r="E1796" s="496" t="e">
        <v>#N/A</v>
      </c>
      <c r="F1796" s="489" t="e">
        <v>#N/A</v>
      </c>
      <c r="G1796" s="489">
        <v>2806</v>
      </c>
      <c r="H1796" s="489" t="e">
        <v>#N/A</v>
      </c>
      <c r="I1796" s="489">
        <v>2988</v>
      </c>
      <c r="J1796" s="489">
        <v>2806</v>
      </c>
      <c r="K1796" s="489">
        <v>2806</v>
      </c>
      <c r="L1796" s="489" t="e">
        <v>#N/A</v>
      </c>
      <c r="M1796" s="743"/>
      <c r="N1796" s="613" t="e">
        <f t="shared" si="252"/>
        <v>#N/A</v>
      </c>
      <c r="O1796" s="613" t="e">
        <f t="shared" si="253"/>
        <v>#N/A</v>
      </c>
      <c r="P1796" s="613" t="e">
        <f t="shared" si="254"/>
        <v>#N/A</v>
      </c>
      <c r="Q1796" s="896" t="e">
        <f t="shared" si="260"/>
        <v>#N/A</v>
      </c>
      <c r="R1796" s="613">
        <f t="shared" si="255"/>
        <v>-182</v>
      </c>
      <c r="S1796" s="613">
        <f t="shared" si="256"/>
        <v>0</v>
      </c>
      <c r="T1796" s="747">
        <f t="shared" si="257"/>
        <v>0</v>
      </c>
      <c r="U1796" s="613" t="e">
        <f t="shared" si="258"/>
        <v>#N/A</v>
      </c>
    </row>
    <row r="1797" spans="1:21">
      <c r="A1797" s="285" t="s">
        <v>3723</v>
      </c>
      <c r="B1797" s="285" t="s">
        <v>1853</v>
      </c>
      <c r="C1797" s="447" t="s">
        <v>3978</v>
      </c>
      <c r="D1797" s="497">
        <f t="shared" si="259"/>
        <v>2232</v>
      </c>
      <c r="E1797" s="496" t="e">
        <v>#N/A</v>
      </c>
      <c r="F1797" s="489" t="e">
        <v>#N/A</v>
      </c>
      <c r="G1797" s="489">
        <v>2232</v>
      </c>
      <c r="H1797" s="489">
        <v>2232</v>
      </c>
      <c r="I1797" s="489">
        <v>2232</v>
      </c>
      <c r="J1797" s="489" t="e">
        <v>#N/A</v>
      </c>
      <c r="K1797" s="489">
        <v>2232</v>
      </c>
      <c r="L1797" s="489" t="e">
        <v>#N/A</v>
      </c>
      <c r="M1797" s="743"/>
      <c r="N1797" s="613" t="e">
        <f t="shared" si="252"/>
        <v>#N/A</v>
      </c>
      <c r="O1797" s="613" t="e">
        <f t="shared" si="253"/>
        <v>#N/A</v>
      </c>
      <c r="P1797" s="613">
        <f t="shared" si="254"/>
        <v>0</v>
      </c>
      <c r="Q1797" s="896" t="e">
        <f t="shared" si="260"/>
        <v>#N/A</v>
      </c>
      <c r="R1797" s="613">
        <f t="shared" si="255"/>
        <v>0</v>
      </c>
      <c r="S1797" s="613" t="e">
        <f t="shared" si="256"/>
        <v>#N/A</v>
      </c>
      <c r="T1797" s="747">
        <f t="shared" si="257"/>
        <v>0</v>
      </c>
      <c r="U1797" s="613" t="e">
        <f t="shared" si="258"/>
        <v>#N/A</v>
      </c>
    </row>
    <row r="1798" spans="1:21">
      <c r="A1798" s="285" t="s">
        <v>3723</v>
      </c>
      <c r="B1798" s="285" t="s">
        <v>1865</v>
      </c>
      <c r="C1798" s="447" t="s">
        <v>3979</v>
      </c>
      <c r="D1798" s="497">
        <f t="shared" si="259"/>
        <v>2922</v>
      </c>
      <c r="E1798" s="496" t="e">
        <v>#N/A</v>
      </c>
      <c r="F1798" s="489" t="e">
        <v>#N/A</v>
      </c>
      <c r="G1798" s="489">
        <v>2922</v>
      </c>
      <c r="H1798" s="489">
        <v>2922</v>
      </c>
      <c r="I1798" s="489">
        <v>2922</v>
      </c>
      <c r="J1798" s="489" t="e">
        <v>#N/A</v>
      </c>
      <c r="K1798" s="489">
        <v>2922</v>
      </c>
      <c r="L1798" s="489" t="e">
        <v>#N/A</v>
      </c>
      <c r="M1798" s="743"/>
      <c r="N1798" s="613" t="e">
        <f t="shared" si="252"/>
        <v>#N/A</v>
      </c>
      <c r="O1798" s="613" t="e">
        <f t="shared" si="253"/>
        <v>#N/A</v>
      </c>
      <c r="P1798" s="613">
        <f t="shared" si="254"/>
        <v>0</v>
      </c>
      <c r="Q1798" s="896" t="e">
        <f t="shared" si="260"/>
        <v>#N/A</v>
      </c>
      <c r="R1798" s="613">
        <f t="shared" si="255"/>
        <v>0</v>
      </c>
      <c r="S1798" s="613" t="e">
        <f t="shared" si="256"/>
        <v>#N/A</v>
      </c>
      <c r="T1798" s="747">
        <f t="shared" si="257"/>
        <v>0</v>
      </c>
      <c r="U1798" s="613" t="e">
        <f t="shared" si="258"/>
        <v>#N/A</v>
      </c>
    </row>
    <row r="1799" spans="1:21">
      <c r="A1799" s="285" t="s">
        <v>3723</v>
      </c>
      <c r="B1799" s="285" t="s">
        <v>1824</v>
      </c>
      <c r="C1799" s="447" t="s">
        <v>3980</v>
      </c>
      <c r="D1799" s="497">
        <f t="shared" si="259"/>
        <v>2254</v>
      </c>
      <c r="E1799" s="496" t="e">
        <v>#N/A</v>
      </c>
      <c r="F1799" s="489" t="e">
        <v>#N/A</v>
      </c>
      <c r="G1799" s="489">
        <v>2254</v>
      </c>
      <c r="H1799" s="489" t="e">
        <v>#N/A</v>
      </c>
      <c r="I1799" s="489">
        <v>2400</v>
      </c>
      <c r="J1799" s="489">
        <v>2254</v>
      </c>
      <c r="K1799" s="489">
        <v>2254</v>
      </c>
      <c r="L1799" s="489" t="e">
        <v>#N/A</v>
      </c>
      <c r="M1799" s="743"/>
      <c r="N1799" s="613" t="e">
        <f t="shared" si="252"/>
        <v>#N/A</v>
      </c>
      <c r="O1799" s="613" t="e">
        <f t="shared" si="253"/>
        <v>#N/A</v>
      </c>
      <c r="P1799" s="613" t="e">
        <f t="shared" si="254"/>
        <v>#N/A</v>
      </c>
      <c r="Q1799" s="896" t="e">
        <f t="shared" si="260"/>
        <v>#N/A</v>
      </c>
      <c r="R1799" s="613">
        <f t="shared" si="255"/>
        <v>-146</v>
      </c>
      <c r="S1799" s="613">
        <f t="shared" si="256"/>
        <v>0</v>
      </c>
      <c r="T1799" s="747">
        <f t="shared" si="257"/>
        <v>0</v>
      </c>
      <c r="U1799" s="613" t="e">
        <f t="shared" si="258"/>
        <v>#N/A</v>
      </c>
    </row>
    <row r="1800" spans="1:21">
      <c r="A1800" s="285" t="s">
        <v>3723</v>
      </c>
      <c r="B1800" s="285" t="s">
        <v>1836</v>
      </c>
      <c r="C1800" s="447" t="s">
        <v>3981</v>
      </c>
      <c r="D1800" s="497">
        <f t="shared" si="259"/>
        <v>2944</v>
      </c>
      <c r="E1800" s="496" t="e">
        <v>#N/A</v>
      </c>
      <c r="F1800" s="489" t="e">
        <v>#N/A</v>
      </c>
      <c r="G1800" s="489">
        <v>2944</v>
      </c>
      <c r="H1800" s="489">
        <v>2944</v>
      </c>
      <c r="I1800" s="489">
        <v>2944</v>
      </c>
      <c r="J1800" s="489">
        <v>2944</v>
      </c>
      <c r="K1800" s="489">
        <v>2944</v>
      </c>
      <c r="L1800" s="489" t="e">
        <v>#N/A</v>
      </c>
      <c r="M1800" s="743"/>
      <c r="N1800" s="613" t="e">
        <f t="shared" si="252"/>
        <v>#N/A</v>
      </c>
      <c r="O1800" s="613" t="e">
        <f t="shared" si="253"/>
        <v>#N/A</v>
      </c>
      <c r="P1800" s="613">
        <f t="shared" si="254"/>
        <v>0</v>
      </c>
      <c r="Q1800" s="896" t="e">
        <f t="shared" si="260"/>
        <v>#N/A</v>
      </c>
      <c r="R1800" s="613">
        <f t="shared" si="255"/>
        <v>0</v>
      </c>
      <c r="S1800" s="613">
        <f t="shared" si="256"/>
        <v>0</v>
      </c>
      <c r="T1800" s="747">
        <f t="shared" si="257"/>
        <v>0</v>
      </c>
      <c r="U1800" s="613" t="e">
        <f t="shared" si="258"/>
        <v>#N/A</v>
      </c>
    </row>
    <row r="1801" spans="1:21">
      <c r="A1801" s="285" t="s">
        <v>3723</v>
      </c>
      <c r="B1801" s="285" t="s">
        <v>1848</v>
      </c>
      <c r="C1801" s="447" t="s">
        <v>3982</v>
      </c>
      <c r="D1801" s="497">
        <f t="shared" si="259"/>
        <v>2377</v>
      </c>
      <c r="E1801" s="496" t="e">
        <v>#N/A</v>
      </c>
      <c r="F1801" s="489" t="e">
        <v>#N/A</v>
      </c>
      <c r="G1801" s="489">
        <v>2377</v>
      </c>
      <c r="H1801" s="489">
        <v>2377</v>
      </c>
      <c r="I1801" s="489">
        <v>2377</v>
      </c>
      <c r="J1801" s="489">
        <v>2377</v>
      </c>
      <c r="K1801" s="489">
        <v>2377</v>
      </c>
      <c r="L1801" s="489" t="e">
        <v>#N/A</v>
      </c>
      <c r="M1801" s="743"/>
      <c r="N1801" s="613" t="e">
        <f t="shared" si="252"/>
        <v>#N/A</v>
      </c>
      <c r="O1801" s="613" t="e">
        <f t="shared" si="253"/>
        <v>#N/A</v>
      </c>
      <c r="P1801" s="613">
        <f t="shared" si="254"/>
        <v>0</v>
      </c>
      <c r="Q1801" s="896" t="e">
        <f t="shared" si="260"/>
        <v>#N/A</v>
      </c>
      <c r="R1801" s="613">
        <f t="shared" si="255"/>
        <v>0</v>
      </c>
      <c r="S1801" s="613">
        <f t="shared" si="256"/>
        <v>0</v>
      </c>
      <c r="T1801" s="747">
        <f t="shared" si="257"/>
        <v>0</v>
      </c>
      <c r="U1801" s="613" t="e">
        <f t="shared" si="258"/>
        <v>#N/A</v>
      </c>
    </row>
    <row r="1802" spans="1:21">
      <c r="A1802" s="285" t="s">
        <v>3723</v>
      </c>
      <c r="B1802" s="285" t="s">
        <v>1860</v>
      </c>
      <c r="C1802" s="447" t="s">
        <v>3983</v>
      </c>
      <c r="D1802" s="497">
        <f t="shared" si="259"/>
        <v>3067</v>
      </c>
      <c r="E1802" s="496" t="e">
        <v>#N/A</v>
      </c>
      <c r="F1802" s="489" t="e">
        <v>#N/A</v>
      </c>
      <c r="G1802" s="489">
        <v>3067</v>
      </c>
      <c r="H1802" s="489">
        <v>3067</v>
      </c>
      <c r="I1802" s="489">
        <v>3067</v>
      </c>
      <c r="J1802" s="489">
        <v>3067</v>
      </c>
      <c r="K1802" s="489">
        <v>3067</v>
      </c>
      <c r="L1802" s="489" t="e">
        <v>#N/A</v>
      </c>
      <c r="M1802" s="743"/>
      <c r="N1802" s="613" t="e">
        <f t="shared" si="252"/>
        <v>#N/A</v>
      </c>
      <c r="O1802" s="613" t="e">
        <f t="shared" si="253"/>
        <v>#N/A</v>
      </c>
      <c r="P1802" s="613">
        <f t="shared" si="254"/>
        <v>0</v>
      </c>
      <c r="Q1802" s="896" t="e">
        <f t="shared" si="260"/>
        <v>#N/A</v>
      </c>
      <c r="R1802" s="613">
        <f t="shared" si="255"/>
        <v>0</v>
      </c>
      <c r="S1802" s="613">
        <f t="shared" si="256"/>
        <v>0</v>
      </c>
      <c r="T1802" s="747">
        <f t="shared" si="257"/>
        <v>0</v>
      </c>
      <c r="U1802" s="613" t="e">
        <f t="shared" si="258"/>
        <v>#N/A</v>
      </c>
    </row>
    <row r="1803" spans="1:21">
      <c r="A1803" s="285" t="s">
        <v>3723</v>
      </c>
      <c r="B1803" s="285" t="s">
        <v>1830</v>
      </c>
      <c r="C1803" s="447" t="s">
        <v>3984</v>
      </c>
      <c r="D1803" s="497">
        <f t="shared" si="259"/>
        <v>2254</v>
      </c>
      <c r="E1803" s="496" t="e">
        <v>#N/A</v>
      </c>
      <c r="F1803" s="489" t="e">
        <v>#N/A</v>
      </c>
      <c r="G1803" s="489">
        <v>2254</v>
      </c>
      <c r="H1803" s="489">
        <v>2254</v>
      </c>
      <c r="I1803" s="489">
        <v>2254</v>
      </c>
      <c r="J1803" s="489">
        <v>2254</v>
      </c>
      <c r="K1803" s="489">
        <v>2254</v>
      </c>
      <c r="L1803" s="489" t="e">
        <v>#N/A</v>
      </c>
      <c r="M1803" s="743"/>
      <c r="N1803" s="613" t="e">
        <f t="shared" si="252"/>
        <v>#N/A</v>
      </c>
      <c r="O1803" s="613" t="e">
        <f t="shared" si="253"/>
        <v>#N/A</v>
      </c>
      <c r="P1803" s="613">
        <f t="shared" si="254"/>
        <v>0</v>
      </c>
      <c r="Q1803" s="896" t="e">
        <f t="shared" si="260"/>
        <v>#N/A</v>
      </c>
      <c r="R1803" s="613">
        <f t="shared" si="255"/>
        <v>0</v>
      </c>
      <c r="S1803" s="613">
        <f t="shared" si="256"/>
        <v>0</v>
      </c>
      <c r="T1803" s="747">
        <f t="shared" si="257"/>
        <v>0</v>
      </c>
      <c r="U1803" s="613" t="e">
        <f t="shared" si="258"/>
        <v>#N/A</v>
      </c>
    </row>
    <row r="1804" spans="1:21">
      <c r="A1804" s="285" t="s">
        <v>3723</v>
      </c>
      <c r="B1804" s="285" t="s">
        <v>1842</v>
      </c>
      <c r="C1804" s="447" t="s">
        <v>3985</v>
      </c>
      <c r="D1804" s="497">
        <f t="shared" si="259"/>
        <v>2944</v>
      </c>
      <c r="E1804" s="496" t="e">
        <v>#N/A</v>
      </c>
      <c r="F1804" s="489" t="e">
        <v>#N/A</v>
      </c>
      <c r="G1804" s="489">
        <v>2944</v>
      </c>
      <c r="H1804" s="489">
        <v>2944</v>
      </c>
      <c r="I1804" s="489">
        <v>2944</v>
      </c>
      <c r="J1804" s="489" t="e">
        <v>#N/A</v>
      </c>
      <c r="K1804" s="489">
        <v>2944</v>
      </c>
      <c r="L1804" s="489" t="e">
        <v>#N/A</v>
      </c>
      <c r="M1804" s="743"/>
      <c r="N1804" s="613" t="e">
        <f t="shared" si="252"/>
        <v>#N/A</v>
      </c>
      <c r="O1804" s="613" t="e">
        <f t="shared" si="253"/>
        <v>#N/A</v>
      </c>
      <c r="P1804" s="613">
        <f t="shared" si="254"/>
        <v>0</v>
      </c>
      <c r="Q1804" s="896" t="e">
        <f t="shared" si="260"/>
        <v>#N/A</v>
      </c>
      <c r="R1804" s="613">
        <f t="shared" si="255"/>
        <v>0</v>
      </c>
      <c r="S1804" s="613" t="e">
        <f t="shared" si="256"/>
        <v>#N/A</v>
      </c>
      <c r="T1804" s="747">
        <f t="shared" si="257"/>
        <v>0</v>
      </c>
      <c r="U1804" s="613" t="e">
        <f t="shared" si="258"/>
        <v>#N/A</v>
      </c>
    </row>
    <row r="1805" spans="1:21">
      <c r="A1805" s="285" t="s">
        <v>3723</v>
      </c>
      <c r="B1805" s="285" t="s">
        <v>1854</v>
      </c>
      <c r="C1805" s="447" t="s">
        <v>3986</v>
      </c>
      <c r="D1805" s="497">
        <f t="shared" si="259"/>
        <v>2377</v>
      </c>
      <c r="E1805" s="496" t="e">
        <v>#N/A</v>
      </c>
      <c r="F1805" s="489" t="e">
        <v>#N/A</v>
      </c>
      <c r="G1805" s="489">
        <v>2377</v>
      </c>
      <c r="H1805" s="489">
        <v>2377</v>
      </c>
      <c r="I1805" s="489">
        <v>2377</v>
      </c>
      <c r="J1805" s="489" t="e">
        <v>#N/A</v>
      </c>
      <c r="K1805" s="489">
        <v>2377</v>
      </c>
      <c r="L1805" s="489" t="e">
        <v>#N/A</v>
      </c>
      <c r="M1805" s="743"/>
      <c r="N1805" s="613" t="e">
        <f t="shared" si="252"/>
        <v>#N/A</v>
      </c>
      <c r="O1805" s="613" t="e">
        <f t="shared" si="253"/>
        <v>#N/A</v>
      </c>
      <c r="P1805" s="613">
        <f t="shared" si="254"/>
        <v>0</v>
      </c>
      <c r="Q1805" s="896" t="e">
        <f t="shared" si="260"/>
        <v>#N/A</v>
      </c>
      <c r="R1805" s="613">
        <f t="shared" si="255"/>
        <v>0</v>
      </c>
      <c r="S1805" s="613" t="e">
        <f t="shared" si="256"/>
        <v>#N/A</v>
      </c>
      <c r="T1805" s="747">
        <f t="shared" si="257"/>
        <v>0</v>
      </c>
      <c r="U1805" s="613" t="e">
        <f t="shared" si="258"/>
        <v>#N/A</v>
      </c>
    </row>
    <row r="1806" spans="1:21">
      <c r="A1806" s="285" t="s">
        <v>3723</v>
      </c>
      <c r="B1806" s="285" t="s">
        <v>1866</v>
      </c>
      <c r="C1806" s="447" t="s">
        <v>3987</v>
      </c>
      <c r="D1806" s="497">
        <f t="shared" si="259"/>
        <v>3067</v>
      </c>
      <c r="E1806" s="496" t="e">
        <v>#N/A</v>
      </c>
      <c r="F1806" s="489" t="e">
        <v>#N/A</v>
      </c>
      <c r="G1806" s="489">
        <v>3067</v>
      </c>
      <c r="H1806" s="489">
        <v>3067</v>
      </c>
      <c r="I1806" s="489">
        <v>3067</v>
      </c>
      <c r="J1806" s="489" t="e">
        <v>#N/A</v>
      </c>
      <c r="K1806" s="489">
        <v>3067</v>
      </c>
      <c r="L1806" s="489" t="e">
        <v>#N/A</v>
      </c>
      <c r="M1806" s="743"/>
      <c r="N1806" s="613" t="e">
        <f t="shared" si="252"/>
        <v>#N/A</v>
      </c>
      <c r="O1806" s="613" t="e">
        <f t="shared" si="253"/>
        <v>#N/A</v>
      </c>
      <c r="P1806" s="613">
        <f t="shared" si="254"/>
        <v>0</v>
      </c>
      <c r="Q1806" s="896" t="e">
        <f t="shared" si="260"/>
        <v>#N/A</v>
      </c>
      <c r="R1806" s="613">
        <f t="shared" si="255"/>
        <v>0</v>
      </c>
      <c r="S1806" s="613" t="e">
        <f t="shared" si="256"/>
        <v>#N/A</v>
      </c>
      <c r="T1806" s="747">
        <f t="shared" si="257"/>
        <v>0</v>
      </c>
      <c r="U1806" s="613" t="e">
        <f t="shared" si="258"/>
        <v>#N/A</v>
      </c>
    </row>
    <row r="1807" spans="1:21">
      <c r="A1807" s="285" t="s">
        <v>3723</v>
      </c>
      <c r="B1807" s="285" t="s">
        <v>1819</v>
      </c>
      <c r="C1807" s="447" t="s">
        <v>3988</v>
      </c>
      <c r="D1807" s="497">
        <f t="shared" si="259"/>
        <v>1330</v>
      </c>
      <c r="E1807" s="496" t="e">
        <v>#N/A</v>
      </c>
      <c r="F1807" s="489" t="e">
        <v>#N/A</v>
      </c>
      <c r="G1807" s="489">
        <v>1330</v>
      </c>
      <c r="H1807" s="489" t="e">
        <v>#N/A</v>
      </c>
      <c r="I1807" s="489">
        <v>1416</v>
      </c>
      <c r="J1807" s="489">
        <v>1330</v>
      </c>
      <c r="K1807" s="489">
        <v>1330</v>
      </c>
      <c r="L1807" s="489" t="e">
        <v>#N/A</v>
      </c>
      <c r="M1807" s="743"/>
      <c r="N1807" s="613" t="e">
        <f t="shared" si="252"/>
        <v>#N/A</v>
      </c>
      <c r="O1807" s="613" t="e">
        <f t="shared" si="253"/>
        <v>#N/A</v>
      </c>
      <c r="P1807" s="613" t="e">
        <f t="shared" si="254"/>
        <v>#N/A</v>
      </c>
      <c r="Q1807" s="896" t="e">
        <f t="shared" si="260"/>
        <v>#N/A</v>
      </c>
      <c r="R1807" s="613">
        <f t="shared" si="255"/>
        <v>-86</v>
      </c>
      <c r="S1807" s="613">
        <f t="shared" si="256"/>
        <v>0</v>
      </c>
      <c r="T1807" s="747">
        <f t="shared" si="257"/>
        <v>0</v>
      </c>
      <c r="U1807" s="613" t="e">
        <f t="shared" si="258"/>
        <v>#N/A</v>
      </c>
    </row>
    <row r="1808" spans="1:21">
      <c r="A1808" s="285" t="s">
        <v>3723</v>
      </c>
      <c r="B1808" s="285" t="s">
        <v>1831</v>
      </c>
      <c r="C1808" s="447" t="s">
        <v>3989</v>
      </c>
      <c r="D1808" s="497">
        <f t="shared" si="259"/>
        <v>1623</v>
      </c>
      <c r="E1808" s="496" t="e">
        <v>#N/A</v>
      </c>
      <c r="F1808" s="489" t="e">
        <v>#N/A</v>
      </c>
      <c r="G1808" s="489">
        <v>1623</v>
      </c>
      <c r="H1808" s="489">
        <v>1623</v>
      </c>
      <c r="I1808" s="489">
        <v>1623</v>
      </c>
      <c r="J1808" s="489">
        <v>1623</v>
      </c>
      <c r="K1808" s="489">
        <v>1623</v>
      </c>
      <c r="L1808" s="489" t="e">
        <v>#N/A</v>
      </c>
      <c r="M1808" s="743"/>
      <c r="N1808" s="613" t="e">
        <f t="shared" si="252"/>
        <v>#N/A</v>
      </c>
      <c r="O1808" s="613" t="e">
        <f t="shared" si="253"/>
        <v>#N/A</v>
      </c>
      <c r="P1808" s="613">
        <f t="shared" si="254"/>
        <v>0</v>
      </c>
      <c r="Q1808" s="896" t="e">
        <f t="shared" si="260"/>
        <v>#N/A</v>
      </c>
      <c r="R1808" s="613">
        <f t="shared" si="255"/>
        <v>0</v>
      </c>
      <c r="S1808" s="613">
        <f t="shared" si="256"/>
        <v>0</v>
      </c>
      <c r="T1808" s="747">
        <f t="shared" si="257"/>
        <v>0</v>
      </c>
      <c r="U1808" s="613" t="e">
        <f t="shared" si="258"/>
        <v>#N/A</v>
      </c>
    </row>
    <row r="1809" spans="1:21">
      <c r="A1809" s="285" t="s">
        <v>3723</v>
      </c>
      <c r="B1809" s="285" t="s">
        <v>1843</v>
      </c>
      <c r="C1809" s="447" t="s">
        <v>3990</v>
      </c>
      <c r="D1809" s="497">
        <f t="shared" si="259"/>
        <v>1396</v>
      </c>
      <c r="E1809" s="496" t="e">
        <v>#N/A</v>
      </c>
      <c r="F1809" s="489" t="e">
        <v>#N/A</v>
      </c>
      <c r="G1809" s="489">
        <v>1396</v>
      </c>
      <c r="H1809" s="489">
        <v>1396</v>
      </c>
      <c r="I1809" s="489">
        <v>1396</v>
      </c>
      <c r="J1809" s="489" t="e">
        <v>#N/A</v>
      </c>
      <c r="K1809" s="489">
        <v>1396</v>
      </c>
      <c r="L1809" s="489" t="e">
        <v>#N/A</v>
      </c>
      <c r="M1809" s="743"/>
      <c r="N1809" s="613" t="e">
        <f t="shared" si="252"/>
        <v>#N/A</v>
      </c>
      <c r="O1809" s="613" t="e">
        <f t="shared" si="253"/>
        <v>#N/A</v>
      </c>
      <c r="P1809" s="613">
        <f t="shared" si="254"/>
        <v>0</v>
      </c>
      <c r="Q1809" s="896" t="e">
        <f t="shared" si="260"/>
        <v>#N/A</v>
      </c>
      <c r="R1809" s="613">
        <f t="shared" si="255"/>
        <v>0</v>
      </c>
      <c r="S1809" s="613" t="e">
        <f t="shared" si="256"/>
        <v>#N/A</v>
      </c>
      <c r="T1809" s="747">
        <f t="shared" si="257"/>
        <v>0</v>
      </c>
      <c r="U1809" s="613" t="e">
        <f t="shared" si="258"/>
        <v>#N/A</v>
      </c>
    </row>
    <row r="1810" spans="1:21">
      <c r="A1810" s="285" t="s">
        <v>3723</v>
      </c>
      <c r="B1810" s="285" t="s">
        <v>1855</v>
      </c>
      <c r="C1810" s="447" t="s">
        <v>3991</v>
      </c>
      <c r="D1810" s="497">
        <f t="shared" si="259"/>
        <v>1689</v>
      </c>
      <c r="E1810" s="496" t="e">
        <v>#N/A</v>
      </c>
      <c r="F1810" s="489" t="e">
        <v>#N/A</v>
      </c>
      <c r="G1810" s="489">
        <v>1689</v>
      </c>
      <c r="H1810" s="489">
        <v>1689</v>
      </c>
      <c r="I1810" s="489">
        <v>1689</v>
      </c>
      <c r="J1810" s="489" t="e">
        <v>#N/A</v>
      </c>
      <c r="K1810" s="489">
        <v>1689</v>
      </c>
      <c r="L1810" s="489" t="e">
        <v>#N/A</v>
      </c>
      <c r="M1810" s="743"/>
      <c r="N1810" s="613" t="e">
        <f t="shared" si="252"/>
        <v>#N/A</v>
      </c>
      <c r="O1810" s="613" t="e">
        <f t="shared" si="253"/>
        <v>#N/A</v>
      </c>
      <c r="P1810" s="613">
        <f t="shared" si="254"/>
        <v>0</v>
      </c>
      <c r="Q1810" s="896" t="e">
        <f t="shared" si="260"/>
        <v>#N/A</v>
      </c>
      <c r="R1810" s="613">
        <f t="shared" si="255"/>
        <v>0</v>
      </c>
      <c r="S1810" s="613" t="e">
        <f t="shared" si="256"/>
        <v>#N/A</v>
      </c>
      <c r="T1810" s="747">
        <f t="shared" si="257"/>
        <v>0</v>
      </c>
      <c r="U1810" s="613" t="e">
        <f t="shared" si="258"/>
        <v>#N/A</v>
      </c>
    </row>
    <row r="1811" spans="1:21">
      <c r="A1811" s="285" t="s">
        <v>3723</v>
      </c>
      <c r="B1811" s="285" t="s">
        <v>1825</v>
      </c>
      <c r="C1811" s="447" t="s">
        <v>3992</v>
      </c>
      <c r="D1811" s="497">
        <f t="shared" si="259"/>
        <v>1330</v>
      </c>
      <c r="E1811" s="496" t="e">
        <v>#N/A</v>
      </c>
      <c r="F1811" s="489" t="e">
        <v>#N/A</v>
      </c>
      <c r="G1811" s="489">
        <v>1330</v>
      </c>
      <c r="H1811" s="489" t="e">
        <v>#N/A</v>
      </c>
      <c r="I1811" s="489">
        <v>1416</v>
      </c>
      <c r="J1811" s="489">
        <v>1330</v>
      </c>
      <c r="K1811" s="489">
        <v>1330</v>
      </c>
      <c r="L1811" s="489" t="e">
        <v>#N/A</v>
      </c>
      <c r="M1811" s="743"/>
      <c r="N1811" s="613" t="e">
        <f t="shared" si="252"/>
        <v>#N/A</v>
      </c>
      <c r="O1811" s="613" t="e">
        <f t="shared" si="253"/>
        <v>#N/A</v>
      </c>
      <c r="P1811" s="613" t="e">
        <f t="shared" si="254"/>
        <v>#N/A</v>
      </c>
      <c r="Q1811" s="896" t="e">
        <f t="shared" si="260"/>
        <v>#N/A</v>
      </c>
      <c r="R1811" s="613">
        <f t="shared" si="255"/>
        <v>-86</v>
      </c>
      <c r="S1811" s="613">
        <f t="shared" si="256"/>
        <v>0</v>
      </c>
      <c r="T1811" s="747">
        <f t="shared" si="257"/>
        <v>0</v>
      </c>
      <c r="U1811" s="613" t="e">
        <f t="shared" si="258"/>
        <v>#N/A</v>
      </c>
    </row>
    <row r="1812" spans="1:21">
      <c r="A1812" s="285" t="s">
        <v>3723</v>
      </c>
      <c r="B1812" s="285" t="s">
        <v>1837</v>
      </c>
      <c r="C1812" s="447" t="s">
        <v>3993</v>
      </c>
      <c r="D1812" s="497">
        <f t="shared" si="259"/>
        <v>1623</v>
      </c>
      <c r="E1812" s="496" t="e">
        <v>#N/A</v>
      </c>
      <c r="F1812" s="489" t="e">
        <v>#N/A</v>
      </c>
      <c r="G1812" s="489">
        <v>1623</v>
      </c>
      <c r="H1812" s="489">
        <v>1623</v>
      </c>
      <c r="I1812" s="489">
        <v>1623</v>
      </c>
      <c r="J1812" s="489" t="e">
        <v>#N/A</v>
      </c>
      <c r="K1812" s="489">
        <v>1623</v>
      </c>
      <c r="L1812" s="489" t="e">
        <v>#N/A</v>
      </c>
      <c r="M1812" s="743"/>
      <c r="N1812" s="613" t="e">
        <f t="shared" si="252"/>
        <v>#N/A</v>
      </c>
      <c r="O1812" s="613" t="e">
        <f t="shared" si="253"/>
        <v>#N/A</v>
      </c>
      <c r="P1812" s="613">
        <f t="shared" si="254"/>
        <v>0</v>
      </c>
      <c r="Q1812" s="896" t="e">
        <f t="shared" si="260"/>
        <v>#N/A</v>
      </c>
      <c r="R1812" s="613">
        <f t="shared" si="255"/>
        <v>0</v>
      </c>
      <c r="S1812" s="613" t="e">
        <f t="shared" si="256"/>
        <v>#N/A</v>
      </c>
      <c r="T1812" s="747">
        <f t="shared" si="257"/>
        <v>0</v>
      </c>
      <c r="U1812" s="613" t="e">
        <f t="shared" si="258"/>
        <v>#N/A</v>
      </c>
    </row>
    <row r="1813" spans="1:21">
      <c r="A1813" s="285" t="s">
        <v>3723</v>
      </c>
      <c r="B1813" s="285" t="s">
        <v>1849</v>
      </c>
      <c r="C1813" s="447" t="s">
        <v>3994</v>
      </c>
      <c r="D1813" s="497">
        <f t="shared" si="259"/>
        <v>1396</v>
      </c>
      <c r="E1813" s="496" t="e">
        <v>#N/A</v>
      </c>
      <c r="F1813" s="489" t="e">
        <v>#N/A</v>
      </c>
      <c r="G1813" s="489">
        <v>1396</v>
      </c>
      <c r="H1813" s="489">
        <v>1396</v>
      </c>
      <c r="I1813" s="489">
        <v>1396</v>
      </c>
      <c r="J1813" s="489" t="e">
        <v>#N/A</v>
      </c>
      <c r="K1813" s="489">
        <v>1396</v>
      </c>
      <c r="L1813" s="489" t="e">
        <v>#N/A</v>
      </c>
      <c r="M1813" s="743"/>
      <c r="N1813" s="613" t="e">
        <f t="shared" si="252"/>
        <v>#N/A</v>
      </c>
      <c r="O1813" s="613" t="e">
        <f t="shared" si="253"/>
        <v>#N/A</v>
      </c>
      <c r="P1813" s="613">
        <f t="shared" si="254"/>
        <v>0</v>
      </c>
      <c r="Q1813" s="896" t="e">
        <f t="shared" si="260"/>
        <v>#N/A</v>
      </c>
      <c r="R1813" s="613">
        <f t="shared" si="255"/>
        <v>0</v>
      </c>
      <c r="S1813" s="613" t="e">
        <f t="shared" si="256"/>
        <v>#N/A</v>
      </c>
      <c r="T1813" s="747">
        <f t="shared" si="257"/>
        <v>0</v>
      </c>
      <c r="U1813" s="613" t="e">
        <f t="shared" si="258"/>
        <v>#N/A</v>
      </c>
    </row>
    <row r="1814" spans="1:21">
      <c r="A1814" s="285" t="s">
        <v>3723</v>
      </c>
      <c r="B1814" s="285" t="s">
        <v>1861</v>
      </c>
      <c r="C1814" s="447" t="s">
        <v>3995</v>
      </c>
      <c r="D1814" s="497">
        <f t="shared" si="259"/>
        <v>1689</v>
      </c>
      <c r="E1814" s="496" t="e">
        <v>#N/A</v>
      </c>
      <c r="F1814" s="489" t="e">
        <v>#N/A</v>
      </c>
      <c r="G1814" s="489">
        <v>1689</v>
      </c>
      <c r="H1814" s="489">
        <v>1689</v>
      </c>
      <c r="I1814" s="489">
        <v>1689</v>
      </c>
      <c r="J1814" s="489" t="e">
        <v>#N/A</v>
      </c>
      <c r="K1814" s="489">
        <v>1689</v>
      </c>
      <c r="L1814" s="489" t="e">
        <v>#N/A</v>
      </c>
      <c r="M1814" s="743"/>
      <c r="N1814" s="613" t="e">
        <f t="shared" si="252"/>
        <v>#N/A</v>
      </c>
      <c r="O1814" s="613" t="e">
        <f t="shared" si="253"/>
        <v>#N/A</v>
      </c>
      <c r="P1814" s="613">
        <f t="shared" si="254"/>
        <v>0</v>
      </c>
      <c r="Q1814" s="896" t="e">
        <f t="shared" si="260"/>
        <v>#N/A</v>
      </c>
      <c r="R1814" s="613">
        <f t="shared" si="255"/>
        <v>0</v>
      </c>
      <c r="S1814" s="613" t="e">
        <f t="shared" si="256"/>
        <v>#N/A</v>
      </c>
      <c r="T1814" s="747">
        <f t="shared" si="257"/>
        <v>0</v>
      </c>
      <c r="U1814" s="613" t="e">
        <f t="shared" si="258"/>
        <v>#N/A</v>
      </c>
    </row>
    <row r="1815" spans="1:21">
      <c r="A1815" s="285" t="s">
        <v>3723</v>
      </c>
      <c r="B1815" s="285" t="s">
        <v>1611</v>
      </c>
      <c r="C1815" s="447" t="s">
        <v>3996</v>
      </c>
      <c r="D1815" s="497">
        <f t="shared" si="259"/>
        <v>920</v>
      </c>
      <c r="E1815" s="496" t="e">
        <v>#N/A</v>
      </c>
      <c r="F1815" s="489" t="e">
        <v>#N/A</v>
      </c>
      <c r="G1815" s="489">
        <v>920</v>
      </c>
      <c r="H1815" s="489">
        <v>920</v>
      </c>
      <c r="I1815" s="489">
        <v>920</v>
      </c>
      <c r="J1815" s="489">
        <v>920</v>
      </c>
      <c r="K1815" s="489">
        <v>920</v>
      </c>
      <c r="L1815" s="489" t="e">
        <v>#N/A</v>
      </c>
      <c r="M1815" s="743"/>
      <c r="N1815" s="613" t="e">
        <f t="shared" si="252"/>
        <v>#N/A</v>
      </c>
      <c r="O1815" s="613" t="e">
        <f t="shared" si="253"/>
        <v>#N/A</v>
      </c>
      <c r="P1815" s="613">
        <f t="shared" si="254"/>
        <v>0</v>
      </c>
      <c r="Q1815" s="896" t="e">
        <f t="shared" si="260"/>
        <v>#N/A</v>
      </c>
      <c r="R1815" s="613">
        <f t="shared" si="255"/>
        <v>0</v>
      </c>
      <c r="S1815" s="613">
        <f t="shared" si="256"/>
        <v>0</v>
      </c>
      <c r="T1815" s="747">
        <f t="shared" si="257"/>
        <v>0</v>
      </c>
      <c r="U1815" s="613" t="e">
        <f t="shared" si="258"/>
        <v>#N/A</v>
      </c>
    </row>
    <row r="1816" spans="1:21">
      <c r="A1816" s="285" t="s">
        <v>3723</v>
      </c>
      <c r="B1816" s="285" t="s">
        <v>1614</v>
      </c>
      <c r="C1816" s="447" t="s">
        <v>3997</v>
      </c>
      <c r="D1816" s="497">
        <f t="shared" si="259"/>
        <v>1113</v>
      </c>
      <c r="E1816" s="496" t="e">
        <v>#N/A</v>
      </c>
      <c r="F1816" s="489" t="e">
        <v>#N/A</v>
      </c>
      <c r="G1816" s="489">
        <v>1113</v>
      </c>
      <c r="H1816" s="489">
        <v>1113</v>
      </c>
      <c r="I1816" s="489">
        <v>1113</v>
      </c>
      <c r="J1816" s="489">
        <v>1113</v>
      </c>
      <c r="K1816" s="489">
        <v>1113</v>
      </c>
      <c r="L1816" s="489" t="e">
        <v>#N/A</v>
      </c>
      <c r="M1816" s="743"/>
      <c r="N1816" s="613" t="e">
        <f t="shared" si="252"/>
        <v>#N/A</v>
      </c>
      <c r="O1816" s="613" t="e">
        <f t="shared" si="253"/>
        <v>#N/A</v>
      </c>
      <c r="P1816" s="613">
        <f t="shared" si="254"/>
        <v>0</v>
      </c>
      <c r="Q1816" s="896" t="e">
        <f t="shared" si="260"/>
        <v>#N/A</v>
      </c>
      <c r="R1816" s="613">
        <f t="shared" si="255"/>
        <v>0</v>
      </c>
      <c r="S1816" s="613">
        <f t="shared" si="256"/>
        <v>0</v>
      </c>
      <c r="T1816" s="747">
        <f t="shared" si="257"/>
        <v>0</v>
      </c>
      <c r="U1816" s="613" t="e">
        <f t="shared" si="258"/>
        <v>#N/A</v>
      </c>
    </row>
    <row r="1817" spans="1:21">
      <c r="A1817" s="285" t="s">
        <v>3723</v>
      </c>
      <c r="B1817" s="285" t="s">
        <v>1617</v>
      </c>
      <c r="C1817" s="447" t="s">
        <v>3998</v>
      </c>
      <c r="D1817" s="497">
        <f t="shared" si="259"/>
        <v>1032</v>
      </c>
      <c r="E1817" s="496" t="e">
        <v>#N/A</v>
      </c>
      <c r="F1817" s="489" t="e">
        <v>#N/A</v>
      </c>
      <c r="G1817" s="489">
        <v>1032</v>
      </c>
      <c r="H1817" s="489">
        <v>1032</v>
      </c>
      <c r="I1817" s="489">
        <v>1032</v>
      </c>
      <c r="J1817" s="489">
        <v>1032</v>
      </c>
      <c r="K1817" s="489">
        <v>1032</v>
      </c>
      <c r="L1817" s="489" t="e">
        <v>#N/A</v>
      </c>
      <c r="M1817" s="743"/>
      <c r="N1817" s="613" t="e">
        <f t="shared" si="252"/>
        <v>#N/A</v>
      </c>
      <c r="O1817" s="613" t="e">
        <f t="shared" si="253"/>
        <v>#N/A</v>
      </c>
      <c r="P1817" s="613">
        <f t="shared" si="254"/>
        <v>0</v>
      </c>
      <c r="Q1817" s="896" t="e">
        <f t="shared" si="260"/>
        <v>#N/A</v>
      </c>
      <c r="R1817" s="613">
        <f t="shared" si="255"/>
        <v>0</v>
      </c>
      <c r="S1817" s="613">
        <f t="shared" si="256"/>
        <v>0</v>
      </c>
      <c r="T1817" s="747">
        <f t="shared" si="257"/>
        <v>0</v>
      </c>
      <c r="U1817" s="613" t="e">
        <f t="shared" si="258"/>
        <v>#N/A</v>
      </c>
    </row>
    <row r="1818" spans="1:21">
      <c r="A1818" s="285" t="s">
        <v>3723</v>
      </c>
      <c r="B1818" s="285" t="s">
        <v>1620</v>
      </c>
      <c r="C1818" s="447" t="s">
        <v>3999</v>
      </c>
      <c r="D1818" s="497">
        <f t="shared" si="259"/>
        <v>1219</v>
      </c>
      <c r="E1818" s="496" t="e">
        <v>#N/A</v>
      </c>
      <c r="F1818" s="489" t="e">
        <v>#N/A</v>
      </c>
      <c r="G1818" s="489">
        <v>1219</v>
      </c>
      <c r="H1818" s="489">
        <v>1219</v>
      </c>
      <c r="I1818" s="489">
        <v>1219</v>
      </c>
      <c r="J1818" s="489">
        <v>1219</v>
      </c>
      <c r="K1818" s="489">
        <v>1219</v>
      </c>
      <c r="L1818" s="489" t="e">
        <v>#N/A</v>
      </c>
      <c r="M1818" s="743"/>
      <c r="N1818" s="613" t="e">
        <f t="shared" si="252"/>
        <v>#N/A</v>
      </c>
      <c r="O1818" s="613" t="e">
        <f t="shared" si="253"/>
        <v>#N/A</v>
      </c>
      <c r="P1818" s="613">
        <f t="shared" si="254"/>
        <v>0</v>
      </c>
      <c r="Q1818" s="896" t="e">
        <f t="shared" si="260"/>
        <v>#N/A</v>
      </c>
      <c r="R1818" s="613">
        <f t="shared" si="255"/>
        <v>0</v>
      </c>
      <c r="S1818" s="613">
        <f t="shared" si="256"/>
        <v>0</v>
      </c>
      <c r="T1818" s="747">
        <f t="shared" si="257"/>
        <v>0</v>
      </c>
      <c r="U1818" s="613" t="e">
        <f t="shared" si="258"/>
        <v>#N/A</v>
      </c>
    </row>
    <row r="1819" spans="1:21">
      <c r="A1819" s="285" t="s">
        <v>3723</v>
      </c>
      <c r="B1819" s="285" t="s">
        <v>1612</v>
      </c>
      <c r="C1819" s="447" t="s">
        <v>4000</v>
      </c>
      <c r="D1819" s="497">
        <f t="shared" si="259"/>
        <v>993</v>
      </c>
      <c r="E1819" s="496" t="e">
        <v>#N/A</v>
      </c>
      <c r="F1819" s="489" t="e">
        <v>#N/A</v>
      </c>
      <c r="G1819" s="489">
        <v>993</v>
      </c>
      <c r="H1819" s="489" t="e">
        <v>#N/A</v>
      </c>
      <c r="I1819" s="489">
        <v>1057</v>
      </c>
      <c r="J1819" s="489">
        <v>993</v>
      </c>
      <c r="K1819" s="489">
        <v>993</v>
      </c>
      <c r="L1819" s="489" t="e">
        <v>#N/A</v>
      </c>
      <c r="M1819" s="743"/>
      <c r="N1819" s="613" t="e">
        <f t="shared" si="252"/>
        <v>#N/A</v>
      </c>
      <c r="O1819" s="613" t="e">
        <f t="shared" si="253"/>
        <v>#N/A</v>
      </c>
      <c r="P1819" s="613" t="e">
        <f t="shared" si="254"/>
        <v>#N/A</v>
      </c>
      <c r="Q1819" s="896" t="e">
        <f t="shared" si="260"/>
        <v>#N/A</v>
      </c>
      <c r="R1819" s="613">
        <f t="shared" si="255"/>
        <v>-64</v>
      </c>
      <c r="S1819" s="613">
        <f t="shared" si="256"/>
        <v>0</v>
      </c>
      <c r="T1819" s="747">
        <f t="shared" si="257"/>
        <v>0</v>
      </c>
      <c r="U1819" s="613" t="e">
        <f t="shared" si="258"/>
        <v>#N/A</v>
      </c>
    </row>
    <row r="1820" spans="1:21">
      <c r="A1820" s="285" t="s">
        <v>3723</v>
      </c>
      <c r="B1820" s="285" t="s">
        <v>1615</v>
      </c>
      <c r="C1820" s="447" t="s">
        <v>4001</v>
      </c>
      <c r="D1820" s="497">
        <f t="shared" si="259"/>
        <v>1192</v>
      </c>
      <c r="E1820" s="496" t="e">
        <v>#N/A</v>
      </c>
      <c r="F1820" s="489" t="e">
        <v>#N/A</v>
      </c>
      <c r="G1820" s="489">
        <v>1192</v>
      </c>
      <c r="H1820" s="489">
        <v>1192</v>
      </c>
      <c r="I1820" s="489">
        <v>1192</v>
      </c>
      <c r="J1820" s="489">
        <v>1192</v>
      </c>
      <c r="K1820" s="489">
        <v>1192</v>
      </c>
      <c r="L1820" s="489" t="e">
        <v>#N/A</v>
      </c>
      <c r="M1820" s="743"/>
      <c r="N1820" s="613" t="e">
        <f t="shared" si="252"/>
        <v>#N/A</v>
      </c>
      <c r="O1820" s="613" t="e">
        <f t="shared" si="253"/>
        <v>#N/A</v>
      </c>
      <c r="P1820" s="613">
        <f t="shared" si="254"/>
        <v>0</v>
      </c>
      <c r="Q1820" s="896" t="e">
        <f t="shared" si="260"/>
        <v>#N/A</v>
      </c>
      <c r="R1820" s="613">
        <f t="shared" si="255"/>
        <v>0</v>
      </c>
      <c r="S1820" s="613">
        <f t="shared" si="256"/>
        <v>0</v>
      </c>
      <c r="T1820" s="747">
        <f t="shared" si="257"/>
        <v>0</v>
      </c>
      <c r="U1820" s="613" t="e">
        <f t="shared" si="258"/>
        <v>#N/A</v>
      </c>
    </row>
    <row r="1821" spans="1:21">
      <c r="A1821" s="285" t="s">
        <v>3723</v>
      </c>
      <c r="B1821" s="285" t="s">
        <v>1618</v>
      </c>
      <c r="C1821" s="447" t="s">
        <v>4002</v>
      </c>
      <c r="D1821" s="497">
        <f t="shared" si="259"/>
        <v>1113</v>
      </c>
      <c r="E1821" s="496" t="e">
        <v>#N/A</v>
      </c>
      <c r="F1821" s="489" t="e">
        <v>#N/A</v>
      </c>
      <c r="G1821" s="489">
        <v>1113</v>
      </c>
      <c r="H1821" s="489">
        <v>1113</v>
      </c>
      <c r="I1821" s="489">
        <v>1113</v>
      </c>
      <c r="J1821" s="489">
        <v>1113</v>
      </c>
      <c r="K1821" s="489">
        <v>1113</v>
      </c>
      <c r="L1821" s="489" t="e">
        <v>#N/A</v>
      </c>
      <c r="M1821" s="743"/>
      <c r="N1821" s="613" t="e">
        <f t="shared" si="252"/>
        <v>#N/A</v>
      </c>
      <c r="O1821" s="613" t="e">
        <f t="shared" si="253"/>
        <v>#N/A</v>
      </c>
      <c r="P1821" s="613">
        <f t="shared" si="254"/>
        <v>0</v>
      </c>
      <c r="Q1821" s="896" t="e">
        <f t="shared" si="260"/>
        <v>#N/A</v>
      </c>
      <c r="R1821" s="613">
        <f t="shared" si="255"/>
        <v>0</v>
      </c>
      <c r="S1821" s="613">
        <f t="shared" si="256"/>
        <v>0</v>
      </c>
      <c r="T1821" s="747">
        <f t="shared" si="257"/>
        <v>0</v>
      </c>
      <c r="U1821" s="613" t="e">
        <f t="shared" si="258"/>
        <v>#N/A</v>
      </c>
    </row>
    <row r="1822" spans="1:21">
      <c r="A1822" s="285" t="s">
        <v>3723</v>
      </c>
      <c r="B1822" s="285" t="s">
        <v>1621</v>
      </c>
      <c r="C1822" s="447" t="s">
        <v>4003</v>
      </c>
      <c r="D1822" s="497">
        <f t="shared" si="259"/>
        <v>1290</v>
      </c>
      <c r="E1822" s="496" t="e">
        <v>#N/A</v>
      </c>
      <c r="F1822" s="489" t="e">
        <v>#N/A</v>
      </c>
      <c r="G1822" s="489">
        <v>1290</v>
      </c>
      <c r="H1822" s="489">
        <v>1290</v>
      </c>
      <c r="I1822" s="489">
        <v>1290</v>
      </c>
      <c r="J1822" s="489">
        <v>1290</v>
      </c>
      <c r="K1822" s="489">
        <v>1290</v>
      </c>
      <c r="L1822" s="489" t="e">
        <v>#N/A</v>
      </c>
      <c r="M1822" s="743"/>
      <c r="N1822" s="613" t="e">
        <f t="shared" si="252"/>
        <v>#N/A</v>
      </c>
      <c r="O1822" s="613" t="e">
        <f t="shared" si="253"/>
        <v>#N/A</v>
      </c>
      <c r="P1822" s="613">
        <f t="shared" si="254"/>
        <v>0</v>
      </c>
      <c r="Q1822" s="896" t="e">
        <f t="shared" si="260"/>
        <v>#N/A</v>
      </c>
      <c r="R1822" s="613">
        <f t="shared" si="255"/>
        <v>0</v>
      </c>
      <c r="S1822" s="613">
        <f t="shared" si="256"/>
        <v>0</v>
      </c>
      <c r="T1822" s="747">
        <f t="shared" si="257"/>
        <v>0</v>
      </c>
      <c r="U1822" s="613" t="e">
        <f t="shared" si="258"/>
        <v>#N/A</v>
      </c>
    </row>
    <row r="1823" spans="1:21">
      <c r="A1823" s="285" t="s">
        <v>3723</v>
      </c>
      <c r="B1823" s="285" t="s">
        <v>1613</v>
      </c>
      <c r="C1823" s="447" t="s">
        <v>4004</v>
      </c>
      <c r="D1823" s="497">
        <f t="shared" si="259"/>
        <v>1043</v>
      </c>
      <c r="E1823" s="496" t="e">
        <v>#N/A</v>
      </c>
      <c r="F1823" s="489" t="e">
        <v>#N/A</v>
      </c>
      <c r="G1823" s="489">
        <v>1043</v>
      </c>
      <c r="H1823" s="489">
        <v>1043</v>
      </c>
      <c r="I1823" s="489">
        <v>1043</v>
      </c>
      <c r="J1823" s="489">
        <v>1043</v>
      </c>
      <c r="K1823" s="489">
        <v>1043</v>
      </c>
      <c r="L1823" s="489" t="e">
        <v>#N/A</v>
      </c>
      <c r="M1823" s="743"/>
      <c r="N1823" s="613" t="e">
        <f t="shared" si="252"/>
        <v>#N/A</v>
      </c>
      <c r="O1823" s="613" t="e">
        <f t="shared" si="253"/>
        <v>#N/A</v>
      </c>
      <c r="P1823" s="613">
        <f t="shared" si="254"/>
        <v>0</v>
      </c>
      <c r="Q1823" s="896" t="e">
        <f t="shared" si="260"/>
        <v>#N/A</v>
      </c>
      <c r="R1823" s="613">
        <f t="shared" si="255"/>
        <v>0</v>
      </c>
      <c r="S1823" s="613">
        <f t="shared" si="256"/>
        <v>0</v>
      </c>
      <c r="T1823" s="747">
        <f t="shared" si="257"/>
        <v>0</v>
      </c>
      <c r="U1823" s="613" t="e">
        <f t="shared" si="258"/>
        <v>#N/A</v>
      </c>
    </row>
    <row r="1824" spans="1:21">
      <c r="A1824" s="285" t="s">
        <v>3723</v>
      </c>
      <c r="B1824" s="285" t="s">
        <v>1616</v>
      </c>
      <c r="C1824" s="447" t="s">
        <v>4005</v>
      </c>
      <c r="D1824" s="497">
        <f t="shared" si="259"/>
        <v>1242</v>
      </c>
      <c r="E1824" s="496" t="e">
        <v>#N/A</v>
      </c>
      <c r="F1824" s="489" t="e">
        <v>#N/A</v>
      </c>
      <c r="G1824" s="489">
        <v>1242</v>
      </c>
      <c r="H1824" s="489">
        <v>1242</v>
      </c>
      <c r="I1824" s="489">
        <v>1242</v>
      </c>
      <c r="J1824" s="489">
        <v>1242</v>
      </c>
      <c r="K1824" s="489">
        <v>1242</v>
      </c>
      <c r="L1824" s="489" t="e">
        <v>#N/A</v>
      </c>
      <c r="M1824" s="743"/>
      <c r="N1824" s="613" t="e">
        <f t="shared" si="252"/>
        <v>#N/A</v>
      </c>
      <c r="O1824" s="613" t="e">
        <f t="shared" si="253"/>
        <v>#N/A</v>
      </c>
      <c r="P1824" s="613">
        <f t="shared" si="254"/>
        <v>0</v>
      </c>
      <c r="Q1824" s="896" t="e">
        <f t="shared" si="260"/>
        <v>#N/A</v>
      </c>
      <c r="R1824" s="613">
        <f t="shared" si="255"/>
        <v>0</v>
      </c>
      <c r="S1824" s="613">
        <f t="shared" si="256"/>
        <v>0</v>
      </c>
      <c r="T1824" s="747">
        <f t="shared" si="257"/>
        <v>0</v>
      </c>
      <c r="U1824" s="613" t="e">
        <f t="shared" si="258"/>
        <v>#N/A</v>
      </c>
    </row>
    <row r="1825" spans="1:21">
      <c r="A1825" s="285" t="s">
        <v>3723</v>
      </c>
      <c r="B1825" s="285" t="s">
        <v>1619</v>
      </c>
      <c r="C1825" s="447" t="s">
        <v>4006</v>
      </c>
      <c r="D1825" s="497">
        <f t="shared" si="259"/>
        <v>1168</v>
      </c>
      <c r="E1825" s="496" t="e">
        <v>#N/A</v>
      </c>
      <c r="F1825" s="489" t="e">
        <v>#N/A</v>
      </c>
      <c r="G1825" s="489">
        <v>1168</v>
      </c>
      <c r="H1825" s="489">
        <v>1168</v>
      </c>
      <c r="I1825" s="489">
        <v>1168</v>
      </c>
      <c r="J1825" s="489">
        <v>1168</v>
      </c>
      <c r="K1825" s="489">
        <v>1168</v>
      </c>
      <c r="L1825" s="489" t="e">
        <v>#N/A</v>
      </c>
      <c r="M1825" s="743"/>
      <c r="N1825" s="613" t="e">
        <f t="shared" si="252"/>
        <v>#N/A</v>
      </c>
      <c r="O1825" s="613" t="e">
        <f t="shared" si="253"/>
        <v>#N/A</v>
      </c>
      <c r="P1825" s="613">
        <f t="shared" si="254"/>
        <v>0</v>
      </c>
      <c r="Q1825" s="896" t="e">
        <f t="shared" si="260"/>
        <v>#N/A</v>
      </c>
      <c r="R1825" s="613">
        <f t="shared" si="255"/>
        <v>0</v>
      </c>
      <c r="S1825" s="613">
        <f t="shared" si="256"/>
        <v>0</v>
      </c>
      <c r="T1825" s="747">
        <f t="shared" si="257"/>
        <v>0</v>
      </c>
      <c r="U1825" s="613" t="e">
        <f t="shared" si="258"/>
        <v>#N/A</v>
      </c>
    </row>
    <row r="1826" spans="1:21">
      <c r="A1826" s="285" t="s">
        <v>3723</v>
      </c>
      <c r="B1826" s="285" t="s">
        <v>1622</v>
      </c>
      <c r="C1826" s="447" t="s">
        <v>4007</v>
      </c>
      <c r="D1826" s="497">
        <f t="shared" si="259"/>
        <v>1345</v>
      </c>
      <c r="E1826" s="496" t="e">
        <v>#N/A</v>
      </c>
      <c r="F1826" s="489" t="e">
        <v>#N/A</v>
      </c>
      <c r="G1826" s="489">
        <v>1345</v>
      </c>
      <c r="H1826" s="489">
        <v>1345</v>
      </c>
      <c r="I1826" s="489">
        <v>1345</v>
      </c>
      <c r="J1826" s="489">
        <v>1345</v>
      </c>
      <c r="K1826" s="489">
        <v>1345</v>
      </c>
      <c r="L1826" s="489" t="e">
        <v>#N/A</v>
      </c>
      <c r="M1826" s="743"/>
      <c r="N1826" s="613" t="e">
        <f t="shared" si="252"/>
        <v>#N/A</v>
      </c>
      <c r="O1826" s="613" t="e">
        <f t="shared" si="253"/>
        <v>#N/A</v>
      </c>
      <c r="P1826" s="613">
        <f t="shared" si="254"/>
        <v>0</v>
      </c>
      <c r="Q1826" s="896" t="e">
        <f t="shared" si="260"/>
        <v>#N/A</v>
      </c>
      <c r="R1826" s="613">
        <f t="shared" si="255"/>
        <v>0</v>
      </c>
      <c r="S1826" s="613">
        <f t="shared" si="256"/>
        <v>0</v>
      </c>
      <c r="T1826" s="747">
        <f t="shared" si="257"/>
        <v>0</v>
      </c>
      <c r="U1826" s="613" t="e">
        <f t="shared" si="258"/>
        <v>#N/A</v>
      </c>
    </row>
    <row r="1827" spans="1:21">
      <c r="A1827" s="285" t="s">
        <v>3723</v>
      </c>
      <c r="B1827" s="285" t="s">
        <v>1623</v>
      </c>
      <c r="C1827" s="447" t="s">
        <v>4008</v>
      </c>
      <c r="D1827" s="497">
        <f t="shared" si="259"/>
        <v>1676</v>
      </c>
      <c r="E1827" s="496" t="e">
        <v>#N/A</v>
      </c>
      <c r="F1827" s="489" t="e">
        <v>#N/A</v>
      </c>
      <c r="G1827" s="489">
        <v>1676</v>
      </c>
      <c r="H1827" s="489" t="e">
        <v>#N/A</v>
      </c>
      <c r="I1827" s="489">
        <v>1784</v>
      </c>
      <c r="J1827" s="489">
        <v>1676</v>
      </c>
      <c r="K1827" s="489">
        <v>1676</v>
      </c>
      <c r="L1827" s="489" t="e">
        <v>#N/A</v>
      </c>
      <c r="M1827" s="743"/>
      <c r="N1827" s="613" t="e">
        <f t="shared" si="252"/>
        <v>#N/A</v>
      </c>
      <c r="O1827" s="613" t="e">
        <f t="shared" si="253"/>
        <v>#N/A</v>
      </c>
      <c r="P1827" s="613" t="e">
        <f t="shared" si="254"/>
        <v>#N/A</v>
      </c>
      <c r="Q1827" s="896" t="e">
        <f t="shared" si="260"/>
        <v>#N/A</v>
      </c>
      <c r="R1827" s="613">
        <f t="shared" si="255"/>
        <v>-108</v>
      </c>
      <c r="S1827" s="613">
        <f t="shared" si="256"/>
        <v>0</v>
      </c>
      <c r="T1827" s="747">
        <f t="shared" si="257"/>
        <v>0</v>
      </c>
      <c r="U1827" s="613" t="e">
        <f t="shared" si="258"/>
        <v>#N/A</v>
      </c>
    </row>
    <row r="1828" spans="1:21">
      <c r="A1828" s="285" t="s">
        <v>3723</v>
      </c>
      <c r="B1828" s="285" t="s">
        <v>1626</v>
      </c>
      <c r="C1828" s="447" t="s">
        <v>4009</v>
      </c>
      <c r="D1828" s="497">
        <f t="shared" si="259"/>
        <v>1769</v>
      </c>
      <c r="E1828" s="496" t="e">
        <v>#N/A</v>
      </c>
      <c r="F1828" s="489" t="e">
        <v>#N/A</v>
      </c>
      <c r="G1828" s="489">
        <v>1769</v>
      </c>
      <c r="H1828" s="489">
        <v>1769</v>
      </c>
      <c r="I1828" s="489">
        <v>1769</v>
      </c>
      <c r="J1828" s="489">
        <v>1769</v>
      </c>
      <c r="K1828" s="489">
        <v>1769</v>
      </c>
      <c r="L1828" s="489" t="e">
        <v>#N/A</v>
      </c>
      <c r="M1828" s="743"/>
      <c r="N1828" s="613" t="e">
        <f t="shared" si="252"/>
        <v>#N/A</v>
      </c>
      <c r="O1828" s="613" t="e">
        <f t="shared" si="253"/>
        <v>#N/A</v>
      </c>
      <c r="P1828" s="613">
        <f t="shared" si="254"/>
        <v>0</v>
      </c>
      <c r="Q1828" s="896" t="e">
        <f t="shared" si="260"/>
        <v>#N/A</v>
      </c>
      <c r="R1828" s="613">
        <f t="shared" si="255"/>
        <v>0</v>
      </c>
      <c r="S1828" s="613">
        <f t="shared" si="256"/>
        <v>0</v>
      </c>
      <c r="T1828" s="747">
        <f t="shared" si="257"/>
        <v>0</v>
      </c>
      <c r="U1828" s="613" t="e">
        <f t="shared" si="258"/>
        <v>#N/A</v>
      </c>
    </row>
    <row r="1829" spans="1:21">
      <c r="A1829" s="285" t="s">
        <v>3723</v>
      </c>
      <c r="B1829" s="285" t="s">
        <v>1624</v>
      </c>
      <c r="C1829" s="447" t="s">
        <v>4010</v>
      </c>
      <c r="D1829" s="497">
        <f t="shared" si="259"/>
        <v>1715</v>
      </c>
      <c r="E1829" s="496" t="e">
        <v>#N/A</v>
      </c>
      <c r="F1829" s="489" t="e">
        <v>#N/A</v>
      </c>
      <c r="G1829" s="489">
        <v>1715</v>
      </c>
      <c r="H1829" s="489">
        <v>1715</v>
      </c>
      <c r="I1829" s="489">
        <v>1715</v>
      </c>
      <c r="J1829" s="489">
        <v>1715</v>
      </c>
      <c r="K1829" s="489">
        <v>1715</v>
      </c>
      <c r="L1829" s="489" t="e">
        <v>#N/A</v>
      </c>
      <c r="M1829" s="743"/>
      <c r="N1829" s="613" t="e">
        <f t="shared" si="252"/>
        <v>#N/A</v>
      </c>
      <c r="O1829" s="613" t="e">
        <f t="shared" si="253"/>
        <v>#N/A</v>
      </c>
      <c r="P1829" s="613">
        <f t="shared" si="254"/>
        <v>0</v>
      </c>
      <c r="Q1829" s="896" t="e">
        <f t="shared" si="260"/>
        <v>#N/A</v>
      </c>
      <c r="R1829" s="613">
        <f t="shared" si="255"/>
        <v>0</v>
      </c>
      <c r="S1829" s="613">
        <f t="shared" si="256"/>
        <v>0</v>
      </c>
      <c r="T1829" s="747">
        <f t="shared" si="257"/>
        <v>0</v>
      </c>
      <c r="U1829" s="613" t="e">
        <f t="shared" si="258"/>
        <v>#N/A</v>
      </c>
    </row>
    <row r="1830" spans="1:21">
      <c r="A1830" s="285" t="s">
        <v>3723</v>
      </c>
      <c r="B1830" s="285" t="s">
        <v>1627</v>
      </c>
      <c r="C1830" s="447" t="s">
        <v>4011</v>
      </c>
      <c r="D1830" s="497">
        <f t="shared" si="259"/>
        <v>1992</v>
      </c>
      <c r="E1830" s="496" t="e">
        <v>#N/A</v>
      </c>
      <c r="F1830" s="489" t="e">
        <v>#N/A</v>
      </c>
      <c r="G1830" s="489">
        <v>1992</v>
      </c>
      <c r="H1830" s="489">
        <v>1992</v>
      </c>
      <c r="I1830" s="489">
        <v>1992</v>
      </c>
      <c r="J1830" s="489">
        <v>1992</v>
      </c>
      <c r="K1830" s="489">
        <v>1992</v>
      </c>
      <c r="L1830" s="489" t="e">
        <v>#N/A</v>
      </c>
      <c r="M1830" s="743"/>
      <c r="N1830" s="613" t="e">
        <f t="shared" si="252"/>
        <v>#N/A</v>
      </c>
      <c r="O1830" s="613" t="e">
        <f t="shared" si="253"/>
        <v>#N/A</v>
      </c>
      <c r="P1830" s="613">
        <f t="shared" si="254"/>
        <v>0</v>
      </c>
      <c r="Q1830" s="896" t="e">
        <f t="shared" si="260"/>
        <v>#N/A</v>
      </c>
      <c r="R1830" s="613">
        <f t="shared" si="255"/>
        <v>0</v>
      </c>
      <c r="S1830" s="613">
        <f t="shared" si="256"/>
        <v>0</v>
      </c>
      <c r="T1830" s="747">
        <f t="shared" si="257"/>
        <v>0</v>
      </c>
      <c r="U1830" s="613" t="e">
        <f t="shared" si="258"/>
        <v>#N/A</v>
      </c>
    </row>
    <row r="1831" spans="1:21">
      <c r="A1831" s="285" t="s">
        <v>3723</v>
      </c>
      <c r="B1831" s="285" t="s">
        <v>1629</v>
      </c>
      <c r="C1831" s="447" t="s">
        <v>4012</v>
      </c>
      <c r="D1831" s="497">
        <f t="shared" si="259"/>
        <v>1862</v>
      </c>
      <c r="E1831" s="496" t="e">
        <v>#N/A</v>
      </c>
      <c r="F1831" s="489" t="e">
        <v>#N/A</v>
      </c>
      <c r="G1831" s="489">
        <v>1862</v>
      </c>
      <c r="H1831" s="489">
        <v>1862</v>
      </c>
      <c r="I1831" s="489">
        <v>1862</v>
      </c>
      <c r="J1831" s="489">
        <v>1862</v>
      </c>
      <c r="K1831" s="489">
        <v>1862</v>
      </c>
      <c r="L1831" s="489" t="e">
        <v>#N/A</v>
      </c>
      <c r="M1831" s="743"/>
      <c r="N1831" s="613" t="e">
        <f t="shared" si="252"/>
        <v>#N/A</v>
      </c>
      <c r="O1831" s="613" t="e">
        <f t="shared" si="253"/>
        <v>#N/A</v>
      </c>
      <c r="P1831" s="613">
        <f t="shared" si="254"/>
        <v>0</v>
      </c>
      <c r="Q1831" s="896" t="e">
        <f t="shared" si="260"/>
        <v>#N/A</v>
      </c>
      <c r="R1831" s="613">
        <f t="shared" si="255"/>
        <v>0</v>
      </c>
      <c r="S1831" s="613">
        <f t="shared" si="256"/>
        <v>0</v>
      </c>
      <c r="T1831" s="747">
        <f t="shared" si="257"/>
        <v>0</v>
      </c>
      <c r="U1831" s="613" t="e">
        <f t="shared" si="258"/>
        <v>#N/A</v>
      </c>
    </row>
    <row r="1832" spans="1:21">
      <c r="A1832" s="285" t="s">
        <v>3723</v>
      </c>
      <c r="B1832" s="285" t="s">
        <v>1631</v>
      </c>
      <c r="C1832" s="447" t="s">
        <v>4013</v>
      </c>
      <c r="D1832" s="497">
        <f t="shared" si="259"/>
        <v>2147</v>
      </c>
      <c r="E1832" s="496" t="e">
        <v>#N/A</v>
      </c>
      <c r="F1832" s="489" t="e">
        <v>#N/A</v>
      </c>
      <c r="G1832" s="489">
        <v>2147</v>
      </c>
      <c r="H1832" s="489">
        <v>2147</v>
      </c>
      <c r="I1832" s="489">
        <v>2147</v>
      </c>
      <c r="J1832" s="489">
        <v>2147</v>
      </c>
      <c r="K1832" s="489">
        <v>2147</v>
      </c>
      <c r="L1832" s="489" t="e">
        <v>#N/A</v>
      </c>
      <c r="M1832" s="743"/>
      <c r="N1832" s="613" t="e">
        <f t="shared" si="252"/>
        <v>#N/A</v>
      </c>
      <c r="O1832" s="613" t="e">
        <f t="shared" si="253"/>
        <v>#N/A</v>
      </c>
      <c r="P1832" s="613">
        <f t="shared" si="254"/>
        <v>0</v>
      </c>
      <c r="Q1832" s="896" t="e">
        <f t="shared" si="260"/>
        <v>#N/A</v>
      </c>
      <c r="R1832" s="613">
        <f t="shared" si="255"/>
        <v>0</v>
      </c>
      <c r="S1832" s="613">
        <f t="shared" si="256"/>
        <v>0</v>
      </c>
      <c r="T1832" s="747">
        <f t="shared" si="257"/>
        <v>0</v>
      </c>
      <c r="U1832" s="613" t="e">
        <f t="shared" si="258"/>
        <v>#N/A</v>
      </c>
    </row>
    <row r="1833" spans="1:21">
      <c r="A1833" s="285" t="s">
        <v>3723</v>
      </c>
      <c r="B1833" s="285" t="s">
        <v>1625</v>
      </c>
      <c r="C1833" s="447" t="s">
        <v>4014</v>
      </c>
      <c r="D1833" s="497">
        <f t="shared" si="259"/>
        <v>1787</v>
      </c>
      <c r="E1833" s="496" t="e">
        <v>#N/A</v>
      </c>
      <c r="F1833" s="489" t="e">
        <v>#N/A</v>
      </c>
      <c r="G1833" s="489">
        <v>1787</v>
      </c>
      <c r="H1833" s="489">
        <v>1902</v>
      </c>
      <c r="I1833" s="489">
        <v>1902</v>
      </c>
      <c r="J1833" s="489">
        <v>1787</v>
      </c>
      <c r="K1833" s="489">
        <v>1787</v>
      </c>
      <c r="L1833" s="489" t="e">
        <v>#N/A</v>
      </c>
      <c r="M1833" s="743"/>
      <c r="N1833" s="613" t="e">
        <f t="shared" si="252"/>
        <v>#N/A</v>
      </c>
      <c r="O1833" s="613" t="e">
        <f t="shared" si="253"/>
        <v>#N/A</v>
      </c>
      <c r="P1833" s="613">
        <f t="shared" si="254"/>
        <v>-115</v>
      </c>
      <c r="Q1833" s="896" t="e">
        <f t="shared" si="260"/>
        <v>#N/A</v>
      </c>
      <c r="R1833" s="613">
        <f t="shared" si="255"/>
        <v>-115</v>
      </c>
      <c r="S1833" s="613">
        <f t="shared" si="256"/>
        <v>0</v>
      </c>
      <c r="T1833" s="747">
        <f t="shared" si="257"/>
        <v>0</v>
      </c>
      <c r="U1833" s="613" t="e">
        <f t="shared" si="258"/>
        <v>#N/A</v>
      </c>
    </row>
    <row r="1834" spans="1:21">
      <c r="A1834" s="285" t="s">
        <v>3723</v>
      </c>
      <c r="B1834" s="285" t="s">
        <v>1628</v>
      </c>
      <c r="C1834" s="447" t="s">
        <v>4015</v>
      </c>
      <c r="D1834" s="497">
        <f t="shared" si="259"/>
        <v>2060</v>
      </c>
      <c r="E1834" s="496" t="e">
        <v>#N/A</v>
      </c>
      <c r="F1834" s="489" t="e">
        <v>#N/A</v>
      </c>
      <c r="G1834" s="489">
        <v>2060</v>
      </c>
      <c r="H1834" s="489">
        <v>2060</v>
      </c>
      <c r="I1834" s="489">
        <v>2060</v>
      </c>
      <c r="J1834" s="489">
        <v>2060</v>
      </c>
      <c r="K1834" s="489">
        <v>2060</v>
      </c>
      <c r="L1834" s="489" t="e">
        <v>#N/A</v>
      </c>
      <c r="M1834" s="743"/>
      <c r="N1834" s="613" t="e">
        <f t="shared" si="252"/>
        <v>#N/A</v>
      </c>
      <c r="O1834" s="613" t="e">
        <f t="shared" si="253"/>
        <v>#N/A</v>
      </c>
      <c r="P1834" s="613">
        <f t="shared" si="254"/>
        <v>0</v>
      </c>
      <c r="Q1834" s="896" t="e">
        <f t="shared" si="260"/>
        <v>#N/A</v>
      </c>
      <c r="R1834" s="613">
        <f t="shared" si="255"/>
        <v>0</v>
      </c>
      <c r="S1834" s="613">
        <f t="shared" si="256"/>
        <v>0</v>
      </c>
      <c r="T1834" s="747">
        <f t="shared" si="257"/>
        <v>0</v>
      </c>
      <c r="U1834" s="613" t="e">
        <f t="shared" si="258"/>
        <v>#N/A</v>
      </c>
    </row>
    <row r="1835" spans="1:21">
      <c r="A1835" s="285" t="s">
        <v>3723</v>
      </c>
      <c r="B1835" s="285" t="s">
        <v>1630</v>
      </c>
      <c r="C1835" s="447" t="s">
        <v>4016</v>
      </c>
      <c r="D1835" s="497">
        <f t="shared" si="259"/>
        <v>1917</v>
      </c>
      <c r="E1835" s="496" t="e">
        <v>#N/A</v>
      </c>
      <c r="F1835" s="489" t="e">
        <v>#N/A</v>
      </c>
      <c r="G1835" s="489">
        <v>1917</v>
      </c>
      <c r="H1835" s="489">
        <v>1917</v>
      </c>
      <c r="I1835" s="489">
        <v>1917</v>
      </c>
      <c r="J1835" s="489">
        <v>1917</v>
      </c>
      <c r="K1835" s="489">
        <v>1917</v>
      </c>
      <c r="L1835" s="489" t="e">
        <v>#N/A</v>
      </c>
      <c r="M1835" s="743"/>
      <c r="N1835" s="613" t="e">
        <f t="shared" si="252"/>
        <v>#N/A</v>
      </c>
      <c r="O1835" s="613" t="e">
        <f t="shared" si="253"/>
        <v>#N/A</v>
      </c>
      <c r="P1835" s="613">
        <f t="shared" si="254"/>
        <v>0</v>
      </c>
      <c r="Q1835" s="896" t="e">
        <f t="shared" si="260"/>
        <v>#N/A</v>
      </c>
      <c r="R1835" s="613">
        <f t="shared" si="255"/>
        <v>0</v>
      </c>
      <c r="S1835" s="613">
        <f t="shared" si="256"/>
        <v>0</v>
      </c>
      <c r="T1835" s="747">
        <f t="shared" si="257"/>
        <v>0</v>
      </c>
      <c r="U1835" s="613" t="e">
        <f t="shared" si="258"/>
        <v>#N/A</v>
      </c>
    </row>
    <row r="1836" spans="1:21">
      <c r="A1836" s="285" t="s">
        <v>3723</v>
      </c>
      <c r="B1836" s="285" t="s">
        <v>1632</v>
      </c>
      <c r="C1836" s="447" t="s">
        <v>4017</v>
      </c>
      <c r="D1836" s="497">
        <f t="shared" si="259"/>
        <v>2171</v>
      </c>
      <c r="E1836" s="496" t="e">
        <v>#N/A</v>
      </c>
      <c r="F1836" s="489" t="e">
        <v>#N/A</v>
      </c>
      <c r="G1836" s="489">
        <v>2171</v>
      </c>
      <c r="H1836" s="489">
        <v>2171</v>
      </c>
      <c r="I1836" s="489">
        <v>2171</v>
      </c>
      <c r="J1836" s="489">
        <v>2171</v>
      </c>
      <c r="K1836" s="489">
        <v>2171</v>
      </c>
      <c r="L1836" s="489" t="e">
        <v>#N/A</v>
      </c>
      <c r="M1836" s="743"/>
      <c r="N1836" s="613" t="e">
        <f t="shared" si="252"/>
        <v>#N/A</v>
      </c>
      <c r="O1836" s="613" t="e">
        <f t="shared" si="253"/>
        <v>#N/A</v>
      </c>
      <c r="P1836" s="613">
        <f t="shared" si="254"/>
        <v>0</v>
      </c>
      <c r="Q1836" s="896" t="e">
        <f t="shared" si="260"/>
        <v>#N/A</v>
      </c>
      <c r="R1836" s="613">
        <f t="shared" si="255"/>
        <v>0</v>
      </c>
      <c r="S1836" s="613">
        <f t="shared" si="256"/>
        <v>0</v>
      </c>
      <c r="T1836" s="747">
        <f t="shared" si="257"/>
        <v>0</v>
      </c>
      <c r="U1836" s="613" t="e">
        <f t="shared" si="258"/>
        <v>#N/A</v>
      </c>
    </row>
    <row r="1837" spans="1:21">
      <c r="A1837" s="285" t="s">
        <v>3723</v>
      </c>
      <c r="B1837" s="285" t="s">
        <v>1867</v>
      </c>
      <c r="C1837" s="447" t="s">
        <v>4018</v>
      </c>
      <c r="D1837" s="497">
        <f t="shared" si="259"/>
        <v>525</v>
      </c>
      <c r="E1837" s="496" t="e">
        <v>#N/A</v>
      </c>
      <c r="F1837" s="489" t="e">
        <v>#N/A</v>
      </c>
      <c r="G1837" s="489">
        <v>525</v>
      </c>
      <c r="H1837" s="489">
        <v>731</v>
      </c>
      <c r="I1837" s="489">
        <v>731</v>
      </c>
      <c r="J1837" s="489">
        <v>525</v>
      </c>
      <c r="K1837" s="489">
        <v>525</v>
      </c>
      <c r="L1837" s="489" t="e">
        <v>#N/A</v>
      </c>
      <c r="M1837" s="743"/>
      <c r="N1837" s="613" t="e">
        <f t="shared" si="252"/>
        <v>#N/A</v>
      </c>
      <c r="O1837" s="613" t="e">
        <f t="shared" si="253"/>
        <v>#N/A</v>
      </c>
      <c r="P1837" s="613">
        <f t="shared" si="254"/>
        <v>-206</v>
      </c>
      <c r="Q1837" s="896" t="e">
        <f t="shared" si="260"/>
        <v>#N/A</v>
      </c>
      <c r="R1837" s="613">
        <f t="shared" si="255"/>
        <v>-206</v>
      </c>
      <c r="S1837" s="613">
        <f t="shared" si="256"/>
        <v>0</v>
      </c>
      <c r="T1837" s="747">
        <f t="shared" si="257"/>
        <v>0</v>
      </c>
      <c r="U1837" s="613" t="e">
        <f t="shared" si="258"/>
        <v>#N/A</v>
      </c>
    </row>
    <row r="1838" spans="1:21">
      <c r="A1838" s="285" t="s">
        <v>3723</v>
      </c>
      <c r="B1838" s="285" t="s">
        <v>1868</v>
      </c>
      <c r="C1838" s="447" t="s">
        <v>4019</v>
      </c>
      <c r="D1838" s="497">
        <f t="shared" si="259"/>
        <v>581</v>
      </c>
      <c r="E1838" s="496" t="e">
        <v>#N/A</v>
      </c>
      <c r="F1838" s="489" t="e">
        <v>#N/A</v>
      </c>
      <c r="G1838" s="489">
        <v>581</v>
      </c>
      <c r="H1838" s="489">
        <v>581</v>
      </c>
      <c r="I1838" s="489">
        <v>581</v>
      </c>
      <c r="J1838" s="489">
        <v>581</v>
      </c>
      <c r="K1838" s="489">
        <v>581</v>
      </c>
      <c r="L1838" s="489" t="e">
        <v>#N/A</v>
      </c>
      <c r="M1838" s="743"/>
      <c r="N1838" s="613" t="e">
        <f t="shared" si="252"/>
        <v>#N/A</v>
      </c>
      <c r="O1838" s="613" t="e">
        <f t="shared" si="253"/>
        <v>#N/A</v>
      </c>
      <c r="P1838" s="613">
        <f t="shared" si="254"/>
        <v>0</v>
      </c>
      <c r="Q1838" s="896" t="e">
        <f t="shared" si="260"/>
        <v>#N/A</v>
      </c>
      <c r="R1838" s="613">
        <f t="shared" si="255"/>
        <v>0</v>
      </c>
      <c r="S1838" s="613">
        <f t="shared" si="256"/>
        <v>0</v>
      </c>
      <c r="T1838" s="747">
        <f t="shared" si="257"/>
        <v>0</v>
      </c>
      <c r="U1838" s="613" t="e">
        <f t="shared" si="258"/>
        <v>#N/A</v>
      </c>
    </row>
    <row r="1839" spans="1:21">
      <c r="A1839" s="285" t="s">
        <v>3723</v>
      </c>
      <c r="B1839" s="285" t="s">
        <v>1869</v>
      </c>
      <c r="C1839" s="447" t="s">
        <v>4020</v>
      </c>
      <c r="D1839" s="497">
        <f t="shared" si="259"/>
        <v>581</v>
      </c>
      <c r="E1839" s="496" t="e">
        <v>#N/A</v>
      </c>
      <c r="F1839" s="489" t="e">
        <v>#N/A</v>
      </c>
      <c r="G1839" s="489">
        <v>581</v>
      </c>
      <c r="H1839" s="489">
        <v>790</v>
      </c>
      <c r="I1839" s="489">
        <v>790</v>
      </c>
      <c r="J1839" s="489">
        <v>581</v>
      </c>
      <c r="K1839" s="489">
        <v>581</v>
      </c>
      <c r="L1839" s="489" t="e">
        <v>#N/A</v>
      </c>
      <c r="M1839" s="743"/>
      <c r="N1839" s="613" t="e">
        <f t="shared" si="252"/>
        <v>#N/A</v>
      </c>
      <c r="O1839" s="613" t="e">
        <f t="shared" si="253"/>
        <v>#N/A</v>
      </c>
      <c r="P1839" s="613">
        <f t="shared" si="254"/>
        <v>-209</v>
      </c>
      <c r="Q1839" s="896" t="e">
        <f t="shared" si="260"/>
        <v>#N/A</v>
      </c>
      <c r="R1839" s="613">
        <f t="shared" si="255"/>
        <v>-209</v>
      </c>
      <c r="S1839" s="613">
        <f t="shared" si="256"/>
        <v>0</v>
      </c>
      <c r="T1839" s="747">
        <f t="shared" si="257"/>
        <v>0</v>
      </c>
      <c r="U1839" s="613" t="e">
        <f t="shared" si="258"/>
        <v>#N/A</v>
      </c>
    </row>
    <row r="1840" spans="1:21">
      <c r="A1840" s="285" t="s">
        <v>3723</v>
      </c>
      <c r="B1840" s="285" t="s">
        <v>1870</v>
      </c>
      <c r="C1840" s="447" t="s">
        <v>4021</v>
      </c>
      <c r="D1840" s="497">
        <f t="shared" si="259"/>
        <v>628</v>
      </c>
      <c r="E1840" s="496" t="e">
        <v>#N/A</v>
      </c>
      <c r="F1840" s="489" t="e">
        <v>#N/A</v>
      </c>
      <c r="G1840" s="489">
        <v>628</v>
      </c>
      <c r="H1840" s="489">
        <v>841</v>
      </c>
      <c r="I1840" s="489">
        <v>841</v>
      </c>
      <c r="J1840" s="489">
        <v>628</v>
      </c>
      <c r="K1840" s="489">
        <v>628</v>
      </c>
      <c r="L1840" s="489" t="e">
        <v>#N/A</v>
      </c>
      <c r="M1840" s="743"/>
      <c r="N1840" s="613" t="e">
        <f t="shared" si="252"/>
        <v>#N/A</v>
      </c>
      <c r="O1840" s="613" t="e">
        <f t="shared" si="253"/>
        <v>#N/A</v>
      </c>
      <c r="P1840" s="613">
        <f t="shared" si="254"/>
        <v>-213</v>
      </c>
      <c r="Q1840" s="896" t="e">
        <f t="shared" si="260"/>
        <v>#N/A</v>
      </c>
      <c r="R1840" s="613">
        <f t="shared" si="255"/>
        <v>-213</v>
      </c>
      <c r="S1840" s="613">
        <f t="shared" si="256"/>
        <v>0</v>
      </c>
      <c r="T1840" s="747">
        <f t="shared" si="257"/>
        <v>0</v>
      </c>
      <c r="U1840" s="613" t="e">
        <f t="shared" si="258"/>
        <v>#N/A</v>
      </c>
    </row>
    <row r="1841" spans="1:21">
      <c r="A1841" s="285" t="s">
        <v>3723</v>
      </c>
      <c r="B1841" s="285" t="s">
        <v>1871</v>
      </c>
      <c r="C1841" s="447" t="s">
        <v>4022</v>
      </c>
      <c r="D1841" s="497">
        <f t="shared" si="259"/>
        <v>653</v>
      </c>
      <c r="E1841" s="496" t="e">
        <v>#N/A</v>
      </c>
      <c r="F1841" s="489" t="e">
        <v>#N/A</v>
      </c>
      <c r="G1841" s="489">
        <v>653</v>
      </c>
      <c r="H1841" s="489">
        <v>867</v>
      </c>
      <c r="I1841" s="489">
        <v>867</v>
      </c>
      <c r="J1841" s="489">
        <v>653</v>
      </c>
      <c r="K1841" s="489">
        <v>653</v>
      </c>
      <c r="L1841" s="489" t="e">
        <v>#N/A</v>
      </c>
      <c r="M1841" s="743"/>
      <c r="N1841" s="613" t="e">
        <f t="shared" si="252"/>
        <v>#N/A</v>
      </c>
      <c r="O1841" s="613" t="e">
        <f t="shared" si="253"/>
        <v>#N/A</v>
      </c>
      <c r="P1841" s="613">
        <f t="shared" si="254"/>
        <v>-214</v>
      </c>
      <c r="Q1841" s="896" t="e">
        <f t="shared" si="260"/>
        <v>#N/A</v>
      </c>
      <c r="R1841" s="613">
        <f t="shared" si="255"/>
        <v>-214</v>
      </c>
      <c r="S1841" s="613">
        <f t="shared" si="256"/>
        <v>0</v>
      </c>
      <c r="T1841" s="747">
        <f t="shared" si="257"/>
        <v>0</v>
      </c>
      <c r="U1841" s="613" t="e">
        <f t="shared" si="258"/>
        <v>#N/A</v>
      </c>
    </row>
    <row r="1842" spans="1:21">
      <c r="A1842" s="285" t="s">
        <v>3723</v>
      </c>
      <c r="B1842" s="285" t="s">
        <v>1872</v>
      </c>
      <c r="C1842" s="447" t="s">
        <v>4023</v>
      </c>
      <c r="D1842" s="497">
        <f t="shared" si="259"/>
        <v>695</v>
      </c>
      <c r="E1842" s="496">
        <v>695</v>
      </c>
      <c r="F1842" s="489" t="e">
        <v>#N/A</v>
      </c>
      <c r="G1842" s="489">
        <v>695</v>
      </c>
      <c r="H1842" s="489">
        <v>912</v>
      </c>
      <c r="I1842" s="489">
        <v>695</v>
      </c>
      <c r="J1842" s="489">
        <v>695</v>
      </c>
      <c r="K1842" s="489">
        <v>912</v>
      </c>
      <c r="L1842" s="489" t="e">
        <v>#N/A</v>
      </c>
      <c r="M1842" s="743"/>
      <c r="N1842" s="613">
        <f t="shared" si="252"/>
        <v>0</v>
      </c>
      <c r="O1842" s="613" t="e">
        <f t="shared" si="253"/>
        <v>#N/A</v>
      </c>
      <c r="P1842" s="613">
        <f t="shared" si="254"/>
        <v>-217</v>
      </c>
      <c r="Q1842" s="896" t="e">
        <f t="shared" si="260"/>
        <v>#N/A</v>
      </c>
      <c r="R1842" s="613">
        <f t="shared" si="255"/>
        <v>0</v>
      </c>
      <c r="S1842" s="613">
        <f t="shared" si="256"/>
        <v>0</v>
      </c>
      <c r="T1842" s="747">
        <f t="shared" si="257"/>
        <v>-217</v>
      </c>
      <c r="U1842" s="613" t="e">
        <f t="shared" si="258"/>
        <v>#N/A</v>
      </c>
    </row>
    <row r="1843" spans="1:21">
      <c r="A1843" s="285" t="s">
        <v>3723</v>
      </c>
      <c r="B1843" s="285" t="s">
        <v>1873</v>
      </c>
      <c r="C1843" s="447" t="s">
        <v>4024</v>
      </c>
      <c r="D1843" s="497">
        <f t="shared" si="259"/>
        <v>708</v>
      </c>
      <c r="E1843" s="496" t="e">
        <v>#N/A</v>
      </c>
      <c r="F1843" s="489" t="e">
        <v>#N/A</v>
      </c>
      <c r="G1843" s="489">
        <v>708</v>
      </c>
      <c r="H1843" s="489">
        <v>926</v>
      </c>
      <c r="I1843" s="489">
        <v>926</v>
      </c>
      <c r="J1843" s="489">
        <v>708</v>
      </c>
      <c r="K1843" s="489">
        <v>708</v>
      </c>
      <c r="L1843" s="489" t="e">
        <v>#N/A</v>
      </c>
      <c r="M1843" s="743"/>
      <c r="N1843" s="613" t="e">
        <f t="shared" si="252"/>
        <v>#N/A</v>
      </c>
      <c r="O1843" s="613" t="e">
        <f t="shared" si="253"/>
        <v>#N/A</v>
      </c>
      <c r="P1843" s="613">
        <f t="shared" si="254"/>
        <v>-218</v>
      </c>
      <c r="Q1843" s="896" t="e">
        <f t="shared" si="260"/>
        <v>#N/A</v>
      </c>
      <c r="R1843" s="613">
        <f t="shared" si="255"/>
        <v>-218</v>
      </c>
      <c r="S1843" s="613">
        <f t="shared" si="256"/>
        <v>0</v>
      </c>
      <c r="T1843" s="747">
        <f t="shared" si="257"/>
        <v>0</v>
      </c>
      <c r="U1843" s="613" t="e">
        <f t="shared" si="258"/>
        <v>#N/A</v>
      </c>
    </row>
    <row r="1844" spans="1:21">
      <c r="A1844" s="285" t="s">
        <v>3723</v>
      </c>
      <c r="B1844" s="285" t="s">
        <v>1874</v>
      </c>
      <c r="C1844" s="447" t="s">
        <v>4025</v>
      </c>
      <c r="D1844" s="497">
        <f t="shared" si="259"/>
        <v>757</v>
      </c>
      <c r="E1844" s="496" t="e">
        <v>#N/A</v>
      </c>
      <c r="F1844" s="489" t="e">
        <v>#N/A</v>
      </c>
      <c r="G1844" s="489">
        <v>757</v>
      </c>
      <c r="H1844" s="489">
        <v>978</v>
      </c>
      <c r="I1844" s="489">
        <v>978</v>
      </c>
      <c r="J1844" s="489">
        <v>757</v>
      </c>
      <c r="K1844" s="489">
        <v>757</v>
      </c>
      <c r="L1844" s="489" t="e">
        <v>#N/A</v>
      </c>
      <c r="M1844" s="743"/>
      <c r="N1844" s="613" t="e">
        <f t="shared" si="252"/>
        <v>#N/A</v>
      </c>
      <c r="O1844" s="613" t="e">
        <f t="shared" si="253"/>
        <v>#N/A</v>
      </c>
      <c r="P1844" s="613">
        <f t="shared" si="254"/>
        <v>-221</v>
      </c>
      <c r="Q1844" s="896" t="e">
        <f t="shared" si="260"/>
        <v>#N/A</v>
      </c>
      <c r="R1844" s="613">
        <f t="shared" si="255"/>
        <v>-221</v>
      </c>
      <c r="S1844" s="613">
        <f t="shared" si="256"/>
        <v>0</v>
      </c>
      <c r="T1844" s="747">
        <f t="shared" si="257"/>
        <v>0</v>
      </c>
      <c r="U1844" s="613" t="e">
        <f t="shared" si="258"/>
        <v>#N/A</v>
      </c>
    </row>
    <row r="1845" spans="1:21">
      <c r="A1845" s="285" t="s">
        <v>3717</v>
      </c>
      <c r="B1845" s="285" t="s">
        <v>425</v>
      </c>
      <c r="C1845" s="447">
        <v>4010869374934</v>
      </c>
      <c r="D1845" s="497">
        <f t="shared" si="259"/>
        <v>88</v>
      </c>
      <c r="E1845" s="496" t="e">
        <v>#N/A</v>
      </c>
      <c r="F1845" s="489" t="e">
        <v>#N/A</v>
      </c>
      <c r="G1845" s="489" t="e">
        <v>#N/A</v>
      </c>
      <c r="H1845" s="489">
        <v>88</v>
      </c>
      <c r="I1845" s="489">
        <v>88</v>
      </c>
      <c r="J1845" s="489">
        <v>88</v>
      </c>
      <c r="K1845" s="489">
        <v>88</v>
      </c>
      <c r="L1845" s="489">
        <v>88</v>
      </c>
      <c r="M1845" s="743"/>
      <c r="N1845" s="613" t="e">
        <f t="shared" si="252"/>
        <v>#N/A</v>
      </c>
      <c r="O1845" s="613" t="e">
        <f t="shared" si="253"/>
        <v>#N/A</v>
      </c>
      <c r="P1845" s="613">
        <f t="shared" si="254"/>
        <v>0</v>
      </c>
      <c r="Q1845" s="896" t="e">
        <f t="shared" si="260"/>
        <v>#N/A</v>
      </c>
      <c r="R1845" s="613">
        <f t="shared" si="255"/>
        <v>0</v>
      </c>
      <c r="S1845" s="613">
        <f t="shared" si="256"/>
        <v>0</v>
      </c>
      <c r="T1845" s="747">
        <f t="shared" si="257"/>
        <v>0</v>
      </c>
      <c r="U1845" s="613">
        <f t="shared" si="258"/>
        <v>0</v>
      </c>
    </row>
    <row r="1846" spans="1:21">
      <c r="A1846" s="285" t="s">
        <v>3717</v>
      </c>
      <c r="B1846" s="285" t="s">
        <v>414</v>
      </c>
      <c r="C1846" s="447">
        <v>4010869352116</v>
      </c>
      <c r="D1846" s="497">
        <f t="shared" si="259"/>
        <v>21144</v>
      </c>
      <c r="E1846" s="496" t="e">
        <v>#N/A</v>
      </c>
      <c r="F1846" s="489">
        <v>21144</v>
      </c>
      <c r="G1846" s="489" t="e">
        <v>#N/A</v>
      </c>
      <c r="H1846" s="489">
        <v>21144</v>
      </c>
      <c r="I1846" s="489">
        <v>21144</v>
      </c>
      <c r="J1846" s="489">
        <v>21144</v>
      </c>
      <c r="K1846" s="489">
        <v>21144</v>
      </c>
      <c r="L1846" s="489">
        <v>20528</v>
      </c>
      <c r="M1846" s="743"/>
      <c r="N1846" s="613" t="e">
        <f t="shared" si="252"/>
        <v>#N/A</v>
      </c>
      <c r="O1846" s="613">
        <f t="shared" si="253"/>
        <v>0</v>
      </c>
      <c r="P1846" s="613">
        <f t="shared" si="254"/>
        <v>0</v>
      </c>
      <c r="Q1846" s="896">
        <f t="shared" si="260"/>
        <v>1</v>
      </c>
      <c r="R1846" s="613">
        <f t="shared" si="255"/>
        <v>0</v>
      </c>
      <c r="S1846" s="613">
        <f t="shared" si="256"/>
        <v>0</v>
      </c>
      <c r="T1846" s="747">
        <f t="shared" si="257"/>
        <v>0</v>
      </c>
      <c r="U1846" s="613">
        <f t="shared" si="258"/>
        <v>616</v>
      </c>
    </row>
    <row r="1847" spans="1:21">
      <c r="A1847" s="285" t="s">
        <v>3717</v>
      </c>
      <c r="B1847" s="285" t="s">
        <v>415</v>
      </c>
      <c r="C1847" s="447">
        <v>4010869356671</v>
      </c>
      <c r="D1847" s="497">
        <f t="shared" si="259"/>
        <v>23223</v>
      </c>
      <c r="E1847" s="496" t="e">
        <v>#N/A</v>
      </c>
      <c r="F1847" s="489">
        <v>23223</v>
      </c>
      <c r="G1847" s="489" t="e">
        <v>#N/A</v>
      </c>
      <c r="H1847" s="489">
        <v>23223</v>
      </c>
      <c r="I1847" s="489">
        <v>23223</v>
      </c>
      <c r="J1847" s="489">
        <v>23223</v>
      </c>
      <c r="K1847" s="489">
        <v>23223</v>
      </c>
      <c r="L1847" s="489">
        <v>22117</v>
      </c>
      <c r="M1847" s="743"/>
      <c r="N1847" s="613" t="e">
        <f t="shared" si="252"/>
        <v>#N/A</v>
      </c>
      <c r="O1847" s="613">
        <f t="shared" si="253"/>
        <v>0</v>
      </c>
      <c r="P1847" s="613">
        <f t="shared" si="254"/>
        <v>0</v>
      </c>
      <c r="Q1847" s="896">
        <f t="shared" si="260"/>
        <v>1</v>
      </c>
      <c r="R1847" s="613">
        <f t="shared" si="255"/>
        <v>0</v>
      </c>
      <c r="S1847" s="613">
        <f t="shared" si="256"/>
        <v>0</v>
      </c>
      <c r="T1847" s="747">
        <f t="shared" si="257"/>
        <v>0</v>
      </c>
      <c r="U1847" s="613">
        <f t="shared" si="258"/>
        <v>1106</v>
      </c>
    </row>
    <row r="1848" spans="1:21">
      <c r="A1848" s="285" t="s">
        <v>3717</v>
      </c>
      <c r="B1848" s="285" t="s">
        <v>416</v>
      </c>
      <c r="C1848" s="447">
        <v>4010869350426</v>
      </c>
      <c r="D1848" s="497">
        <f t="shared" si="259"/>
        <v>45318</v>
      </c>
      <c r="E1848" s="496" t="e">
        <v>#N/A</v>
      </c>
      <c r="F1848" s="489">
        <v>45318</v>
      </c>
      <c r="G1848" s="489" t="e">
        <v>#N/A</v>
      </c>
      <c r="H1848" s="489">
        <v>45318</v>
      </c>
      <c r="I1848" s="489">
        <v>45318</v>
      </c>
      <c r="J1848" s="489">
        <v>45318</v>
      </c>
      <c r="K1848" s="489">
        <v>45318</v>
      </c>
      <c r="L1848" s="489">
        <v>42022</v>
      </c>
      <c r="M1848" s="743"/>
      <c r="N1848" s="613" t="e">
        <f t="shared" si="252"/>
        <v>#N/A</v>
      </c>
      <c r="O1848" s="613">
        <f t="shared" si="253"/>
        <v>0</v>
      </c>
      <c r="P1848" s="613">
        <f t="shared" si="254"/>
        <v>0</v>
      </c>
      <c r="Q1848" s="896">
        <f t="shared" si="260"/>
        <v>1</v>
      </c>
      <c r="R1848" s="613">
        <f t="shared" si="255"/>
        <v>0</v>
      </c>
      <c r="S1848" s="613">
        <f t="shared" si="256"/>
        <v>0</v>
      </c>
      <c r="T1848" s="747">
        <f t="shared" si="257"/>
        <v>0</v>
      </c>
      <c r="U1848" s="613">
        <f t="shared" si="258"/>
        <v>3296</v>
      </c>
    </row>
    <row r="1849" spans="1:21">
      <c r="A1849" s="285" t="s">
        <v>3717</v>
      </c>
      <c r="B1849" s="285" t="s">
        <v>411</v>
      </c>
      <c r="C1849" s="447">
        <v>4010869205658</v>
      </c>
      <c r="D1849" s="497">
        <f t="shared" si="259"/>
        <v>8427</v>
      </c>
      <c r="E1849" s="496" t="e">
        <v>#N/A</v>
      </c>
      <c r="F1849" s="489">
        <v>8427</v>
      </c>
      <c r="G1849" s="489" t="e">
        <v>#N/A</v>
      </c>
      <c r="H1849" s="489">
        <v>8427</v>
      </c>
      <c r="I1849" s="489">
        <v>8427</v>
      </c>
      <c r="J1849" s="489">
        <v>8427</v>
      </c>
      <c r="K1849" s="489">
        <v>8427</v>
      </c>
      <c r="L1849" s="489">
        <v>8427</v>
      </c>
      <c r="M1849" s="743"/>
      <c r="N1849" s="613" t="e">
        <f t="shared" si="252"/>
        <v>#N/A</v>
      </c>
      <c r="O1849" s="613">
        <f t="shared" si="253"/>
        <v>0</v>
      </c>
      <c r="P1849" s="613">
        <f t="shared" si="254"/>
        <v>0</v>
      </c>
      <c r="Q1849" s="896">
        <f t="shared" si="260"/>
        <v>1</v>
      </c>
      <c r="R1849" s="613">
        <f t="shared" si="255"/>
        <v>0</v>
      </c>
      <c r="S1849" s="613">
        <f t="shared" si="256"/>
        <v>0</v>
      </c>
      <c r="T1849" s="747">
        <f t="shared" si="257"/>
        <v>0</v>
      </c>
      <c r="U1849" s="613">
        <f t="shared" si="258"/>
        <v>0</v>
      </c>
    </row>
    <row r="1850" spans="1:21">
      <c r="A1850" s="285" t="s">
        <v>3717</v>
      </c>
      <c r="B1850" s="285" t="s">
        <v>412</v>
      </c>
      <c r="C1850" s="447">
        <v>4010869359733</v>
      </c>
      <c r="D1850" s="497">
        <f t="shared" si="259"/>
        <v>12553</v>
      </c>
      <c r="E1850" s="496" t="e">
        <v>#N/A</v>
      </c>
      <c r="F1850" s="489">
        <v>12553</v>
      </c>
      <c r="G1850" s="489" t="e">
        <v>#N/A</v>
      </c>
      <c r="H1850" s="489">
        <v>12553</v>
      </c>
      <c r="I1850" s="489">
        <v>12553</v>
      </c>
      <c r="J1850" s="489">
        <v>12553</v>
      </c>
      <c r="K1850" s="489">
        <v>12553</v>
      </c>
      <c r="L1850" s="489">
        <v>11955</v>
      </c>
      <c r="M1850" s="743"/>
      <c r="N1850" s="613" t="e">
        <f t="shared" si="252"/>
        <v>#N/A</v>
      </c>
      <c r="O1850" s="613">
        <f t="shared" si="253"/>
        <v>0</v>
      </c>
      <c r="P1850" s="613">
        <f t="shared" si="254"/>
        <v>0</v>
      </c>
      <c r="Q1850" s="896">
        <f t="shared" si="260"/>
        <v>1</v>
      </c>
      <c r="R1850" s="613">
        <f t="shared" si="255"/>
        <v>0</v>
      </c>
      <c r="S1850" s="613">
        <f t="shared" si="256"/>
        <v>0</v>
      </c>
      <c r="T1850" s="747">
        <f t="shared" si="257"/>
        <v>0</v>
      </c>
      <c r="U1850" s="613">
        <f t="shared" si="258"/>
        <v>598</v>
      </c>
    </row>
    <row r="1851" spans="1:21">
      <c r="A1851" s="285" t="s">
        <v>3717</v>
      </c>
      <c r="B1851" s="285" t="s">
        <v>413</v>
      </c>
      <c r="C1851" s="447">
        <v>4010869359733</v>
      </c>
      <c r="D1851" s="497">
        <f t="shared" si="259"/>
        <v>16458</v>
      </c>
      <c r="E1851" s="496" t="e">
        <v>#N/A</v>
      </c>
      <c r="F1851" s="489">
        <v>16458</v>
      </c>
      <c r="G1851" s="489" t="e">
        <v>#N/A</v>
      </c>
      <c r="H1851" s="489">
        <v>16458</v>
      </c>
      <c r="I1851" s="489">
        <v>16458</v>
      </c>
      <c r="J1851" s="489">
        <v>16458</v>
      </c>
      <c r="K1851" s="489">
        <v>16458</v>
      </c>
      <c r="L1851" s="489">
        <v>16295</v>
      </c>
      <c r="M1851" s="743"/>
      <c r="N1851" s="613" t="e">
        <f t="shared" si="252"/>
        <v>#N/A</v>
      </c>
      <c r="O1851" s="613">
        <f t="shared" si="253"/>
        <v>0</v>
      </c>
      <c r="P1851" s="613">
        <f t="shared" si="254"/>
        <v>0</v>
      </c>
      <c r="Q1851" s="896">
        <f t="shared" si="260"/>
        <v>1</v>
      </c>
      <c r="R1851" s="613">
        <f t="shared" si="255"/>
        <v>0</v>
      </c>
      <c r="S1851" s="613">
        <f t="shared" si="256"/>
        <v>0</v>
      </c>
      <c r="T1851" s="747">
        <f t="shared" si="257"/>
        <v>0</v>
      </c>
      <c r="U1851" s="613">
        <f t="shared" si="258"/>
        <v>163</v>
      </c>
    </row>
    <row r="1852" spans="1:21">
      <c r="A1852" s="285" t="s">
        <v>3717</v>
      </c>
      <c r="B1852" s="285" t="s">
        <v>3712</v>
      </c>
      <c r="C1852" s="447">
        <v>0</v>
      </c>
      <c r="D1852" s="497" t="e">
        <f t="shared" si="259"/>
        <v>#N/A</v>
      </c>
      <c r="E1852" s="496" t="e">
        <v>#N/A</v>
      </c>
      <c r="F1852" s="489" t="e">
        <v>#N/A</v>
      </c>
      <c r="G1852" s="489" t="e">
        <v>#N/A</v>
      </c>
      <c r="H1852" s="489" t="e">
        <v>#N/A</v>
      </c>
      <c r="I1852" s="489" t="e">
        <v>#N/A</v>
      </c>
      <c r="J1852" s="489" t="e">
        <v>#N/A</v>
      </c>
      <c r="K1852" s="489" t="e">
        <v>#N/A</v>
      </c>
      <c r="L1852" s="489" t="e">
        <v>#N/A</v>
      </c>
      <c r="M1852" s="743"/>
      <c r="N1852" s="613" t="e">
        <f t="shared" si="252"/>
        <v>#N/A</v>
      </c>
      <c r="O1852" s="613" t="e">
        <f t="shared" si="253"/>
        <v>#N/A</v>
      </c>
      <c r="P1852" s="613" t="e">
        <f t="shared" si="254"/>
        <v>#N/A</v>
      </c>
      <c r="Q1852" s="896" t="e">
        <f t="shared" si="260"/>
        <v>#N/A</v>
      </c>
      <c r="R1852" s="613" t="e">
        <f t="shared" si="255"/>
        <v>#N/A</v>
      </c>
      <c r="S1852" s="613" t="e">
        <f t="shared" si="256"/>
        <v>#N/A</v>
      </c>
      <c r="T1852" s="747" t="e">
        <f t="shared" si="257"/>
        <v>#N/A</v>
      </c>
      <c r="U1852" s="613" t="e">
        <f t="shared" si="258"/>
        <v>#N/A</v>
      </c>
    </row>
    <row r="1853" spans="1:21">
      <c r="A1853" s="285" t="s">
        <v>3717</v>
      </c>
      <c r="B1853" s="285" t="s">
        <v>3713</v>
      </c>
      <c r="C1853" s="447">
        <v>0</v>
      </c>
      <c r="D1853" s="497" t="e">
        <f t="shared" si="259"/>
        <v>#N/A</v>
      </c>
      <c r="E1853" s="496" t="e">
        <v>#N/A</v>
      </c>
      <c r="F1853" s="489" t="e">
        <v>#N/A</v>
      </c>
      <c r="G1853" s="489" t="e">
        <v>#N/A</v>
      </c>
      <c r="H1853" s="489" t="e">
        <v>#N/A</v>
      </c>
      <c r="I1853" s="489" t="e">
        <v>#N/A</v>
      </c>
      <c r="J1853" s="489" t="e">
        <v>#N/A</v>
      </c>
      <c r="K1853" s="489" t="e">
        <v>#N/A</v>
      </c>
      <c r="L1853" s="489" t="e">
        <v>#N/A</v>
      </c>
      <c r="M1853" s="743"/>
      <c r="N1853" s="613" t="e">
        <f t="shared" si="252"/>
        <v>#N/A</v>
      </c>
      <c r="O1853" s="613" t="e">
        <f t="shared" si="253"/>
        <v>#N/A</v>
      </c>
      <c r="P1853" s="613" t="e">
        <f t="shared" si="254"/>
        <v>#N/A</v>
      </c>
      <c r="Q1853" s="896" t="e">
        <f t="shared" si="260"/>
        <v>#N/A</v>
      </c>
      <c r="R1853" s="613" t="e">
        <f t="shared" si="255"/>
        <v>#N/A</v>
      </c>
      <c r="S1853" s="613" t="e">
        <f t="shared" si="256"/>
        <v>#N/A</v>
      </c>
      <c r="T1853" s="747" t="e">
        <f t="shared" si="257"/>
        <v>#N/A</v>
      </c>
      <c r="U1853" s="613" t="e">
        <f t="shared" si="258"/>
        <v>#N/A</v>
      </c>
    </row>
    <row r="1854" spans="1:21">
      <c r="A1854" s="285" t="s">
        <v>3717</v>
      </c>
      <c r="B1854" s="285" t="s">
        <v>3714</v>
      </c>
      <c r="C1854" s="447">
        <v>0</v>
      </c>
      <c r="D1854" s="497" t="e">
        <f t="shared" si="259"/>
        <v>#N/A</v>
      </c>
      <c r="E1854" s="496" t="e">
        <v>#N/A</v>
      </c>
      <c r="F1854" s="489" t="e">
        <v>#N/A</v>
      </c>
      <c r="G1854" s="489" t="e">
        <v>#N/A</v>
      </c>
      <c r="H1854" s="489" t="e">
        <v>#N/A</v>
      </c>
      <c r="I1854" s="489" t="e">
        <v>#N/A</v>
      </c>
      <c r="J1854" s="489" t="e">
        <v>#N/A</v>
      </c>
      <c r="K1854" s="489" t="e">
        <v>#N/A</v>
      </c>
      <c r="L1854" s="489" t="e">
        <v>#N/A</v>
      </c>
      <c r="M1854" s="743"/>
      <c r="N1854" s="613" t="e">
        <f t="shared" si="252"/>
        <v>#N/A</v>
      </c>
      <c r="O1854" s="613" t="e">
        <f t="shared" si="253"/>
        <v>#N/A</v>
      </c>
      <c r="P1854" s="613" t="e">
        <f t="shared" si="254"/>
        <v>#N/A</v>
      </c>
      <c r="Q1854" s="896" t="e">
        <f t="shared" si="260"/>
        <v>#N/A</v>
      </c>
      <c r="R1854" s="613" t="e">
        <f t="shared" si="255"/>
        <v>#N/A</v>
      </c>
      <c r="S1854" s="613" t="e">
        <f t="shared" si="256"/>
        <v>#N/A</v>
      </c>
      <c r="T1854" s="747" t="e">
        <f t="shared" si="257"/>
        <v>#N/A</v>
      </c>
      <c r="U1854" s="613" t="e">
        <f t="shared" si="258"/>
        <v>#N/A</v>
      </c>
    </row>
    <row r="1855" spans="1:21">
      <c r="A1855" s="285" t="s">
        <v>3717</v>
      </c>
      <c r="B1855" s="285" t="s">
        <v>3715</v>
      </c>
      <c r="C1855" s="447">
        <v>0</v>
      </c>
      <c r="D1855" s="497" t="e">
        <f t="shared" si="259"/>
        <v>#N/A</v>
      </c>
      <c r="E1855" s="496" t="e">
        <v>#N/A</v>
      </c>
      <c r="F1855" s="489" t="e">
        <v>#N/A</v>
      </c>
      <c r="G1855" s="489" t="e">
        <v>#N/A</v>
      </c>
      <c r="H1855" s="489" t="e">
        <v>#N/A</v>
      </c>
      <c r="I1855" s="489" t="e">
        <v>#N/A</v>
      </c>
      <c r="J1855" s="489" t="e">
        <v>#N/A</v>
      </c>
      <c r="K1855" s="489" t="e">
        <v>#N/A</v>
      </c>
      <c r="L1855" s="489" t="e">
        <v>#N/A</v>
      </c>
      <c r="M1855" s="743"/>
      <c r="N1855" s="613" t="e">
        <f t="shared" si="252"/>
        <v>#N/A</v>
      </c>
      <c r="O1855" s="613" t="e">
        <f t="shared" si="253"/>
        <v>#N/A</v>
      </c>
      <c r="P1855" s="613" t="e">
        <f t="shared" si="254"/>
        <v>#N/A</v>
      </c>
      <c r="Q1855" s="896" t="e">
        <f t="shared" si="260"/>
        <v>#N/A</v>
      </c>
      <c r="R1855" s="613" t="e">
        <f t="shared" si="255"/>
        <v>#N/A</v>
      </c>
      <c r="S1855" s="613" t="e">
        <f t="shared" si="256"/>
        <v>#N/A</v>
      </c>
      <c r="T1855" s="747" t="e">
        <f t="shared" si="257"/>
        <v>#N/A</v>
      </c>
      <c r="U1855" s="613" t="e">
        <f t="shared" si="258"/>
        <v>#N/A</v>
      </c>
    </row>
    <row r="1856" spans="1:21">
      <c r="A1856" s="285" t="s">
        <v>3717</v>
      </c>
      <c r="B1856" s="285" t="s">
        <v>3716</v>
      </c>
      <c r="C1856" s="447">
        <v>0</v>
      </c>
      <c r="D1856" s="497" t="e">
        <f t="shared" si="259"/>
        <v>#N/A</v>
      </c>
      <c r="E1856" s="496" t="e">
        <v>#N/A</v>
      </c>
      <c r="F1856" s="489" t="e">
        <v>#N/A</v>
      </c>
      <c r="G1856" s="489" t="e">
        <v>#N/A</v>
      </c>
      <c r="H1856" s="489" t="e">
        <v>#N/A</v>
      </c>
      <c r="I1856" s="489" t="e">
        <v>#N/A</v>
      </c>
      <c r="J1856" s="489" t="e">
        <v>#N/A</v>
      </c>
      <c r="K1856" s="489" t="e">
        <v>#N/A</v>
      </c>
      <c r="L1856" s="489" t="e">
        <v>#N/A</v>
      </c>
      <c r="M1856" s="743"/>
      <c r="N1856" s="613" t="e">
        <f t="shared" si="252"/>
        <v>#N/A</v>
      </c>
      <c r="O1856" s="613" t="e">
        <f t="shared" si="253"/>
        <v>#N/A</v>
      </c>
      <c r="P1856" s="613" t="e">
        <f t="shared" si="254"/>
        <v>#N/A</v>
      </c>
      <c r="Q1856" s="896" t="e">
        <f t="shared" si="260"/>
        <v>#N/A</v>
      </c>
      <c r="R1856" s="613" t="e">
        <f t="shared" si="255"/>
        <v>#N/A</v>
      </c>
      <c r="S1856" s="613" t="e">
        <f t="shared" si="256"/>
        <v>#N/A</v>
      </c>
      <c r="T1856" s="747" t="e">
        <f t="shared" si="257"/>
        <v>#N/A</v>
      </c>
      <c r="U1856" s="613" t="e">
        <f t="shared" si="258"/>
        <v>#N/A</v>
      </c>
    </row>
    <row r="1857" spans="1:21">
      <c r="A1857" s="285" t="s">
        <v>3717</v>
      </c>
      <c r="B1857" s="285" t="s">
        <v>3704</v>
      </c>
      <c r="C1857" s="447">
        <v>0</v>
      </c>
      <c r="D1857" s="497">
        <f t="shared" si="259"/>
        <v>35</v>
      </c>
      <c r="E1857" s="496" t="e">
        <v>#N/A</v>
      </c>
      <c r="F1857" s="489">
        <v>35</v>
      </c>
      <c r="G1857" s="489" t="e">
        <v>#N/A</v>
      </c>
      <c r="H1857" s="489" t="e">
        <v>#N/A</v>
      </c>
      <c r="I1857" s="489" t="e">
        <v>#N/A</v>
      </c>
      <c r="J1857" s="489" t="e">
        <v>#N/A</v>
      </c>
      <c r="K1857" s="489" t="e">
        <v>#N/A</v>
      </c>
      <c r="L1857" s="489" t="e">
        <v>#N/A</v>
      </c>
      <c r="M1857" s="743"/>
      <c r="N1857" s="613" t="e">
        <f t="shared" si="252"/>
        <v>#N/A</v>
      </c>
      <c r="O1857" s="613">
        <f t="shared" si="253"/>
        <v>0</v>
      </c>
      <c r="P1857" s="613" t="e">
        <f t="shared" si="254"/>
        <v>#N/A</v>
      </c>
      <c r="Q1857" s="896" t="e">
        <f t="shared" si="260"/>
        <v>#N/A</v>
      </c>
      <c r="R1857" s="613" t="e">
        <f t="shared" si="255"/>
        <v>#N/A</v>
      </c>
      <c r="S1857" s="613" t="e">
        <f t="shared" si="256"/>
        <v>#N/A</v>
      </c>
      <c r="T1857" s="747" t="e">
        <f t="shared" si="257"/>
        <v>#N/A</v>
      </c>
      <c r="U1857" s="613" t="e">
        <f t="shared" si="258"/>
        <v>#N/A</v>
      </c>
    </row>
    <row r="1858" spans="1:21">
      <c r="A1858" s="285" t="s">
        <v>3717</v>
      </c>
      <c r="B1858" s="285" t="s">
        <v>3707</v>
      </c>
      <c r="C1858" s="447" t="s">
        <v>4026</v>
      </c>
      <c r="D1858" s="497">
        <f t="shared" si="259"/>
        <v>245</v>
      </c>
      <c r="E1858" s="496" t="e">
        <v>#N/A</v>
      </c>
      <c r="F1858" s="489">
        <v>245</v>
      </c>
      <c r="G1858" s="489" t="e">
        <v>#N/A</v>
      </c>
      <c r="H1858" s="489">
        <v>245</v>
      </c>
      <c r="I1858" s="489">
        <v>245</v>
      </c>
      <c r="J1858" s="489">
        <v>245</v>
      </c>
      <c r="K1858" s="489">
        <v>245</v>
      </c>
      <c r="L1858" s="489" t="e">
        <v>#N/A</v>
      </c>
      <c r="M1858" s="743"/>
      <c r="N1858" s="613" t="e">
        <f t="shared" ref="N1858:N1921" si="261">D1858-E1858</f>
        <v>#N/A</v>
      </c>
      <c r="O1858" s="613">
        <f t="shared" ref="O1858:O1921" si="262">D1858-F1858</f>
        <v>0</v>
      </c>
      <c r="P1858" s="613">
        <f t="shared" ref="P1858:P1921" si="263">D1858-H1858</f>
        <v>0</v>
      </c>
      <c r="Q1858" s="896">
        <f t="shared" si="260"/>
        <v>1</v>
      </c>
      <c r="R1858" s="613">
        <f t="shared" ref="R1858:R1921" si="264">D1858-I1858</f>
        <v>0</v>
      </c>
      <c r="S1858" s="613">
        <f t="shared" ref="S1858:S1921" si="265">D1858-J1858</f>
        <v>0</v>
      </c>
      <c r="T1858" s="747">
        <f t="shared" ref="T1858:T1921" si="266">D1858-K1858</f>
        <v>0</v>
      </c>
      <c r="U1858" s="613" t="e">
        <f t="shared" ref="U1858:U1921" si="267">D1858-L1858</f>
        <v>#N/A</v>
      </c>
    </row>
    <row r="1859" spans="1:21">
      <c r="A1859" s="285" t="s">
        <v>3717</v>
      </c>
      <c r="B1859" s="285" t="s">
        <v>426</v>
      </c>
      <c r="C1859" s="447">
        <v>4010869376501</v>
      </c>
      <c r="D1859" s="497">
        <f t="shared" ref="D1859:D1922" si="268">IFERROR(E1859,IFERROR(F1859,IFERROR(G1859,IFERROR(H1859,IFERROR(I1859,IFERROR(J1859,IFERROR(K1859,L1859)))))))</f>
        <v>515</v>
      </c>
      <c r="E1859" s="496" t="e">
        <v>#N/A</v>
      </c>
      <c r="F1859" s="489">
        <v>515</v>
      </c>
      <c r="G1859" s="489" t="e">
        <v>#N/A</v>
      </c>
      <c r="H1859" s="489">
        <v>515</v>
      </c>
      <c r="I1859" s="489">
        <v>515</v>
      </c>
      <c r="J1859" s="489">
        <v>515</v>
      </c>
      <c r="K1859" s="489">
        <v>515</v>
      </c>
      <c r="L1859" s="489">
        <v>515</v>
      </c>
      <c r="M1859" s="743"/>
      <c r="N1859" s="613" t="e">
        <f t="shared" si="261"/>
        <v>#N/A</v>
      </c>
      <c r="O1859" s="613">
        <f t="shared" si="262"/>
        <v>0</v>
      </c>
      <c r="P1859" s="613">
        <f t="shared" si="263"/>
        <v>0</v>
      </c>
      <c r="Q1859" s="896">
        <f t="shared" ref="Q1859:Q1922" si="269">F1859/H1859</f>
        <v>1</v>
      </c>
      <c r="R1859" s="613">
        <f t="shared" si="264"/>
        <v>0</v>
      </c>
      <c r="S1859" s="613">
        <f t="shared" si="265"/>
        <v>0</v>
      </c>
      <c r="T1859" s="747">
        <f t="shared" si="266"/>
        <v>0</v>
      </c>
      <c r="U1859" s="613">
        <f t="shared" si="267"/>
        <v>0</v>
      </c>
    </row>
    <row r="1860" spans="1:21">
      <c r="A1860" s="285" t="s">
        <v>3717</v>
      </c>
      <c r="B1860" s="285" t="s">
        <v>674</v>
      </c>
      <c r="C1860" s="447">
        <v>4010869258760</v>
      </c>
      <c r="D1860" s="497">
        <f t="shared" si="268"/>
        <v>1362</v>
      </c>
      <c r="E1860" s="496" t="e">
        <v>#N/A</v>
      </c>
      <c r="F1860" s="489">
        <v>1362</v>
      </c>
      <c r="G1860" s="489" t="e">
        <v>#N/A</v>
      </c>
      <c r="H1860" s="489">
        <v>1362</v>
      </c>
      <c r="I1860" s="489">
        <v>1362</v>
      </c>
      <c r="J1860" s="489">
        <v>1362</v>
      </c>
      <c r="K1860" s="489">
        <v>1362</v>
      </c>
      <c r="L1860" s="489">
        <v>1362</v>
      </c>
      <c r="M1860" s="743"/>
      <c r="N1860" s="613" t="e">
        <f t="shared" si="261"/>
        <v>#N/A</v>
      </c>
      <c r="O1860" s="613">
        <f t="shared" si="262"/>
        <v>0</v>
      </c>
      <c r="P1860" s="613">
        <f t="shared" si="263"/>
        <v>0</v>
      </c>
      <c r="Q1860" s="896">
        <f t="shared" si="269"/>
        <v>1</v>
      </c>
      <c r="R1860" s="613">
        <f t="shared" si="264"/>
        <v>0</v>
      </c>
      <c r="S1860" s="613">
        <f t="shared" si="265"/>
        <v>0</v>
      </c>
      <c r="T1860" s="747">
        <f t="shared" si="266"/>
        <v>0</v>
      </c>
      <c r="U1860" s="613">
        <f t="shared" si="267"/>
        <v>0</v>
      </c>
    </row>
    <row r="1861" spans="1:21">
      <c r="A1861" s="285" t="s">
        <v>3717</v>
      </c>
      <c r="B1861" s="285" t="s">
        <v>3706</v>
      </c>
      <c r="C1861" s="447" t="s">
        <v>4027</v>
      </c>
      <c r="D1861" s="497">
        <f t="shared" si="268"/>
        <v>340</v>
      </c>
      <c r="E1861" s="496" t="e">
        <v>#N/A</v>
      </c>
      <c r="F1861" s="489">
        <v>340</v>
      </c>
      <c r="G1861" s="489" t="e">
        <v>#N/A</v>
      </c>
      <c r="H1861" s="489">
        <v>340</v>
      </c>
      <c r="I1861" s="489">
        <v>340</v>
      </c>
      <c r="J1861" s="489">
        <v>340</v>
      </c>
      <c r="K1861" s="489">
        <v>340</v>
      </c>
      <c r="L1861" s="489" t="e">
        <v>#N/A</v>
      </c>
      <c r="M1861" s="743"/>
      <c r="N1861" s="613" t="e">
        <f t="shared" si="261"/>
        <v>#N/A</v>
      </c>
      <c r="O1861" s="613">
        <f t="shared" si="262"/>
        <v>0</v>
      </c>
      <c r="P1861" s="613">
        <f t="shared" si="263"/>
        <v>0</v>
      </c>
      <c r="Q1861" s="896">
        <f t="shared" si="269"/>
        <v>1</v>
      </c>
      <c r="R1861" s="613">
        <f t="shared" si="264"/>
        <v>0</v>
      </c>
      <c r="S1861" s="613">
        <f t="shared" si="265"/>
        <v>0</v>
      </c>
      <c r="T1861" s="747">
        <f t="shared" si="266"/>
        <v>0</v>
      </c>
      <c r="U1861" s="613" t="e">
        <f t="shared" si="267"/>
        <v>#N/A</v>
      </c>
    </row>
    <row r="1862" spans="1:21">
      <c r="A1862" s="285" t="s">
        <v>3717</v>
      </c>
      <c r="B1862" s="285" t="s">
        <v>3705</v>
      </c>
      <c r="C1862" s="447" t="s">
        <v>4028</v>
      </c>
      <c r="D1862" s="497">
        <f t="shared" si="268"/>
        <v>320</v>
      </c>
      <c r="E1862" s="496" t="e">
        <v>#N/A</v>
      </c>
      <c r="F1862" s="489">
        <v>320</v>
      </c>
      <c r="G1862" s="489" t="e">
        <v>#N/A</v>
      </c>
      <c r="H1862" s="489">
        <v>320</v>
      </c>
      <c r="I1862" s="489">
        <v>320</v>
      </c>
      <c r="J1862" s="489">
        <v>320</v>
      </c>
      <c r="K1862" s="489">
        <v>320</v>
      </c>
      <c r="L1862" s="489" t="e">
        <v>#N/A</v>
      </c>
      <c r="M1862" s="743"/>
      <c r="N1862" s="613" t="e">
        <f t="shared" si="261"/>
        <v>#N/A</v>
      </c>
      <c r="O1862" s="613">
        <f t="shared" si="262"/>
        <v>0</v>
      </c>
      <c r="P1862" s="613">
        <f t="shared" si="263"/>
        <v>0</v>
      </c>
      <c r="Q1862" s="896">
        <f t="shared" si="269"/>
        <v>1</v>
      </c>
      <c r="R1862" s="613">
        <f t="shared" si="264"/>
        <v>0</v>
      </c>
      <c r="S1862" s="613">
        <f t="shared" si="265"/>
        <v>0</v>
      </c>
      <c r="T1862" s="747">
        <f t="shared" si="266"/>
        <v>0</v>
      </c>
      <c r="U1862" s="613" t="e">
        <f t="shared" si="267"/>
        <v>#N/A</v>
      </c>
    </row>
    <row r="1863" spans="1:21">
      <c r="A1863" s="285" t="s">
        <v>3717</v>
      </c>
      <c r="B1863" s="285" t="s">
        <v>3709</v>
      </c>
      <c r="C1863" s="447" t="s">
        <v>4029</v>
      </c>
      <c r="D1863" s="497">
        <f t="shared" si="268"/>
        <v>10</v>
      </c>
      <c r="E1863" s="496" t="e">
        <v>#N/A</v>
      </c>
      <c r="F1863" s="489">
        <v>10</v>
      </c>
      <c r="G1863" s="489" t="e">
        <v>#N/A</v>
      </c>
      <c r="H1863" s="489">
        <v>10</v>
      </c>
      <c r="I1863" s="489">
        <v>10</v>
      </c>
      <c r="J1863" s="489">
        <v>10</v>
      </c>
      <c r="K1863" s="489">
        <v>10</v>
      </c>
      <c r="L1863" s="489" t="e">
        <v>#N/A</v>
      </c>
      <c r="M1863" s="743"/>
      <c r="N1863" s="613" t="e">
        <f t="shared" si="261"/>
        <v>#N/A</v>
      </c>
      <c r="O1863" s="613">
        <f t="shared" si="262"/>
        <v>0</v>
      </c>
      <c r="P1863" s="613">
        <f t="shared" si="263"/>
        <v>0</v>
      </c>
      <c r="Q1863" s="896">
        <f t="shared" si="269"/>
        <v>1</v>
      </c>
      <c r="R1863" s="613">
        <f t="shared" si="264"/>
        <v>0</v>
      </c>
      <c r="S1863" s="613">
        <f t="shared" si="265"/>
        <v>0</v>
      </c>
      <c r="T1863" s="747">
        <f t="shared" si="266"/>
        <v>0</v>
      </c>
      <c r="U1863" s="613" t="e">
        <f t="shared" si="267"/>
        <v>#N/A</v>
      </c>
    </row>
    <row r="1864" spans="1:21">
      <c r="A1864" s="285" t="s">
        <v>3717</v>
      </c>
      <c r="B1864" s="285" t="s">
        <v>3711</v>
      </c>
      <c r="C1864" s="447" t="s">
        <v>4030</v>
      </c>
      <c r="D1864" s="497">
        <f t="shared" si="268"/>
        <v>13</v>
      </c>
      <c r="E1864" s="496" t="e">
        <v>#N/A</v>
      </c>
      <c r="F1864" s="489">
        <v>13</v>
      </c>
      <c r="G1864" s="489" t="e">
        <v>#N/A</v>
      </c>
      <c r="H1864" s="489">
        <v>13</v>
      </c>
      <c r="I1864" s="489">
        <v>13</v>
      </c>
      <c r="J1864" s="489">
        <v>13</v>
      </c>
      <c r="K1864" s="489">
        <v>13</v>
      </c>
      <c r="L1864" s="489" t="e">
        <v>#N/A</v>
      </c>
      <c r="M1864" s="743"/>
      <c r="N1864" s="613" t="e">
        <f t="shared" si="261"/>
        <v>#N/A</v>
      </c>
      <c r="O1864" s="613">
        <f t="shared" si="262"/>
        <v>0</v>
      </c>
      <c r="P1864" s="613">
        <f t="shared" si="263"/>
        <v>0</v>
      </c>
      <c r="Q1864" s="896">
        <f t="shared" si="269"/>
        <v>1</v>
      </c>
      <c r="R1864" s="613">
        <f t="shared" si="264"/>
        <v>0</v>
      </c>
      <c r="S1864" s="613">
        <f t="shared" si="265"/>
        <v>0</v>
      </c>
      <c r="T1864" s="747">
        <f t="shared" si="266"/>
        <v>0</v>
      </c>
      <c r="U1864" s="613" t="e">
        <f t="shared" si="267"/>
        <v>#N/A</v>
      </c>
    </row>
    <row r="1865" spans="1:21">
      <c r="A1865" s="285" t="s">
        <v>3717</v>
      </c>
      <c r="B1865" s="285" t="s">
        <v>3708</v>
      </c>
      <c r="C1865" s="447" t="s">
        <v>4031</v>
      </c>
      <c r="D1865" s="497">
        <f t="shared" si="268"/>
        <v>9</v>
      </c>
      <c r="E1865" s="496" t="e">
        <v>#N/A</v>
      </c>
      <c r="F1865" s="489">
        <v>9</v>
      </c>
      <c r="G1865" s="489" t="e">
        <v>#N/A</v>
      </c>
      <c r="H1865" s="489">
        <v>10</v>
      </c>
      <c r="I1865" s="489">
        <v>10</v>
      </c>
      <c r="J1865" s="489">
        <v>10</v>
      </c>
      <c r="K1865" s="489">
        <v>9</v>
      </c>
      <c r="L1865" s="489" t="e">
        <v>#N/A</v>
      </c>
      <c r="M1865" s="743"/>
      <c r="N1865" s="613" t="e">
        <f t="shared" si="261"/>
        <v>#N/A</v>
      </c>
      <c r="O1865" s="613">
        <f t="shared" si="262"/>
        <v>0</v>
      </c>
      <c r="P1865" s="613">
        <f t="shared" si="263"/>
        <v>-1</v>
      </c>
      <c r="Q1865" s="896">
        <f t="shared" si="269"/>
        <v>0.9</v>
      </c>
      <c r="R1865" s="613">
        <f t="shared" si="264"/>
        <v>-1</v>
      </c>
      <c r="S1865" s="613">
        <f t="shared" si="265"/>
        <v>-1</v>
      </c>
      <c r="T1865" s="747">
        <f t="shared" si="266"/>
        <v>0</v>
      </c>
      <c r="U1865" s="613" t="e">
        <f t="shared" si="267"/>
        <v>#N/A</v>
      </c>
    </row>
    <row r="1866" spans="1:21">
      <c r="A1866" s="285" t="s">
        <v>3717</v>
      </c>
      <c r="B1866" s="285" t="s">
        <v>3710</v>
      </c>
      <c r="C1866" s="447" t="s">
        <v>4032</v>
      </c>
      <c r="D1866" s="497">
        <f t="shared" si="268"/>
        <v>11</v>
      </c>
      <c r="E1866" s="496" t="e">
        <v>#N/A</v>
      </c>
      <c r="F1866" s="489">
        <v>11</v>
      </c>
      <c r="G1866" s="489" t="e">
        <v>#N/A</v>
      </c>
      <c r="H1866" s="489">
        <v>10</v>
      </c>
      <c r="I1866" s="489">
        <v>10</v>
      </c>
      <c r="J1866" s="489">
        <v>10</v>
      </c>
      <c r="K1866" s="489">
        <v>11</v>
      </c>
      <c r="L1866" s="489" t="e">
        <v>#N/A</v>
      </c>
      <c r="M1866" s="743"/>
      <c r="N1866" s="613" t="e">
        <f t="shared" si="261"/>
        <v>#N/A</v>
      </c>
      <c r="O1866" s="613">
        <f t="shared" si="262"/>
        <v>0</v>
      </c>
      <c r="P1866" s="613">
        <f t="shared" si="263"/>
        <v>1</v>
      </c>
      <c r="Q1866" s="896">
        <f t="shared" si="269"/>
        <v>1.1000000000000001</v>
      </c>
      <c r="R1866" s="613">
        <f t="shared" si="264"/>
        <v>1</v>
      </c>
      <c r="S1866" s="613">
        <f t="shared" si="265"/>
        <v>1</v>
      </c>
      <c r="T1866" s="747">
        <f t="shared" si="266"/>
        <v>0</v>
      </c>
      <c r="U1866" s="613" t="e">
        <f t="shared" si="267"/>
        <v>#N/A</v>
      </c>
    </row>
    <row r="1867" spans="1:21">
      <c r="A1867" s="285" t="s">
        <v>3717</v>
      </c>
      <c r="B1867" s="285" t="s">
        <v>675</v>
      </c>
      <c r="C1867" s="447" t="s">
        <v>4033</v>
      </c>
      <c r="D1867" s="497">
        <f t="shared" si="268"/>
        <v>220</v>
      </c>
      <c r="E1867" s="496" t="e">
        <v>#N/A</v>
      </c>
      <c r="F1867" s="489">
        <v>220</v>
      </c>
      <c r="G1867" s="489" t="e">
        <v>#N/A</v>
      </c>
      <c r="H1867" s="489">
        <v>220</v>
      </c>
      <c r="I1867" s="489">
        <v>220</v>
      </c>
      <c r="J1867" s="489">
        <v>220</v>
      </c>
      <c r="K1867" s="489">
        <v>220</v>
      </c>
      <c r="L1867" s="489">
        <v>220</v>
      </c>
      <c r="M1867" s="743"/>
      <c r="N1867" s="613" t="e">
        <f t="shared" si="261"/>
        <v>#N/A</v>
      </c>
      <c r="O1867" s="613">
        <f t="shared" si="262"/>
        <v>0</v>
      </c>
      <c r="P1867" s="613">
        <f t="shared" si="263"/>
        <v>0</v>
      </c>
      <c r="Q1867" s="896">
        <f t="shared" si="269"/>
        <v>1</v>
      </c>
      <c r="R1867" s="613">
        <f t="shared" si="264"/>
        <v>0</v>
      </c>
      <c r="S1867" s="613">
        <f t="shared" si="265"/>
        <v>0</v>
      </c>
      <c r="T1867" s="747">
        <f t="shared" si="266"/>
        <v>0</v>
      </c>
      <c r="U1867" s="613">
        <f t="shared" si="267"/>
        <v>0</v>
      </c>
    </row>
    <row r="1868" spans="1:21">
      <c r="A1868" s="285" t="s">
        <v>3717</v>
      </c>
      <c r="B1868" s="285" t="s">
        <v>676</v>
      </c>
      <c r="C1868" s="447" t="s">
        <v>4034</v>
      </c>
      <c r="D1868" s="497">
        <f t="shared" si="268"/>
        <v>220</v>
      </c>
      <c r="E1868" s="496" t="e">
        <v>#N/A</v>
      </c>
      <c r="F1868" s="489">
        <v>220</v>
      </c>
      <c r="G1868" s="489" t="e">
        <v>#N/A</v>
      </c>
      <c r="H1868" s="489">
        <v>220</v>
      </c>
      <c r="I1868" s="489">
        <v>220</v>
      </c>
      <c r="J1868" s="489">
        <v>220</v>
      </c>
      <c r="K1868" s="489">
        <v>220</v>
      </c>
      <c r="L1868" s="489">
        <v>220</v>
      </c>
      <c r="M1868" s="743"/>
      <c r="N1868" s="613" t="e">
        <f t="shared" si="261"/>
        <v>#N/A</v>
      </c>
      <c r="O1868" s="613">
        <f t="shared" si="262"/>
        <v>0</v>
      </c>
      <c r="P1868" s="613">
        <f t="shared" si="263"/>
        <v>0</v>
      </c>
      <c r="Q1868" s="896">
        <f t="shared" si="269"/>
        <v>1</v>
      </c>
      <c r="R1868" s="613">
        <f t="shared" si="264"/>
        <v>0</v>
      </c>
      <c r="S1868" s="613">
        <f t="shared" si="265"/>
        <v>0</v>
      </c>
      <c r="T1868" s="747">
        <f t="shared" si="266"/>
        <v>0</v>
      </c>
      <c r="U1868" s="613">
        <f t="shared" si="267"/>
        <v>0</v>
      </c>
    </row>
    <row r="1869" spans="1:21">
      <c r="A1869" s="285" t="s">
        <v>3717</v>
      </c>
      <c r="B1869" s="285" t="s">
        <v>677</v>
      </c>
      <c r="C1869" s="447" t="s">
        <v>4035</v>
      </c>
      <c r="D1869" s="497">
        <f t="shared" si="268"/>
        <v>220</v>
      </c>
      <c r="E1869" s="496" t="e">
        <v>#N/A</v>
      </c>
      <c r="F1869" s="489">
        <v>220</v>
      </c>
      <c r="G1869" s="489" t="e">
        <v>#N/A</v>
      </c>
      <c r="H1869" s="489">
        <v>220</v>
      </c>
      <c r="I1869" s="489">
        <v>220</v>
      </c>
      <c r="J1869" s="489">
        <v>220</v>
      </c>
      <c r="K1869" s="489">
        <v>220</v>
      </c>
      <c r="L1869" s="489">
        <v>220</v>
      </c>
      <c r="M1869" s="743"/>
      <c r="N1869" s="613" t="e">
        <f t="shared" si="261"/>
        <v>#N/A</v>
      </c>
      <c r="O1869" s="613">
        <f t="shared" si="262"/>
        <v>0</v>
      </c>
      <c r="P1869" s="613">
        <f t="shared" si="263"/>
        <v>0</v>
      </c>
      <c r="Q1869" s="896">
        <f t="shared" si="269"/>
        <v>1</v>
      </c>
      <c r="R1869" s="613">
        <f t="shared" si="264"/>
        <v>0</v>
      </c>
      <c r="S1869" s="613">
        <f t="shared" si="265"/>
        <v>0</v>
      </c>
      <c r="T1869" s="747">
        <f t="shared" si="266"/>
        <v>0</v>
      </c>
      <c r="U1869" s="613">
        <f t="shared" si="267"/>
        <v>0</v>
      </c>
    </row>
    <row r="1870" spans="1:21">
      <c r="A1870" s="285" t="s">
        <v>3717</v>
      </c>
      <c r="B1870" s="285" t="s">
        <v>678</v>
      </c>
      <c r="C1870" s="447" t="s">
        <v>4036</v>
      </c>
      <c r="D1870" s="497">
        <f t="shared" si="268"/>
        <v>220</v>
      </c>
      <c r="E1870" s="496" t="e">
        <v>#N/A</v>
      </c>
      <c r="F1870" s="489">
        <v>220</v>
      </c>
      <c r="G1870" s="489" t="e">
        <v>#N/A</v>
      </c>
      <c r="H1870" s="489">
        <v>220</v>
      </c>
      <c r="I1870" s="489">
        <v>220</v>
      </c>
      <c r="J1870" s="489">
        <v>220</v>
      </c>
      <c r="K1870" s="489">
        <v>220</v>
      </c>
      <c r="L1870" s="489">
        <v>220</v>
      </c>
      <c r="M1870" s="743"/>
      <c r="N1870" s="613" t="e">
        <f t="shared" si="261"/>
        <v>#N/A</v>
      </c>
      <c r="O1870" s="613">
        <f t="shared" si="262"/>
        <v>0</v>
      </c>
      <c r="P1870" s="613">
        <f t="shared" si="263"/>
        <v>0</v>
      </c>
      <c r="Q1870" s="896">
        <f t="shared" si="269"/>
        <v>1</v>
      </c>
      <c r="R1870" s="613">
        <f t="shared" si="264"/>
        <v>0</v>
      </c>
      <c r="S1870" s="613">
        <f t="shared" si="265"/>
        <v>0</v>
      </c>
      <c r="T1870" s="747">
        <f t="shared" si="266"/>
        <v>0</v>
      </c>
      <c r="U1870" s="613">
        <f t="shared" si="267"/>
        <v>0</v>
      </c>
    </row>
    <row r="1871" spans="1:21">
      <c r="A1871" s="285" t="s">
        <v>3717</v>
      </c>
      <c r="B1871" s="285" t="s">
        <v>679</v>
      </c>
      <c r="C1871" s="447" t="s">
        <v>4037</v>
      </c>
      <c r="D1871" s="497">
        <f t="shared" si="268"/>
        <v>220</v>
      </c>
      <c r="E1871" s="496" t="e">
        <v>#N/A</v>
      </c>
      <c r="F1871" s="489">
        <v>220</v>
      </c>
      <c r="G1871" s="489" t="e">
        <v>#N/A</v>
      </c>
      <c r="H1871" s="489">
        <v>220</v>
      </c>
      <c r="I1871" s="489">
        <v>220</v>
      </c>
      <c r="J1871" s="489">
        <v>220</v>
      </c>
      <c r="K1871" s="489">
        <v>220</v>
      </c>
      <c r="L1871" s="489">
        <v>220</v>
      </c>
      <c r="M1871" s="743"/>
      <c r="N1871" s="613" t="e">
        <f t="shared" si="261"/>
        <v>#N/A</v>
      </c>
      <c r="O1871" s="613">
        <f t="shared" si="262"/>
        <v>0</v>
      </c>
      <c r="P1871" s="613">
        <f t="shared" si="263"/>
        <v>0</v>
      </c>
      <c r="Q1871" s="896">
        <f t="shared" si="269"/>
        <v>1</v>
      </c>
      <c r="R1871" s="613">
        <f t="shared" si="264"/>
        <v>0</v>
      </c>
      <c r="S1871" s="613">
        <f t="shared" si="265"/>
        <v>0</v>
      </c>
      <c r="T1871" s="747">
        <f t="shared" si="266"/>
        <v>0</v>
      </c>
      <c r="U1871" s="613">
        <f t="shared" si="267"/>
        <v>0</v>
      </c>
    </row>
    <row r="1872" spans="1:21">
      <c r="A1872" s="285" t="s">
        <v>3717</v>
      </c>
      <c r="B1872" s="285" t="s">
        <v>680</v>
      </c>
      <c r="C1872" s="447" t="s">
        <v>4038</v>
      </c>
      <c r="D1872" s="497">
        <f t="shared" si="268"/>
        <v>220</v>
      </c>
      <c r="E1872" s="496" t="e">
        <v>#N/A</v>
      </c>
      <c r="F1872" s="489">
        <v>220</v>
      </c>
      <c r="G1872" s="489" t="e">
        <v>#N/A</v>
      </c>
      <c r="H1872" s="489">
        <v>220</v>
      </c>
      <c r="I1872" s="489">
        <v>220</v>
      </c>
      <c r="J1872" s="489">
        <v>220</v>
      </c>
      <c r="K1872" s="489">
        <v>220</v>
      </c>
      <c r="L1872" s="489">
        <v>220</v>
      </c>
      <c r="M1872" s="743"/>
      <c r="N1872" s="613" t="e">
        <f t="shared" si="261"/>
        <v>#N/A</v>
      </c>
      <c r="O1872" s="613">
        <f t="shared" si="262"/>
        <v>0</v>
      </c>
      <c r="P1872" s="613">
        <f t="shared" si="263"/>
        <v>0</v>
      </c>
      <c r="Q1872" s="896">
        <f t="shared" si="269"/>
        <v>1</v>
      </c>
      <c r="R1872" s="613">
        <f t="shared" si="264"/>
        <v>0</v>
      </c>
      <c r="S1872" s="613">
        <f t="shared" si="265"/>
        <v>0</v>
      </c>
      <c r="T1872" s="747">
        <f t="shared" si="266"/>
        <v>0</v>
      </c>
      <c r="U1872" s="613">
        <f t="shared" si="267"/>
        <v>0</v>
      </c>
    </row>
    <row r="1873" spans="1:21">
      <c r="A1873" s="285" t="s">
        <v>3717</v>
      </c>
      <c r="B1873" s="285" t="s">
        <v>681</v>
      </c>
      <c r="C1873" s="447" t="e">
        <v>#N/A</v>
      </c>
      <c r="D1873" s="497">
        <f t="shared" si="268"/>
        <v>220</v>
      </c>
      <c r="E1873" s="496" t="e">
        <v>#N/A</v>
      </c>
      <c r="F1873" s="489">
        <v>220</v>
      </c>
      <c r="G1873" s="489" t="e">
        <v>#N/A</v>
      </c>
      <c r="H1873" s="489">
        <v>220</v>
      </c>
      <c r="I1873" s="489">
        <v>220</v>
      </c>
      <c r="J1873" s="489">
        <v>220</v>
      </c>
      <c r="K1873" s="489">
        <v>220</v>
      </c>
      <c r="L1873" s="489">
        <v>220</v>
      </c>
      <c r="M1873" s="743"/>
      <c r="N1873" s="613" t="e">
        <f t="shared" si="261"/>
        <v>#N/A</v>
      </c>
      <c r="O1873" s="613">
        <f t="shared" si="262"/>
        <v>0</v>
      </c>
      <c r="P1873" s="613">
        <f t="shared" si="263"/>
        <v>0</v>
      </c>
      <c r="Q1873" s="896">
        <f t="shared" si="269"/>
        <v>1</v>
      </c>
      <c r="R1873" s="613">
        <f t="shared" si="264"/>
        <v>0</v>
      </c>
      <c r="S1873" s="613">
        <f t="shared" si="265"/>
        <v>0</v>
      </c>
      <c r="T1873" s="747">
        <f t="shared" si="266"/>
        <v>0</v>
      </c>
      <c r="U1873" s="613">
        <f t="shared" si="267"/>
        <v>0</v>
      </c>
    </row>
    <row r="1874" spans="1:21">
      <c r="A1874" s="285" t="s">
        <v>3717</v>
      </c>
      <c r="B1874" s="285" t="s">
        <v>2580</v>
      </c>
      <c r="C1874" s="447" t="s">
        <v>4039</v>
      </c>
      <c r="D1874" s="497">
        <f t="shared" si="268"/>
        <v>67</v>
      </c>
      <c r="E1874" s="496" t="e">
        <v>#N/A</v>
      </c>
      <c r="F1874" s="489">
        <v>67</v>
      </c>
      <c r="G1874" s="489" t="e">
        <v>#N/A</v>
      </c>
      <c r="H1874" s="489">
        <v>67</v>
      </c>
      <c r="I1874" s="489">
        <v>67</v>
      </c>
      <c r="J1874" s="489">
        <v>67</v>
      </c>
      <c r="K1874" s="489">
        <v>67</v>
      </c>
      <c r="L1874" s="489" t="e">
        <v>#N/A</v>
      </c>
      <c r="M1874" s="743"/>
      <c r="N1874" s="613" t="e">
        <f t="shared" si="261"/>
        <v>#N/A</v>
      </c>
      <c r="O1874" s="613">
        <f t="shared" si="262"/>
        <v>0</v>
      </c>
      <c r="P1874" s="613">
        <f t="shared" si="263"/>
        <v>0</v>
      </c>
      <c r="Q1874" s="896">
        <f t="shared" si="269"/>
        <v>1</v>
      </c>
      <c r="R1874" s="613">
        <f t="shared" si="264"/>
        <v>0</v>
      </c>
      <c r="S1874" s="613">
        <f t="shared" si="265"/>
        <v>0</v>
      </c>
      <c r="T1874" s="747">
        <f t="shared" si="266"/>
        <v>0</v>
      </c>
      <c r="U1874" s="613" t="e">
        <f t="shared" si="267"/>
        <v>#N/A</v>
      </c>
    </row>
    <row r="1875" spans="1:21">
      <c r="A1875" s="285" t="s">
        <v>3717</v>
      </c>
      <c r="B1875" s="285" t="s">
        <v>2578</v>
      </c>
      <c r="C1875" s="447" t="s">
        <v>4040</v>
      </c>
      <c r="D1875" s="497">
        <f t="shared" si="268"/>
        <v>65</v>
      </c>
      <c r="E1875" s="496" t="e">
        <v>#N/A</v>
      </c>
      <c r="F1875" s="489">
        <v>65</v>
      </c>
      <c r="G1875" s="489" t="e">
        <v>#N/A</v>
      </c>
      <c r="H1875" s="489">
        <v>65</v>
      </c>
      <c r="I1875" s="489">
        <v>65</v>
      </c>
      <c r="J1875" s="489">
        <v>65</v>
      </c>
      <c r="K1875" s="489">
        <v>65</v>
      </c>
      <c r="L1875" s="489" t="e">
        <v>#N/A</v>
      </c>
      <c r="M1875" s="743"/>
      <c r="N1875" s="613" t="e">
        <f t="shared" si="261"/>
        <v>#N/A</v>
      </c>
      <c r="O1875" s="613">
        <f t="shared" si="262"/>
        <v>0</v>
      </c>
      <c r="P1875" s="613">
        <f t="shared" si="263"/>
        <v>0</v>
      </c>
      <c r="Q1875" s="896">
        <f t="shared" si="269"/>
        <v>1</v>
      </c>
      <c r="R1875" s="613">
        <f t="shared" si="264"/>
        <v>0</v>
      </c>
      <c r="S1875" s="613">
        <f t="shared" si="265"/>
        <v>0</v>
      </c>
      <c r="T1875" s="747">
        <f t="shared" si="266"/>
        <v>0</v>
      </c>
      <c r="U1875" s="613" t="e">
        <f t="shared" si="267"/>
        <v>#N/A</v>
      </c>
    </row>
    <row r="1876" spans="1:21">
      <c r="A1876" s="285" t="s">
        <v>3717</v>
      </c>
      <c r="B1876" s="285" t="s">
        <v>2582</v>
      </c>
      <c r="C1876" s="447" t="s">
        <v>4041</v>
      </c>
      <c r="D1876" s="497">
        <f t="shared" si="268"/>
        <v>99</v>
      </c>
      <c r="E1876" s="496" t="e">
        <v>#N/A</v>
      </c>
      <c r="F1876" s="489">
        <v>99</v>
      </c>
      <c r="G1876" s="489" t="e">
        <v>#N/A</v>
      </c>
      <c r="H1876" s="489">
        <v>99</v>
      </c>
      <c r="I1876" s="489">
        <v>99</v>
      </c>
      <c r="J1876" s="489">
        <v>99</v>
      </c>
      <c r="K1876" s="489">
        <v>99</v>
      </c>
      <c r="L1876" s="489" t="e">
        <v>#N/A</v>
      </c>
      <c r="M1876" s="743"/>
      <c r="N1876" s="613" t="e">
        <f t="shared" si="261"/>
        <v>#N/A</v>
      </c>
      <c r="O1876" s="613">
        <f t="shared" si="262"/>
        <v>0</v>
      </c>
      <c r="P1876" s="613">
        <f t="shared" si="263"/>
        <v>0</v>
      </c>
      <c r="Q1876" s="896">
        <f t="shared" si="269"/>
        <v>1</v>
      </c>
      <c r="R1876" s="613">
        <f t="shared" si="264"/>
        <v>0</v>
      </c>
      <c r="S1876" s="613">
        <f t="shared" si="265"/>
        <v>0</v>
      </c>
      <c r="T1876" s="747">
        <f t="shared" si="266"/>
        <v>0</v>
      </c>
      <c r="U1876" s="613" t="e">
        <f t="shared" si="267"/>
        <v>#N/A</v>
      </c>
    </row>
    <row r="1877" spans="1:21">
      <c r="A1877" s="285" t="s">
        <v>3717</v>
      </c>
      <c r="B1877" s="285" t="s">
        <v>2579</v>
      </c>
      <c r="C1877" s="447" t="s">
        <v>4042</v>
      </c>
      <c r="D1877" s="497">
        <f t="shared" si="268"/>
        <v>65</v>
      </c>
      <c r="E1877" s="496" t="e">
        <v>#N/A</v>
      </c>
      <c r="F1877" s="489">
        <v>65</v>
      </c>
      <c r="G1877" s="489" t="e">
        <v>#N/A</v>
      </c>
      <c r="H1877" s="489">
        <v>65</v>
      </c>
      <c r="I1877" s="489">
        <v>65</v>
      </c>
      <c r="J1877" s="489">
        <v>65</v>
      </c>
      <c r="K1877" s="489">
        <v>65</v>
      </c>
      <c r="L1877" s="489" t="e">
        <v>#N/A</v>
      </c>
      <c r="M1877" s="743"/>
      <c r="N1877" s="613" t="e">
        <f t="shared" si="261"/>
        <v>#N/A</v>
      </c>
      <c r="O1877" s="613">
        <f t="shared" si="262"/>
        <v>0</v>
      </c>
      <c r="P1877" s="613">
        <f t="shared" si="263"/>
        <v>0</v>
      </c>
      <c r="Q1877" s="896">
        <f t="shared" si="269"/>
        <v>1</v>
      </c>
      <c r="R1877" s="613">
        <f t="shared" si="264"/>
        <v>0</v>
      </c>
      <c r="S1877" s="613">
        <f t="shared" si="265"/>
        <v>0</v>
      </c>
      <c r="T1877" s="747">
        <f t="shared" si="266"/>
        <v>0</v>
      </c>
      <c r="U1877" s="613" t="e">
        <f t="shared" si="267"/>
        <v>#N/A</v>
      </c>
    </row>
    <row r="1878" spans="1:21">
      <c r="A1878" s="285" t="s">
        <v>3717</v>
      </c>
      <c r="B1878" s="285" t="s">
        <v>2581</v>
      </c>
      <c r="C1878" s="447" t="s">
        <v>4043</v>
      </c>
      <c r="D1878" s="497">
        <f t="shared" si="268"/>
        <v>74</v>
      </c>
      <c r="E1878" s="496" t="e">
        <v>#N/A</v>
      </c>
      <c r="F1878" s="489">
        <v>74</v>
      </c>
      <c r="G1878" s="489" t="e">
        <v>#N/A</v>
      </c>
      <c r="H1878" s="489">
        <v>74</v>
      </c>
      <c r="I1878" s="489">
        <v>74</v>
      </c>
      <c r="J1878" s="489">
        <v>74</v>
      </c>
      <c r="K1878" s="489">
        <v>74</v>
      </c>
      <c r="L1878" s="489" t="e">
        <v>#N/A</v>
      </c>
      <c r="M1878" s="743"/>
      <c r="N1878" s="613" t="e">
        <f t="shared" si="261"/>
        <v>#N/A</v>
      </c>
      <c r="O1878" s="613">
        <f t="shared" si="262"/>
        <v>0</v>
      </c>
      <c r="P1878" s="613">
        <f t="shared" si="263"/>
        <v>0</v>
      </c>
      <c r="Q1878" s="896">
        <f t="shared" si="269"/>
        <v>1</v>
      </c>
      <c r="R1878" s="613">
        <f t="shared" si="264"/>
        <v>0</v>
      </c>
      <c r="S1878" s="613">
        <f t="shared" si="265"/>
        <v>0</v>
      </c>
      <c r="T1878" s="747">
        <f t="shared" si="266"/>
        <v>0</v>
      </c>
      <c r="U1878" s="613" t="e">
        <f t="shared" si="267"/>
        <v>#N/A</v>
      </c>
    </row>
    <row r="1879" spans="1:21">
      <c r="A1879" s="285" t="s">
        <v>3717</v>
      </c>
      <c r="B1879" s="285" t="s">
        <v>424</v>
      </c>
      <c r="C1879" s="447">
        <v>4010869208956</v>
      </c>
      <c r="D1879" s="497">
        <f t="shared" si="268"/>
        <v>160</v>
      </c>
      <c r="E1879" s="496" t="e">
        <v>#N/A</v>
      </c>
      <c r="F1879" s="489">
        <v>160</v>
      </c>
      <c r="G1879" s="489" t="e">
        <v>#N/A</v>
      </c>
      <c r="H1879" s="489">
        <v>160</v>
      </c>
      <c r="I1879" s="489">
        <v>160</v>
      </c>
      <c r="J1879" s="489">
        <v>160</v>
      </c>
      <c r="K1879" s="489">
        <v>160</v>
      </c>
      <c r="L1879" s="489">
        <v>160</v>
      </c>
      <c r="M1879" s="743"/>
      <c r="N1879" s="613" t="e">
        <f t="shared" si="261"/>
        <v>#N/A</v>
      </c>
      <c r="O1879" s="613">
        <f t="shared" si="262"/>
        <v>0</v>
      </c>
      <c r="P1879" s="613">
        <f t="shared" si="263"/>
        <v>0</v>
      </c>
      <c r="Q1879" s="896">
        <f t="shared" si="269"/>
        <v>1</v>
      </c>
      <c r="R1879" s="613">
        <f t="shared" si="264"/>
        <v>0</v>
      </c>
      <c r="S1879" s="613">
        <f t="shared" si="265"/>
        <v>0</v>
      </c>
      <c r="T1879" s="747">
        <f t="shared" si="266"/>
        <v>0</v>
      </c>
      <c r="U1879" s="613">
        <f t="shared" si="267"/>
        <v>0</v>
      </c>
    </row>
    <row r="1880" spans="1:21">
      <c r="A1880" s="285" t="s">
        <v>3720</v>
      </c>
      <c r="B1880" s="740" t="s">
        <v>3885</v>
      </c>
      <c r="C1880" s="447">
        <v>4010869401876</v>
      </c>
      <c r="D1880" s="497">
        <f t="shared" si="268"/>
        <v>25</v>
      </c>
      <c r="E1880" s="741" t="e">
        <v>#N/A</v>
      </c>
      <c r="F1880" s="489" t="e">
        <v>#N/A</v>
      </c>
      <c r="G1880" s="489" t="e">
        <v>#N/A</v>
      </c>
      <c r="H1880" s="489" t="e">
        <v>#N/A</v>
      </c>
      <c r="I1880" s="489" t="e">
        <v>#N/A</v>
      </c>
      <c r="J1880" s="489" t="e">
        <v>#N/A</v>
      </c>
      <c r="K1880" s="489">
        <v>25</v>
      </c>
      <c r="L1880" s="489" t="e">
        <v>#N/A</v>
      </c>
      <c r="N1880" s="613" t="e">
        <f t="shared" si="261"/>
        <v>#N/A</v>
      </c>
      <c r="O1880" s="613" t="e">
        <f t="shared" si="262"/>
        <v>#N/A</v>
      </c>
      <c r="P1880" s="613" t="e">
        <f t="shared" si="263"/>
        <v>#N/A</v>
      </c>
      <c r="Q1880" s="896" t="e">
        <f t="shared" si="269"/>
        <v>#N/A</v>
      </c>
      <c r="R1880" s="613" t="e">
        <f t="shared" si="264"/>
        <v>#N/A</v>
      </c>
      <c r="S1880" s="613" t="e">
        <f t="shared" si="265"/>
        <v>#N/A</v>
      </c>
      <c r="T1880" s="747">
        <f t="shared" si="266"/>
        <v>0</v>
      </c>
      <c r="U1880" s="613" t="e">
        <f t="shared" si="267"/>
        <v>#N/A</v>
      </c>
    </row>
    <row r="1881" spans="1:21">
      <c r="A1881" s="285" t="s">
        <v>3720</v>
      </c>
      <c r="B1881" s="285" t="s">
        <v>999</v>
      </c>
      <c r="C1881" s="447"/>
      <c r="D1881" s="497">
        <f t="shared" si="268"/>
        <v>3176</v>
      </c>
      <c r="E1881" s="496" t="e">
        <v>#N/A</v>
      </c>
      <c r="F1881" s="489" t="e">
        <v>#N/A</v>
      </c>
      <c r="G1881" s="489" t="e">
        <v>#N/A</v>
      </c>
      <c r="H1881" s="489">
        <v>3176</v>
      </c>
      <c r="I1881" s="489">
        <v>3176</v>
      </c>
      <c r="J1881" s="489">
        <v>3176</v>
      </c>
      <c r="K1881" s="489" t="e">
        <v>#N/A</v>
      </c>
      <c r="L1881" s="489" t="e">
        <v>#N/A</v>
      </c>
      <c r="N1881" s="613" t="e">
        <f t="shared" si="261"/>
        <v>#N/A</v>
      </c>
      <c r="O1881" s="613" t="e">
        <f t="shared" si="262"/>
        <v>#N/A</v>
      </c>
      <c r="P1881" s="613">
        <f t="shared" si="263"/>
        <v>0</v>
      </c>
      <c r="Q1881" s="896" t="e">
        <f t="shared" si="269"/>
        <v>#N/A</v>
      </c>
      <c r="R1881" s="613">
        <f t="shared" si="264"/>
        <v>0</v>
      </c>
      <c r="S1881" s="613">
        <f t="shared" si="265"/>
        <v>0</v>
      </c>
      <c r="T1881" s="747" t="e">
        <f t="shared" si="266"/>
        <v>#N/A</v>
      </c>
      <c r="U1881" s="613" t="e">
        <f t="shared" si="267"/>
        <v>#N/A</v>
      </c>
    </row>
    <row r="1882" spans="1:21">
      <c r="A1882" s="285" t="s">
        <v>3720</v>
      </c>
      <c r="B1882" s="285" t="s">
        <v>1000</v>
      </c>
      <c r="C1882" s="447"/>
      <c r="D1882" s="497">
        <f t="shared" si="268"/>
        <v>3487</v>
      </c>
      <c r="E1882" s="496" t="e">
        <v>#N/A</v>
      </c>
      <c r="F1882" s="489" t="e">
        <v>#N/A</v>
      </c>
      <c r="G1882" s="489" t="e">
        <v>#N/A</v>
      </c>
      <c r="H1882" s="489">
        <v>3487</v>
      </c>
      <c r="I1882" s="489">
        <v>3487</v>
      </c>
      <c r="J1882" s="489">
        <v>3487</v>
      </c>
      <c r="K1882" s="489" t="e">
        <v>#N/A</v>
      </c>
      <c r="L1882" s="489" t="e">
        <v>#N/A</v>
      </c>
      <c r="N1882" s="613" t="e">
        <f t="shared" si="261"/>
        <v>#N/A</v>
      </c>
      <c r="O1882" s="613" t="e">
        <f t="shared" si="262"/>
        <v>#N/A</v>
      </c>
      <c r="P1882" s="613">
        <f t="shared" si="263"/>
        <v>0</v>
      </c>
      <c r="Q1882" s="896" t="e">
        <f t="shared" si="269"/>
        <v>#N/A</v>
      </c>
      <c r="R1882" s="613">
        <f t="shared" si="264"/>
        <v>0</v>
      </c>
      <c r="S1882" s="613">
        <f t="shared" si="265"/>
        <v>0</v>
      </c>
      <c r="T1882" s="747" t="e">
        <f t="shared" si="266"/>
        <v>#N/A</v>
      </c>
      <c r="U1882" s="613" t="e">
        <f t="shared" si="267"/>
        <v>#N/A</v>
      </c>
    </row>
    <row r="1883" spans="1:21">
      <c r="A1883" s="285" t="s">
        <v>3721</v>
      </c>
      <c r="B1883" s="285" t="s">
        <v>4615</v>
      </c>
      <c r="C1883" s="447"/>
      <c r="D1883" s="497">
        <v>16238</v>
      </c>
      <c r="E1883" s="496" t="e">
        <v>#N/A</v>
      </c>
      <c r="F1883" s="489" t="e">
        <v>#N/A</v>
      </c>
      <c r="G1883" s="489" t="e">
        <v>#N/A</v>
      </c>
      <c r="H1883" s="489" t="e">
        <v>#N/A</v>
      </c>
      <c r="I1883" s="489" t="e">
        <v>#N/A</v>
      </c>
      <c r="J1883" s="489" t="e">
        <v>#N/A</v>
      </c>
      <c r="K1883" s="489" t="e">
        <v>#N/A</v>
      </c>
      <c r="L1883" s="489" t="e">
        <v>#N/A</v>
      </c>
      <c r="N1883" s="613" t="e">
        <f t="shared" si="261"/>
        <v>#N/A</v>
      </c>
      <c r="O1883" s="613" t="e">
        <f t="shared" si="262"/>
        <v>#N/A</v>
      </c>
      <c r="P1883" s="613" t="e">
        <f t="shared" si="263"/>
        <v>#N/A</v>
      </c>
      <c r="Q1883" s="896" t="e">
        <f t="shared" si="269"/>
        <v>#N/A</v>
      </c>
      <c r="R1883" s="613" t="e">
        <f t="shared" si="264"/>
        <v>#N/A</v>
      </c>
      <c r="S1883" s="613" t="e">
        <f t="shared" si="265"/>
        <v>#N/A</v>
      </c>
      <c r="T1883" s="747" t="e">
        <f t="shared" si="266"/>
        <v>#N/A</v>
      </c>
      <c r="U1883" s="613" t="e">
        <f t="shared" si="267"/>
        <v>#N/A</v>
      </c>
    </row>
    <row r="1884" spans="1:21">
      <c r="A1884" s="285" t="s">
        <v>3721</v>
      </c>
      <c r="B1884" s="285" t="s">
        <v>4616</v>
      </c>
      <c r="C1884" s="447"/>
      <c r="D1884" s="497">
        <v>17580</v>
      </c>
      <c r="E1884" s="496" t="e">
        <v>#N/A</v>
      </c>
      <c r="F1884" s="489" t="e">
        <v>#N/A</v>
      </c>
      <c r="G1884" s="489" t="e">
        <v>#N/A</v>
      </c>
      <c r="H1884" s="489" t="e">
        <v>#N/A</v>
      </c>
      <c r="I1884" s="489" t="e">
        <v>#N/A</v>
      </c>
      <c r="J1884" s="489" t="e">
        <v>#N/A</v>
      </c>
      <c r="K1884" s="489" t="e">
        <v>#N/A</v>
      </c>
      <c r="L1884" s="489" t="e">
        <v>#N/A</v>
      </c>
      <c r="N1884" s="613" t="e">
        <f t="shared" si="261"/>
        <v>#N/A</v>
      </c>
      <c r="O1884" s="613" t="e">
        <f t="shared" si="262"/>
        <v>#N/A</v>
      </c>
      <c r="P1884" s="613" t="e">
        <f t="shared" si="263"/>
        <v>#N/A</v>
      </c>
      <c r="Q1884" s="896" t="e">
        <f t="shared" si="269"/>
        <v>#N/A</v>
      </c>
      <c r="R1884" s="613" t="e">
        <f t="shared" si="264"/>
        <v>#N/A</v>
      </c>
      <c r="S1884" s="613" t="e">
        <f t="shared" si="265"/>
        <v>#N/A</v>
      </c>
      <c r="T1884" s="747" t="e">
        <f t="shared" si="266"/>
        <v>#N/A</v>
      </c>
      <c r="U1884" s="613" t="e">
        <f t="shared" si="267"/>
        <v>#N/A</v>
      </c>
    </row>
    <row r="1885" spans="1:21">
      <c r="A1885" s="285" t="s">
        <v>3721</v>
      </c>
      <c r="B1885" s="285" t="s">
        <v>4617</v>
      </c>
      <c r="C1885" s="447"/>
      <c r="D1885" s="497">
        <v>20919</v>
      </c>
      <c r="E1885" s="496">
        <v>20919</v>
      </c>
      <c r="F1885" s="489" t="e">
        <v>#N/A</v>
      </c>
      <c r="G1885" s="489" t="e">
        <v>#N/A</v>
      </c>
      <c r="H1885" s="489" t="e">
        <v>#N/A</v>
      </c>
      <c r="I1885" s="489" t="e">
        <v>#N/A</v>
      </c>
      <c r="J1885" s="489" t="e">
        <v>#N/A</v>
      </c>
      <c r="K1885" s="489" t="e">
        <v>#N/A</v>
      </c>
      <c r="L1885" s="489" t="e">
        <v>#N/A</v>
      </c>
      <c r="N1885" s="613">
        <f t="shared" si="261"/>
        <v>0</v>
      </c>
      <c r="O1885" s="613" t="e">
        <f t="shared" si="262"/>
        <v>#N/A</v>
      </c>
      <c r="P1885" s="613" t="e">
        <f t="shared" si="263"/>
        <v>#N/A</v>
      </c>
      <c r="Q1885" s="896" t="e">
        <f t="shared" si="269"/>
        <v>#N/A</v>
      </c>
      <c r="R1885" s="613" t="e">
        <f t="shared" si="264"/>
        <v>#N/A</v>
      </c>
      <c r="S1885" s="613" t="e">
        <f t="shared" si="265"/>
        <v>#N/A</v>
      </c>
      <c r="T1885" s="747" t="e">
        <f t="shared" si="266"/>
        <v>#N/A</v>
      </c>
      <c r="U1885" s="613" t="e">
        <f t="shared" si="267"/>
        <v>#N/A</v>
      </c>
    </row>
    <row r="1886" spans="1:21">
      <c r="A1886" s="285" t="s">
        <v>3720</v>
      </c>
      <c r="B1886" s="285" t="s">
        <v>4864</v>
      </c>
      <c r="C1886" s="447"/>
      <c r="D1886" s="497">
        <f t="shared" si="268"/>
        <v>5334</v>
      </c>
      <c r="E1886" s="496">
        <v>5334</v>
      </c>
      <c r="F1886" s="489" t="e">
        <v>#N/A</v>
      </c>
      <c r="G1886" s="489" t="e">
        <v>#N/A</v>
      </c>
      <c r="H1886" s="489" t="e">
        <v>#N/A</v>
      </c>
      <c r="I1886" s="489" t="e">
        <v>#N/A</v>
      </c>
      <c r="J1886" s="489">
        <v>5333</v>
      </c>
      <c r="K1886" s="489" t="e">
        <v>#N/A</v>
      </c>
      <c r="L1886" s="489" t="e">
        <v>#N/A</v>
      </c>
      <c r="N1886" s="613">
        <f t="shared" si="261"/>
        <v>0</v>
      </c>
      <c r="O1886" s="613" t="e">
        <f t="shared" si="262"/>
        <v>#N/A</v>
      </c>
      <c r="P1886" s="613" t="e">
        <f t="shared" si="263"/>
        <v>#N/A</v>
      </c>
      <c r="Q1886" s="896" t="e">
        <f t="shared" si="269"/>
        <v>#N/A</v>
      </c>
      <c r="R1886" s="613" t="e">
        <f t="shared" si="264"/>
        <v>#N/A</v>
      </c>
      <c r="S1886" s="613">
        <f t="shared" si="265"/>
        <v>1</v>
      </c>
      <c r="T1886" s="747" t="e">
        <f t="shared" si="266"/>
        <v>#N/A</v>
      </c>
      <c r="U1886" s="613" t="e">
        <f t="shared" si="267"/>
        <v>#N/A</v>
      </c>
    </row>
    <row r="1887" spans="1:21">
      <c r="A1887" s="285" t="s">
        <v>3720</v>
      </c>
      <c r="B1887" s="285" t="s">
        <v>4865</v>
      </c>
      <c r="C1887" s="447"/>
      <c r="D1887" s="497">
        <f t="shared" si="268"/>
        <v>3984</v>
      </c>
      <c r="E1887" s="496">
        <v>3984</v>
      </c>
      <c r="F1887" s="489" t="e">
        <v>#N/A</v>
      </c>
      <c r="G1887" s="489" t="e">
        <v>#N/A</v>
      </c>
      <c r="H1887" s="489">
        <v>5488</v>
      </c>
      <c r="I1887" s="489">
        <v>5488</v>
      </c>
      <c r="J1887" s="489">
        <v>5488</v>
      </c>
      <c r="K1887" s="489" t="e">
        <v>#N/A</v>
      </c>
      <c r="L1887" s="489" t="e">
        <v>#N/A</v>
      </c>
      <c r="N1887" s="613">
        <f t="shared" si="261"/>
        <v>0</v>
      </c>
      <c r="O1887" s="613" t="e">
        <f t="shared" si="262"/>
        <v>#N/A</v>
      </c>
      <c r="P1887" s="613">
        <f t="shared" si="263"/>
        <v>-1504</v>
      </c>
      <c r="Q1887" s="896" t="e">
        <f t="shared" si="269"/>
        <v>#N/A</v>
      </c>
      <c r="R1887" s="613">
        <f t="shared" si="264"/>
        <v>-1504</v>
      </c>
      <c r="S1887" s="613">
        <f t="shared" si="265"/>
        <v>-1504</v>
      </c>
      <c r="T1887" s="747" t="e">
        <f t="shared" si="266"/>
        <v>#N/A</v>
      </c>
      <c r="U1887" s="613" t="e">
        <f t="shared" si="267"/>
        <v>#N/A</v>
      </c>
    </row>
    <row r="1888" spans="1:21">
      <c r="A1888" s="285" t="s">
        <v>3720</v>
      </c>
      <c r="B1888" s="285" t="s">
        <v>4866</v>
      </c>
      <c r="C1888" s="447"/>
      <c r="D1888" s="497">
        <f t="shared" si="268"/>
        <v>5526</v>
      </c>
      <c r="E1888" s="496">
        <v>5526</v>
      </c>
      <c r="F1888" s="489" t="e">
        <v>#N/A</v>
      </c>
      <c r="G1888" s="489" t="e">
        <v>#N/A</v>
      </c>
      <c r="H1888" s="489">
        <v>6286</v>
      </c>
      <c r="I1888" s="489">
        <v>6286</v>
      </c>
      <c r="J1888" s="489">
        <v>6286</v>
      </c>
      <c r="K1888" s="489" t="e">
        <v>#N/A</v>
      </c>
      <c r="L1888" s="489" t="e">
        <v>#N/A</v>
      </c>
      <c r="N1888" s="613">
        <f t="shared" si="261"/>
        <v>0</v>
      </c>
      <c r="O1888" s="613" t="e">
        <f t="shared" si="262"/>
        <v>#N/A</v>
      </c>
      <c r="P1888" s="613">
        <f t="shared" si="263"/>
        <v>-760</v>
      </c>
      <c r="Q1888" s="896" t="e">
        <f t="shared" si="269"/>
        <v>#N/A</v>
      </c>
      <c r="R1888" s="613">
        <f t="shared" si="264"/>
        <v>-760</v>
      </c>
      <c r="S1888" s="613">
        <f t="shared" si="265"/>
        <v>-760</v>
      </c>
      <c r="T1888" s="747" t="e">
        <f t="shared" si="266"/>
        <v>#N/A</v>
      </c>
      <c r="U1888" s="613" t="e">
        <f t="shared" si="267"/>
        <v>#N/A</v>
      </c>
    </row>
    <row r="1889" spans="1:21">
      <c r="A1889" s="285" t="s">
        <v>3720</v>
      </c>
      <c r="B1889" s="285" t="s">
        <v>4867</v>
      </c>
      <c r="C1889" s="447"/>
      <c r="D1889" s="497">
        <f t="shared" si="268"/>
        <v>6353</v>
      </c>
      <c r="E1889" s="496">
        <v>6353</v>
      </c>
      <c r="F1889" s="489" t="e">
        <v>#N/A</v>
      </c>
      <c r="G1889" s="489" t="e">
        <v>#N/A</v>
      </c>
      <c r="H1889" s="489">
        <v>7884</v>
      </c>
      <c r="I1889" s="489">
        <v>7884</v>
      </c>
      <c r="J1889" s="489">
        <v>7884</v>
      </c>
      <c r="K1889" s="489" t="e">
        <v>#N/A</v>
      </c>
      <c r="L1889" s="489" t="e">
        <v>#N/A</v>
      </c>
      <c r="N1889" s="613">
        <f t="shared" si="261"/>
        <v>0</v>
      </c>
      <c r="O1889" s="613" t="e">
        <f t="shared" si="262"/>
        <v>#N/A</v>
      </c>
      <c r="P1889" s="613">
        <f t="shared" si="263"/>
        <v>-1531</v>
      </c>
      <c r="Q1889" s="896" t="e">
        <f t="shared" si="269"/>
        <v>#N/A</v>
      </c>
      <c r="R1889" s="613">
        <f t="shared" si="264"/>
        <v>-1531</v>
      </c>
      <c r="S1889" s="613">
        <f t="shared" si="265"/>
        <v>-1531</v>
      </c>
      <c r="T1889" s="747" t="e">
        <f t="shared" si="266"/>
        <v>#N/A</v>
      </c>
      <c r="U1889" s="613" t="e">
        <f t="shared" si="267"/>
        <v>#N/A</v>
      </c>
    </row>
    <row r="1890" spans="1:21">
      <c r="A1890" s="285" t="s">
        <v>3720</v>
      </c>
      <c r="B1890" s="285" t="s">
        <v>4868</v>
      </c>
      <c r="C1890" s="447"/>
      <c r="D1890" s="497">
        <f t="shared" si="268"/>
        <v>7310</v>
      </c>
      <c r="E1890" s="496">
        <v>7310</v>
      </c>
      <c r="F1890" s="489" t="e">
        <v>#N/A</v>
      </c>
      <c r="G1890" s="489" t="e">
        <v>#N/A</v>
      </c>
      <c r="H1890" s="489">
        <v>6749</v>
      </c>
      <c r="I1890" s="489" t="e">
        <v>#N/A</v>
      </c>
      <c r="J1890" s="489" t="e">
        <v>#N/A</v>
      </c>
      <c r="K1890" s="489" t="e">
        <v>#N/A</v>
      </c>
      <c r="L1890" s="489" t="e">
        <v>#N/A</v>
      </c>
      <c r="N1890" s="613">
        <f t="shared" si="261"/>
        <v>0</v>
      </c>
      <c r="O1890" s="613" t="e">
        <f t="shared" si="262"/>
        <v>#N/A</v>
      </c>
      <c r="P1890" s="613">
        <f t="shared" si="263"/>
        <v>561</v>
      </c>
      <c r="Q1890" s="896" t="e">
        <f t="shared" si="269"/>
        <v>#N/A</v>
      </c>
      <c r="R1890" s="613" t="e">
        <f t="shared" si="264"/>
        <v>#N/A</v>
      </c>
      <c r="S1890" s="613" t="e">
        <f t="shared" si="265"/>
        <v>#N/A</v>
      </c>
      <c r="T1890" s="747" t="e">
        <f t="shared" si="266"/>
        <v>#N/A</v>
      </c>
      <c r="U1890" s="613" t="e">
        <f t="shared" si="267"/>
        <v>#N/A</v>
      </c>
    </row>
    <row r="1891" spans="1:21">
      <c r="A1891" s="285" t="s">
        <v>3720</v>
      </c>
      <c r="B1891" s="285" t="s">
        <v>4869</v>
      </c>
      <c r="C1891" s="447"/>
      <c r="D1891" s="497">
        <f t="shared" si="268"/>
        <v>8703</v>
      </c>
      <c r="E1891" s="496">
        <v>8703</v>
      </c>
      <c r="F1891" s="489" t="e">
        <v>#N/A</v>
      </c>
      <c r="G1891" s="489" t="e">
        <v>#N/A</v>
      </c>
      <c r="H1891" s="489" t="e">
        <v>#N/A</v>
      </c>
      <c r="I1891" s="489" t="e">
        <v>#N/A</v>
      </c>
      <c r="J1891" s="489" t="e">
        <v>#N/A</v>
      </c>
      <c r="K1891" s="489" t="e">
        <v>#N/A</v>
      </c>
      <c r="L1891" s="489" t="e">
        <v>#N/A</v>
      </c>
      <c r="N1891" s="613">
        <f t="shared" si="261"/>
        <v>0</v>
      </c>
      <c r="O1891" s="613" t="e">
        <f t="shared" si="262"/>
        <v>#N/A</v>
      </c>
      <c r="P1891" s="613" t="e">
        <f t="shared" si="263"/>
        <v>#N/A</v>
      </c>
      <c r="Q1891" s="896" t="e">
        <f t="shared" si="269"/>
        <v>#N/A</v>
      </c>
      <c r="R1891" s="613" t="e">
        <f t="shared" si="264"/>
        <v>#N/A</v>
      </c>
      <c r="S1891" s="613" t="e">
        <f t="shared" si="265"/>
        <v>#N/A</v>
      </c>
      <c r="T1891" s="747" t="e">
        <f t="shared" si="266"/>
        <v>#N/A</v>
      </c>
      <c r="U1891" s="613" t="e">
        <f t="shared" si="267"/>
        <v>#N/A</v>
      </c>
    </row>
    <row r="1892" spans="1:21">
      <c r="A1892" s="285" t="s">
        <v>3720</v>
      </c>
      <c r="B1892" s="285" t="s">
        <v>4870</v>
      </c>
      <c r="C1892" s="447"/>
      <c r="D1892" s="497">
        <f t="shared" si="268"/>
        <v>11544</v>
      </c>
      <c r="E1892" s="496">
        <v>11544</v>
      </c>
      <c r="F1892" s="489" t="e">
        <v>#N/A</v>
      </c>
      <c r="G1892" s="489" t="e">
        <v>#N/A</v>
      </c>
      <c r="H1892" s="489">
        <v>8097</v>
      </c>
      <c r="I1892" s="489">
        <v>8097</v>
      </c>
      <c r="J1892" s="489">
        <v>8097</v>
      </c>
      <c r="K1892" s="489" t="e">
        <v>#N/A</v>
      </c>
      <c r="L1892" s="489" t="e">
        <v>#N/A</v>
      </c>
      <c r="N1892" s="613">
        <f t="shared" si="261"/>
        <v>0</v>
      </c>
      <c r="O1892" s="613" t="e">
        <f t="shared" si="262"/>
        <v>#N/A</v>
      </c>
      <c r="P1892" s="613">
        <f t="shared" si="263"/>
        <v>3447</v>
      </c>
      <c r="Q1892" s="896" t="e">
        <f t="shared" si="269"/>
        <v>#N/A</v>
      </c>
      <c r="R1892" s="613">
        <f t="shared" si="264"/>
        <v>3447</v>
      </c>
      <c r="S1892" s="613">
        <f t="shared" si="265"/>
        <v>3447</v>
      </c>
      <c r="T1892" s="747" t="e">
        <f t="shared" si="266"/>
        <v>#N/A</v>
      </c>
      <c r="U1892" s="613" t="e">
        <f t="shared" si="267"/>
        <v>#N/A</v>
      </c>
    </row>
    <row r="1893" spans="1:21">
      <c r="A1893" s="285" t="s">
        <v>3720</v>
      </c>
      <c r="B1893" s="285" t="s">
        <v>4871</v>
      </c>
      <c r="C1893" s="447"/>
      <c r="D1893" s="497">
        <f t="shared" si="268"/>
        <v>12134</v>
      </c>
      <c r="E1893" s="496">
        <v>12134</v>
      </c>
      <c r="F1893" s="489" t="e">
        <v>#N/A</v>
      </c>
      <c r="G1893" s="489" t="e">
        <v>#N/A</v>
      </c>
      <c r="H1893" s="489" t="e">
        <v>#N/A</v>
      </c>
      <c r="I1893" s="489">
        <v>11154</v>
      </c>
      <c r="J1893" s="489">
        <v>13074</v>
      </c>
      <c r="K1893" s="489" t="e">
        <v>#N/A</v>
      </c>
      <c r="L1893" s="489" t="e">
        <v>#N/A</v>
      </c>
      <c r="N1893" s="613">
        <f t="shared" si="261"/>
        <v>0</v>
      </c>
      <c r="O1893" s="613" t="e">
        <f t="shared" si="262"/>
        <v>#N/A</v>
      </c>
      <c r="P1893" s="613" t="e">
        <f t="shared" si="263"/>
        <v>#N/A</v>
      </c>
      <c r="Q1893" s="896" t="e">
        <f t="shared" si="269"/>
        <v>#N/A</v>
      </c>
      <c r="R1893" s="613">
        <f t="shared" si="264"/>
        <v>980</v>
      </c>
      <c r="S1893" s="613">
        <f t="shared" si="265"/>
        <v>-940</v>
      </c>
      <c r="T1893" s="747" t="e">
        <f t="shared" si="266"/>
        <v>#N/A</v>
      </c>
      <c r="U1893" s="613" t="e">
        <f t="shared" si="267"/>
        <v>#N/A</v>
      </c>
    </row>
    <row r="1894" spans="1:21">
      <c r="A1894" s="285" t="s">
        <v>3720</v>
      </c>
      <c r="B1894" s="285" t="s">
        <v>4872</v>
      </c>
      <c r="C1894" s="447"/>
      <c r="D1894" s="497">
        <f t="shared" si="268"/>
        <v>10156</v>
      </c>
      <c r="E1894" s="496">
        <v>10156</v>
      </c>
      <c r="F1894" s="489" t="e">
        <v>#N/A</v>
      </c>
      <c r="G1894" s="489" t="e">
        <v>#N/A</v>
      </c>
      <c r="H1894" s="489" t="e">
        <v>#N/A</v>
      </c>
      <c r="I1894" s="489" t="e">
        <v>#N/A</v>
      </c>
      <c r="J1894" s="489" t="e">
        <v>#N/A</v>
      </c>
      <c r="K1894" s="489" t="e">
        <v>#N/A</v>
      </c>
      <c r="L1894" s="489" t="e">
        <v>#N/A</v>
      </c>
      <c r="N1894" s="613">
        <f t="shared" si="261"/>
        <v>0</v>
      </c>
      <c r="O1894" s="613" t="e">
        <f t="shared" si="262"/>
        <v>#N/A</v>
      </c>
      <c r="P1894" s="613" t="e">
        <f t="shared" si="263"/>
        <v>#N/A</v>
      </c>
      <c r="Q1894" s="896" t="e">
        <f t="shared" si="269"/>
        <v>#N/A</v>
      </c>
      <c r="R1894" s="613" t="e">
        <f t="shared" si="264"/>
        <v>#N/A</v>
      </c>
      <c r="S1894" s="613" t="e">
        <f t="shared" si="265"/>
        <v>#N/A</v>
      </c>
      <c r="T1894" s="747" t="e">
        <f t="shared" si="266"/>
        <v>#N/A</v>
      </c>
      <c r="U1894" s="613" t="e">
        <f t="shared" si="267"/>
        <v>#N/A</v>
      </c>
    </row>
    <row r="1895" spans="1:21">
      <c r="A1895" s="285" t="s">
        <v>3720</v>
      </c>
      <c r="B1895" s="285" t="s">
        <v>4873</v>
      </c>
      <c r="C1895" s="447"/>
      <c r="D1895" s="497">
        <f t="shared" si="268"/>
        <v>11642</v>
      </c>
      <c r="E1895" s="496">
        <v>11642</v>
      </c>
      <c r="F1895" s="489" t="e">
        <v>#N/A</v>
      </c>
      <c r="G1895" s="489" t="e">
        <v>#N/A</v>
      </c>
      <c r="H1895" s="489" t="e">
        <v>#N/A</v>
      </c>
      <c r="I1895" s="489" t="e">
        <v>#N/A</v>
      </c>
      <c r="J1895" s="489" t="e">
        <v>#N/A</v>
      </c>
      <c r="K1895" s="489" t="e">
        <v>#N/A</v>
      </c>
      <c r="L1895" s="489" t="e">
        <v>#N/A</v>
      </c>
      <c r="N1895" s="613">
        <f t="shared" si="261"/>
        <v>0</v>
      </c>
      <c r="O1895" s="613" t="e">
        <f t="shared" si="262"/>
        <v>#N/A</v>
      </c>
      <c r="P1895" s="613" t="e">
        <f t="shared" si="263"/>
        <v>#N/A</v>
      </c>
      <c r="Q1895" s="896" t="e">
        <f t="shared" si="269"/>
        <v>#N/A</v>
      </c>
      <c r="R1895" s="613" t="e">
        <f t="shared" si="264"/>
        <v>#N/A</v>
      </c>
      <c r="S1895" s="613" t="e">
        <f t="shared" si="265"/>
        <v>#N/A</v>
      </c>
      <c r="T1895" s="747" t="e">
        <f t="shared" si="266"/>
        <v>#N/A</v>
      </c>
      <c r="U1895" s="613" t="e">
        <f t="shared" si="267"/>
        <v>#N/A</v>
      </c>
    </row>
    <row r="1896" spans="1:21">
      <c r="A1896" s="285" t="s">
        <v>3720</v>
      </c>
      <c r="B1896" s="285" t="s">
        <v>4874</v>
      </c>
      <c r="C1896" s="447"/>
      <c r="D1896" s="497">
        <f t="shared" si="268"/>
        <v>10973</v>
      </c>
      <c r="E1896" s="496">
        <v>10973</v>
      </c>
      <c r="F1896" s="489" t="e">
        <v>#N/A</v>
      </c>
      <c r="G1896" s="489" t="e">
        <v>#N/A</v>
      </c>
      <c r="H1896" s="489">
        <v>11897</v>
      </c>
      <c r="I1896" s="489">
        <v>11897</v>
      </c>
      <c r="J1896" s="489">
        <v>11897</v>
      </c>
      <c r="K1896" s="489" t="e">
        <v>#N/A</v>
      </c>
      <c r="L1896" s="489" t="e">
        <v>#N/A</v>
      </c>
      <c r="N1896" s="613">
        <f t="shared" si="261"/>
        <v>0</v>
      </c>
      <c r="O1896" s="613" t="e">
        <f t="shared" si="262"/>
        <v>#N/A</v>
      </c>
      <c r="P1896" s="613">
        <f t="shared" si="263"/>
        <v>-924</v>
      </c>
      <c r="Q1896" s="896" t="e">
        <f t="shared" si="269"/>
        <v>#N/A</v>
      </c>
      <c r="R1896" s="613">
        <f t="shared" si="264"/>
        <v>-924</v>
      </c>
      <c r="S1896" s="613">
        <f t="shared" si="265"/>
        <v>-924</v>
      </c>
      <c r="T1896" s="747" t="e">
        <f t="shared" si="266"/>
        <v>#N/A</v>
      </c>
      <c r="U1896" s="613" t="e">
        <f t="shared" si="267"/>
        <v>#N/A</v>
      </c>
    </row>
    <row r="1897" spans="1:21">
      <c r="A1897" s="285" t="s">
        <v>3720</v>
      </c>
      <c r="B1897" s="285" t="s">
        <v>4875</v>
      </c>
      <c r="C1897" s="447"/>
      <c r="D1897" s="497">
        <f t="shared" si="268"/>
        <v>12227</v>
      </c>
      <c r="E1897" s="496">
        <v>12227</v>
      </c>
      <c r="F1897" s="489" t="e">
        <v>#N/A</v>
      </c>
      <c r="G1897" s="489" t="e">
        <v>#N/A</v>
      </c>
      <c r="H1897" s="489" t="e">
        <v>#N/A</v>
      </c>
      <c r="I1897" s="489" t="e">
        <v>#N/A</v>
      </c>
      <c r="J1897" s="489" t="e">
        <v>#N/A</v>
      </c>
      <c r="K1897" s="489" t="e">
        <v>#N/A</v>
      </c>
      <c r="L1897" s="489" t="e">
        <v>#N/A</v>
      </c>
      <c r="N1897" s="613">
        <f t="shared" si="261"/>
        <v>0</v>
      </c>
      <c r="O1897" s="613" t="e">
        <f t="shared" si="262"/>
        <v>#N/A</v>
      </c>
      <c r="P1897" s="613" t="e">
        <f t="shared" si="263"/>
        <v>#N/A</v>
      </c>
      <c r="Q1897" s="896" t="e">
        <f t="shared" si="269"/>
        <v>#N/A</v>
      </c>
      <c r="R1897" s="613" t="e">
        <f t="shared" si="264"/>
        <v>#N/A</v>
      </c>
      <c r="S1897" s="613" t="e">
        <f t="shared" si="265"/>
        <v>#N/A</v>
      </c>
      <c r="T1897" s="747" t="e">
        <f t="shared" si="266"/>
        <v>#N/A</v>
      </c>
      <c r="U1897" s="613" t="e">
        <f t="shared" si="267"/>
        <v>#N/A</v>
      </c>
    </row>
    <row r="1898" spans="1:21">
      <c r="A1898" s="285" t="s">
        <v>3720</v>
      </c>
      <c r="B1898" s="285" t="s">
        <v>4876</v>
      </c>
      <c r="C1898" s="447"/>
      <c r="D1898" s="497">
        <f t="shared" si="268"/>
        <v>14052</v>
      </c>
      <c r="E1898" s="496">
        <v>14052</v>
      </c>
      <c r="F1898" s="489" t="e">
        <v>#N/A</v>
      </c>
      <c r="G1898" s="489" t="e">
        <v>#N/A</v>
      </c>
      <c r="H1898" s="489">
        <v>13676</v>
      </c>
      <c r="I1898" s="489">
        <v>13676</v>
      </c>
      <c r="J1898" s="489">
        <v>13676</v>
      </c>
      <c r="K1898" s="489" t="e">
        <v>#N/A</v>
      </c>
      <c r="L1898" s="489" t="e">
        <v>#N/A</v>
      </c>
      <c r="N1898" s="613">
        <f t="shared" si="261"/>
        <v>0</v>
      </c>
      <c r="O1898" s="613" t="e">
        <f t="shared" si="262"/>
        <v>#N/A</v>
      </c>
      <c r="P1898" s="613">
        <f t="shared" si="263"/>
        <v>376</v>
      </c>
      <c r="Q1898" s="896" t="e">
        <f t="shared" si="269"/>
        <v>#N/A</v>
      </c>
      <c r="R1898" s="613">
        <f t="shared" si="264"/>
        <v>376</v>
      </c>
      <c r="S1898" s="613">
        <f t="shared" si="265"/>
        <v>376</v>
      </c>
      <c r="T1898" s="747" t="e">
        <f t="shared" si="266"/>
        <v>#N/A</v>
      </c>
      <c r="U1898" s="613" t="e">
        <f t="shared" si="267"/>
        <v>#N/A</v>
      </c>
    </row>
    <row r="1899" spans="1:21">
      <c r="A1899" s="285" t="s">
        <v>3720</v>
      </c>
      <c r="B1899" s="285" t="s">
        <v>4877</v>
      </c>
      <c r="C1899" s="447"/>
      <c r="D1899" s="497">
        <f t="shared" si="268"/>
        <v>4034</v>
      </c>
      <c r="E1899" s="496">
        <v>4034</v>
      </c>
      <c r="F1899" s="489" t="e">
        <v>#N/A</v>
      </c>
      <c r="G1899" s="489" t="e">
        <v>#N/A</v>
      </c>
      <c r="H1899" s="489">
        <v>4033</v>
      </c>
      <c r="I1899" s="489">
        <v>4033</v>
      </c>
      <c r="J1899" s="489">
        <v>4033</v>
      </c>
      <c r="K1899" s="489" t="e">
        <v>#N/A</v>
      </c>
      <c r="L1899" s="489" t="e">
        <v>#N/A</v>
      </c>
      <c r="N1899" s="613">
        <f t="shared" si="261"/>
        <v>0</v>
      </c>
      <c r="O1899" s="613" t="e">
        <f t="shared" si="262"/>
        <v>#N/A</v>
      </c>
      <c r="P1899" s="613">
        <f t="shared" si="263"/>
        <v>1</v>
      </c>
      <c r="Q1899" s="896" t="e">
        <f t="shared" si="269"/>
        <v>#N/A</v>
      </c>
      <c r="R1899" s="613">
        <f t="shared" si="264"/>
        <v>1</v>
      </c>
      <c r="S1899" s="613">
        <f t="shared" si="265"/>
        <v>1</v>
      </c>
      <c r="T1899" s="747" t="e">
        <f t="shared" si="266"/>
        <v>#N/A</v>
      </c>
      <c r="U1899" s="613" t="e">
        <f t="shared" si="267"/>
        <v>#N/A</v>
      </c>
    </row>
    <row r="1900" spans="1:21">
      <c r="A1900" s="285" t="s">
        <v>3720</v>
      </c>
      <c r="B1900" s="285" t="s">
        <v>4929</v>
      </c>
      <c r="C1900" s="447"/>
      <c r="D1900" s="497">
        <f t="shared" si="268"/>
        <v>4257</v>
      </c>
      <c r="E1900" s="496">
        <v>4257</v>
      </c>
      <c r="F1900" s="489" t="e">
        <v>#N/A</v>
      </c>
      <c r="G1900" s="489" t="e">
        <v>#N/A</v>
      </c>
      <c r="H1900" s="489">
        <v>3890</v>
      </c>
      <c r="I1900" s="489">
        <v>3890</v>
      </c>
      <c r="J1900" s="489">
        <v>3890</v>
      </c>
      <c r="K1900" s="489" t="e">
        <v>#N/A</v>
      </c>
      <c r="L1900" s="489" t="e">
        <v>#N/A</v>
      </c>
      <c r="N1900" s="613">
        <f t="shared" si="261"/>
        <v>0</v>
      </c>
      <c r="O1900" s="613" t="e">
        <f t="shared" si="262"/>
        <v>#N/A</v>
      </c>
      <c r="P1900" s="613">
        <f t="shared" si="263"/>
        <v>367</v>
      </c>
      <c r="Q1900" s="896" t="e">
        <f t="shared" si="269"/>
        <v>#N/A</v>
      </c>
      <c r="R1900" s="613">
        <f t="shared" si="264"/>
        <v>367</v>
      </c>
      <c r="S1900" s="613">
        <f t="shared" si="265"/>
        <v>367</v>
      </c>
      <c r="T1900" s="747" t="e">
        <f t="shared" si="266"/>
        <v>#N/A</v>
      </c>
      <c r="U1900" s="613" t="e">
        <f t="shared" si="267"/>
        <v>#N/A</v>
      </c>
    </row>
    <row r="1901" spans="1:21">
      <c r="A1901" s="285" t="s">
        <v>3720</v>
      </c>
      <c r="B1901" s="285" t="s">
        <v>4878</v>
      </c>
      <c r="C1901" s="447"/>
      <c r="D1901" s="497">
        <f t="shared" si="268"/>
        <v>2692</v>
      </c>
      <c r="E1901" s="496">
        <v>2692</v>
      </c>
      <c r="F1901" s="489" t="e">
        <v>#N/A</v>
      </c>
      <c r="G1901" s="489" t="e">
        <v>#N/A</v>
      </c>
      <c r="H1901" s="489" t="e">
        <v>#N/A</v>
      </c>
      <c r="I1901" s="489" t="e">
        <v>#N/A</v>
      </c>
      <c r="J1901" s="489" t="e">
        <v>#N/A</v>
      </c>
      <c r="K1901" s="489" t="e">
        <v>#N/A</v>
      </c>
      <c r="L1901" s="489" t="e">
        <v>#N/A</v>
      </c>
      <c r="N1901" s="613">
        <f t="shared" si="261"/>
        <v>0</v>
      </c>
      <c r="O1901" s="613" t="e">
        <f t="shared" si="262"/>
        <v>#N/A</v>
      </c>
      <c r="P1901" s="613" t="e">
        <f t="shared" si="263"/>
        <v>#N/A</v>
      </c>
      <c r="Q1901" s="896" t="e">
        <f t="shared" si="269"/>
        <v>#N/A</v>
      </c>
      <c r="R1901" s="613" t="e">
        <f t="shared" si="264"/>
        <v>#N/A</v>
      </c>
      <c r="S1901" s="613" t="e">
        <f t="shared" si="265"/>
        <v>#N/A</v>
      </c>
      <c r="T1901" s="747" t="e">
        <f t="shared" si="266"/>
        <v>#N/A</v>
      </c>
      <c r="U1901" s="613" t="e">
        <f t="shared" si="267"/>
        <v>#N/A</v>
      </c>
    </row>
    <row r="1902" spans="1:21">
      <c r="A1902" s="285" t="s">
        <v>3720</v>
      </c>
      <c r="B1902" s="285" t="s">
        <v>4879</v>
      </c>
      <c r="C1902" s="447"/>
      <c r="D1902" s="497">
        <f t="shared" si="268"/>
        <v>2911</v>
      </c>
      <c r="E1902" s="496">
        <v>2911</v>
      </c>
      <c r="F1902" s="489" t="e">
        <v>#N/A</v>
      </c>
      <c r="G1902" s="489" t="e">
        <v>#N/A</v>
      </c>
      <c r="H1902" s="489" t="e">
        <v>#N/A</v>
      </c>
      <c r="I1902" s="489" t="e">
        <v>#N/A</v>
      </c>
      <c r="J1902" s="489" t="e">
        <v>#N/A</v>
      </c>
      <c r="K1902" s="489" t="e">
        <v>#N/A</v>
      </c>
      <c r="L1902" s="489" t="e">
        <v>#N/A</v>
      </c>
      <c r="N1902" s="613">
        <f t="shared" si="261"/>
        <v>0</v>
      </c>
      <c r="O1902" s="613" t="e">
        <f t="shared" si="262"/>
        <v>#N/A</v>
      </c>
      <c r="P1902" s="613" t="e">
        <f t="shared" si="263"/>
        <v>#N/A</v>
      </c>
      <c r="Q1902" s="896" t="e">
        <f t="shared" si="269"/>
        <v>#N/A</v>
      </c>
      <c r="R1902" s="613" t="e">
        <f t="shared" si="264"/>
        <v>#N/A</v>
      </c>
      <c r="S1902" s="613" t="e">
        <f t="shared" si="265"/>
        <v>#N/A</v>
      </c>
      <c r="T1902" s="747" t="e">
        <f t="shared" si="266"/>
        <v>#N/A</v>
      </c>
      <c r="U1902" s="613" t="e">
        <f t="shared" si="267"/>
        <v>#N/A</v>
      </c>
    </row>
    <row r="1903" spans="1:21">
      <c r="A1903" s="285" t="s">
        <v>3720</v>
      </c>
      <c r="B1903" s="285" t="s">
        <v>4880</v>
      </c>
      <c r="C1903" s="447"/>
      <c r="D1903" s="497">
        <f t="shared" si="268"/>
        <v>3614</v>
      </c>
      <c r="E1903" s="496">
        <v>3614</v>
      </c>
      <c r="F1903" s="489" t="e">
        <v>#N/A</v>
      </c>
      <c r="G1903" s="489" t="e">
        <v>#N/A</v>
      </c>
      <c r="H1903" s="489">
        <v>4152</v>
      </c>
      <c r="I1903" s="489">
        <v>4152</v>
      </c>
      <c r="J1903" s="489">
        <v>4152</v>
      </c>
      <c r="K1903" s="489" t="e">
        <v>#N/A</v>
      </c>
      <c r="L1903" s="489" t="e">
        <v>#N/A</v>
      </c>
      <c r="N1903" s="613">
        <f t="shared" si="261"/>
        <v>0</v>
      </c>
      <c r="O1903" s="613" t="e">
        <f t="shared" si="262"/>
        <v>#N/A</v>
      </c>
      <c r="P1903" s="613">
        <f t="shared" si="263"/>
        <v>-538</v>
      </c>
      <c r="Q1903" s="896" t="e">
        <f t="shared" si="269"/>
        <v>#N/A</v>
      </c>
      <c r="R1903" s="613">
        <f t="shared" si="264"/>
        <v>-538</v>
      </c>
      <c r="S1903" s="613">
        <f t="shared" si="265"/>
        <v>-538</v>
      </c>
      <c r="T1903" s="747" t="e">
        <f t="shared" si="266"/>
        <v>#N/A</v>
      </c>
      <c r="U1903" s="613" t="e">
        <f t="shared" si="267"/>
        <v>#N/A</v>
      </c>
    </row>
    <row r="1904" spans="1:21">
      <c r="A1904" s="285" t="s">
        <v>3720</v>
      </c>
      <c r="B1904" s="285" t="s">
        <v>4881</v>
      </c>
      <c r="C1904" s="447"/>
      <c r="D1904" s="497">
        <f t="shared" si="268"/>
        <v>4065</v>
      </c>
      <c r="E1904" s="496">
        <v>4065</v>
      </c>
      <c r="F1904" s="489" t="e">
        <v>#N/A</v>
      </c>
      <c r="G1904" s="489" t="e">
        <v>#N/A</v>
      </c>
      <c r="H1904" s="489">
        <v>4412</v>
      </c>
      <c r="I1904" s="489">
        <v>4412</v>
      </c>
      <c r="J1904" s="489" t="e">
        <v>#N/A</v>
      </c>
      <c r="K1904" s="489" t="e">
        <v>#N/A</v>
      </c>
      <c r="L1904" s="489" t="e">
        <v>#N/A</v>
      </c>
      <c r="N1904" s="613">
        <f t="shared" si="261"/>
        <v>0</v>
      </c>
      <c r="O1904" s="613" t="e">
        <f t="shared" si="262"/>
        <v>#N/A</v>
      </c>
      <c r="P1904" s="613">
        <f t="shared" si="263"/>
        <v>-347</v>
      </c>
      <c r="Q1904" s="896" t="e">
        <f t="shared" si="269"/>
        <v>#N/A</v>
      </c>
      <c r="R1904" s="613">
        <f t="shared" si="264"/>
        <v>-347</v>
      </c>
      <c r="S1904" s="613" t="e">
        <f t="shared" si="265"/>
        <v>#N/A</v>
      </c>
      <c r="T1904" s="747" t="e">
        <f t="shared" si="266"/>
        <v>#N/A</v>
      </c>
      <c r="U1904" s="613" t="e">
        <f t="shared" si="267"/>
        <v>#N/A</v>
      </c>
    </row>
    <row r="1905" spans="1:21">
      <c r="A1905" s="285" t="s">
        <v>3720</v>
      </c>
      <c r="B1905" s="285" t="s">
        <v>4882</v>
      </c>
      <c r="C1905" s="447"/>
      <c r="D1905" s="497">
        <f t="shared" si="268"/>
        <v>4961</v>
      </c>
      <c r="E1905" s="496">
        <v>4961</v>
      </c>
      <c r="F1905" s="489" t="e">
        <v>#N/A</v>
      </c>
      <c r="G1905" s="489" t="e">
        <v>#N/A</v>
      </c>
      <c r="H1905" s="489" t="e">
        <v>#N/A</v>
      </c>
      <c r="I1905" s="489" t="e">
        <v>#N/A</v>
      </c>
      <c r="J1905" s="489" t="e">
        <v>#N/A</v>
      </c>
      <c r="K1905" s="489" t="e">
        <v>#N/A</v>
      </c>
      <c r="L1905" s="489" t="e">
        <v>#N/A</v>
      </c>
      <c r="N1905" s="613">
        <f t="shared" si="261"/>
        <v>0</v>
      </c>
      <c r="O1905" s="613" t="e">
        <f t="shared" si="262"/>
        <v>#N/A</v>
      </c>
      <c r="P1905" s="613" t="e">
        <f t="shared" si="263"/>
        <v>#N/A</v>
      </c>
      <c r="Q1905" s="896" t="e">
        <f t="shared" si="269"/>
        <v>#N/A</v>
      </c>
      <c r="R1905" s="613" t="e">
        <f t="shared" si="264"/>
        <v>#N/A</v>
      </c>
      <c r="S1905" s="613" t="e">
        <f t="shared" si="265"/>
        <v>#N/A</v>
      </c>
      <c r="T1905" s="747" t="e">
        <f t="shared" si="266"/>
        <v>#N/A</v>
      </c>
      <c r="U1905" s="613" t="e">
        <f t="shared" si="267"/>
        <v>#N/A</v>
      </c>
    </row>
    <row r="1906" spans="1:21">
      <c r="A1906" s="285" t="s">
        <v>3720</v>
      </c>
      <c r="B1906" s="285" t="s">
        <v>4883</v>
      </c>
      <c r="C1906" s="447"/>
      <c r="D1906" s="497">
        <f t="shared" si="268"/>
        <v>5299</v>
      </c>
      <c r="E1906" s="496">
        <v>5299</v>
      </c>
      <c r="F1906" s="489" t="e">
        <v>#N/A</v>
      </c>
      <c r="G1906" s="489" t="e">
        <v>#N/A</v>
      </c>
      <c r="H1906" s="489" t="e">
        <v>#N/A</v>
      </c>
      <c r="I1906" s="489" t="e">
        <v>#N/A</v>
      </c>
      <c r="J1906" s="489">
        <v>4638</v>
      </c>
      <c r="K1906" s="489" t="e">
        <v>#N/A</v>
      </c>
      <c r="L1906" s="489" t="e">
        <v>#N/A</v>
      </c>
      <c r="N1906" s="613">
        <f t="shared" si="261"/>
        <v>0</v>
      </c>
      <c r="O1906" s="613" t="e">
        <f t="shared" si="262"/>
        <v>#N/A</v>
      </c>
      <c r="P1906" s="613" t="e">
        <f t="shared" si="263"/>
        <v>#N/A</v>
      </c>
      <c r="Q1906" s="896" t="e">
        <f t="shared" si="269"/>
        <v>#N/A</v>
      </c>
      <c r="R1906" s="613" t="e">
        <f t="shared" si="264"/>
        <v>#N/A</v>
      </c>
      <c r="S1906" s="613">
        <f t="shared" si="265"/>
        <v>661</v>
      </c>
      <c r="T1906" s="747" t="e">
        <f t="shared" si="266"/>
        <v>#N/A</v>
      </c>
      <c r="U1906" s="613" t="e">
        <f t="shared" si="267"/>
        <v>#N/A</v>
      </c>
    </row>
    <row r="1907" spans="1:21">
      <c r="A1907" s="285" t="s">
        <v>3720</v>
      </c>
      <c r="B1907" s="285" t="s">
        <v>4884</v>
      </c>
      <c r="C1907" s="447"/>
      <c r="D1907" s="497">
        <f t="shared" si="268"/>
        <v>6095</v>
      </c>
      <c r="E1907" s="496">
        <v>6095</v>
      </c>
      <c r="F1907" s="489" t="e">
        <v>#N/A</v>
      </c>
      <c r="G1907" s="489" t="e">
        <v>#N/A</v>
      </c>
      <c r="H1907" s="489" t="e">
        <v>#N/A</v>
      </c>
      <c r="I1907" s="489" t="e">
        <v>#N/A</v>
      </c>
      <c r="J1907" s="489" t="e">
        <v>#N/A</v>
      </c>
      <c r="K1907" s="489" t="e">
        <v>#N/A</v>
      </c>
      <c r="L1907" s="489" t="e">
        <v>#N/A</v>
      </c>
      <c r="N1907" s="613">
        <f t="shared" si="261"/>
        <v>0</v>
      </c>
      <c r="O1907" s="613" t="e">
        <f t="shared" si="262"/>
        <v>#N/A</v>
      </c>
      <c r="P1907" s="613" t="e">
        <f t="shared" si="263"/>
        <v>#N/A</v>
      </c>
      <c r="Q1907" s="896" t="e">
        <f t="shared" si="269"/>
        <v>#N/A</v>
      </c>
      <c r="R1907" s="613" t="e">
        <f t="shared" si="264"/>
        <v>#N/A</v>
      </c>
      <c r="S1907" s="613" t="e">
        <f t="shared" si="265"/>
        <v>#N/A</v>
      </c>
      <c r="T1907" s="747" t="e">
        <f t="shared" si="266"/>
        <v>#N/A</v>
      </c>
      <c r="U1907" s="613" t="e">
        <f t="shared" si="267"/>
        <v>#N/A</v>
      </c>
    </row>
    <row r="1908" spans="1:21">
      <c r="A1908" s="285" t="s">
        <v>3720</v>
      </c>
      <c r="B1908" s="285" t="s">
        <v>4885</v>
      </c>
      <c r="C1908" s="447"/>
      <c r="D1908" s="497">
        <f t="shared" si="268"/>
        <v>6154</v>
      </c>
      <c r="E1908" s="496">
        <v>6154</v>
      </c>
      <c r="F1908" s="489" t="e">
        <v>#N/A</v>
      </c>
      <c r="G1908" s="489" t="e">
        <v>#N/A</v>
      </c>
      <c r="H1908" s="489" t="e">
        <v>#N/A</v>
      </c>
      <c r="I1908" s="489" t="e">
        <v>#N/A</v>
      </c>
      <c r="J1908" s="489" t="e">
        <v>#N/A</v>
      </c>
      <c r="K1908" s="489" t="e">
        <v>#N/A</v>
      </c>
      <c r="L1908" s="489" t="e">
        <v>#N/A</v>
      </c>
      <c r="N1908" s="613">
        <f t="shared" si="261"/>
        <v>0</v>
      </c>
      <c r="O1908" s="613" t="e">
        <f t="shared" si="262"/>
        <v>#N/A</v>
      </c>
      <c r="P1908" s="613" t="e">
        <f t="shared" si="263"/>
        <v>#N/A</v>
      </c>
      <c r="Q1908" s="896" t="e">
        <f t="shared" si="269"/>
        <v>#N/A</v>
      </c>
      <c r="R1908" s="613" t="e">
        <f t="shared" si="264"/>
        <v>#N/A</v>
      </c>
      <c r="S1908" s="613" t="e">
        <f t="shared" si="265"/>
        <v>#N/A</v>
      </c>
      <c r="T1908" s="747" t="e">
        <f t="shared" si="266"/>
        <v>#N/A</v>
      </c>
      <c r="U1908" s="613" t="e">
        <f t="shared" si="267"/>
        <v>#N/A</v>
      </c>
    </row>
    <row r="1909" spans="1:21">
      <c r="A1909" s="285" t="s">
        <v>3720</v>
      </c>
      <c r="B1909" s="285" t="s">
        <v>4886</v>
      </c>
      <c r="C1909" s="447"/>
      <c r="D1909" s="497">
        <f t="shared" si="268"/>
        <v>7037</v>
      </c>
      <c r="E1909" s="496">
        <v>7037</v>
      </c>
      <c r="F1909" s="489" t="e">
        <v>#N/A</v>
      </c>
      <c r="G1909" s="489" t="e">
        <v>#N/A</v>
      </c>
      <c r="H1909" s="489" t="e">
        <v>#N/A</v>
      </c>
      <c r="I1909" s="489" t="e">
        <v>#N/A</v>
      </c>
      <c r="J1909" s="489" t="e">
        <v>#N/A</v>
      </c>
      <c r="K1909" s="489" t="e">
        <v>#N/A</v>
      </c>
      <c r="L1909" s="489" t="e">
        <v>#N/A</v>
      </c>
      <c r="N1909" s="613">
        <f t="shared" si="261"/>
        <v>0</v>
      </c>
      <c r="O1909" s="613" t="e">
        <f t="shared" si="262"/>
        <v>#N/A</v>
      </c>
      <c r="P1909" s="613" t="e">
        <f t="shared" si="263"/>
        <v>#N/A</v>
      </c>
      <c r="Q1909" s="896" t="e">
        <f t="shared" si="269"/>
        <v>#N/A</v>
      </c>
      <c r="R1909" s="613" t="e">
        <f t="shared" si="264"/>
        <v>#N/A</v>
      </c>
      <c r="S1909" s="613" t="e">
        <f t="shared" si="265"/>
        <v>#N/A</v>
      </c>
      <c r="T1909" s="747" t="e">
        <f t="shared" si="266"/>
        <v>#N/A</v>
      </c>
      <c r="U1909" s="613" t="e">
        <f t="shared" si="267"/>
        <v>#N/A</v>
      </c>
    </row>
    <row r="1910" spans="1:21">
      <c r="A1910" s="285" t="s">
        <v>3720</v>
      </c>
      <c r="B1910" s="285" t="s">
        <v>4887</v>
      </c>
      <c r="C1910" s="447"/>
      <c r="D1910" s="497">
        <f t="shared" si="268"/>
        <v>6250</v>
      </c>
      <c r="E1910" s="496">
        <v>6250</v>
      </c>
      <c r="F1910" s="489" t="e">
        <v>#N/A</v>
      </c>
      <c r="G1910" s="489" t="e">
        <v>#N/A</v>
      </c>
      <c r="H1910" s="489" t="e">
        <v>#N/A</v>
      </c>
      <c r="I1910" s="489" t="e">
        <v>#N/A</v>
      </c>
      <c r="J1910" s="489" t="e">
        <v>#N/A</v>
      </c>
      <c r="K1910" s="489" t="e">
        <v>#N/A</v>
      </c>
      <c r="L1910" s="489" t="e">
        <v>#N/A</v>
      </c>
      <c r="N1910" s="613">
        <f t="shared" si="261"/>
        <v>0</v>
      </c>
      <c r="O1910" s="613" t="e">
        <f t="shared" si="262"/>
        <v>#N/A</v>
      </c>
      <c r="P1910" s="613" t="e">
        <f t="shared" si="263"/>
        <v>#N/A</v>
      </c>
      <c r="Q1910" s="896" t="e">
        <f t="shared" si="269"/>
        <v>#N/A</v>
      </c>
      <c r="R1910" s="613" t="e">
        <f t="shared" si="264"/>
        <v>#N/A</v>
      </c>
      <c r="S1910" s="613" t="e">
        <f t="shared" si="265"/>
        <v>#N/A</v>
      </c>
      <c r="T1910" s="747" t="e">
        <f t="shared" si="266"/>
        <v>#N/A</v>
      </c>
      <c r="U1910" s="613" t="e">
        <f t="shared" si="267"/>
        <v>#N/A</v>
      </c>
    </row>
    <row r="1911" spans="1:21">
      <c r="A1911" s="285" t="s">
        <v>3720</v>
      </c>
      <c r="B1911" s="285" t="s">
        <v>4888</v>
      </c>
      <c r="C1911" s="447"/>
      <c r="D1911" s="497">
        <f t="shared" si="268"/>
        <v>7689</v>
      </c>
      <c r="E1911" s="496">
        <v>7689</v>
      </c>
      <c r="F1911" s="489" t="e">
        <v>#N/A</v>
      </c>
      <c r="G1911" s="489" t="e">
        <v>#N/A</v>
      </c>
      <c r="H1911" s="489" t="e">
        <v>#N/A</v>
      </c>
      <c r="I1911" s="489" t="e">
        <v>#N/A</v>
      </c>
      <c r="J1911" s="489" t="e">
        <v>#N/A</v>
      </c>
      <c r="K1911" s="489" t="e">
        <v>#N/A</v>
      </c>
      <c r="L1911" s="489" t="e">
        <v>#N/A</v>
      </c>
      <c r="N1911" s="613">
        <f t="shared" si="261"/>
        <v>0</v>
      </c>
      <c r="O1911" s="613" t="e">
        <f t="shared" si="262"/>
        <v>#N/A</v>
      </c>
      <c r="P1911" s="613" t="e">
        <f t="shared" si="263"/>
        <v>#N/A</v>
      </c>
      <c r="Q1911" s="896" t="e">
        <f t="shared" si="269"/>
        <v>#N/A</v>
      </c>
      <c r="R1911" s="613" t="e">
        <f t="shared" si="264"/>
        <v>#N/A</v>
      </c>
      <c r="S1911" s="613" t="e">
        <f t="shared" si="265"/>
        <v>#N/A</v>
      </c>
      <c r="T1911" s="747" t="e">
        <f t="shared" si="266"/>
        <v>#N/A</v>
      </c>
      <c r="U1911" s="613" t="e">
        <f t="shared" si="267"/>
        <v>#N/A</v>
      </c>
    </row>
    <row r="1912" spans="1:21">
      <c r="A1912" s="285" t="s">
        <v>3720</v>
      </c>
      <c r="B1912" s="285" t="s">
        <v>4889</v>
      </c>
      <c r="C1912" s="447"/>
      <c r="D1912" s="497">
        <f t="shared" si="268"/>
        <v>7719</v>
      </c>
      <c r="E1912" s="496">
        <v>7719</v>
      </c>
      <c r="F1912" s="489" t="e">
        <v>#N/A</v>
      </c>
      <c r="G1912" s="489" t="e">
        <v>#N/A</v>
      </c>
      <c r="H1912" s="489" t="e">
        <v>#N/A</v>
      </c>
      <c r="I1912" s="489" t="e">
        <v>#N/A</v>
      </c>
      <c r="J1912" s="489" t="e">
        <v>#N/A</v>
      </c>
      <c r="K1912" s="489" t="e">
        <v>#N/A</v>
      </c>
      <c r="L1912" s="489" t="e">
        <v>#N/A</v>
      </c>
      <c r="N1912" s="613">
        <f t="shared" si="261"/>
        <v>0</v>
      </c>
      <c r="O1912" s="613" t="e">
        <f t="shared" si="262"/>
        <v>#N/A</v>
      </c>
      <c r="P1912" s="613" t="e">
        <f t="shared" si="263"/>
        <v>#N/A</v>
      </c>
      <c r="Q1912" s="896" t="e">
        <f t="shared" si="269"/>
        <v>#N/A</v>
      </c>
      <c r="R1912" s="613" t="e">
        <f t="shared" si="264"/>
        <v>#N/A</v>
      </c>
      <c r="S1912" s="613" t="e">
        <f t="shared" si="265"/>
        <v>#N/A</v>
      </c>
      <c r="T1912" s="747" t="e">
        <f t="shared" si="266"/>
        <v>#N/A</v>
      </c>
      <c r="U1912" s="613" t="e">
        <f t="shared" si="267"/>
        <v>#N/A</v>
      </c>
    </row>
    <row r="1913" spans="1:21">
      <c r="A1913" s="285" t="s">
        <v>3720</v>
      </c>
      <c r="B1913" s="285" t="s">
        <v>4890</v>
      </c>
      <c r="C1913" s="447"/>
      <c r="D1913" s="497">
        <f t="shared" si="268"/>
        <v>7684</v>
      </c>
      <c r="E1913" s="496">
        <v>7684</v>
      </c>
      <c r="F1913" s="489" t="e">
        <v>#N/A</v>
      </c>
      <c r="G1913" s="489" t="e">
        <v>#N/A</v>
      </c>
      <c r="H1913" s="489" t="e">
        <v>#N/A</v>
      </c>
      <c r="I1913" s="489">
        <v>7683</v>
      </c>
      <c r="J1913" s="489" t="e">
        <v>#N/A</v>
      </c>
      <c r="K1913" s="489" t="e">
        <v>#N/A</v>
      </c>
      <c r="L1913" s="489" t="e">
        <v>#N/A</v>
      </c>
      <c r="N1913" s="613">
        <f t="shared" si="261"/>
        <v>0</v>
      </c>
      <c r="O1913" s="613" t="e">
        <f t="shared" si="262"/>
        <v>#N/A</v>
      </c>
      <c r="P1913" s="613" t="e">
        <f t="shared" si="263"/>
        <v>#N/A</v>
      </c>
      <c r="Q1913" s="896" t="e">
        <f t="shared" si="269"/>
        <v>#N/A</v>
      </c>
      <c r="R1913" s="613">
        <f t="shared" si="264"/>
        <v>1</v>
      </c>
      <c r="S1913" s="613" t="e">
        <f t="shared" si="265"/>
        <v>#N/A</v>
      </c>
      <c r="T1913" s="747" t="e">
        <f t="shared" si="266"/>
        <v>#N/A</v>
      </c>
      <c r="U1913" s="613" t="e">
        <f t="shared" si="267"/>
        <v>#N/A</v>
      </c>
    </row>
    <row r="1914" spans="1:21">
      <c r="A1914" s="285" t="s">
        <v>3720</v>
      </c>
      <c r="B1914" s="285" t="s">
        <v>4891</v>
      </c>
      <c r="C1914" s="447"/>
      <c r="D1914" s="497">
        <f t="shared" si="268"/>
        <v>5974</v>
      </c>
      <c r="E1914" s="496">
        <v>5974</v>
      </c>
      <c r="F1914" s="489" t="e">
        <v>#N/A</v>
      </c>
      <c r="G1914" s="489" t="e">
        <v>#N/A</v>
      </c>
      <c r="H1914" s="489" t="e">
        <v>#N/A</v>
      </c>
      <c r="I1914" s="489" t="e">
        <v>#N/A</v>
      </c>
      <c r="J1914" s="489" t="e">
        <v>#N/A</v>
      </c>
      <c r="K1914" s="489" t="e">
        <v>#N/A</v>
      </c>
      <c r="L1914" s="489" t="e">
        <v>#N/A</v>
      </c>
      <c r="N1914" s="613">
        <f t="shared" si="261"/>
        <v>0</v>
      </c>
      <c r="O1914" s="613" t="e">
        <f t="shared" si="262"/>
        <v>#N/A</v>
      </c>
      <c r="P1914" s="613" t="e">
        <f t="shared" si="263"/>
        <v>#N/A</v>
      </c>
      <c r="Q1914" s="896" t="e">
        <f t="shared" si="269"/>
        <v>#N/A</v>
      </c>
      <c r="R1914" s="613" t="e">
        <f t="shared" si="264"/>
        <v>#N/A</v>
      </c>
      <c r="S1914" s="613" t="e">
        <f t="shared" si="265"/>
        <v>#N/A</v>
      </c>
      <c r="T1914" s="747" t="e">
        <f t="shared" si="266"/>
        <v>#N/A</v>
      </c>
      <c r="U1914" s="613" t="e">
        <f t="shared" si="267"/>
        <v>#N/A</v>
      </c>
    </row>
    <row r="1915" spans="1:21">
      <c r="A1915" s="285" t="s">
        <v>3720</v>
      </c>
      <c r="B1915" s="285" t="s">
        <v>4892</v>
      </c>
      <c r="C1915" s="447"/>
      <c r="D1915" s="497">
        <f t="shared" si="268"/>
        <v>6806</v>
      </c>
      <c r="E1915" s="496">
        <v>6806</v>
      </c>
      <c r="F1915" s="489" t="e">
        <v>#N/A</v>
      </c>
      <c r="G1915" s="489" t="e">
        <v>#N/A</v>
      </c>
      <c r="H1915" s="489" t="e">
        <v>#N/A</v>
      </c>
      <c r="I1915" s="489" t="e">
        <v>#N/A</v>
      </c>
      <c r="J1915" s="489" t="e">
        <v>#N/A</v>
      </c>
      <c r="K1915" s="489" t="e">
        <v>#N/A</v>
      </c>
      <c r="L1915" s="489" t="e">
        <v>#N/A</v>
      </c>
      <c r="N1915" s="613">
        <f t="shared" si="261"/>
        <v>0</v>
      </c>
      <c r="O1915" s="613" t="e">
        <f t="shared" si="262"/>
        <v>#N/A</v>
      </c>
      <c r="P1915" s="613" t="e">
        <f t="shared" si="263"/>
        <v>#N/A</v>
      </c>
      <c r="Q1915" s="896" t="e">
        <f t="shared" si="269"/>
        <v>#N/A</v>
      </c>
      <c r="R1915" s="613" t="e">
        <f t="shared" si="264"/>
        <v>#N/A</v>
      </c>
      <c r="S1915" s="613" t="e">
        <f t="shared" si="265"/>
        <v>#N/A</v>
      </c>
      <c r="T1915" s="747" t="e">
        <f t="shared" si="266"/>
        <v>#N/A</v>
      </c>
      <c r="U1915" s="613" t="e">
        <f t="shared" si="267"/>
        <v>#N/A</v>
      </c>
    </row>
    <row r="1916" spans="1:21">
      <c r="A1916" s="285" t="s">
        <v>3720</v>
      </c>
      <c r="B1916" s="285" t="s">
        <v>4893</v>
      </c>
      <c r="C1916" s="447"/>
      <c r="D1916" s="497">
        <f t="shared" si="268"/>
        <v>6174</v>
      </c>
      <c r="E1916" s="496">
        <v>6174</v>
      </c>
      <c r="F1916" s="489" t="e">
        <v>#N/A</v>
      </c>
      <c r="G1916" s="489" t="e">
        <v>#N/A</v>
      </c>
      <c r="H1916" s="489" t="e">
        <v>#N/A</v>
      </c>
      <c r="I1916" s="489" t="e">
        <v>#N/A</v>
      </c>
      <c r="J1916" s="489" t="e">
        <v>#N/A</v>
      </c>
      <c r="K1916" s="489" t="e">
        <v>#N/A</v>
      </c>
      <c r="L1916" s="489" t="e">
        <v>#N/A</v>
      </c>
      <c r="N1916" s="613">
        <f t="shared" si="261"/>
        <v>0</v>
      </c>
      <c r="O1916" s="613" t="e">
        <f t="shared" si="262"/>
        <v>#N/A</v>
      </c>
      <c r="P1916" s="613" t="e">
        <f t="shared" si="263"/>
        <v>#N/A</v>
      </c>
      <c r="Q1916" s="896" t="e">
        <f t="shared" si="269"/>
        <v>#N/A</v>
      </c>
      <c r="R1916" s="613" t="e">
        <f t="shared" si="264"/>
        <v>#N/A</v>
      </c>
      <c r="S1916" s="613" t="e">
        <f t="shared" si="265"/>
        <v>#N/A</v>
      </c>
      <c r="T1916" s="747" t="e">
        <f t="shared" si="266"/>
        <v>#N/A</v>
      </c>
      <c r="U1916" s="613" t="e">
        <f t="shared" si="267"/>
        <v>#N/A</v>
      </c>
    </row>
    <row r="1917" spans="1:21">
      <c r="A1917" s="285" t="s">
        <v>3720</v>
      </c>
      <c r="B1917" s="285" t="s">
        <v>4894</v>
      </c>
      <c r="C1917" s="447"/>
      <c r="D1917" s="497">
        <f t="shared" si="268"/>
        <v>7833</v>
      </c>
      <c r="E1917" s="496">
        <v>7833</v>
      </c>
      <c r="F1917" s="489" t="e">
        <v>#N/A</v>
      </c>
      <c r="G1917" s="489" t="e">
        <v>#N/A</v>
      </c>
      <c r="H1917" s="489" t="e">
        <v>#N/A</v>
      </c>
      <c r="I1917" s="489" t="e">
        <v>#N/A</v>
      </c>
      <c r="J1917" s="489" t="e">
        <v>#N/A</v>
      </c>
      <c r="K1917" s="489" t="e">
        <v>#N/A</v>
      </c>
      <c r="L1917" s="489" t="e">
        <v>#N/A</v>
      </c>
      <c r="N1917" s="613">
        <f t="shared" si="261"/>
        <v>0</v>
      </c>
      <c r="O1917" s="613" t="e">
        <f t="shared" si="262"/>
        <v>#N/A</v>
      </c>
      <c r="P1917" s="613" t="e">
        <f t="shared" si="263"/>
        <v>#N/A</v>
      </c>
      <c r="Q1917" s="896" t="e">
        <f t="shared" si="269"/>
        <v>#N/A</v>
      </c>
      <c r="R1917" s="613" t="e">
        <f t="shared" si="264"/>
        <v>#N/A</v>
      </c>
      <c r="S1917" s="613" t="e">
        <f t="shared" si="265"/>
        <v>#N/A</v>
      </c>
      <c r="T1917" s="747" t="e">
        <f t="shared" si="266"/>
        <v>#N/A</v>
      </c>
      <c r="U1917" s="613" t="e">
        <f t="shared" si="267"/>
        <v>#N/A</v>
      </c>
    </row>
    <row r="1918" spans="1:21">
      <c r="A1918" s="285" t="s">
        <v>3720</v>
      </c>
      <c r="B1918" s="285" t="s">
        <v>4895</v>
      </c>
      <c r="C1918" s="447"/>
      <c r="D1918" s="497">
        <f t="shared" si="268"/>
        <v>6889</v>
      </c>
      <c r="E1918" s="496">
        <v>6889</v>
      </c>
      <c r="F1918" s="489" t="e">
        <v>#N/A</v>
      </c>
      <c r="G1918" s="489" t="e">
        <v>#N/A</v>
      </c>
      <c r="H1918" s="489" t="e">
        <v>#N/A</v>
      </c>
      <c r="I1918" s="489" t="e">
        <v>#N/A</v>
      </c>
      <c r="J1918" s="489" t="e">
        <v>#N/A</v>
      </c>
      <c r="K1918" s="489" t="e">
        <v>#N/A</v>
      </c>
      <c r="L1918" s="489" t="e">
        <v>#N/A</v>
      </c>
      <c r="N1918" s="613">
        <f t="shared" si="261"/>
        <v>0</v>
      </c>
      <c r="O1918" s="613" t="e">
        <f t="shared" si="262"/>
        <v>#N/A</v>
      </c>
      <c r="P1918" s="613" t="e">
        <f t="shared" si="263"/>
        <v>#N/A</v>
      </c>
      <c r="Q1918" s="896" t="e">
        <f t="shared" si="269"/>
        <v>#N/A</v>
      </c>
      <c r="R1918" s="613" t="e">
        <f t="shared" si="264"/>
        <v>#N/A</v>
      </c>
      <c r="S1918" s="613" t="e">
        <f t="shared" si="265"/>
        <v>#N/A</v>
      </c>
      <c r="T1918" s="747" t="e">
        <f t="shared" si="266"/>
        <v>#N/A</v>
      </c>
      <c r="U1918" s="613" t="e">
        <f t="shared" si="267"/>
        <v>#N/A</v>
      </c>
    </row>
    <row r="1919" spans="1:21">
      <c r="A1919" s="285" t="s">
        <v>3720</v>
      </c>
      <c r="B1919" s="285" t="s">
        <v>4896</v>
      </c>
      <c r="C1919" s="447"/>
      <c r="D1919" s="497">
        <f t="shared" si="268"/>
        <v>7898</v>
      </c>
      <c r="E1919" s="496">
        <v>7898</v>
      </c>
      <c r="F1919" s="489" t="e">
        <v>#N/A</v>
      </c>
      <c r="G1919" s="489" t="e">
        <v>#N/A</v>
      </c>
      <c r="H1919" s="489" t="e">
        <v>#N/A</v>
      </c>
      <c r="I1919" s="489" t="e">
        <v>#N/A</v>
      </c>
      <c r="J1919" s="489" t="e">
        <v>#N/A</v>
      </c>
      <c r="K1919" s="489" t="e">
        <v>#N/A</v>
      </c>
      <c r="L1919" s="489" t="e">
        <v>#N/A</v>
      </c>
      <c r="N1919" s="613">
        <f t="shared" si="261"/>
        <v>0</v>
      </c>
      <c r="O1919" s="613" t="e">
        <f t="shared" si="262"/>
        <v>#N/A</v>
      </c>
      <c r="P1919" s="613" t="e">
        <f t="shared" si="263"/>
        <v>#N/A</v>
      </c>
      <c r="Q1919" s="896" t="e">
        <f t="shared" si="269"/>
        <v>#N/A</v>
      </c>
      <c r="R1919" s="613" t="e">
        <f t="shared" si="264"/>
        <v>#N/A</v>
      </c>
      <c r="S1919" s="613" t="e">
        <f t="shared" si="265"/>
        <v>#N/A</v>
      </c>
      <c r="T1919" s="747" t="e">
        <f t="shared" si="266"/>
        <v>#N/A</v>
      </c>
      <c r="U1919" s="613" t="e">
        <f t="shared" si="267"/>
        <v>#N/A</v>
      </c>
    </row>
    <row r="1920" spans="1:21">
      <c r="A1920" s="285" t="s">
        <v>3720</v>
      </c>
      <c r="B1920" s="285" t="s">
        <v>4897</v>
      </c>
      <c r="C1920" s="447"/>
      <c r="D1920" s="497">
        <f t="shared" si="268"/>
        <v>8850</v>
      </c>
      <c r="E1920" s="496">
        <v>8850</v>
      </c>
      <c r="F1920" s="489" t="e">
        <v>#N/A</v>
      </c>
      <c r="G1920" s="489" t="e">
        <v>#N/A</v>
      </c>
      <c r="H1920" s="489" t="e">
        <v>#N/A</v>
      </c>
      <c r="I1920" s="489" t="e">
        <v>#N/A</v>
      </c>
      <c r="J1920" s="489" t="e">
        <v>#N/A</v>
      </c>
      <c r="K1920" s="489" t="e">
        <v>#N/A</v>
      </c>
      <c r="L1920" s="489" t="e">
        <v>#N/A</v>
      </c>
      <c r="N1920" s="613">
        <f t="shared" si="261"/>
        <v>0</v>
      </c>
      <c r="O1920" s="613" t="e">
        <f t="shared" si="262"/>
        <v>#N/A</v>
      </c>
      <c r="P1920" s="613" t="e">
        <f t="shared" si="263"/>
        <v>#N/A</v>
      </c>
      <c r="Q1920" s="896" t="e">
        <f t="shared" si="269"/>
        <v>#N/A</v>
      </c>
      <c r="R1920" s="613" t="e">
        <f t="shared" si="264"/>
        <v>#N/A</v>
      </c>
      <c r="S1920" s="613" t="e">
        <f t="shared" si="265"/>
        <v>#N/A</v>
      </c>
      <c r="T1920" s="747" t="e">
        <f t="shared" si="266"/>
        <v>#N/A</v>
      </c>
      <c r="U1920" s="613" t="e">
        <f t="shared" si="267"/>
        <v>#N/A</v>
      </c>
    </row>
    <row r="1921" spans="1:21">
      <c r="A1921" s="285" t="s">
        <v>3720</v>
      </c>
      <c r="B1921" s="285" t="s">
        <v>4898</v>
      </c>
      <c r="C1921" s="447"/>
      <c r="D1921" s="497">
        <f t="shared" si="268"/>
        <v>8098</v>
      </c>
      <c r="E1921" s="496">
        <v>8098</v>
      </c>
      <c r="F1921" s="489" t="e">
        <v>#N/A</v>
      </c>
      <c r="G1921" s="489" t="e">
        <v>#N/A</v>
      </c>
      <c r="H1921" s="489" t="e">
        <v>#N/A</v>
      </c>
      <c r="I1921" s="489" t="e">
        <v>#N/A</v>
      </c>
      <c r="J1921" s="489" t="e">
        <v>#N/A</v>
      </c>
      <c r="K1921" s="489" t="e">
        <v>#N/A</v>
      </c>
      <c r="L1921" s="489" t="e">
        <v>#N/A</v>
      </c>
      <c r="N1921" s="613">
        <f t="shared" si="261"/>
        <v>0</v>
      </c>
      <c r="O1921" s="613" t="e">
        <f t="shared" si="262"/>
        <v>#N/A</v>
      </c>
      <c r="P1921" s="613" t="e">
        <f t="shared" si="263"/>
        <v>#N/A</v>
      </c>
      <c r="Q1921" s="896" t="e">
        <f t="shared" si="269"/>
        <v>#N/A</v>
      </c>
      <c r="R1921" s="613" t="e">
        <f t="shared" si="264"/>
        <v>#N/A</v>
      </c>
      <c r="S1921" s="613" t="e">
        <f t="shared" si="265"/>
        <v>#N/A</v>
      </c>
      <c r="T1921" s="747" t="e">
        <f t="shared" si="266"/>
        <v>#N/A</v>
      </c>
      <c r="U1921" s="613" t="e">
        <f t="shared" si="267"/>
        <v>#N/A</v>
      </c>
    </row>
    <row r="1922" spans="1:21">
      <c r="A1922" s="285" t="s">
        <v>3720</v>
      </c>
      <c r="B1922" s="285" t="s">
        <v>4899</v>
      </c>
      <c r="C1922" s="447"/>
      <c r="D1922" s="497">
        <f t="shared" si="268"/>
        <v>9268</v>
      </c>
      <c r="E1922" s="496">
        <v>9268</v>
      </c>
      <c r="F1922" s="489" t="e">
        <v>#N/A</v>
      </c>
      <c r="G1922" s="489" t="e">
        <v>#N/A</v>
      </c>
      <c r="H1922" s="489" t="e">
        <v>#N/A</v>
      </c>
      <c r="I1922" s="489" t="e">
        <v>#N/A</v>
      </c>
      <c r="J1922" s="489" t="e">
        <v>#N/A</v>
      </c>
      <c r="K1922" s="489" t="e">
        <v>#N/A</v>
      </c>
      <c r="L1922" s="489" t="e">
        <v>#N/A</v>
      </c>
      <c r="N1922" s="613">
        <f t="shared" ref="N1922:N1985" si="270">D1922-E1922</f>
        <v>0</v>
      </c>
      <c r="O1922" s="613" t="e">
        <f t="shared" ref="O1922:O1985" si="271">D1922-F1922</f>
        <v>#N/A</v>
      </c>
      <c r="P1922" s="613" t="e">
        <f t="shared" ref="P1922:P1985" si="272">D1922-H1922</f>
        <v>#N/A</v>
      </c>
      <c r="Q1922" s="896" t="e">
        <f t="shared" si="269"/>
        <v>#N/A</v>
      </c>
      <c r="R1922" s="613" t="e">
        <f t="shared" ref="R1922:R1985" si="273">D1922-I1922</f>
        <v>#N/A</v>
      </c>
      <c r="S1922" s="613" t="e">
        <f t="shared" ref="S1922:S1985" si="274">D1922-J1922</f>
        <v>#N/A</v>
      </c>
      <c r="T1922" s="747" t="e">
        <f t="shared" ref="T1922:T1985" si="275">D1922-K1922</f>
        <v>#N/A</v>
      </c>
      <c r="U1922" s="613" t="e">
        <f t="shared" ref="U1922:U1985" si="276">D1922-L1922</f>
        <v>#N/A</v>
      </c>
    </row>
    <row r="1923" spans="1:21">
      <c r="A1923" s="285" t="s">
        <v>3720</v>
      </c>
      <c r="B1923" s="285" t="s">
        <v>4900</v>
      </c>
      <c r="C1923" s="447"/>
      <c r="D1923" s="497">
        <f t="shared" ref="D1923:D1986" si="277">IFERROR(E1923,IFERROR(F1923,IFERROR(G1923,IFERROR(H1923,IFERROR(I1923,IFERROR(J1923,IFERROR(K1923,L1923)))))))</f>
        <v>10304</v>
      </c>
      <c r="E1923" s="496">
        <v>10304</v>
      </c>
      <c r="F1923" s="489" t="e">
        <v>#N/A</v>
      </c>
      <c r="G1923" s="489" t="e">
        <v>#N/A</v>
      </c>
      <c r="H1923" s="489" t="e">
        <v>#N/A</v>
      </c>
      <c r="I1923" s="489" t="e">
        <v>#N/A</v>
      </c>
      <c r="J1923" s="489" t="e">
        <v>#N/A</v>
      </c>
      <c r="K1923" s="489" t="e">
        <v>#N/A</v>
      </c>
      <c r="L1923" s="489" t="e">
        <v>#N/A</v>
      </c>
      <c r="N1923" s="613">
        <f t="shared" si="270"/>
        <v>0</v>
      </c>
      <c r="O1923" s="613" t="e">
        <f t="shared" si="271"/>
        <v>#N/A</v>
      </c>
      <c r="P1923" s="613" t="e">
        <f t="shared" si="272"/>
        <v>#N/A</v>
      </c>
      <c r="Q1923" s="896" t="e">
        <f t="shared" ref="Q1923:Q1986" si="278">F1923/H1923</f>
        <v>#N/A</v>
      </c>
      <c r="R1923" s="613" t="e">
        <f t="shared" si="273"/>
        <v>#N/A</v>
      </c>
      <c r="S1923" s="613" t="e">
        <f t="shared" si="274"/>
        <v>#N/A</v>
      </c>
      <c r="T1923" s="747" t="e">
        <f t="shared" si="275"/>
        <v>#N/A</v>
      </c>
      <c r="U1923" s="613" t="e">
        <f t="shared" si="276"/>
        <v>#N/A</v>
      </c>
    </row>
    <row r="1924" spans="1:21">
      <c r="A1924" s="285" t="s">
        <v>3720</v>
      </c>
      <c r="B1924" s="285" t="s">
        <v>4901</v>
      </c>
      <c r="C1924" s="447"/>
      <c r="D1924" s="497">
        <f t="shared" si="277"/>
        <v>9501</v>
      </c>
      <c r="E1924" s="496">
        <v>9501</v>
      </c>
      <c r="F1924" s="489" t="e">
        <v>#N/A</v>
      </c>
      <c r="G1924" s="489" t="e">
        <v>#N/A</v>
      </c>
      <c r="H1924" s="489" t="e">
        <v>#N/A</v>
      </c>
      <c r="I1924" s="489" t="e">
        <v>#N/A</v>
      </c>
      <c r="J1924" s="489" t="e">
        <v>#N/A</v>
      </c>
      <c r="K1924" s="489" t="e">
        <v>#N/A</v>
      </c>
      <c r="L1924" s="489" t="e">
        <v>#N/A</v>
      </c>
      <c r="N1924" s="613">
        <f t="shared" si="270"/>
        <v>0</v>
      </c>
      <c r="O1924" s="613" t="e">
        <f t="shared" si="271"/>
        <v>#N/A</v>
      </c>
      <c r="P1924" s="613" t="e">
        <f t="shared" si="272"/>
        <v>#N/A</v>
      </c>
      <c r="Q1924" s="896" t="e">
        <f t="shared" si="278"/>
        <v>#N/A</v>
      </c>
      <c r="R1924" s="613" t="e">
        <f t="shared" si="273"/>
        <v>#N/A</v>
      </c>
      <c r="S1924" s="613" t="e">
        <f t="shared" si="274"/>
        <v>#N/A</v>
      </c>
      <c r="T1924" s="747" t="e">
        <f t="shared" si="275"/>
        <v>#N/A</v>
      </c>
      <c r="U1924" s="613" t="e">
        <f t="shared" si="276"/>
        <v>#N/A</v>
      </c>
    </row>
    <row r="1925" spans="1:21">
      <c r="A1925" s="285" t="s">
        <v>3720</v>
      </c>
      <c r="B1925" s="285" t="s">
        <v>4902</v>
      </c>
      <c r="C1925" s="447"/>
      <c r="D1925" s="497">
        <f t="shared" si="277"/>
        <v>10110</v>
      </c>
      <c r="E1925" s="496">
        <v>10110</v>
      </c>
      <c r="F1925" s="489" t="e">
        <v>#N/A</v>
      </c>
      <c r="G1925" s="489" t="e">
        <v>#N/A</v>
      </c>
      <c r="H1925" s="489" t="e">
        <v>#N/A</v>
      </c>
      <c r="I1925" s="489" t="e">
        <v>#N/A</v>
      </c>
      <c r="J1925" s="489" t="e">
        <v>#N/A</v>
      </c>
      <c r="K1925" s="489" t="e">
        <v>#N/A</v>
      </c>
      <c r="L1925" s="489" t="e">
        <v>#N/A</v>
      </c>
      <c r="N1925" s="613">
        <f t="shared" si="270"/>
        <v>0</v>
      </c>
      <c r="O1925" s="613" t="e">
        <f t="shared" si="271"/>
        <v>#N/A</v>
      </c>
      <c r="P1925" s="613" t="e">
        <f t="shared" si="272"/>
        <v>#N/A</v>
      </c>
      <c r="Q1925" s="896" t="e">
        <f t="shared" si="278"/>
        <v>#N/A</v>
      </c>
      <c r="R1925" s="613" t="e">
        <f t="shared" si="273"/>
        <v>#N/A</v>
      </c>
      <c r="S1925" s="613" t="e">
        <f t="shared" si="274"/>
        <v>#N/A</v>
      </c>
      <c r="T1925" s="747" t="e">
        <f t="shared" si="275"/>
        <v>#N/A</v>
      </c>
      <c r="U1925" s="613" t="e">
        <f t="shared" si="276"/>
        <v>#N/A</v>
      </c>
    </row>
    <row r="1926" spans="1:21">
      <c r="A1926" s="285" t="s">
        <v>3720</v>
      </c>
      <c r="B1926" s="285" t="s">
        <v>4903</v>
      </c>
      <c r="C1926" s="447"/>
      <c r="D1926" s="497">
        <f t="shared" si="277"/>
        <v>10234</v>
      </c>
      <c r="E1926" s="496">
        <v>10234</v>
      </c>
      <c r="F1926" s="489" t="e">
        <v>#N/A</v>
      </c>
      <c r="G1926" s="489" t="e">
        <v>#N/A</v>
      </c>
      <c r="H1926" s="489" t="e">
        <v>#N/A</v>
      </c>
      <c r="I1926" s="489" t="e">
        <v>#N/A</v>
      </c>
      <c r="J1926" s="489" t="e">
        <v>#N/A</v>
      </c>
      <c r="K1926" s="489" t="e">
        <v>#N/A</v>
      </c>
      <c r="L1926" s="489" t="e">
        <v>#N/A</v>
      </c>
      <c r="N1926" s="613">
        <f t="shared" si="270"/>
        <v>0</v>
      </c>
      <c r="O1926" s="613" t="e">
        <f t="shared" si="271"/>
        <v>#N/A</v>
      </c>
      <c r="P1926" s="613" t="e">
        <f t="shared" si="272"/>
        <v>#N/A</v>
      </c>
      <c r="Q1926" s="896" t="e">
        <f t="shared" si="278"/>
        <v>#N/A</v>
      </c>
      <c r="R1926" s="613" t="e">
        <f t="shared" si="273"/>
        <v>#N/A</v>
      </c>
      <c r="S1926" s="613" t="e">
        <f t="shared" si="274"/>
        <v>#N/A</v>
      </c>
      <c r="T1926" s="747" t="e">
        <f t="shared" si="275"/>
        <v>#N/A</v>
      </c>
      <c r="U1926" s="613" t="e">
        <f t="shared" si="276"/>
        <v>#N/A</v>
      </c>
    </row>
    <row r="1927" spans="1:21">
      <c r="A1927" s="285" t="s">
        <v>3720</v>
      </c>
      <c r="B1927" s="285" t="s">
        <v>4904</v>
      </c>
      <c r="C1927" s="447"/>
      <c r="D1927" s="497">
        <f t="shared" si="277"/>
        <v>11601</v>
      </c>
      <c r="E1927" s="496">
        <v>11601</v>
      </c>
      <c r="F1927" s="489" t="e">
        <v>#N/A</v>
      </c>
      <c r="G1927" s="489" t="e">
        <v>#N/A</v>
      </c>
      <c r="H1927" s="489" t="e">
        <v>#N/A</v>
      </c>
      <c r="I1927" s="489" t="e">
        <v>#N/A</v>
      </c>
      <c r="J1927" s="489" t="e">
        <v>#N/A</v>
      </c>
      <c r="K1927" s="489" t="e">
        <v>#N/A</v>
      </c>
      <c r="L1927" s="489" t="e">
        <v>#N/A</v>
      </c>
      <c r="N1927" s="613">
        <f t="shared" si="270"/>
        <v>0</v>
      </c>
      <c r="O1927" s="613" t="e">
        <f t="shared" si="271"/>
        <v>#N/A</v>
      </c>
      <c r="P1927" s="613" t="e">
        <f t="shared" si="272"/>
        <v>#N/A</v>
      </c>
      <c r="Q1927" s="896" t="e">
        <f t="shared" si="278"/>
        <v>#N/A</v>
      </c>
      <c r="R1927" s="613" t="e">
        <f t="shared" si="273"/>
        <v>#N/A</v>
      </c>
      <c r="S1927" s="613" t="e">
        <f t="shared" si="274"/>
        <v>#N/A</v>
      </c>
      <c r="T1927" s="747" t="e">
        <f t="shared" si="275"/>
        <v>#N/A</v>
      </c>
      <c r="U1927" s="613" t="e">
        <f t="shared" si="276"/>
        <v>#N/A</v>
      </c>
    </row>
    <row r="1928" spans="1:21">
      <c r="A1928" s="285" t="s">
        <v>3720</v>
      </c>
      <c r="B1928" s="285" t="s">
        <v>4905</v>
      </c>
      <c r="C1928" s="447"/>
      <c r="D1928" s="497">
        <f t="shared" si="277"/>
        <v>13078</v>
      </c>
      <c r="E1928" s="496">
        <v>13078</v>
      </c>
      <c r="F1928" s="489" t="e">
        <v>#N/A</v>
      </c>
      <c r="G1928" s="489" t="e">
        <v>#N/A</v>
      </c>
      <c r="H1928" s="489" t="e">
        <v>#N/A</v>
      </c>
      <c r="I1928" s="489" t="e">
        <v>#N/A</v>
      </c>
      <c r="J1928" s="489">
        <v>14470</v>
      </c>
      <c r="K1928" s="489" t="e">
        <v>#N/A</v>
      </c>
      <c r="L1928" s="489" t="e">
        <v>#N/A</v>
      </c>
      <c r="N1928" s="613">
        <f t="shared" si="270"/>
        <v>0</v>
      </c>
      <c r="O1928" s="613" t="e">
        <f t="shared" si="271"/>
        <v>#N/A</v>
      </c>
      <c r="P1928" s="613" t="e">
        <f t="shared" si="272"/>
        <v>#N/A</v>
      </c>
      <c r="Q1928" s="896" t="e">
        <f t="shared" si="278"/>
        <v>#N/A</v>
      </c>
      <c r="R1928" s="613" t="e">
        <f t="shared" si="273"/>
        <v>#N/A</v>
      </c>
      <c r="S1928" s="613">
        <f t="shared" si="274"/>
        <v>-1392</v>
      </c>
      <c r="T1928" s="747" t="e">
        <f t="shared" si="275"/>
        <v>#N/A</v>
      </c>
      <c r="U1928" s="613" t="e">
        <f t="shared" si="276"/>
        <v>#N/A</v>
      </c>
    </row>
    <row r="1929" spans="1:21">
      <c r="A1929" s="285" t="s">
        <v>3720</v>
      </c>
      <c r="B1929" s="285" t="s">
        <v>4906</v>
      </c>
      <c r="C1929" s="447"/>
      <c r="D1929" s="497">
        <f t="shared" si="277"/>
        <v>19641</v>
      </c>
      <c r="E1929" s="496">
        <v>19641</v>
      </c>
      <c r="F1929" s="489" t="e">
        <v>#N/A</v>
      </c>
      <c r="G1929" s="489" t="e">
        <v>#N/A</v>
      </c>
      <c r="H1929" s="489" t="e">
        <v>#N/A</v>
      </c>
      <c r="I1929" s="489" t="e">
        <v>#N/A</v>
      </c>
      <c r="J1929" s="489" t="e">
        <v>#N/A</v>
      </c>
      <c r="K1929" s="489" t="e">
        <v>#N/A</v>
      </c>
      <c r="L1929" s="489" t="e">
        <v>#N/A</v>
      </c>
      <c r="N1929" s="613">
        <f t="shared" si="270"/>
        <v>0</v>
      </c>
      <c r="O1929" s="613" t="e">
        <f t="shared" si="271"/>
        <v>#N/A</v>
      </c>
      <c r="P1929" s="613" t="e">
        <f t="shared" si="272"/>
        <v>#N/A</v>
      </c>
      <c r="Q1929" s="896" t="e">
        <f t="shared" si="278"/>
        <v>#N/A</v>
      </c>
      <c r="R1929" s="613" t="e">
        <f t="shared" si="273"/>
        <v>#N/A</v>
      </c>
      <c r="S1929" s="613" t="e">
        <f t="shared" si="274"/>
        <v>#N/A</v>
      </c>
      <c r="T1929" s="747" t="e">
        <f t="shared" si="275"/>
        <v>#N/A</v>
      </c>
      <c r="U1929" s="613" t="e">
        <f t="shared" si="276"/>
        <v>#N/A</v>
      </c>
    </row>
    <row r="1930" spans="1:21">
      <c r="A1930" s="285" t="s">
        <v>3720</v>
      </c>
      <c r="B1930" s="285" t="s">
        <v>4907</v>
      </c>
      <c r="C1930" s="447"/>
      <c r="D1930" s="497">
        <f t="shared" si="277"/>
        <v>23044</v>
      </c>
      <c r="E1930" s="496">
        <v>23044</v>
      </c>
      <c r="F1930" s="489" t="e">
        <v>#N/A</v>
      </c>
      <c r="G1930" s="489" t="e">
        <v>#N/A</v>
      </c>
      <c r="H1930" s="489" t="e">
        <v>#N/A</v>
      </c>
      <c r="I1930" s="489" t="e">
        <v>#N/A</v>
      </c>
      <c r="J1930" s="489" t="e">
        <v>#N/A</v>
      </c>
      <c r="K1930" s="489" t="e">
        <v>#N/A</v>
      </c>
      <c r="L1930" s="489" t="e">
        <v>#N/A</v>
      </c>
      <c r="N1930" s="613">
        <f t="shared" si="270"/>
        <v>0</v>
      </c>
      <c r="O1930" s="613" t="e">
        <f t="shared" si="271"/>
        <v>#N/A</v>
      </c>
      <c r="P1930" s="613" t="e">
        <f t="shared" si="272"/>
        <v>#N/A</v>
      </c>
      <c r="Q1930" s="896" t="e">
        <f t="shared" si="278"/>
        <v>#N/A</v>
      </c>
      <c r="R1930" s="613" t="e">
        <f t="shared" si="273"/>
        <v>#N/A</v>
      </c>
      <c r="S1930" s="613" t="e">
        <f t="shared" si="274"/>
        <v>#N/A</v>
      </c>
      <c r="T1930" s="747" t="e">
        <f t="shared" si="275"/>
        <v>#N/A</v>
      </c>
      <c r="U1930" s="613" t="e">
        <f t="shared" si="276"/>
        <v>#N/A</v>
      </c>
    </row>
    <row r="1931" spans="1:21">
      <c r="A1931" s="285" t="s">
        <v>3720</v>
      </c>
      <c r="B1931" s="285" t="s">
        <v>4908</v>
      </c>
      <c r="C1931" s="447"/>
      <c r="D1931" s="497">
        <f t="shared" si="277"/>
        <v>25704</v>
      </c>
      <c r="E1931" s="496">
        <v>25704</v>
      </c>
      <c r="F1931" s="489" t="e">
        <v>#N/A</v>
      </c>
      <c r="G1931" s="489" t="e">
        <v>#N/A</v>
      </c>
      <c r="H1931" s="489" t="e">
        <v>#N/A</v>
      </c>
      <c r="I1931" s="489" t="e">
        <v>#N/A</v>
      </c>
      <c r="J1931" s="489" t="e">
        <v>#N/A</v>
      </c>
      <c r="K1931" s="489" t="e">
        <v>#N/A</v>
      </c>
      <c r="L1931" s="489" t="e">
        <v>#N/A</v>
      </c>
      <c r="N1931" s="613">
        <f t="shared" si="270"/>
        <v>0</v>
      </c>
      <c r="O1931" s="613" t="e">
        <f t="shared" si="271"/>
        <v>#N/A</v>
      </c>
      <c r="P1931" s="613" t="e">
        <f t="shared" si="272"/>
        <v>#N/A</v>
      </c>
      <c r="Q1931" s="896" t="e">
        <f t="shared" si="278"/>
        <v>#N/A</v>
      </c>
      <c r="R1931" s="613" t="e">
        <f t="shared" si="273"/>
        <v>#N/A</v>
      </c>
      <c r="S1931" s="613" t="e">
        <f t="shared" si="274"/>
        <v>#N/A</v>
      </c>
      <c r="T1931" s="747" t="e">
        <f t="shared" si="275"/>
        <v>#N/A</v>
      </c>
      <c r="U1931" s="613" t="e">
        <f t="shared" si="276"/>
        <v>#N/A</v>
      </c>
    </row>
    <row r="1932" spans="1:21">
      <c r="A1932" s="285" t="s">
        <v>4955</v>
      </c>
      <c r="B1932" s="285" t="s">
        <v>4956</v>
      </c>
      <c r="C1932" s="447"/>
      <c r="D1932" s="497" t="e">
        <f t="shared" si="277"/>
        <v>#N/A</v>
      </c>
      <c r="E1932" s="496" t="e">
        <v>#N/A</v>
      </c>
      <c r="F1932" s="489" t="e">
        <v>#N/A</v>
      </c>
      <c r="G1932" s="489" t="e">
        <v>#N/A</v>
      </c>
      <c r="H1932" s="489" t="e">
        <v>#N/A</v>
      </c>
      <c r="I1932" s="489" t="e">
        <v>#N/A</v>
      </c>
      <c r="J1932" s="489" t="e">
        <v>#N/A</v>
      </c>
      <c r="K1932" s="489" t="e">
        <v>#N/A</v>
      </c>
      <c r="L1932" s="489" t="e">
        <v>#N/A</v>
      </c>
      <c r="N1932" s="613" t="e">
        <f t="shared" si="270"/>
        <v>#N/A</v>
      </c>
      <c r="O1932" s="613" t="e">
        <f t="shared" si="271"/>
        <v>#N/A</v>
      </c>
      <c r="P1932" s="613" t="e">
        <f t="shared" si="272"/>
        <v>#N/A</v>
      </c>
      <c r="Q1932" s="896" t="e">
        <f t="shared" si="278"/>
        <v>#N/A</v>
      </c>
      <c r="R1932" s="613" t="e">
        <f t="shared" si="273"/>
        <v>#N/A</v>
      </c>
      <c r="S1932" s="613" t="e">
        <f t="shared" si="274"/>
        <v>#N/A</v>
      </c>
      <c r="T1932" s="747" t="e">
        <f t="shared" si="275"/>
        <v>#N/A</v>
      </c>
      <c r="U1932" s="613" t="e">
        <f t="shared" si="276"/>
        <v>#N/A</v>
      </c>
    </row>
    <row r="1933" spans="1:21">
      <c r="A1933" s="285" t="s">
        <v>3720</v>
      </c>
      <c r="B1933" s="285" t="s">
        <v>4963</v>
      </c>
      <c r="C1933" s="447"/>
      <c r="D1933" s="497">
        <f t="shared" si="277"/>
        <v>2006</v>
      </c>
      <c r="E1933" s="496">
        <v>2006</v>
      </c>
      <c r="F1933" s="489" t="e">
        <v>#N/A</v>
      </c>
      <c r="G1933" s="489" t="e">
        <v>#N/A</v>
      </c>
      <c r="H1933" s="489" t="e">
        <v>#N/A</v>
      </c>
      <c r="I1933" s="489" t="e">
        <v>#N/A</v>
      </c>
      <c r="J1933" s="489" t="e">
        <v>#N/A</v>
      </c>
      <c r="K1933" s="489" t="e">
        <v>#N/A</v>
      </c>
      <c r="L1933" s="489" t="e">
        <v>#N/A</v>
      </c>
      <c r="N1933" s="613">
        <f t="shared" si="270"/>
        <v>0</v>
      </c>
      <c r="O1933" s="613" t="e">
        <f t="shared" si="271"/>
        <v>#N/A</v>
      </c>
      <c r="P1933" s="613" t="e">
        <f t="shared" si="272"/>
        <v>#N/A</v>
      </c>
      <c r="Q1933" s="896" t="e">
        <f t="shared" si="278"/>
        <v>#N/A</v>
      </c>
      <c r="R1933" s="613" t="e">
        <f t="shared" si="273"/>
        <v>#N/A</v>
      </c>
      <c r="S1933" s="613" t="e">
        <f t="shared" si="274"/>
        <v>#N/A</v>
      </c>
      <c r="T1933" s="747" t="e">
        <f t="shared" si="275"/>
        <v>#N/A</v>
      </c>
      <c r="U1933" s="613" t="e">
        <f t="shared" si="276"/>
        <v>#N/A</v>
      </c>
    </row>
    <row r="1934" spans="1:21">
      <c r="A1934" s="285" t="s">
        <v>3720</v>
      </c>
      <c r="B1934" s="285" t="s">
        <v>4964</v>
      </c>
      <c r="C1934" s="447"/>
      <c r="D1934" s="497">
        <f t="shared" si="277"/>
        <v>2586</v>
      </c>
      <c r="E1934" s="496">
        <v>2586</v>
      </c>
      <c r="F1934" s="489" t="e">
        <v>#N/A</v>
      </c>
      <c r="G1934" s="489" t="e">
        <v>#N/A</v>
      </c>
      <c r="H1934" s="489" t="e">
        <v>#N/A</v>
      </c>
      <c r="I1934" s="489" t="e">
        <v>#N/A</v>
      </c>
      <c r="J1934" s="489" t="e">
        <v>#N/A</v>
      </c>
      <c r="K1934" s="489" t="e">
        <v>#N/A</v>
      </c>
      <c r="L1934" s="489" t="e">
        <v>#N/A</v>
      </c>
      <c r="N1934" s="613">
        <f t="shared" si="270"/>
        <v>0</v>
      </c>
      <c r="O1934" s="613" t="e">
        <f t="shared" si="271"/>
        <v>#N/A</v>
      </c>
      <c r="P1934" s="613" t="e">
        <f t="shared" si="272"/>
        <v>#N/A</v>
      </c>
      <c r="Q1934" s="896" t="e">
        <f t="shared" si="278"/>
        <v>#N/A</v>
      </c>
      <c r="R1934" s="613" t="e">
        <f t="shared" si="273"/>
        <v>#N/A</v>
      </c>
      <c r="S1934" s="613" t="e">
        <f t="shared" si="274"/>
        <v>#N/A</v>
      </c>
      <c r="T1934" s="747" t="e">
        <f t="shared" si="275"/>
        <v>#N/A</v>
      </c>
      <c r="U1934" s="613" t="e">
        <f t="shared" si="276"/>
        <v>#N/A</v>
      </c>
    </row>
    <row r="1935" spans="1:21">
      <c r="A1935" s="285" t="s">
        <v>3720</v>
      </c>
      <c r="B1935" s="285" t="s">
        <v>4965</v>
      </c>
      <c r="C1935" s="447"/>
      <c r="D1935" s="497">
        <f t="shared" si="277"/>
        <v>2878</v>
      </c>
      <c r="E1935" s="496">
        <v>2878</v>
      </c>
      <c r="F1935" s="489" t="e">
        <v>#N/A</v>
      </c>
      <c r="G1935" s="489" t="e">
        <v>#N/A</v>
      </c>
      <c r="H1935" s="489" t="e">
        <v>#N/A</v>
      </c>
      <c r="I1935" s="489" t="e">
        <v>#N/A</v>
      </c>
      <c r="J1935" s="489" t="e">
        <v>#N/A</v>
      </c>
      <c r="K1935" s="489" t="e">
        <v>#N/A</v>
      </c>
      <c r="L1935" s="489" t="e">
        <v>#N/A</v>
      </c>
      <c r="N1935" s="613">
        <f t="shared" si="270"/>
        <v>0</v>
      </c>
      <c r="O1935" s="613" t="e">
        <f t="shared" si="271"/>
        <v>#N/A</v>
      </c>
      <c r="P1935" s="613" t="e">
        <f t="shared" si="272"/>
        <v>#N/A</v>
      </c>
      <c r="Q1935" s="896" t="e">
        <f t="shared" si="278"/>
        <v>#N/A</v>
      </c>
      <c r="R1935" s="613" t="e">
        <f t="shared" si="273"/>
        <v>#N/A</v>
      </c>
      <c r="S1935" s="613" t="e">
        <f t="shared" si="274"/>
        <v>#N/A</v>
      </c>
      <c r="T1935" s="747" t="e">
        <f t="shared" si="275"/>
        <v>#N/A</v>
      </c>
      <c r="U1935" s="613" t="e">
        <f t="shared" si="276"/>
        <v>#N/A</v>
      </c>
    </row>
    <row r="1936" spans="1:21">
      <c r="A1936" s="285" t="s">
        <v>3720</v>
      </c>
      <c r="B1936" s="285" t="s">
        <v>4966</v>
      </c>
      <c r="C1936" s="447"/>
      <c r="D1936" s="497">
        <f t="shared" si="277"/>
        <v>2742</v>
      </c>
      <c r="E1936" s="496">
        <v>2742</v>
      </c>
      <c r="F1936" s="489" t="e">
        <v>#N/A</v>
      </c>
      <c r="G1936" s="489" t="e">
        <v>#N/A</v>
      </c>
      <c r="H1936" s="489" t="e">
        <v>#N/A</v>
      </c>
      <c r="I1936" s="489" t="e">
        <v>#N/A</v>
      </c>
      <c r="J1936" s="489" t="e">
        <v>#N/A</v>
      </c>
      <c r="K1936" s="489" t="e">
        <v>#N/A</v>
      </c>
      <c r="L1936" s="489" t="e">
        <v>#N/A</v>
      </c>
      <c r="N1936" s="613">
        <f t="shared" si="270"/>
        <v>0</v>
      </c>
      <c r="O1936" s="613" t="e">
        <f t="shared" si="271"/>
        <v>#N/A</v>
      </c>
      <c r="P1936" s="613" t="e">
        <f t="shared" si="272"/>
        <v>#N/A</v>
      </c>
      <c r="Q1936" s="896" t="e">
        <f t="shared" si="278"/>
        <v>#N/A</v>
      </c>
      <c r="R1936" s="613" t="e">
        <f t="shared" si="273"/>
        <v>#N/A</v>
      </c>
      <c r="S1936" s="613" t="e">
        <f t="shared" si="274"/>
        <v>#N/A</v>
      </c>
      <c r="T1936" s="747" t="e">
        <f t="shared" si="275"/>
        <v>#N/A</v>
      </c>
      <c r="U1936" s="613" t="e">
        <f t="shared" si="276"/>
        <v>#N/A</v>
      </c>
    </row>
    <row r="1937" spans="1:21">
      <c r="A1937" s="285" t="s">
        <v>3720</v>
      </c>
      <c r="B1937" s="285" t="s">
        <v>4967</v>
      </c>
      <c r="C1937" s="447"/>
      <c r="D1937" s="497">
        <f t="shared" si="277"/>
        <v>3039</v>
      </c>
      <c r="E1937" s="496">
        <v>3039</v>
      </c>
      <c r="F1937" s="489" t="e">
        <v>#N/A</v>
      </c>
      <c r="G1937" s="489" t="e">
        <v>#N/A</v>
      </c>
      <c r="H1937" s="489" t="e">
        <v>#N/A</v>
      </c>
      <c r="I1937" s="489" t="e">
        <v>#N/A</v>
      </c>
      <c r="J1937" s="489" t="e">
        <v>#N/A</v>
      </c>
      <c r="K1937" s="489" t="e">
        <v>#N/A</v>
      </c>
      <c r="L1937" s="489" t="e">
        <v>#N/A</v>
      </c>
      <c r="N1937" s="613">
        <f t="shared" si="270"/>
        <v>0</v>
      </c>
      <c r="O1937" s="613" t="e">
        <f t="shared" si="271"/>
        <v>#N/A</v>
      </c>
      <c r="P1937" s="613" t="e">
        <f t="shared" si="272"/>
        <v>#N/A</v>
      </c>
      <c r="Q1937" s="896" t="e">
        <f t="shared" si="278"/>
        <v>#N/A</v>
      </c>
      <c r="R1937" s="613" t="e">
        <f t="shared" si="273"/>
        <v>#N/A</v>
      </c>
      <c r="S1937" s="613" t="e">
        <f t="shared" si="274"/>
        <v>#N/A</v>
      </c>
      <c r="T1937" s="747" t="e">
        <f t="shared" si="275"/>
        <v>#N/A</v>
      </c>
      <c r="U1937" s="613" t="e">
        <f t="shared" si="276"/>
        <v>#N/A</v>
      </c>
    </row>
    <row r="1938" spans="1:21">
      <c r="A1938" s="285" t="s">
        <v>3720</v>
      </c>
      <c r="B1938" s="285" t="s">
        <v>4968</v>
      </c>
      <c r="C1938" s="447"/>
      <c r="D1938" s="497">
        <f t="shared" si="277"/>
        <v>3403</v>
      </c>
      <c r="E1938" s="496">
        <v>3403</v>
      </c>
      <c r="F1938" s="489" t="e">
        <v>#N/A</v>
      </c>
      <c r="G1938" s="489" t="e">
        <v>#N/A</v>
      </c>
      <c r="H1938" s="489" t="e">
        <v>#N/A</v>
      </c>
      <c r="I1938" s="489" t="e">
        <v>#N/A</v>
      </c>
      <c r="J1938" s="489" t="e">
        <v>#N/A</v>
      </c>
      <c r="K1938" s="489" t="e">
        <v>#N/A</v>
      </c>
      <c r="L1938" s="489" t="e">
        <v>#N/A</v>
      </c>
      <c r="N1938" s="613">
        <f t="shared" si="270"/>
        <v>0</v>
      </c>
      <c r="O1938" s="613" t="e">
        <f t="shared" si="271"/>
        <v>#N/A</v>
      </c>
      <c r="P1938" s="613" t="e">
        <f t="shared" si="272"/>
        <v>#N/A</v>
      </c>
      <c r="Q1938" s="896" t="e">
        <f t="shared" si="278"/>
        <v>#N/A</v>
      </c>
      <c r="R1938" s="613" t="e">
        <f t="shared" si="273"/>
        <v>#N/A</v>
      </c>
      <c r="S1938" s="613" t="e">
        <f t="shared" si="274"/>
        <v>#N/A</v>
      </c>
      <c r="T1938" s="747" t="e">
        <f t="shared" si="275"/>
        <v>#N/A</v>
      </c>
      <c r="U1938" s="613" t="e">
        <f t="shared" si="276"/>
        <v>#N/A</v>
      </c>
    </row>
    <row r="1939" spans="1:21">
      <c r="A1939" s="285" t="s">
        <v>3720</v>
      </c>
      <c r="B1939" s="285" t="s">
        <v>4969</v>
      </c>
      <c r="C1939" s="447"/>
      <c r="D1939" s="497">
        <f t="shared" si="277"/>
        <v>3812</v>
      </c>
      <c r="E1939" s="496">
        <v>3812</v>
      </c>
      <c r="F1939" s="489" t="e">
        <v>#N/A</v>
      </c>
      <c r="G1939" s="489" t="e">
        <v>#N/A</v>
      </c>
      <c r="H1939" s="489" t="e">
        <v>#N/A</v>
      </c>
      <c r="I1939" s="489" t="e">
        <v>#N/A</v>
      </c>
      <c r="J1939" s="489" t="e">
        <v>#N/A</v>
      </c>
      <c r="K1939" s="489" t="e">
        <v>#N/A</v>
      </c>
      <c r="L1939" s="489" t="e">
        <v>#N/A</v>
      </c>
      <c r="N1939" s="613">
        <f t="shared" si="270"/>
        <v>0</v>
      </c>
      <c r="O1939" s="613" t="e">
        <f t="shared" si="271"/>
        <v>#N/A</v>
      </c>
      <c r="P1939" s="613" t="e">
        <f t="shared" si="272"/>
        <v>#N/A</v>
      </c>
      <c r="Q1939" s="896" t="e">
        <f t="shared" si="278"/>
        <v>#N/A</v>
      </c>
      <c r="R1939" s="613" t="e">
        <f t="shared" si="273"/>
        <v>#N/A</v>
      </c>
      <c r="S1939" s="613" t="e">
        <f t="shared" si="274"/>
        <v>#N/A</v>
      </c>
      <c r="T1939" s="747" t="e">
        <f t="shared" si="275"/>
        <v>#N/A</v>
      </c>
      <c r="U1939" s="613" t="e">
        <f t="shared" si="276"/>
        <v>#N/A</v>
      </c>
    </row>
    <row r="1940" spans="1:21">
      <c r="A1940" s="285" t="s">
        <v>3720</v>
      </c>
      <c r="B1940" s="285" t="s">
        <v>4970</v>
      </c>
      <c r="C1940" s="447"/>
      <c r="D1940" s="497">
        <f t="shared" si="277"/>
        <v>2909</v>
      </c>
      <c r="E1940" s="496">
        <v>2909</v>
      </c>
      <c r="F1940" s="489" t="e">
        <v>#N/A</v>
      </c>
      <c r="G1940" s="489" t="e">
        <v>#N/A</v>
      </c>
      <c r="H1940" s="489" t="e">
        <v>#N/A</v>
      </c>
      <c r="I1940" s="489" t="e">
        <v>#N/A</v>
      </c>
      <c r="J1940" s="489" t="e">
        <v>#N/A</v>
      </c>
      <c r="K1940" s="489" t="e">
        <v>#N/A</v>
      </c>
      <c r="L1940" s="489" t="e">
        <v>#N/A</v>
      </c>
      <c r="N1940" s="613">
        <f t="shared" si="270"/>
        <v>0</v>
      </c>
      <c r="O1940" s="613" t="e">
        <f t="shared" si="271"/>
        <v>#N/A</v>
      </c>
      <c r="P1940" s="613" t="e">
        <f t="shared" si="272"/>
        <v>#N/A</v>
      </c>
      <c r="Q1940" s="896" t="e">
        <f t="shared" si="278"/>
        <v>#N/A</v>
      </c>
      <c r="R1940" s="613" t="e">
        <f t="shared" si="273"/>
        <v>#N/A</v>
      </c>
      <c r="S1940" s="613" t="e">
        <f t="shared" si="274"/>
        <v>#N/A</v>
      </c>
      <c r="T1940" s="747" t="e">
        <f t="shared" si="275"/>
        <v>#N/A</v>
      </c>
      <c r="U1940" s="613" t="e">
        <f t="shared" si="276"/>
        <v>#N/A</v>
      </c>
    </row>
    <row r="1941" spans="1:21">
      <c r="A1941" s="285" t="s">
        <v>3720</v>
      </c>
      <c r="B1941" s="285" t="s">
        <v>4971</v>
      </c>
      <c r="C1941" s="447"/>
      <c r="D1941" s="497">
        <f t="shared" si="277"/>
        <v>3104</v>
      </c>
      <c r="E1941" s="496">
        <v>3104</v>
      </c>
      <c r="F1941" s="489" t="e">
        <v>#N/A</v>
      </c>
      <c r="G1941" s="489" t="e">
        <v>#N/A</v>
      </c>
      <c r="H1941" s="489" t="e">
        <v>#N/A</v>
      </c>
      <c r="I1941" s="489" t="e">
        <v>#N/A</v>
      </c>
      <c r="J1941" s="489" t="e">
        <v>#N/A</v>
      </c>
      <c r="K1941" s="489" t="e">
        <v>#N/A</v>
      </c>
      <c r="L1941" s="489" t="e">
        <v>#N/A</v>
      </c>
      <c r="N1941" s="613">
        <f t="shared" si="270"/>
        <v>0</v>
      </c>
      <c r="O1941" s="613" t="e">
        <f t="shared" si="271"/>
        <v>#N/A</v>
      </c>
      <c r="P1941" s="613" t="e">
        <f t="shared" si="272"/>
        <v>#N/A</v>
      </c>
      <c r="Q1941" s="896" t="e">
        <f t="shared" si="278"/>
        <v>#N/A</v>
      </c>
      <c r="R1941" s="613" t="e">
        <f t="shared" si="273"/>
        <v>#N/A</v>
      </c>
      <c r="S1941" s="613" t="e">
        <f t="shared" si="274"/>
        <v>#N/A</v>
      </c>
      <c r="T1941" s="747" t="e">
        <f t="shared" si="275"/>
        <v>#N/A</v>
      </c>
      <c r="U1941" s="613" t="e">
        <f t="shared" si="276"/>
        <v>#N/A</v>
      </c>
    </row>
    <row r="1942" spans="1:21">
      <c r="A1942" s="285" t="s">
        <v>3720</v>
      </c>
      <c r="B1942" s="285" t="s">
        <v>4972</v>
      </c>
      <c r="C1942" s="447"/>
      <c r="D1942" s="497">
        <f t="shared" si="277"/>
        <v>3476</v>
      </c>
      <c r="E1942" s="496">
        <v>3476</v>
      </c>
      <c r="F1942" s="489" t="e">
        <v>#N/A</v>
      </c>
      <c r="G1942" s="489" t="e">
        <v>#N/A</v>
      </c>
      <c r="H1942" s="489" t="e">
        <v>#N/A</v>
      </c>
      <c r="I1942" s="489" t="e">
        <v>#N/A</v>
      </c>
      <c r="J1942" s="489" t="e">
        <v>#N/A</v>
      </c>
      <c r="K1942" s="489" t="e">
        <v>#N/A</v>
      </c>
      <c r="L1942" s="489" t="e">
        <v>#N/A</v>
      </c>
      <c r="N1942" s="613">
        <f t="shared" si="270"/>
        <v>0</v>
      </c>
      <c r="O1942" s="613" t="e">
        <f t="shared" si="271"/>
        <v>#N/A</v>
      </c>
      <c r="P1942" s="613" t="e">
        <f t="shared" si="272"/>
        <v>#N/A</v>
      </c>
      <c r="Q1942" s="896" t="e">
        <f t="shared" si="278"/>
        <v>#N/A</v>
      </c>
      <c r="R1942" s="613" t="e">
        <f t="shared" si="273"/>
        <v>#N/A</v>
      </c>
      <c r="S1942" s="613" t="e">
        <f t="shared" si="274"/>
        <v>#N/A</v>
      </c>
      <c r="T1942" s="747" t="e">
        <f t="shared" si="275"/>
        <v>#N/A</v>
      </c>
      <c r="U1942" s="613" t="e">
        <f t="shared" si="276"/>
        <v>#N/A</v>
      </c>
    </row>
    <row r="1943" spans="1:21">
      <c r="A1943" s="285" t="s">
        <v>3720</v>
      </c>
      <c r="B1943" s="285" t="s">
        <v>4973</v>
      </c>
      <c r="C1943" s="447"/>
      <c r="D1943" s="497">
        <f t="shared" si="277"/>
        <v>3892</v>
      </c>
      <c r="E1943" s="496">
        <v>3892</v>
      </c>
      <c r="F1943" s="489" t="e">
        <v>#N/A</v>
      </c>
      <c r="G1943" s="489" t="e">
        <v>#N/A</v>
      </c>
      <c r="H1943" s="489" t="e">
        <v>#N/A</v>
      </c>
      <c r="I1943" s="489" t="e">
        <v>#N/A</v>
      </c>
      <c r="J1943" s="489" t="e">
        <v>#N/A</v>
      </c>
      <c r="K1943" s="489" t="e">
        <v>#N/A</v>
      </c>
      <c r="L1943" s="489" t="e">
        <v>#N/A</v>
      </c>
      <c r="N1943" s="613">
        <f t="shared" si="270"/>
        <v>0</v>
      </c>
      <c r="O1943" s="613" t="e">
        <f t="shared" si="271"/>
        <v>#N/A</v>
      </c>
      <c r="P1943" s="613" t="e">
        <f t="shared" si="272"/>
        <v>#N/A</v>
      </c>
      <c r="Q1943" s="896" t="e">
        <f t="shared" si="278"/>
        <v>#N/A</v>
      </c>
      <c r="R1943" s="613" t="e">
        <f t="shared" si="273"/>
        <v>#N/A</v>
      </c>
      <c r="S1943" s="613" t="e">
        <f t="shared" si="274"/>
        <v>#N/A</v>
      </c>
      <c r="T1943" s="747" t="e">
        <f t="shared" si="275"/>
        <v>#N/A</v>
      </c>
      <c r="U1943" s="613" t="e">
        <f t="shared" si="276"/>
        <v>#N/A</v>
      </c>
    </row>
    <row r="1944" spans="1:21">
      <c r="A1944" s="285"/>
      <c r="B1944" s="285"/>
      <c r="C1944" s="447"/>
      <c r="D1944" s="497" t="e">
        <f t="shared" si="277"/>
        <v>#N/A</v>
      </c>
      <c r="E1944" s="496" t="e">
        <v>#N/A</v>
      </c>
      <c r="F1944" s="489" t="e">
        <v>#N/A</v>
      </c>
      <c r="G1944" s="489" t="e">
        <v>#N/A</v>
      </c>
      <c r="H1944" s="489" t="e">
        <v>#N/A</v>
      </c>
      <c r="I1944" s="489" t="e">
        <v>#N/A</v>
      </c>
      <c r="J1944" s="489" t="e">
        <v>#N/A</v>
      </c>
      <c r="K1944" s="489" t="e">
        <v>#N/A</v>
      </c>
      <c r="L1944" s="489" t="e">
        <v>#N/A</v>
      </c>
      <c r="N1944" s="613" t="e">
        <f t="shared" si="270"/>
        <v>#N/A</v>
      </c>
      <c r="O1944" s="613" t="e">
        <f t="shared" si="271"/>
        <v>#N/A</v>
      </c>
      <c r="P1944" s="613" t="e">
        <f t="shared" si="272"/>
        <v>#N/A</v>
      </c>
      <c r="Q1944" s="896" t="e">
        <f t="shared" si="278"/>
        <v>#N/A</v>
      </c>
      <c r="R1944" s="613" t="e">
        <f t="shared" si="273"/>
        <v>#N/A</v>
      </c>
      <c r="S1944" s="613" t="e">
        <f t="shared" si="274"/>
        <v>#N/A</v>
      </c>
      <c r="T1944" s="747" t="e">
        <f t="shared" si="275"/>
        <v>#N/A</v>
      </c>
      <c r="U1944" s="613" t="e">
        <f t="shared" si="276"/>
        <v>#N/A</v>
      </c>
    </row>
    <row r="1945" spans="1:21">
      <c r="A1945" s="285"/>
      <c r="B1945" s="285"/>
      <c r="C1945" s="447"/>
      <c r="D1945" s="497" t="e">
        <f t="shared" si="277"/>
        <v>#N/A</v>
      </c>
      <c r="E1945" s="496" t="e">
        <v>#N/A</v>
      </c>
      <c r="F1945" s="489" t="e">
        <v>#N/A</v>
      </c>
      <c r="G1945" s="489" t="e">
        <v>#N/A</v>
      </c>
      <c r="H1945" s="489" t="e">
        <v>#N/A</v>
      </c>
      <c r="I1945" s="489" t="e">
        <v>#N/A</v>
      </c>
      <c r="J1945" s="489" t="e">
        <v>#N/A</v>
      </c>
      <c r="K1945" s="489" t="e">
        <v>#N/A</v>
      </c>
      <c r="L1945" s="489" t="e">
        <v>#N/A</v>
      </c>
      <c r="N1945" s="613" t="e">
        <f t="shared" si="270"/>
        <v>#N/A</v>
      </c>
      <c r="O1945" s="613" t="e">
        <f t="shared" si="271"/>
        <v>#N/A</v>
      </c>
      <c r="P1945" s="613" t="e">
        <f t="shared" si="272"/>
        <v>#N/A</v>
      </c>
      <c r="Q1945" s="896" t="e">
        <f t="shared" si="278"/>
        <v>#N/A</v>
      </c>
      <c r="R1945" s="613" t="e">
        <f t="shared" si="273"/>
        <v>#N/A</v>
      </c>
      <c r="S1945" s="613" t="e">
        <f t="shared" si="274"/>
        <v>#N/A</v>
      </c>
      <c r="T1945" s="747" t="e">
        <f t="shared" si="275"/>
        <v>#N/A</v>
      </c>
      <c r="U1945" s="613" t="e">
        <f t="shared" si="276"/>
        <v>#N/A</v>
      </c>
    </row>
    <row r="1946" spans="1:21">
      <c r="A1946" s="285"/>
      <c r="B1946" s="285"/>
      <c r="C1946" s="447"/>
      <c r="D1946" s="497" t="e">
        <f t="shared" si="277"/>
        <v>#N/A</v>
      </c>
      <c r="E1946" s="496" t="e">
        <v>#N/A</v>
      </c>
      <c r="F1946" s="489" t="e">
        <v>#N/A</v>
      </c>
      <c r="G1946" s="489" t="e">
        <v>#N/A</v>
      </c>
      <c r="H1946" s="489" t="e">
        <v>#N/A</v>
      </c>
      <c r="I1946" s="489" t="e">
        <v>#N/A</v>
      </c>
      <c r="J1946" s="489" t="e">
        <v>#N/A</v>
      </c>
      <c r="K1946" s="489" t="e">
        <v>#N/A</v>
      </c>
      <c r="L1946" s="489" t="e">
        <v>#N/A</v>
      </c>
      <c r="N1946" s="613" t="e">
        <f t="shared" si="270"/>
        <v>#N/A</v>
      </c>
      <c r="O1946" s="613" t="e">
        <f t="shared" si="271"/>
        <v>#N/A</v>
      </c>
      <c r="P1946" s="613" t="e">
        <f t="shared" si="272"/>
        <v>#N/A</v>
      </c>
      <c r="Q1946" s="896" t="e">
        <f t="shared" si="278"/>
        <v>#N/A</v>
      </c>
      <c r="R1946" s="613" t="e">
        <f t="shared" si="273"/>
        <v>#N/A</v>
      </c>
      <c r="S1946" s="613" t="e">
        <f t="shared" si="274"/>
        <v>#N/A</v>
      </c>
      <c r="T1946" s="747" t="e">
        <f t="shared" si="275"/>
        <v>#N/A</v>
      </c>
      <c r="U1946" s="613" t="e">
        <f t="shared" si="276"/>
        <v>#N/A</v>
      </c>
    </row>
    <row r="1947" spans="1:21">
      <c r="A1947" s="285"/>
      <c r="B1947" s="285"/>
      <c r="C1947" s="447"/>
      <c r="D1947" s="497" t="e">
        <f t="shared" si="277"/>
        <v>#N/A</v>
      </c>
      <c r="E1947" s="496" t="e">
        <v>#N/A</v>
      </c>
      <c r="F1947" s="489" t="e">
        <v>#N/A</v>
      </c>
      <c r="G1947" s="489" t="e">
        <v>#N/A</v>
      </c>
      <c r="H1947" s="489" t="e">
        <v>#N/A</v>
      </c>
      <c r="I1947" s="489" t="e">
        <v>#N/A</v>
      </c>
      <c r="J1947" s="489" t="e">
        <v>#N/A</v>
      </c>
      <c r="K1947" s="489" t="e">
        <v>#N/A</v>
      </c>
      <c r="L1947" s="489" t="e">
        <v>#N/A</v>
      </c>
      <c r="N1947" s="613" t="e">
        <f t="shared" si="270"/>
        <v>#N/A</v>
      </c>
      <c r="O1947" s="613" t="e">
        <f t="shared" si="271"/>
        <v>#N/A</v>
      </c>
      <c r="P1947" s="613" t="e">
        <f t="shared" si="272"/>
        <v>#N/A</v>
      </c>
      <c r="Q1947" s="896" t="e">
        <f t="shared" si="278"/>
        <v>#N/A</v>
      </c>
      <c r="R1947" s="613" t="e">
        <f t="shared" si="273"/>
        <v>#N/A</v>
      </c>
      <c r="S1947" s="613" t="e">
        <f t="shared" si="274"/>
        <v>#N/A</v>
      </c>
      <c r="T1947" s="747" t="e">
        <f t="shared" si="275"/>
        <v>#N/A</v>
      </c>
      <c r="U1947" s="613" t="e">
        <f t="shared" si="276"/>
        <v>#N/A</v>
      </c>
    </row>
    <row r="1948" spans="1:21">
      <c r="A1948" s="285"/>
      <c r="B1948" s="285"/>
      <c r="C1948" s="447"/>
      <c r="D1948" s="497" t="e">
        <f t="shared" si="277"/>
        <v>#N/A</v>
      </c>
      <c r="E1948" s="496" t="e">
        <v>#N/A</v>
      </c>
      <c r="F1948" s="489" t="e">
        <v>#N/A</v>
      </c>
      <c r="G1948" s="489" t="e">
        <v>#N/A</v>
      </c>
      <c r="H1948" s="489" t="e">
        <v>#N/A</v>
      </c>
      <c r="I1948" s="489" t="e">
        <v>#N/A</v>
      </c>
      <c r="J1948" s="489" t="e">
        <v>#N/A</v>
      </c>
      <c r="K1948" s="489" t="e">
        <v>#N/A</v>
      </c>
      <c r="L1948" s="489" t="e">
        <v>#N/A</v>
      </c>
      <c r="N1948" s="613" t="e">
        <f t="shared" si="270"/>
        <v>#N/A</v>
      </c>
      <c r="O1948" s="613" t="e">
        <f t="shared" si="271"/>
        <v>#N/A</v>
      </c>
      <c r="P1948" s="613" t="e">
        <f t="shared" si="272"/>
        <v>#N/A</v>
      </c>
      <c r="Q1948" s="896" t="e">
        <f t="shared" si="278"/>
        <v>#N/A</v>
      </c>
      <c r="R1948" s="613" t="e">
        <f t="shared" si="273"/>
        <v>#N/A</v>
      </c>
      <c r="S1948" s="613" t="e">
        <f t="shared" si="274"/>
        <v>#N/A</v>
      </c>
      <c r="T1948" s="747" t="e">
        <f t="shared" si="275"/>
        <v>#N/A</v>
      </c>
      <c r="U1948" s="613" t="e">
        <f t="shared" si="276"/>
        <v>#N/A</v>
      </c>
    </row>
    <row r="1949" spans="1:21">
      <c r="A1949" s="285"/>
      <c r="B1949" s="285"/>
      <c r="C1949" s="447"/>
      <c r="D1949" s="497" t="e">
        <f t="shared" si="277"/>
        <v>#N/A</v>
      </c>
      <c r="E1949" s="496" t="e">
        <v>#N/A</v>
      </c>
      <c r="F1949" s="489" t="e">
        <v>#N/A</v>
      </c>
      <c r="G1949" s="489" t="e">
        <v>#N/A</v>
      </c>
      <c r="H1949" s="489" t="e">
        <v>#N/A</v>
      </c>
      <c r="I1949" s="489" t="e">
        <v>#N/A</v>
      </c>
      <c r="J1949" s="489" t="e">
        <v>#N/A</v>
      </c>
      <c r="K1949" s="489" t="e">
        <v>#N/A</v>
      </c>
      <c r="L1949" s="489" t="e">
        <v>#N/A</v>
      </c>
      <c r="N1949" s="613" t="e">
        <f t="shared" si="270"/>
        <v>#N/A</v>
      </c>
      <c r="O1949" s="613" t="e">
        <f t="shared" si="271"/>
        <v>#N/A</v>
      </c>
      <c r="P1949" s="613" t="e">
        <f t="shared" si="272"/>
        <v>#N/A</v>
      </c>
      <c r="Q1949" s="896" t="e">
        <f t="shared" si="278"/>
        <v>#N/A</v>
      </c>
      <c r="R1949" s="613" t="e">
        <f t="shared" si="273"/>
        <v>#N/A</v>
      </c>
      <c r="S1949" s="613" t="e">
        <f t="shared" si="274"/>
        <v>#N/A</v>
      </c>
      <c r="T1949" s="747" t="e">
        <f t="shared" si="275"/>
        <v>#N/A</v>
      </c>
      <c r="U1949" s="613" t="e">
        <f t="shared" si="276"/>
        <v>#N/A</v>
      </c>
    </row>
    <row r="1950" spans="1:21">
      <c r="A1950" s="285"/>
      <c r="B1950" s="285"/>
      <c r="C1950" s="447"/>
      <c r="D1950" s="497" t="e">
        <f t="shared" si="277"/>
        <v>#N/A</v>
      </c>
      <c r="E1950" s="496" t="e">
        <v>#N/A</v>
      </c>
      <c r="F1950" s="489" t="e">
        <v>#N/A</v>
      </c>
      <c r="G1950" s="489" t="e">
        <v>#N/A</v>
      </c>
      <c r="H1950" s="489" t="e">
        <v>#N/A</v>
      </c>
      <c r="I1950" s="489" t="e">
        <v>#N/A</v>
      </c>
      <c r="J1950" s="489" t="e">
        <v>#N/A</v>
      </c>
      <c r="K1950" s="489" t="e">
        <v>#N/A</v>
      </c>
      <c r="L1950" s="489" t="e">
        <v>#N/A</v>
      </c>
      <c r="N1950" s="613" t="e">
        <f t="shared" si="270"/>
        <v>#N/A</v>
      </c>
      <c r="O1950" s="613" t="e">
        <f t="shared" si="271"/>
        <v>#N/A</v>
      </c>
      <c r="P1950" s="613" t="e">
        <f t="shared" si="272"/>
        <v>#N/A</v>
      </c>
      <c r="Q1950" s="896" t="e">
        <f t="shared" si="278"/>
        <v>#N/A</v>
      </c>
      <c r="R1950" s="613" t="e">
        <f t="shared" si="273"/>
        <v>#N/A</v>
      </c>
      <c r="S1950" s="613" t="e">
        <f t="shared" si="274"/>
        <v>#N/A</v>
      </c>
      <c r="T1950" s="747" t="e">
        <f t="shared" si="275"/>
        <v>#N/A</v>
      </c>
      <c r="U1950" s="613" t="e">
        <f t="shared" si="276"/>
        <v>#N/A</v>
      </c>
    </row>
    <row r="1951" spans="1:21">
      <c r="A1951" s="285"/>
      <c r="B1951" s="285"/>
      <c r="C1951" s="447"/>
      <c r="D1951" s="497" t="e">
        <f t="shared" si="277"/>
        <v>#N/A</v>
      </c>
      <c r="E1951" s="496" t="e">
        <v>#N/A</v>
      </c>
      <c r="F1951" s="489" t="e">
        <v>#N/A</v>
      </c>
      <c r="G1951" s="489" t="e">
        <v>#N/A</v>
      </c>
      <c r="H1951" s="489" t="e">
        <v>#N/A</v>
      </c>
      <c r="I1951" s="489" t="e">
        <v>#N/A</v>
      </c>
      <c r="J1951" s="489" t="e">
        <v>#N/A</v>
      </c>
      <c r="K1951" s="489" t="e">
        <v>#N/A</v>
      </c>
      <c r="L1951" s="489" t="e">
        <v>#N/A</v>
      </c>
      <c r="N1951" s="613" t="e">
        <f t="shared" si="270"/>
        <v>#N/A</v>
      </c>
      <c r="O1951" s="613" t="e">
        <f t="shared" si="271"/>
        <v>#N/A</v>
      </c>
      <c r="P1951" s="613" t="e">
        <f t="shared" si="272"/>
        <v>#N/A</v>
      </c>
      <c r="Q1951" s="896" t="e">
        <f t="shared" si="278"/>
        <v>#N/A</v>
      </c>
      <c r="R1951" s="613" t="e">
        <f t="shared" si="273"/>
        <v>#N/A</v>
      </c>
      <c r="S1951" s="613" t="e">
        <f t="shared" si="274"/>
        <v>#N/A</v>
      </c>
      <c r="T1951" s="747" t="e">
        <f t="shared" si="275"/>
        <v>#N/A</v>
      </c>
      <c r="U1951" s="613" t="e">
        <f t="shared" si="276"/>
        <v>#N/A</v>
      </c>
    </row>
    <row r="1952" spans="1:21">
      <c r="A1952" s="285"/>
      <c r="B1952" s="285"/>
      <c r="C1952" s="447"/>
      <c r="D1952" s="497" t="e">
        <f t="shared" si="277"/>
        <v>#N/A</v>
      </c>
      <c r="E1952" s="496" t="e">
        <v>#N/A</v>
      </c>
      <c r="F1952" s="489" t="e">
        <v>#N/A</v>
      </c>
      <c r="G1952" s="489" t="e">
        <v>#N/A</v>
      </c>
      <c r="H1952" s="489" t="e">
        <v>#N/A</v>
      </c>
      <c r="I1952" s="489" t="e">
        <v>#N/A</v>
      </c>
      <c r="J1952" s="489" t="e">
        <v>#N/A</v>
      </c>
      <c r="K1952" s="489" t="e">
        <v>#N/A</v>
      </c>
      <c r="L1952" s="489" t="e">
        <v>#N/A</v>
      </c>
      <c r="N1952" s="613" t="e">
        <f t="shared" si="270"/>
        <v>#N/A</v>
      </c>
      <c r="O1952" s="613" t="e">
        <f t="shared" si="271"/>
        <v>#N/A</v>
      </c>
      <c r="P1952" s="613" t="e">
        <f t="shared" si="272"/>
        <v>#N/A</v>
      </c>
      <c r="Q1952" s="896" t="e">
        <f t="shared" si="278"/>
        <v>#N/A</v>
      </c>
      <c r="R1952" s="613" t="e">
        <f t="shared" si="273"/>
        <v>#N/A</v>
      </c>
      <c r="S1952" s="613" t="e">
        <f t="shared" si="274"/>
        <v>#N/A</v>
      </c>
      <c r="T1952" s="747" t="e">
        <f t="shared" si="275"/>
        <v>#N/A</v>
      </c>
      <c r="U1952" s="613" t="e">
        <f t="shared" si="276"/>
        <v>#N/A</v>
      </c>
    </row>
    <row r="1953" spans="1:21">
      <c r="A1953" s="285"/>
      <c r="B1953" s="285"/>
      <c r="C1953" s="447"/>
      <c r="D1953" s="497" t="e">
        <f t="shared" si="277"/>
        <v>#N/A</v>
      </c>
      <c r="E1953" s="496" t="e">
        <v>#N/A</v>
      </c>
      <c r="F1953" s="489" t="e">
        <v>#N/A</v>
      </c>
      <c r="G1953" s="489" t="e">
        <v>#N/A</v>
      </c>
      <c r="H1953" s="489" t="e">
        <v>#N/A</v>
      </c>
      <c r="I1953" s="489" t="e">
        <v>#N/A</v>
      </c>
      <c r="J1953" s="489" t="e">
        <v>#N/A</v>
      </c>
      <c r="K1953" s="489" t="e">
        <v>#N/A</v>
      </c>
      <c r="L1953" s="489" t="e">
        <v>#N/A</v>
      </c>
      <c r="N1953" s="613" t="e">
        <f t="shared" si="270"/>
        <v>#N/A</v>
      </c>
      <c r="O1953" s="613" t="e">
        <f t="shared" si="271"/>
        <v>#N/A</v>
      </c>
      <c r="P1953" s="613" t="e">
        <f t="shared" si="272"/>
        <v>#N/A</v>
      </c>
      <c r="Q1953" s="896" t="e">
        <f t="shared" si="278"/>
        <v>#N/A</v>
      </c>
      <c r="R1953" s="613" t="e">
        <f t="shared" si="273"/>
        <v>#N/A</v>
      </c>
      <c r="S1953" s="613" t="e">
        <f t="shared" si="274"/>
        <v>#N/A</v>
      </c>
      <c r="T1953" s="747" t="e">
        <f t="shared" si="275"/>
        <v>#N/A</v>
      </c>
      <c r="U1953" s="613" t="e">
        <f t="shared" si="276"/>
        <v>#N/A</v>
      </c>
    </row>
    <row r="1954" spans="1:21">
      <c r="A1954" s="285"/>
      <c r="B1954" s="285"/>
      <c r="C1954" s="447"/>
      <c r="D1954" s="497" t="e">
        <f t="shared" si="277"/>
        <v>#N/A</v>
      </c>
      <c r="E1954" s="496" t="e">
        <v>#N/A</v>
      </c>
      <c r="F1954" s="489" t="e">
        <v>#N/A</v>
      </c>
      <c r="G1954" s="489" t="e">
        <v>#N/A</v>
      </c>
      <c r="H1954" s="489" t="e">
        <v>#N/A</v>
      </c>
      <c r="I1954" s="489" t="e">
        <v>#N/A</v>
      </c>
      <c r="J1954" s="489" t="e">
        <v>#N/A</v>
      </c>
      <c r="K1954" s="489" t="e">
        <v>#N/A</v>
      </c>
      <c r="L1954" s="489" t="e">
        <v>#N/A</v>
      </c>
      <c r="N1954" s="613" t="e">
        <f t="shared" si="270"/>
        <v>#N/A</v>
      </c>
      <c r="O1954" s="613" t="e">
        <f t="shared" si="271"/>
        <v>#N/A</v>
      </c>
      <c r="P1954" s="613" t="e">
        <f t="shared" si="272"/>
        <v>#N/A</v>
      </c>
      <c r="Q1954" s="896" t="e">
        <f t="shared" si="278"/>
        <v>#N/A</v>
      </c>
      <c r="R1954" s="613" t="e">
        <f t="shared" si="273"/>
        <v>#N/A</v>
      </c>
      <c r="S1954" s="613" t="e">
        <f t="shared" si="274"/>
        <v>#N/A</v>
      </c>
      <c r="T1954" s="747" t="e">
        <f t="shared" si="275"/>
        <v>#N/A</v>
      </c>
      <c r="U1954" s="613" t="e">
        <f t="shared" si="276"/>
        <v>#N/A</v>
      </c>
    </row>
    <row r="1955" spans="1:21">
      <c r="A1955" s="285"/>
      <c r="B1955" s="285"/>
      <c r="C1955" s="447"/>
      <c r="D1955" s="497" t="e">
        <f t="shared" si="277"/>
        <v>#N/A</v>
      </c>
      <c r="E1955" s="496" t="e">
        <v>#N/A</v>
      </c>
      <c r="F1955" s="489" t="e">
        <v>#N/A</v>
      </c>
      <c r="G1955" s="489" t="e">
        <v>#N/A</v>
      </c>
      <c r="H1955" s="489" t="e">
        <v>#N/A</v>
      </c>
      <c r="I1955" s="489" t="e">
        <v>#N/A</v>
      </c>
      <c r="J1955" s="489" t="e">
        <v>#N/A</v>
      </c>
      <c r="K1955" s="489" t="e">
        <v>#N/A</v>
      </c>
      <c r="L1955" s="489" t="e">
        <v>#N/A</v>
      </c>
      <c r="N1955" s="613" t="e">
        <f t="shared" si="270"/>
        <v>#N/A</v>
      </c>
      <c r="O1955" s="613" t="e">
        <f t="shared" si="271"/>
        <v>#N/A</v>
      </c>
      <c r="P1955" s="613" t="e">
        <f t="shared" si="272"/>
        <v>#N/A</v>
      </c>
      <c r="Q1955" s="896" t="e">
        <f t="shared" si="278"/>
        <v>#N/A</v>
      </c>
      <c r="R1955" s="613" t="e">
        <f t="shared" si="273"/>
        <v>#N/A</v>
      </c>
      <c r="S1955" s="613" t="e">
        <f t="shared" si="274"/>
        <v>#N/A</v>
      </c>
      <c r="T1955" s="747" t="e">
        <f t="shared" si="275"/>
        <v>#N/A</v>
      </c>
      <c r="U1955" s="613" t="e">
        <f t="shared" si="276"/>
        <v>#N/A</v>
      </c>
    </row>
    <row r="1956" spans="1:21">
      <c r="A1956" s="285"/>
      <c r="B1956" s="285"/>
      <c r="C1956" s="447"/>
      <c r="D1956" s="497" t="e">
        <f t="shared" si="277"/>
        <v>#N/A</v>
      </c>
      <c r="E1956" s="496" t="e">
        <v>#N/A</v>
      </c>
      <c r="F1956" s="489" t="e">
        <v>#N/A</v>
      </c>
      <c r="G1956" s="489" t="e">
        <v>#N/A</v>
      </c>
      <c r="H1956" s="489" t="e">
        <v>#N/A</v>
      </c>
      <c r="I1956" s="489" t="e">
        <v>#N/A</v>
      </c>
      <c r="J1956" s="489" t="e">
        <v>#N/A</v>
      </c>
      <c r="K1956" s="489" t="e">
        <v>#N/A</v>
      </c>
      <c r="L1956" s="489" t="e">
        <v>#N/A</v>
      </c>
      <c r="N1956" s="613" t="e">
        <f t="shared" si="270"/>
        <v>#N/A</v>
      </c>
      <c r="O1956" s="613" t="e">
        <f t="shared" si="271"/>
        <v>#N/A</v>
      </c>
      <c r="P1956" s="613" t="e">
        <f t="shared" si="272"/>
        <v>#N/A</v>
      </c>
      <c r="Q1956" s="896" t="e">
        <f t="shared" si="278"/>
        <v>#N/A</v>
      </c>
      <c r="R1956" s="613" t="e">
        <f t="shared" si="273"/>
        <v>#N/A</v>
      </c>
      <c r="S1956" s="613" t="e">
        <f t="shared" si="274"/>
        <v>#N/A</v>
      </c>
      <c r="T1956" s="747" t="e">
        <f t="shared" si="275"/>
        <v>#N/A</v>
      </c>
      <c r="U1956" s="613" t="e">
        <f t="shared" si="276"/>
        <v>#N/A</v>
      </c>
    </row>
    <row r="1957" spans="1:21">
      <c r="A1957" s="285"/>
      <c r="B1957" s="285"/>
      <c r="C1957" s="447"/>
      <c r="D1957" s="497" t="e">
        <f t="shared" si="277"/>
        <v>#N/A</v>
      </c>
      <c r="E1957" s="496" t="e">
        <v>#N/A</v>
      </c>
      <c r="F1957" s="489" t="e">
        <v>#N/A</v>
      </c>
      <c r="G1957" s="489" t="e">
        <v>#N/A</v>
      </c>
      <c r="H1957" s="489" t="e">
        <v>#N/A</v>
      </c>
      <c r="I1957" s="489" t="e">
        <v>#N/A</v>
      </c>
      <c r="J1957" s="489" t="e">
        <v>#N/A</v>
      </c>
      <c r="K1957" s="489" t="e">
        <v>#N/A</v>
      </c>
      <c r="L1957" s="489" t="e">
        <v>#N/A</v>
      </c>
      <c r="N1957" s="613" t="e">
        <f t="shared" si="270"/>
        <v>#N/A</v>
      </c>
      <c r="O1957" s="613" t="e">
        <f t="shared" si="271"/>
        <v>#N/A</v>
      </c>
      <c r="P1957" s="613" t="e">
        <f t="shared" si="272"/>
        <v>#N/A</v>
      </c>
      <c r="Q1957" s="896" t="e">
        <f t="shared" si="278"/>
        <v>#N/A</v>
      </c>
      <c r="R1957" s="613" t="e">
        <f t="shared" si="273"/>
        <v>#N/A</v>
      </c>
      <c r="S1957" s="613" t="e">
        <f t="shared" si="274"/>
        <v>#N/A</v>
      </c>
      <c r="T1957" s="747" t="e">
        <f t="shared" si="275"/>
        <v>#N/A</v>
      </c>
      <c r="U1957" s="613" t="e">
        <f t="shared" si="276"/>
        <v>#N/A</v>
      </c>
    </row>
    <row r="1958" spans="1:21">
      <c r="A1958" s="285"/>
      <c r="B1958" s="285"/>
      <c r="C1958" s="447"/>
      <c r="D1958" s="497" t="e">
        <f t="shared" si="277"/>
        <v>#N/A</v>
      </c>
      <c r="E1958" s="496" t="e">
        <v>#N/A</v>
      </c>
      <c r="F1958" s="489" t="e">
        <v>#N/A</v>
      </c>
      <c r="G1958" s="489" t="e">
        <v>#N/A</v>
      </c>
      <c r="H1958" s="489" t="e">
        <v>#N/A</v>
      </c>
      <c r="I1958" s="489" t="e">
        <v>#N/A</v>
      </c>
      <c r="J1958" s="489" t="e">
        <v>#N/A</v>
      </c>
      <c r="K1958" s="489" t="e">
        <v>#N/A</v>
      </c>
      <c r="L1958" s="489" t="e">
        <v>#N/A</v>
      </c>
      <c r="N1958" s="613" t="e">
        <f t="shared" si="270"/>
        <v>#N/A</v>
      </c>
      <c r="O1958" s="613" t="e">
        <f t="shared" si="271"/>
        <v>#N/A</v>
      </c>
      <c r="P1958" s="613" t="e">
        <f t="shared" si="272"/>
        <v>#N/A</v>
      </c>
      <c r="Q1958" s="896" t="e">
        <f t="shared" si="278"/>
        <v>#N/A</v>
      </c>
      <c r="R1958" s="613" t="e">
        <f t="shared" si="273"/>
        <v>#N/A</v>
      </c>
      <c r="S1958" s="613" t="e">
        <f t="shared" si="274"/>
        <v>#N/A</v>
      </c>
      <c r="T1958" s="747" t="e">
        <f t="shared" si="275"/>
        <v>#N/A</v>
      </c>
      <c r="U1958" s="613" t="e">
        <f t="shared" si="276"/>
        <v>#N/A</v>
      </c>
    </row>
    <row r="1959" spans="1:21">
      <c r="A1959" s="285"/>
      <c r="B1959" s="285"/>
      <c r="C1959" s="447"/>
      <c r="D1959" s="497" t="e">
        <f t="shared" si="277"/>
        <v>#N/A</v>
      </c>
      <c r="E1959" s="496" t="e">
        <v>#N/A</v>
      </c>
      <c r="F1959" s="489" t="e">
        <v>#N/A</v>
      </c>
      <c r="G1959" s="489" t="e">
        <v>#N/A</v>
      </c>
      <c r="H1959" s="489" t="e">
        <v>#N/A</v>
      </c>
      <c r="I1959" s="489" t="e">
        <v>#N/A</v>
      </c>
      <c r="J1959" s="489" t="e">
        <v>#N/A</v>
      </c>
      <c r="K1959" s="489" t="e">
        <v>#N/A</v>
      </c>
      <c r="L1959" s="489" t="e">
        <v>#N/A</v>
      </c>
      <c r="N1959" s="613" t="e">
        <f t="shared" si="270"/>
        <v>#N/A</v>
      </c>
      <c r="O1959" s="613" t="e">
        <f t="shared" si="271"/>
        <v>#N/A</v>
      </c>
      <c r="P1959" s="613" t="e">
        <f t="shared" si="272"/>
        <v>#N/A</v>
      </c>
      <c r="Q1959" s="896" t="e">
        <f t="shared" si="278"/>
        <v>#N/A</v>
      </c>
      <c r="R1959" s="613" t="e">
        <f t="shared" si="273"/>
        <v>#N/A</v>
      </c>
      <c r="S1959" s="613" t="e">
        <f t="shared" si="274"/>
        <v>#N/A</v>
      </c>
      <c r="T1959" s="747" t="e">
        <f t="shared" si="275"/>
        <v>#N/A</v>
      </c>
      <c r="U1959" s="613" t="e">
        <f t="shared" si="276"/>
        <v>#N/A</v>
      </c>
    </row>
    <row r="1960" spans="1:21">
      <c r="A1960" s="285"/>
      <c r="B1960" s="285"/>
      <c r="C1960" s="447"/>
      <c r="D1960" s="497" t="e">
        <f t="shared" si="277"/>
        <v>#N/A</v>
      </c>
      <c r="E1960" s="496" t="e">
        <v>#N/A</v>
      </c>
      <c r="F1960" s="489" t="e">
        <v>#N/A</v>
      </c>
      <c r="G1960" s="489" t="e">
        <v>#N/A</v>
      </c>
      <c r="H1960" s="489" t="e">
        <v>#N/A</v>
      </c>
      <c r="I1960" s="489" t="e">
        <v>#N/A</v>
      </c>
      <c r="J1960" s="489" t="e">
        <v>#N/A</v>
      </c>
      <c r="K1960" s="489" t="e">
        <v>#N/A</v>
      </c>
      <c r="L1960" s="489" t="e">
        <v>#N/A</v>
      </c>
      <c r="N1960" s="613" t="e">
        <f t="shared" si="270"/>
        <v>#N/A</v>
      </c>
      <c r="O1960" s="613" t="e">
        <f t="shared" si="271"/>
        <v>#N/A</v>
      </c>
      <c r="P1960" s="613" t="e">
        <f t="shared" si="272"/>
        <v>#N/A</v>
      </c>
      <c r="Q1960" s="896" t="e">
        <f t="shared" si="278"/>
        <v>#N/A</v>
      </c>
      <c r="R1960" s="613" t="e">
        <f t="shared" si="273"/>
        <v>#N/A</v>
      </c>
      <c r="S1960" s="613" t="e">
        <f t="shared" si="274"/>
        <v>#N/A</v>
      </c>
      <c r="T1960" s="747" t="e">
        <f t="shared" si="275"/>
        <v>#N/A</v>
      </c>
      <c r="U1960" s="613" t="e">
        <f t="shared" si="276"/>
        <v>#N/A</v>
      </c>
    </row>
    <row r="1961" spans="1:21">
      <c r="A1961" s="285"/>
      <c r="B1961" s="285"/>
      <c r="C1961" s="447"/>
      <c r="D1961" s="497" t="e">
        <f t="shared" si="277"/>
        <v>#N/A</v>
      </c>
      <c r="E1961" s="496" t="e">
        <v>#N/A</v>
      </c>
      <c r="F1961" s="489" t="e">
        <v>#N/A</v>
      </c>
      <c r="G1961" s="489" t="e">
        <v>#N/A</v>
      </c>
      <c r="H1961" s="489" t="e">
        <v>#N/A</v>
      </c>
      <c r="I1961" s="489" t="e">
        <v>#N/A</v>
      </c>
      <c r="J1961" s="489" t="e">
        <v>#N/A</v>
      </c>
      <c r="K1961" s="489" t="e">
        <v>#N/A</v>
      </c>
      <c r="L1961" s="489" t="e">
        <v>#N/A</v>
      </c>
      <c r="N1961" s="613" t="e">
        <f t="shared" si="270"/>
        <v>#N/A</v>
      </c>
      <c r="O1961" s="613" t="e">
        <f t="shared" si="271"/>
        <v>#N/A</v>
      </c>
      <c r="P1961" s="613" t="e">
        <f t="shared" si="272"/>
        <v>#N/A</v>
      </c>
      <c r="Q1961" s="896" t="e">
        <f t="shared" si="278"/>
        <v>#N/A</v>
      </c>
      <c r="R1961" s="613" t="e">
        <f t="shared" si="273"/>
        <v>#N/A</v>
      </c>
      <c r="S1961" s="613" t="e">
        <f t="shared" si="274"/>
        <v>#N/A</v>
      </c>
      <c r="T1961" s="747" t="e">
        <f t="shared" si="275"/>
        <v>#N/A</v>
      </c>
      <c r="U1961" s="613" t="e">
        <f t="shared" si="276"/>
        <v>#N/A</v>
      </c>
    </row>
    <row r="1962" spans="1:21">
      <c r="A1962" s="285"/>
      <c r="B1962" s="285"/>
      <c r="C1962" s="447"/>
      <c r="D1962" s="497" t="e">
        <f t="shared" si="277"/>
        <v>#N/A</v>
      </c>
      <c r="E1962" s="496" t="e">
        <v>#N/A</v>
      </c>
      <c r="F1962" s="489" t="e">
        <v>#N/A</v>
      </c>
      <c r="G1962" s="489" t="e">
        <v>#N/A</v>
      </c>
      <c r="H1962" s="489" t="e">
        <v>#N/A</v>
      </c>
      <c r="I1962" s="489" t="e">
        <v>#N/A</v>
      </c>
      <c r="J1962" s="489" t="e">
        <v>#N/A</v>
      </c>
      <c r="K1962" s="489" t="e">
        <v>#N/A</v>
      </c>
      <c r="L1962" s="489" t="e">
        <v>#N/A</v>
      </c>
      <c r="N1962" s="613" t="e">
        <f t="shared" si="270"/>
        <v>#N/A</v>
      </c>
      <c r="O1962" s="613" t="e">
        <f t="shared" si="271"/>
        <v>#N/A</v>
      </c>
      <c r="P1962" s="613" t="e">
        <f t="shared" si="272"/>
        <v>#N/A</v>
      </c>
      <c r="Q1962" s="896" t="e">
        <f t="shared" si="278"/>
        <v>#N/A</v>
      </c>
      <c r="R1962" s="613" t="e">
        <f t="shared" si="273"/>
        <v>#N/A</v>
      </c>
      <c r="S1962" s="613" t="e">
        <f t="shared" si="274"/>
        <v>#N/A</v>
      </c>
      <c r="T1962" s="747" t="e">
        <f t="shared" si="275"/>
        <v>#N/A</v>
      </c>
      <c r="U1962" s="613" t="e">
        <f t="shared" si="276"/>
        <v>#N/A</v>
      </c>
    </row>
    <row r="1963" spans="1:21">
      <c r="A1963" s="285"/>
      <c r="B1963" s="285"/>
      <c r="C1963" s="447"/>
      <c r="D1963" s="497" t="e">
        <f t="shared" si="277"/>
        <v>#N/A</v>
      </c>
      <c r="E1963" s="496" t="e">
        <v>#N/A</v>
      </c>
      <c r="F1963" s="489" t="e">
        <v>#N/A</v>
      </c>
      <c r="G1963" s="489" t="e">
        <v>#N/A</v>
      </c>
      <c r="H1963" s="489" t="e">
        <v>#N/A</v>
      </c>
      <c r="I1963" s="489" t="e">
        <v>#N/A</v>
      </c>
      <c r="J1963" s="489" t="e">
        <v>#N/A</v>
      </c>
      <c r="K1963" s="489" t="e">
        <v>#N/A</v>
      </c>
      <c r="L1963" s="489" t="e">
        <v>#N/A</v>
      </c>
      <c r="N1963" s="613" t="e">
        <f t="shared" si="270"/>
        <v>#N/A</v>
      </c>
      <c r="O1963" s="613" t="e">
        <f t="shared" si="271"/>
        <v>#N/A</v>
      </c>
      <c r="P1963" s="613" t="e">
        <f t="shared" si="272"/>
        <v>#N/A</v>
      </c>
      <c r="Q1963" s="896" t="e">
        <f t="shared" si="278"/>
        <v>#N/A</v>
      </c>
      <c r="R1963" s="613" t="e">
        <f t="shared" si="273"/>
        <v>#N/A</v>
      </c>
      <c r="S1963" s="613" t="e">
        <f t="shared" si="274"/>
        <v>#N/A</v>
      </c>
      <c r="T1963" s="747" t="e">
        <f t="shared" si="275"/>
        <v>#N/A</v>
      </c>
      <c r="U1963" s="613" t="e">
        <f t="shared" si="276"/>
        <v>#N/A</v>
      </c>
    </row>
    <row r="1964" spans="1:21">
      <c r="A1964" s="285"/>
      <c r="B1964" s="285"/>
      <c r="C1964" s="447"/>
      <c r="D1964" s="497" t="e">
        <f t="shared" si="277"/>
        <v>#N/A</v>
      </c>
      <c r="E1964" s="496" t="e">
        <v>#N/A</v>
      </c>
      <c r="F1964" s="489" t="e">
        <v>#N/A</v>
      </c>
      <c r="G1964" s="489" t="e">
        <v>#N/A</v>
      </c>
      <c r="H1964" s="489" t="e">
        <v>#N/A</v>
      </c>
      <c r="I1964" s="489" t="e">
        <v>#N/A</v>
      </c>
      <c r="J1964" s="489" t="e">
        <v>#N/A</v>
      </c>
      <c r="K1964" s="489" t="e">
        <v>#N/A</v>
      </c>
      <c r="L1964" s="489" t="e">
        <v>#N/A</v>
      </c>
      <c r="N1964" s="613" t="e">
        <f t="shared" si="270"/>
        <v>#N/A</v>
      </c>
      <c r="O1964" s="613" t="e">
        <f t="shared" si="271"/>
        <v>#N/A</v>
      </c>
      <c r="P1964" s="613" t="e">
        <f t="shared" si="272"/>
        <v>#N/A</v>
      </c>
      <c r="Q1964" s="896" t="e">
        <f t="shared" si="278"/>
        <v>#N/A</v>
      </c>
      <c r="R1964" s="613" t="e">
        <f t="shared" si="273"/>
        <v>#N/A</v>
      </c>
      <c r="S1964" s="613" t="e">
        <f t="shared" si="274"/>
        <v>#N/A</v>
      </c>
      <c r="T1964" s="747" t="e">
        <f t="shared" si="275"/>
        <v>#N/A</v>
      </c>
      <c r="U1964" s="613" t="e">
        <f t="shared" si="276"/>
        <v>#N/A</v>
      </c>
    </row>
    <row r="1965" spans="1:21">
      <c r="A1965" s="285"/>
      <c r="B1965" s="285"/>
      <c r="C1965" s="447"/>
      <c r="D1965" s="497" t="e">
        <f t="shared" si="277"/>
        <v>#N/A</v>
      </c>
      <c r="E1965" s="496" t="e">
        <v>#N/A</v>
      </c>
      <c r="F1965" s="489" t="e">
        <v>#N/A</v>
      </c>
      <c r="G1965" s="489" t="e">
        <v>#N/A</v>
      </c>
      <c r="H1965" s="489" t="e">
        <v>#N/A</v>
      </c>
      <c r="I1965" s="489" t="e">
        <v>#N/A</v>
      </c>
      <c r="J1965" s="489" t="e">
        <v>#N/A</v>
      </c>
      <c r="K1965" s="489" t="e">
        <v>#N/A</v>
      </c>
      <c r="L1965" s="489" t="e">
        <v>#N/A</v>
      </c>
      <c r="N1965" s="613" t="e">
        <f t="shared" si="270"/>
        <v>#N/A</v>
      </c>
      <c r="O1965" s="613" t="e">
        <f t="shared" si="271"/>
        <v>#N/A</v>
      </c>
      <c r="P1965" s="613" t="e">
        <f t="shared" si="272"/>
        <v>#N/A</v>
      </c>
      <c r="Q1965" s="896" t="e">
        <f t="shared" si="278"/>
        <v>#N/A</v>
      </c>
      <c r="R1965" s="613" t="e">
        <f t="shared" si="273"/>
        <v>#N/A</v>
      </c>
      <c r="S1965" s="613" t="e">
        <f t="shared" si="274"/>
        <v>#N/A</v>
      </c>
      <c r="T1965" s="747" t="e">
        <f t="shared" si="275"/>
        <v>#N/A</v>
      </c>
      <c r="U1965" s="613" t="e">
        <f t="shared" si="276"/>
        <v>#N/A</v>
      </c>
    </row>
    <row r="1966" spans="1:21">
      <c r="A1966" s="285"/>
      <c r="B1966" s="285"/>
      <c r="C1966" s="447"/>
      <c r="D1966" s="497" t="e">
        <f t="shared" si="277"/>
        <v>#N/A</v>
      </c>
      <c r="E1966" s="496" t="e">
        <v>#N/A</v>
      </c>
      <c r="F1966" s="489" t="e">
        <v>#N/A</v>
      </c>
      <c r="G1966" s="489" t="e">
        <v>#N/A</v>
      </c>
      <c r="H1966" s="489" t="e">
        <v>#N/A</v>
      </c>
      <c r="I1966" s="489" t="e">
        <v>#N/A</v>
      </c>
      <c r="J1966" s="489" t="e">
        <v>#N/A</v>
      </c>
      <c r="K1966" s="489" t="e">
        <v>#N/A</v>
      </c>
      <c r="L1966" s="489" t="e">
        <v>#N/A</v>
      </c>
      <c r="N1966" s="613" t="e">
        <f t="shared" si="270"/>
        <v>#N/A</v>
      </c>
      <c r="O1966" s="613" t="e">
        <f t="shared" si="271"/>
        <v>#N/A</v>
      </c>
      <c r="P1966" s="613" t="e">
        <f t="shared" si="272"/>
        <v>#N/A</v>
      </c>
      <c r="Q1966" s="896" t="e">
        <f t="shared" si="278"/>
        <v>#N/A</v>
      </c>
      <c r="R1966" s="613" t="e">
        <f t="shared" si="273"/>
        <v>#N/A</v>
      </c>
      <c r="S1966" s="613" t="e">
        <f t="shared" si="274"/>
        <v>#N/A</v>
      </c>
      <c r="T1966" s="747" t="e">
        <f t="shared" si="275"/>
        <v>#N/A</v>
      </c>
      <c r="U1966" s="613" t="e">
        <f t="shared" si="276"/>
        <v>#N/A</v>
      </c>
    </row>
    <row r="1967" spans="1:21">
      <c r="A1967" s="285"/>
      <c r="B1967" s="285"/>
      <c r="C1967" s="447"/>
      <c r="D1967" s="497" t="e">
        <f t="shared" si="277"/>
        <v>#N/A</v>
      </c>
      <c r="E1967" s="496" t="e">
        <v>#N/A</v>
      </c>
      <c r="F1967" s="489" t="e">
        <v>#N/A</v>
      </c>
      <c r="G1967" s="489" t="e">
        <v>#N/A</v>
      </c>
      <c r="H1967" s="489" t="e">
        <v>#N/A</v>
      </c>
      <c r="I1967" s="489" t="e">
        <v>#N/A</v>
      </c>
      <c r="J1967" s="489" t="e">
        <v>#N/A</v>
      </c>
      <c r="K1967" s="489" t="e">
        <v>#N/A</v>
      </c>
      <c r="L1967" s="489" t="e">
        <v>#N/A</v>
      </c>
      <c r="N1967" s="613" t="e">
        <f t="shared" si="270"/>
        <v>#N/A</v>
      </c>
      <c r="O1967" s="613" t="e">
        <f t="shared" si="271"/>
        <v>#N/A</v>
      </c>
      <c r="P1967" s="613" t="e">
        <f t="shared" si="272"/>
        <v>#N/A</v>
      </c>
      <c r="Q1967" s="896" t="e">
        <f t="shared" si="278"/>
        <v>#N/A</v>
      </c>
      <c r="R1967" s="613" t="e">
        <f t="shared" si="273"/>
        <v>#N/A</v>
      </c>
      <c r="S1967" s="613" t="e">
        <f t="shared" si="274"/>
        <v>#N/A</v>
      </c>
      <c r="T1967" s="747" t="e">
        <f t="shared" si="275"/>
        <v>#N/A</v>
      </c>
      <c r="U1967" s="613" t="e">
        <f t="shared" si="276"/>
        <v>#N/A</v>
      </c>
    </row>
    <row r="1968" spans="1:21">
      <c r="A1968" s="285"/>
      <c r="B1968" s="285"/>
      <c r="C1968" s="447"/>
      <c r="D1968" s="497" t="e">
        <f t="shared" si="277"/>
        <v>#N/A</v>
      </c>
      <c r="E1968" s="496" t="e">
        <v>#N/A</v>
      </c>
      <c r="F1968" s="489" t="e">
        <v>#N/A</v>
      </c>
      <c r="G1968" s="489" t="e">
        <v>#N/A</v>
      </c>
      <c r="H1968" s="489" t="e">
        <v>#N/A</v>
      </c>
      <c r="I1968" s="489" t="e">
        <v>#N/A</v>
      </c>
      <c r="J1968" s="489" t="e">
        <v>#N/A</v>
      </c>
      <c r="K1968" s="489" t="e">
        <v>#N/A</v>
      </c>
      <c r="L1968" s="489" t="e">
        <v>#N/A</v>
      </c>
      <c r="N1968" s="613" t="e">
        <f t="shared" si="270"/>
        <v>#N/A</v>
      </c>
      <c r="O1968" s="613" t="e">
        <f t="shared" si="271"/>
        <v>#N/A</v>
      </c>
      <c r="P1968" s="613" t="e">
        <f t="shared" si="272"/>
        <v>#N/A</v>
      </c>
      <c r="Q1968" s="896" t="e">
        <f t="shared" si="278"/>
        <v>#N/A</v>
      </c>
      <c r="R1968" s="613" t="e">
        <f t="shared" si="273"/>
        <v>#N/A</v>
      </c>
      <c r="S1968" s="613" t="e">
        <f t="shared" si="274"/>
        <v>#N/A</v>
      </c>
      <c r="T1968" s="747" t="e">
        <f t="shared" si="275"/>
        <v>#N/A</v>
      </c>
      <c r="U1968" s="613" t="e">
        <f t="shared" si="276"/>
        <v>#N/A</v>
      </c>
    </row>
    <row r="1969" spans="1:21">
      <c r="A1969" s="285"/>
      <c r="B1969" s="285"/>
      <c r="C1969" s="447"/>
      <c r="D1969" s="497" t="e">
        <f t="shared" si="277"/>
        <v>#N/A</v>
      </c>
      <c r="E1969" s="496" t="e">
        <v>#N/A</v>
      </c>
      <c r="F1969" s="489" t="e">
        <v>#N/A</v>
      </c>
      <c r="G1969" s="489" t="e">
        <v>#N/A</v>
      </c>
      <c r="H1969" s="489" t="e">
        <v>#N/A</v>
      </c>
      <c r="I1969" s="489" t="e">
        <v>#N/A</v>
      </c>
      <c r="J1969" s="489" t="e">
        <v>#N/A</v>
      </c>
      <c r="K1969" s="489" t="e">
        <v>#N/A</v>
      </c>
      <c r="L1969" s="489" t="e">
        <v>#N/A</v>
      </c>
      <c r="N1969" s="613" t="e">
        <f t="shared" si="270"/>
        <v>#N/A</v>
      </c>
      <c r="O1969" s="613" t="e">
        <f t="shared" si="271"/>
        <v>#N/A</v>
      </c>
      <c r="P1969" s="613" t="e">
        <f t="shared" si="272"/>
        <v>#N/A</v>
      </c>
      <c r="Q1969" s="896" t="e">
        <f t="shared" si="278"/>
        <v>#N/A</v>
      </c>
      <c r="R1969" s="613" t="e">
        <f t="shared" si="273"/>
        <v>#N/A</v>
      </c>
      <c r="S1969" s="613" t="e">
        <f t="shared" si="274"/>
        <v>#N/A</v>
      </c>
      <c r="T1969" s="747" t="e">
        <f t="shared" si="275"/>
        <v>#N/A</v>
      </c>
      <c r="U1969" s="613" t="e">
        <f t="shared" si="276"/>
        <v>#N/A</v>
      </c>
    </row>
    <row r="1970" spans="1:21">
      <c r="A1970" s="285"/>
      <c r="B1970" s="285"/>
      <c r="C1970" s="447"/>
      <c r="D1970" s="497" t="e">
        <f t="shared" si="277"/>
        <v>#N/A</v>
      </c>
      <c r="E1970" s="496" t="e">
        <v>#N/A</v>
      </c>
      <c r="F1970" s="489" t="e">
        <v>#N/A</v>
      </c>
      <c r="G1970" s="489" t="e">
        <v>#N/A</v>
      </c>
      <c r="H1970" s="489" t="e">
        <v>#N/A</v>
      </c>
      <c r="I1970" s="489" t="e">
        <v>#N/A</v>
      </c>
      <c r="J1970" s="489" t="e">
        <v>#N/A</v>
      </c>
      <c r="K1970" s="489" t="e">
        <v>#N/A</v>
      </c>
      <c r="L1970" s="489" t="e">
        <v>#N/A</v>
      </c>
      <c r="N1970" s="613" t="e">
        <f t="shared" si="270"/>
        <v>#N/A</v>
      </c>
      <c r="O1970" s="613" t="e">
        <f t="shared" si="271"/>
        <v>#N/A</v>
      </c>
      <c r="P1970" s="613" t="e">
        <f t="shared" si="272"/>
        <v>#N/A</v>
      </c>
      <c r="Q1970" s="896" t="e">
        <f t="shared" si="278"/>
        <v>#N/A</v>
      </c>
      <c r="R1970" s="613" t="e">
        <f t="shared" si="273"/>
        <v>#N/A</v>
      </c>
      <c r="S1970" s="613" t="e">
        <f t="shared" si="274"/>
        <v>#N/A</v>
      </c>
      <c r="T1970" s="747" t="e">
        <f t="shared" si="275"/>
        <v>#N/A</v>
      </c>
      <c r="U1970" s="613" t="e">
        <f t="shared" si="276"/>
        <v>#N/A</v>
      </c>
    </row>
    <row r="1971" spans="1:21">
      <c r="A1971" s="285"/>
      <c r="B1971" s="285"/>
      <c r="C1971" s="447"/>
      <c r="D1971" s="497" t="e">
        <f t="shared" si="277"/>
        <v>#N/A</v>
      </c>
      <c r="E1971" s="496" t="e">
        <v>#N/A</v>
      </c>
      <c r="F1971" s="489" t="e">
        <v>#N/A</v>
      </c>
      <c r="G1971" s="489" t="e">
        <v>#N/A</v>
      </c>
      <c r="H1971" s="489" t="e">
        <v>#N/A</v>
      </c>
      <c r="I1971" s="489" t="e">
        <v>#N/A</v>
      </c>
      <c r="J1971" s="489" t="e">
        <v>#N/A</v>
      </c>
      <c r="K1971" s="489" t="e">
        <v>#N/A</v>
      </c>
      <c r="L1971" s="489" t="e">
        <v>#N/A</v>
      </c>
      <c r="N1971" s="613" t="e">
        <f t="shared" si="270"/>
        <v>#N/A</v>
      </c>
      <c r="O1971" s="613" t="e">
        <f t="shared" si="271"/>
        <v>#N/A</v>
      </c>
      <c r="P1971" s="613" t="e">
        <f t="shared" si="272"/>
        <v>#N/A</v>
      </c>
      <c r="Q1971" s="896" t="e">
        <f t="shared" si="278"/>
        <v>#N/A</v>
      </c>
      <c r="R1971" s="613" t="e">
        <f t="shared" si="273"/>
        <v>#N/A</v>
      </c>
      <c r="S1971" s="613" t="e">
        <f t="shared" si="274"/>
        <v>#N/A</v>
      </c>
      <c r="T1971" s="747" t="e">
        <f t="shared" si="275"/>
        <v>#N/A</v>
      </c>
      <c r="U1971" s="613" t="e">
        <f t="shared" si="276"/>
        <v>#N/A</v>
      </c>
    </row>
    <row r="1972" spans="1:21">
      <c r="A1972" s="285"/>
      <c r="B1972" s="285"/>
      <c r="C1972" s="447"/>
      <c r="D1972" s="497" t="e">
        <f t="shared" si="277"/>
        <v>#N/A</v>
      </c>
      <c r="E1972" s="496" t="e">
        <v>#N/A</v>
      </c>
      <c r="F1972" s="489" t="e">
        <v>#N/A</v>
      </c>
      <c r="G1972" s="489" t="e">
        <v>#N/A</v>
      </c>
      <c r="H1972" s="489" t="e">
        <v>#N/A</v>
      </c>
      <c r="I1972" s="489" t="e">
        <v>#N/A</v>
      </c>
      <c r="J1972" s="489" t="e">
        <v>#N/A</v>
      </c>
      <c r="K1972" s="489" t="e">
        <v>#N/A</v>
      </c>
      <c r="L1972" s="489" t="e">
        <v>#N/A</v>
      </c>
      <c r="N1972" s="613" t="e">
        <f t="shared" si="270"/>
        <v>#N/A</v>
      </c>
      <c r="O1972" s="613" t="e">
        <f t="shared" si="271"/>
        <v>#N/A</v>
      </c>
      <c r="P1972" s="613" t="e">
        <f t="shared" si="272"/>
        <v>#N/A</v>
      </c>
      <c r="Q1972" s="896" t="e">
        <f t="shared" si="278"/>
        <v>#N/A</v>
      </c>
      <c r="R1972" s="613" t="e">
        <f t="shared" si="273"/>
        <v>#N/A</v>
      </c>
      <c r="S1972" s="613" t="e">
        <f t="shared" si="274"/>
        <v>#N/A</v>
      </c>
      <c r="T1972" s="747" t="e">
        <f t="shared" si="275"/>
        <v>#N/A</v>
      </c>
      <c r="U1972" s="613" t="e">
        <f t="shared" si="276"/>
        <v>#N/A</v>
      </c>
    </row>
    <row r="1973" spans="1:21">
      <c r="A1973" s="285"/>
      <c r="B1973" s="285"/>
      <c r="C1973" s="447"/>
      <c r="D1973" s="497" t="e">
        <f t="shared" si="277"/>
        <v>#N/A</v>
      </c>
      <c r="E1973" s="496" t="e">
        <v>#N/A</v>
      </c>
      <c r="F1973" s="489" t="e">
        <v>#N/A</v>
      </c>
      <c r="G1973" s="489" t="e">
        <v>#N/A</v>
      </c>
      <c r="H1973" s="489" t="e">
        <v>#N/A</v>
      </c>
      <c r="I1973" s="489" t="e">
        <v>#N/A</v>
      </c>
      <c r="J1973" s="489" t="e">
        <v>#N/A</v>
      </c>
      <c r="K1973" s="489" t="e">
        <v>#N/A</v>
      </c>
      <c r="L1973" s="489" t="e">
        <v>#N/A</v>
      </c>
      <c r="N1973" s="613" t="e">
        <f t="shared" si="270"/>
        <v>#N/A</v>
      </c>
      <c r="O1973" s="613" t="e">
        <f t="shared" si="271"/>
        <v>#N/A</v>
      </c>
      <c r="P1973" s="613" t="e">
        <f t="shared" si="272"/>
        <v>#N/A</v>
      </c>
      <c r="Q1973" s="896" t="e">
        <f t="shared" si="278"/>
        <v>#N/A</v>
      </c>
      <c r="R1973" s="613" t="e">
        <f t="shared" si="273"/>
        <v>#N/A</v>
      </c>
      <c r="S1973" s="613" t="e">
        <f t="shared" si="274"/>
        <v>#N/A</v>
      </c>
      <c r="T1973" s="747" t="e">
        <f t="shared" si="275"/>
        <v>#N/A</v>
      </c>
      <c r="U1973" s="613" t="e">
        <f t="shared" si="276"/>
        <v>#N/A</v>
      </c>
    </row>
    <row r="1974" spans="1:21">
      <c r="A1974" s="285"/>
      <c r="B1974" s="285"/>
      <c r="C1974" s="447"/>
      <c r="D1974" s="497" t="e">
        <f t="shared" si="277"/>
        <v>#N/A</v>
      </c>
      <c r="E1974" s="496" t="e">
        <v>#N/A</v>
      </c>
      <c r="F1974" s="489" t="e">
        <v>#N/A</v>
      </c>
      <c r="G1974" s="489" t="e">
        <v>#N/A</v>
      </c>
      <c r="H1974" s="489" t="e">
        <v>#N/A</v>
      </c>
      <c r="I1974" s="489" t="e">
        <v>#N/A</v>
      </c>
      <c r="J1974" s="489" t="e">
        <v>#N/A</v>
      </c>
      <c r="K1974" s="489" t="e">
        <v>#N/A</v>
      </c>
      <c r="L1974" s="489" t="e">
        <v>#N/A</v>
      </c>
      <c r="N1974" s="613" t="e">
        <f t="shared" si="270"/>
        <v>#N/A</v>
      </c>
      <c r="O1974" s="613" t="e">
        <f t="shared" si="271"/>
        <v>#N/A</v>
      </c>
      <c r="P1974" s="613" t="e">
        <f t="shared" si="272"/>
        <v>#N/A</v>
      </c>
      <c r="Q1974" s="896" t="e">
        <f t="shared" si="278"/>
        <v>#N/A</v>
      </c>
      <c r="R1974" s="613" t="e">
        <f t="shared" si="273"/>
        <v>#N/A</v>
      </c>
      <c r="S1974" s="613" t="e">
        <f t="shared" si="274"/>
        <v>#N/A</v>
      </c>
      <c r="T1974" s="747" t="e">
        <f t="shared" si="275"/>
        <v>#N/A</v>
      </c>
      <c r="U1974" s="613" t="e">
        <f t="shared" si="276"/>
        <v>#N/A</v>
      </c>
    </row>
    <row r="1975" spans="1:21">
      <c r="A1975" s="285"/>
      <c r="B1975" s="285"/>
      <c r="C1975" s="447"/>
      <c r="D1975" s="497" t="e">
        <f t="shared" si="277"/>
        <v>#N/A</v>
      </c>
      <c r="E1975" s="496" t="e">
        <v>#N/A</v>
      </c>
      <c r="F1975" s="489" t="e">
        <v>#N/A</v>
      </c>
      <c r="G1975" s="489" t="e">
        <v>#N/A</v>
      </c>
      <c r="H1975" s="489" t="e">
        <v>#N/A</v>
      </c>
      <c r="I1975" s="489" t="e">
        <v>#N/A</v>
      </c>
      <c r="J1975" s="489" t="e">
        <v>#N/A</v>
      </c>
      <c r="K1975" s="489" t="e">
        <v>#N/A</v>
      </c>
      <c r="L1975" s="489" t="e">
        <v>#N/A</v>
      </c>
      <c r="N1975" s="613" t="e">
        <f t="shared" si="270"/>
        <v>#N/A</v>
      </c>
      <c r="O1975" s="613" t="e">
        <f t="shared" si="271"/>
        <v>#N/A</v>
      </c>
      <c r="P1975" s="613" t="e">
        <f t="shared" si="272"/>
        <v>#N/A</v>
      </c>
      <c r="Q1975" s="896" t="e">
        <f t="shared" si="278"/>
        <v>#N/A</v>
      </c>
      <c r="R1975" s="613" t="e">
        <f t="shared" si="273"/>
        <v>#N/A</v>
      </c>
      <c r="S1975" s="613" t="e">
        <f t="shared" si="274"/>
        <v>#N/A</v>
      </c>
      <c r="T1975" s="747" t="e">
        <f t="shared" si="275"/>
        <v>#N/A</v>
      </c>
      <c r="U1975" s="613" t="e">
        <f t="shared" si="276"/>
        <v>#N/A</v>
      </c>
    </row>
    <row r="1976" spans="1:21">
      <c r="A1976" s="285"/>
      <c r="B1976" s="285"/>
      <c r="C1976" s="447"/>
      <c r="D1976" s="497" t="e">
        <f t="shared" si="277"/>
        <v>#N/A</v>
      </c>
      <c r="E1976" s="496" t="e">
        <v>#N/A</v>
      </c>
      <c r="F1976" s="489" t="e">
        <v>#N/A</v>
      </c>
      <c r="G1976" s="489" t="e">
        <v>#N/A</v>
      </c>
      <c r="H1976" s="489" t="e">
        <v>#N/A</v>
      </c>
      <c r="I1976" s="489" t="e">
        <v>#N/A</v>
      </c>
      <c r="J1976" s="489" t="e">
        <v>#N/A</v>
      </c>
      <c r="K1976" s="489" t="e">
        <v>#N/A</v>
      </c>
      <c r="L1976" s="489" t="e">
        <v>#N/A</v>
      </c>
      <c r="N1976" s="613" t="e">
        <f t="shared" si="270"/>
        <v>#N/A</v>
      </c>
      <c r="O1976" s="613" t="e">
        <f t="shared" si="271"/>
        <v>#N/A</v>
      </c>
      <c r="P1976" s="613" t="e">
        <f t="shared" si="272"/>
        <v>#N/A</v>
      </c>
      <c r="Q1976" s="896" t="e">
        <f t="shared" si="278"/>
        <v>#N/A</v>
      </c>
      <c r="R1976" s="613" t="e">
        <f t="shared" si="273"/>
        <v>#N/A</v>
      </c>
      <c r="S1976" s="613" t="e">
        <f t="shared" si="274"/>
        <v>#N/A</v>
      </c>
      <c r="T1976" s="747" t="e">
        <f t="shared" si="275"/>
        <v>#N/A</v>
      </c>
      <c r="U1976" s="613" t="e">
        <f t="shared" si="276"/>
        <v>#N/A</v>
      </c>
    </row>
    <row r="1977" spans="1:21">
      <c r="A1977" s="285"/>
      <c r="B1977" s="285"/>
      <c r="C1977" s="447"/>
      <c r="D1977" s="497" t="e">
        <f t="shared" si="277"/>
        <v>#N/A</v>
      </c>
      <c r="E1977" s="496" t="e">
        <v>#N/A</v>
      </c>
      <c r="F1977" s="489" t="e">
        <v>#N/A</v>
      </c>
      <c r="G1977" s="489" t="e">
        <v>#N/A</v>
      </c>
      <c r="H1977" s="489" t="e">
        <v>#N/A</v>
      </c>
      <c r="I1977" s="489" t="e">
        <v>#N/A</v>
      </c>
      <c r="J1977" s="489" t="e">
        <v>#N/A</v>
      </c>
      <c r="K1977" s="489" t="e">
        <v>#N/A</v>
      </c>
      <c r="L1977" s="489" t="e">
        <v>#N/A</v>
      </c>
      <c r="N1977" s="613" t="e">
        <f t="shared" si="270"/>
        <v>#N/A</v>
      </c>
      <c r="O1977" s="613" t="e">
        <f t="shared" si="271"/>
        <v>#N/A</v>
      </c>
      <c r="P1977" s="613" t="e">
        <f t="shared" si="272"/>
        <v>#N/A</v>
      </c>
      <c r="Q1977" s="896" t="e">
        <f t="shared" si="278"/>
        <v>#N/A</v>
      </c>
      <c r="R1977" s="613" t="e">
        <f t="shared" si="273"/>
        <v>#N/A</v>
      </c>
      <c r="S1977" s="613" t="e">
        <f t="shared" si="274"/>
        <v>#N/A</v>
      </c>
      <c r="T1977" s="747" t="e">
        <f t="shared" si="275"/>
        <v>#N/A</v>
      </c>
      <c r="U1977" s="613" t="e">
        <f t="shared" si="276"/>
        <v>#N/A</v>
      </c>
    </row>
    <row r="1978" spans="1:21">
      <c r="A1978" s="285"/>
      <c r="B1978" s="285"/>
      <c r="C1978" s="447"/>
      <c r="D1978" s="497" t="e">
        <f t="shared" si="277"/>
        <v>#N/A</v>
      </c>
      <c r="E1978" s="496" t="e">
        <v>#N/A</v>
      </c>
      <c r="F1978" s="489" t="e">
        <v>#N/A</v>
      </c>
      <c r="G1978" s="489" t="e">
        <v>#N/A</v>
      </c>
      <c r="H1978" s="489" t="e">
        <v>#N/A</v>
      </c>
      <c r="I1978" s="489" t="e">
        <v>#N/A</v>
      </c>
      <c r="J1978" s="489" t="e">
        <v>#N/A</v>
      </c>
      <c r="K1978" s="489" t="e">
        <v>#N/A</v>
      </c>
      <c r="L1978" s="489" t="e">
        <v>#N/A</v>
      </c>
      <c r="N1978" s="613" t="e">
        <f t="shared" si="270"/>
        <v>#N/A</v>
      </c>
      <c r="O1978" s="613" t="e">
        <f t="shared" si="271"/>
        <v>#N/A</v>
      </c>
      <c r="P1978" s="613" t="e">
        <f t="shared" si="272"/>
        <v>#N/A</v>
      </c>
      <c r="Q1978" s="896" t="e">
        <f t="shared" si="278"/>
        <v>#N/A</v>
      </c>
      <c r="R1978" s="613" t="e">
        <f t="shared" si="273"/>
        <v>#N/A</v>
      </c>
      <c r="S1978" s="613" t="e">
        <f t="shared" si="274"/>
        <v>#N/A</v>
      </c>
      <c r="T1978" s="747" t="e">
        <f t="shared" si="275"/>
        <v>#N/A</v>
      </c>
      <c r="U1978" s="613" t="e">
        <f t="shared" si="276"/>
        <v>#N/A</v>
      </c>
    </row>
    <row r="1979" spans="1:21">
      <c r="A1979" s="285"/>
      <c r="B1979" s="285"/>
      <c r="C1979" s="447"/>
      <c r="D1979" s="497" t="e">
        <f t="shared" si="277"/>
        <v>#N/A</v>
      </c>
      <c r="E1979" s="496" t="e">
        <v>#N/A</v>
      </c>
      <c r="F1979" s="489" t="e">
        <v>#N/A</v>
      </c>
      <c r="G1979" s="489" t="e">
        <v>#N/A</v>
      </c>
      <c r="H1979" s="489" t="e">
        <v>#N/A</v>
      </c>
      <c r="I1979" s="489" t="e">
        <v>#N/A</v>
      </c>
      <c r="J1979" s="489" t="e">
        <v>#N/A</v>
      </c>
      <c r="K1979" s="489" t="e">
        <v>#N/A</v>
      </c>
      <c r="L1979" s="489" t="e">
        <v>#N/A</v>
      </c>
      <c r="N1979" s="613" t="e">
        <f t="shared" si="270"/>
        <v>#N/A</v>
      </c>
      <c r="O1979" s="613" t="e">
        <f t="shared" si="271"/>
        <v>#N/A</v>
      </c>
      <c r="P1979" s="613" t="e">
        <f t="shared" si="272"/>
        <v>#N/A</v>
      </c>
      <c r="Q1979" s="896" t="e">
        <f t="shared" si="278"/>
        <v>#N/A</v>
      </c>
      <c r="R1979" s="613" t="e">
        <f t="shared" si="273"/>
        <v>#N/A</v>
      </c>
      <c r="S1979" s="613" t="e">
        <f t="shared" si="274"/>
        <v>#N/A</v>
      </c>
      <c r="T1979" s="747" t="e">
        <f t="shared" si="275"/>
        <v>#N/A</v>
      </c>
      <c r="U1979" s="613" t="e">
        <f t="shared" si="276"/>
        <v>#N/A</v>
      </c>
    </row>
    <row r="1980" spans="1:21">
      <c r="A1980" s="285"/>
      <c r="B1980" s="285"/>
      <c r="C1980" s="447"/>
      <c r="D1980" s="497" t="e">
        <f t="shared" si="277"/>
        <v>#N/A</v>
      </c>
      <c r="E1980" s="496" t="e">
        <v>#N/A</v>
      </c>
      <c r="F1980" s="489" t="e">
        <v>#N/A</v>
      </c>
      <c r="G1980" s="489" t="e">
        <v>#N/A</v>
      </c>
      <c r="H1980" s="489" t="e">
        <v>#N/A</v>
      </c>
      <c r="I1980" s="489" t="e">
        <v>#N/A</v>
      </c>
      <c r="J1980" s="489" t="e">
        <v>#N/A</v>
      </c>
      <c r="K1980" s="489" t="e">
        <v>#N/A</v>
      </c>
      <c r="L1980" s="489" t="e">
        <v>#N/A</v>
      </c>
      <c r="N1980" s="613" t="e">
        <f t="shared" si="270"/>
        <v>#N/A</v>
      </c>
      <c r="O1980" s="613" t="e">
        <f t="shared" si="271"/>
        <v>#N/A</v>
      </c>
      <c r="P1980" s="613" t="e">
        <f t="shared" si="272"/>
        <v>#N/A</v>
      </c>
      <c r="Q1980" s="896" t="e">
        <f t="shared" si="278"/>
        <v>#N/A</v>
      </c>
      <c r="R1980" s="613" t="e">
        <f t="shared" si="273"/>
        <v>#N/A</v>
      </c>
      <c r="S1980" s="613" t="e">
        <f t="shared" si="274"/>
        <v>#N/A</v>
      </c>
      <c r="T1980" s="747" t="e">
        <f t="shared" si="275"/>
        <v>#N/A</v>
      </c>
      <c r="U1980" s="613" t="e">
        <f t="shared" si="276"/>
        <v>#N/A</v>
      </c>
    </row>
    <row r="1981" spans="1:21">
      <c r="A1981" s="285"/>
      <c r="B1981" s="285"/>
      <c r="C1981" s="447"/>
      <c r="D1981" s="497" t="e">
        <f t="shared" si="277"/>
        <v>#N/A</v>
      </c>
      <c r="E1981" s="496" t="e">
        <v>#N/A</v>
      </c>
      <c r="F1981" s="489" t="e">
        <v>#N/A</v>
      </c>
      <c r="G1981" s="489" t="e">
        <v>#N/A</v>
      </c>
      <c r="H1981" s="489" t="e">
        <v>#N/A</v>
      </c>
      <c r="I1981" s="489" t="e">
        <v>#N/A</v>
      </c>
      <c r="J1981" s="489" t="e">
        <v>#N/A</v>
      </c>
      <c r="K1981" s="489" t="e">
        <v>#N/A</v>
      </c>
      <c r="L1981" s="489" t="e">
        <v>#N/A</v>
      </c>
      <c r="N1981" s="613" t="e">
        <f t="shared" si="270"/>
        <v>#N/A</v>
      </c>
      <c r="O1981" s="613" t="e">
        <f t="shared" si="271"/>
        <v>#N/A</v>
      </c>
      <c r="P1981" s="613" t="e">
        <f t="shared" si="272"/>
        <v>#N/A</v>
      </c>
      <c r="Q1981" s="896" t="e">
        <f t="shared" si="278"/>
        <v>#N/A</v>
      </c>
      <c r="R1981" s="613" t="e">
        <f t="shared" si="273"/>
        <v>#N/A</v>
      </c>
      <c r="S1981" s="613" t="e">
        <f t="shared" si="274"/>
        <v>#N/A</v>
      </c>
      <c r="T1981" s="747" t="e">
        <f t="shared" si="275"/>
        <v>#N/A</v>
      </c>
      <c r="U1981" s="613" t="e">
        <f t="shared" si="276"/>
        <v>#N/A</v>
      </c>
    </row>
    <row r="1982" spans="1:21">
      <c r="A1982" s="285"/>
      <c r="B1982" s="285"/>
      <c r="C1982" s="447"/>
      <c r="D1982" s="497" t="e">
        <f t="shared" si="277"/>
        <v>#N/A</v>
      </c>
      <c r="E1982" s="496" t="e">
        <v>#N/A</v>
      </c>
      <c r="F1982" s="489" t="e">
        <v>#N/A</v>
      </c>
      <c r="G1982" s="489" t="e">
        <v>#N/A</v>
      </c>
      <c r="H1982" s="489" t="e">
        <v>#N/A</v>
      </c>
      <c r="I1982" s="489" t="e">
        <v>#N/A</v>
      </c>
      <c r="J1982" s="489" t="e">
        <v>#N/A</v>
      </c>
      <c r="K1982" s="489" t="e">
        <v>#N/A</v>
      </c>
      <c r="L1982" s="489" t="e">
        <v>#N/A</v>
      </c>
      <c r="N1982" s="613" t="e">
        <f t="shared" si="270"/>
        <v>#N/A</v>
      </c>
      <c r="O1982" s="613" t="e">
        <f t="shared" si="271"/>
        <v>#N/A</v>
      </c>
      <c r="P1982" s="613" t="e">
        <f t="shared" si="272"/>
        <v>#N/A</v>
      </c>
      <c r="Q1982" s="896" t="e">
        <f t="shared" si="278"/>
        <v>#N/A</v>
      </c>
      <c r="R1982" s="613" t="e">
        <f t="shared" si="273"/>
        <v>#N/A</v>
      </c>
      <c r="S1982" s="613" t="e">
        <f t="shared" si="274"/>
        <v>#N/A</v>
      </c>
      <c r="T1982" s="747" t="e">
        <f t="shared" si="275"/>
        <v>#N/A</v>
      </c>
      <c r="U1982" s="613" t="e">
        <f t="shared" si="276"/>
        <v>#N/A</v>
      </c>
    </row>
    <row r="1983" spans="1:21">
      <c r="A1983" s="285"/>
      <c r="B1983" s="285"/>
      <c r="C1983" s="447"/>
      <c r="D1983" s="497" t="e">
        <f t="shared" si="277"/>
        <v>#N/A</v>
      </c>
      <c r="E1983" s="496" t="e">
        <v>#N/A</v>
      </c>
      <c r="F1983" s="489" t="e">
        <v>#N/A</v>
      </c>
      <c r="G1983" s="489" t="e">
        <v>#N/A</v>
      </c>
      <c r="H1983" s="489" t="e">
        <v>#N/A</v>
      </c>
      <c r="I1983" s="489" t="e">
        <v>#N/A</v>
      </c>
      <c r="J1983" s="489" t="e">
        <v>#N/A</v>
      </c>
      <c r="K1983" s="489" t="e">
        <v>#N/A</v>
      </c>
      <c r="L1983" s="489" t="e">
        <v>#N/A</v>
      </c>
      <c r="N1983" s="613" t="e">
        <f t="shared" si="270"/>
        <v>#N/A</v>
      </c>
      <c r="O1983" s="613" t="e">
        <f t="shared" si="271"/>
        <v>#N/A</v>
      </c>
      <c r="P1983" s="613" t="e">
        <f t="shared" si="272"/>
        <v>#N/A</v>
      </c>
      <c r="Q1983" s="896" t="e">
        <f t="shared" si="278"/>
        <v>#N/A</v>
      </c>
      <c r="R1983" s="613" t="e">
        <f t="shared" si="273"/>
        <v>#N/A</v>
      </c>
      <c r="S1983" s="613" t="e">
        <f t="shared" si="274"/>
        <v>#N/A</v>
      </c>
      <c r="T1983" s="747" t="e">
        <f t="shared" si="275"/>
        <v>#N/A</v>
      </c>
      <c r="U1983" s="613" t="e">
        <f t="shared" si="276"/>
        <v>#N/A</v>
      </c>
    </row>
    <row r="1984" spans="1:21">
      <c r="A1984" s="285"/>
      <c r="B1984" s="285"/>
      <c r="C1984" s="447"/>
      <c r="D1984" s="497" t="e">
        <f t="shared" si="277"/>
        <v>#N/A</v>
      </c>
      <c r="E1984" s="496" t="e">
        <v>#N/A</v>
      </c>
      <c r="F1984" s="489" t="e">
        <v>#N/A</v>
      </c>
      <c r="G1984" s="489" t="e">
        <v>#N/A</v>
      </c>
      <c r="H1984" s="489" t="e">
        <v>#N/A</v>
      </c>
      <c r="I1984" s="489" t="e">
        <v>#N/A</v>
      </c>
      <c r="J1984" s="489" t="e">
        <v>#N/A</v>
      </c>
      <c r="K1984" s="489" t="e">
        <v>#N/A</v>
      </c>
      <c r="L1984" s="489" t="e">
        <v>#N/A</v>
      </c>
      <c r="N1984" s="613" t="e">
        <f t="shared" si="270"/>
        <v>#N/A</v>
      </c>
      <c r="O1984" s="613" t="e">
        <f t="shared" si="271"/>
        <v>#N/A</v>
      </c>
      <c r="P1984" s="613" t="e">
        <f t="shared" si="272"/>
        <v>#N/A</v>
      </c>
      <c r="Q1984" s="896" t="e">
        <f t="shared" si="278"/>
        <v>#N/A</v>
      </c>
      <c r="R1984" s="613" t="e">
        <f t="shared" si="273"/>
        <v>#N/A</v>
      </c>
      <c r="S1984" s="613" t="e">
        <f t="shared" si="274"/>
        <v>#N/A</v>
      </c>
      <c r="T1984" s="747" t="e">
        <f t="shared" si="275"/>
        <v>#N/A</v>
      </c>
      <c r="U1984" s="613" t="e">
        <f t="shared" si="276"/>
        <v>#N/A</v>
      </c>
    </row>
    <row r="1985" spans="1:21">
      <c r="A1985" s="285"/>
      <c r="B1985" s="285"/>
      <c r="C1985" s="447"/>
      <c r="D1985" s="497" t="e">
        <f t="shared" si="277"/>
        <v>#N/A</v>
      </c>
      <c r="E1985" s="496" t="e">
        <v>#N/A</v>
      </c>
      <c r="F1985" s="489" t="e">
        <v>#N/A</v>
      </c>
      <c r="G1985" s="489" t="e">
        <v>#N/A</v>
      </c>
      <c r="H1985" s="489" t="e">
        <v>#N/A</v>
      </c>
      <c r="I1985" s="489" t="e">
        <v>#N/A</v>
      </c>
      <c r="J1985" s="489" t="e">
        <v>#N/A</v>
      </c>
      <c r="K1985" s="489" t="e">
        <v>#N/A</v>
      </c>
      <c r="L1985" s="489" t="e">
        <v>#N/A</v>
      </c>
      <c r="N1985" s="613" t="e">
        <f t="shared" si="270"/>
        <v>#N/A</v>
      </c>
      <c r="O1985" s="613" t="e">
        <f t="shared" si="271"/>
        <v>#N/A</v>
      </c>
      <c r="P1985" s="613" t="e">
        <f t="shared" si="272"/>
        <v>#N/A</v>
      </c>
      <c r="Q1985" s="896" t="e">
        <f t="shared" si="278"/>
        <v>#N/A</v>
      </c>
      <c r="R1985" s="613" t="e">
        <f t="shared" si="273"/>
        <v>#N/A</v>
      </c>
      <c r="S1985" s="613" t="e">
        <f t="shared" si="274"/>
        <v>#N/A</v>
      </c>
      <c r="T1985" s="747" t="e">
        <f t="shared" si="275"/>
        <v>#N/A</v>
      </c>
      <c r="U1985" s="613" t="e">
        <f t="shared" si="276"/>
        <v>#N/A</v>
      </c>
    </row>
    <row r="1986" spans="1:21">
      <c r="A1986" s="285"/>
      <c r="B1986" s="285"/>
      <c r="C1986" s="447"/>
      <c r="D1986" s="497" t="e">
        <f t="shared" si="277"/>
        <v>#N/A</v>
      </c>
      <c r="E1986" s="496" t="e">
        <v>#N/A</v>
      </c>
      <c r="F1986" s="489" t="e">
        <v>#N/A</v>
      </c>
      <c r="G1986" s="489" t="e">
        <v>#N/A</v>
      </c>
      <c r="H1986" s="489" t="e">
        <v>#N/A</v>
      </c>
      <c r="I1986" s="489" t="e">
        <v>#N/A</v>
      </c>
      <c r="J1986" s="489" t="e">
        <v>#N/A</v>
      </c>
      <c r="K1986" s="489" t="e">
        <v>#N/A</v>
      </c>
      <c r="L1986" s="489" t="e">
        <v>#N/A</v>
      </c>
      <c r="N1986" s="613" t="e">
        <f t="shared" ref="N1986:N2049" si="279">D1986-E1986</f>
        <v>#N/A</v>
      </c>
      <c r="O1986" s="613" t="e">
        <f t="shared" ref="O1986:O2049" si="280">D1986-F1986</f>
        <v>#N/A</v>
      </c>
      <c r="P1986" s="613" t="e">
        <f t="shared" ref="P1986:P2049" si="281">D1986-H1986</f>
        <v>#N/A</v>
      </c>
      <c r="Q1986" s="896" t="e">
        <f t="shared" si="278"/>
        <v>#N/A</v>
      </c>
      <c r="R1986" s="613" t="e">
        <f t="shared" ref="R1986:R2049" si="282">D1986-I1986</f>
        <v>#N/A</v>
      </c>
      <c r="S1986" s="613" t="e">
        <f t="shared" ref="S1986:S2049" si="283">D1986-J1986</f>
        <v>#N/A</v>
      </c>
      <c r="T1986" s="747" t="e">
        <f t="shared" ref="T1986:T2049" si="284">D1986-K1986</f>
        <v>#N/A</v>
      </c>
      <c r="U1986" s="613" t="e">
        <f t="shared" ref="U1986:U2049" si="285">D1986-L1986</f>
        <v>#N/A</v>
      </c>
    </row>
    <row r="1987" spans="1:21">
      <c r="A1987" s="285"/>
      <c r="B1987" s="285"/>
      <c r="C1987" s="447"/>
      <c r="D1987" s="497" t="e">
        <f t="shared" ref="D1987:D2050" si="286">IFERROR(E1987,IFERROR(F1987,IFERROR(G1987,IFERROR(H1987,IFERROR(I1987,IFERROR(J1987,IFERROR(K1987,L1987)))))))</f>
        <v>#N/A</v>
      </c>
      <c r="E1987" s="496" t="e">
        <v>#N/A</v>
      </c>
      <c r="F1987" s="489" t="e">
        <v>#N/A</v>
      </c>
      <c r="G1987" s="489" t="e">
        <v>#N/A</v>
      </c>
      <c r="H1987" s="489" t="e">
        <v>#N/A</v>
      </c>
      <c r="I1987" s="489" t="e">
        <v>#N/A</v>
      </c>
      <c r="J1987" s="489" t="e">
        <v>#N/A</v>
      </c>
      <c r="K1987" s="489" t="e">
        <v>#N/A</v>
      </c>
      <c r="L1987" s="489" t="e">
        <v>#N/A</v>
      </c>
      <c r="N1987" s="613" t="e">
        <f t="shared" si="279"/>
        <v>#N/A</v>
      </c>
      <c r="O1987" s="613" t="e">
        <f t="shared" si="280"/>
        <v>#N/A</v>
      </c>
      <c r="P1987" s="613" t="e">
        <f t="shared" si="281"/>
        <v>#N/A</v>
      </c>
      <c r="Q1987" s="896" t="e">
        <f t="shared" ref="Q1987:Q2050" si="287">F1987/H1987</f>
        <v>#N/A</v>
      </c>
      <c r="R1987" s="613" t="e">
        <f t="shared" si="282"/>
        <v>#N/A</v>
      </c>
      <c r="S1987" s="613" t="e">
        <f t="shared" si="283"/>
        <v>#N/A</v>
      </c>
      <c r="T1987" s="747" t="e">
        <f t="shared" si="284"/>
        <v>#N/A</v>
      </c>
      <c r="U1987" s="613" t="e">
        <f t="shared" si="285"/>
        <v>#N/A</v>
      </c>
    </row>
    <row r="1988" spans="1:21">
      <c r="A1988" s="285"/>
      <c r="B1988" s="285"/>
      <c r="C1988" s="447"/>
      <c r="D1988" s="497" t="e">
        <f t="shared" si="286"/>
        <v>#N/A</v>
      </c>
      <c r="E1988" s="496" t="e">
        <v>#N/A</v>
      </c>
      <c r="F1988" s="489" t="e">
        <v>#N/A</v>
      </c>
      <c r="G1988" s="489" t="e">
        <v>#N/A</v>
      </c>
      <c r="H1988" s="489" t="e">
        <v>#N/A</v>
      </c>
      <c r="I1988" s="489" t="e">
        <v>#N/A</v>
      </c>
      <c r="J1988" s="489" t="e">
        <v>#N/A</v>
      </c>
      <c r="K1988" s="489" t="e">
        <v>#N/A</v>
      </c>
      <c r="L1988" s="489" t="e">
        <v>#N/A</v>
      </c>
      <c r="N1988" s="613" t="e">
        <f t="shared" si="279"/>
        <v>#N/A</v>
      </c>
      <c r="O1988" s="613" t="e">
        <f t="shared" si="280"/>
        <v>#N/A</v>
      </c>
      <c r="P1988" s="613" t="e">
        <f t="shared" si="281"/>
        <v>#N/A</v>
      </c>
      <c r="Q1988" s="896" t="e">
        <f t="shared" si="287"/>
        <v>#N/A</v>
      </c>
      <c r="R1988" s="613" t="e">
        <f t="shared" si="282"/>
        <v>#N/A</v>
      </c>
      <c r="S1988" s="613" t="e">
        <f t="shared" si="283"/>
        <v>#N/A</v>
      </c>
      <c r="T1988" s="747" t="e">
        <f t="shared" si="284"/>
        <v>#N/A</v>
      </c>
      <c r="U1988" s="613" t="e">
        <f t="shared" si="285"/>
        <v>#N/A</v>
      </c>
    </row>
    <row r="1989" spans="1:21">
      <c r="A1989" s="285"/>
      <c r="B1989" s="285"/>
      <c r="C1989" s="447"/>
      <c r="D1989" s="497" t="e">
        <f t="shared" si="286"/>
        <v>#N/A</v>
      </c>
      <c r="E1989" s="496" t="e">
        <v>#N/A</v>
      </c>
      <c r="F1989" s="489" t="e">
        <v>#N/A</v>
      </c>
      <c r="G1989" s="489" t="e">
        <v>#N/A</v>
      </c>
      <c r="H1989" s="489" t="e">
        <v>#N/A</v>
      </c>
      <c r="I1989" s="489" t="e">
        <v>#N/A</v>
      </c>
      <c r="J1989" s="489" t="e">
        <v>#N/A</v>
      </c>
      <c r="K1989" s="489" t="e">
        <v>#N/A</v>
      </c>
      <c r="L1989" s="489" t="e">
        <v>#N/A</v>
      </c>
      <c r="N1989" s="613" t="e">
        <f t="shared" si="279"/>
        <v>#N/A</v>
      </c>
      <c r="O1989" s="613" t="e">
        <f t="shared" si="280"/>
        <v>#N/A</v>
      </c>
      <c r="P1989" s="613" t="e">
        <f t="shared" si="281"/>
        <v>#N/A</v>
      </c>
      <c r="Q1989" s="896" t="e">
        <f t="shared" si="287"/>
        <v>#N/A</v>
      </c>
      <c r="R1989" s="613" t="e">
        <f t="shared" si="282"/>
        <v>#N/A</v>
      </c>
      <c r="S1989" s="613" t="e">
        <f t="shared" si="283"/>
        <v>#N/A</v>
      </c>
      <c r="T1989" s="747" t="e">
        <f t="shared" si="284"/>
        <v>#N/A</v>
      </c>
      <c r="U1989" s="613" t="e">
        <f t="shared" si="285"/>
        <v>#N/A</v>
      </c>
    </row>
    <row r="1990" spans="1:21">
      <c r="A1990" s="285"/>
      <c r="B1990" s="285"/>
      <c r="C1990" s="447"/>
      <c r="D1990" s="497" t="e">
        <f t="shared" si="286"/>
        <v>#N/A</v>
      </c>
      <c r="E1990" s="496" t="e">
        <v>#N/A</v>
      </c>
      <c r="F1990" s="489" t="e">
        <v>#N/A</v>
      </c>
      <c r="G1990" s="489" t="e">
        <v>#N/A</v>
      </c>
      <c r="H1990" s="489" t="e">
        <v>#N/A</v>
      </c>
      <c r="I1990" s="489" t="e">
        <v>#N/A</v>
      </c>
      <c r="J1990" s="489" t="e">
        <v>#N/A</v>
      </c>
      <c r="K1990" s="489" t="e">
        <v>#N/A</v>
      </c>
      <c r="L1990" s="489" t="e">
        <v>#N/A</v>
      </c>
      <c r="N1990" s="613" t="e">
        <f t="shared" si="279"/>
        <v>#N/A</v>
      </c>
      <c r="O1990" s="613" t="e">
        <f t="shared" si="280"/>
        <v>#N/A</v>
      </c>
      <c r="P1990" s="613" t="e">
        <f t="shared" si="281"/>
        <v>#N/A</v>
      </c>
      <c r="Q1990" s="896" t="e">
        <f t="shared" si="287"/>
        <v>#N/A</v>
      </c>
      <c r="R1990" s="613" t="e">
        <f t="shared" si="282"/>
        <v>#N/A</v>
      </c>
      <c r="S1990" s="613" t="e">
        <f t="shared" si="283"/>
        <v>#N/A</v>
      </c>
      <c r="T1990" s="747" t="e">
        <f t="shared" si="284"/>
        <v>#N/A</v>
      </c>
      <c r="U1990" s="613" t="e">
        <f t="shared" si="285"/>
        <v>#N/A</v>
      </c>
    </row>
    <row r="1991" spans="1:21">
      <c r="A1991" s="285"/>
      <c r="B1991" s="285"/>
      <c r="C1991" s="447"/>
      <c r="D1991" s="497" t="e">
        <f t="shared" si="286"/>
        <v>#N/A</v>
      </c>
      <c r="E1991" s="496" t="e">
        <v>#N/A</v>
      </c>
      <c r="F1991" s="489" t="e">
        <v>#N/A</v>
      </c>
      <c r="G1991" s="489" t="e">
        <v>#N/A</v>
      </c>
      <c r="H1991" s="489" t="e">
        <v>#N/A</v>
      </c>
      <c r="I1991" s="489" t="e">
        <v>#N/A</v>
      </c>
      <c r="J1991" s="489" t="e">
        <v>#N/A</v>
      </c>
      <c r="K1991" s="489" t="e">
        <v>#N/A</v>
      </c>
      <c r="L1991" s="489" t="e">
        <v>#N/A</v>
      </c>
      <c r="N1991" s="613" t="e">
        <f t="shared" si="279"/>
        <v>#N/A</v>
      </c>
      <c r="O1991" s="613" t="e">
        <f t="shared" si="280"/>
        <v>#N/A</v>
      </c>
      <c r="P1991" s="613" t="e">
        <f t="shared" si="281"/>
        <v>#N/A</v>
      </c>
      <c r="Q1991" s="896" t="e">
        <f t="shared" si="287"/>
        <v>#N/A</v>
      </c>
      <c r="R1991" s="613" t="e">
        <f t="shared" si="282"/>
        <v>#N/A</v>
      </c>
      <c r="S1991" s="613" t="e">
        <f t="shared" si="283"/>
        <v>#N/A</v>
      </c>
      <c r="T1991" s="747" t="e">
        <f t="shared" si="284"/>
        <v>#N/A</v>
      </c>
      <c r="U1991" s="613" t="e">
        <f t="shared" si="285"/>
        <v>#N/A</v>
      </c>
    </row>
    <row r="1992" spans="1:21">
      <c r="A1992" s="285"/>
      <c r="B1992" s="285"/>
      <c r="C1992" s="447"/>
      <c r="D1992" s="497" t="e">
        <f t="shared" si="286"/>
        <v>#N/A</v>
      </c>
      <c r="E1992" s="496" t="e">
        <v>#N/A</v>
      </c>
      <c r="F1992" s="489" t="e">
        <v>#N/A</v>
      </c>
      <c r="G1992" s="489" t="e">
        <v>#N/A</v>
      </c>
      <c r="H1992" s="489" t="e">
        <v>#N/A</v>
      </c>
      <c r="I1992" s="489" t="e">
        <v>#N/A</v>
      </c>
      <c r="J1992" s="489" t="e">
        <v>#N/A</v>
      </c>
      <c r="K1992" s="489" t="e">
        <v>#N/A</v>
      </c>
      <c r="L1992" s="489" t="e">
        <v>#N/A</v>
      </c>
      <c r="N1992" s="613" t="e">
        <f t="shared" si="279"/>
        <v>#N/A</v>
      </c>
      <c r="O1992" s="613" t="e">
        <f t="shared" si="280"/>
        <v>#N/A</v>
      </c>
      <c r="P1992" s="613" t="e">
        <f t="shared" si="281"/>
        <v>#N/A</v>
      </c>
      <c r="Q1992" s="896" t="e">
        <f t="shared" si="287"/>
        <v>#N/A</v>
      </c>
      <c r="R1992" s="613" t="e">
        <f t="shared" si="282"/>
        <v>#N/A</v>
      </c>
      <c r="S1992" s="613" t="e">
        <f t="shared" si="283"/>
        <v>#N/A</v>
      </c>
      <c r="T1992" s="747" t="e">
        <f t="shared" si="284"/>
        <v>#N/A</v>
      </c>
      <c r="U1992" s="613" t="e">
        <f t="shared" si="285"/>
        <v>#N/A</v>
      </c>
    </row>
    <row r="1993" spans="1:21">
      <c r="A1993" s="285"/>
      <c r="B1993" s="285"/>
      <c r="C1993" s="447"/>
      <c r="D1993" s="497" t="e">
        <f t="shared" si="286"/>
        <v>#N/A</v>
      </c>
      <c r="E1993" s="496" t="e">
        <v>#N/A</v>
      </c>
      <c r="F1993" s="489" t="e">
        <v>#N/A</v>
      </c>
      <c r="G1993" s="489" t="e">
        <v>#N/A</v>
      </c>
      <c r="H1993" s="489" t="e">
        <v>#N/A</v>
      </c>
      <c r="I1993" s="489" t="e">
        <v>#N/A</v>
      </c>
      <c r="J1993" s="489" t="e">
        <v>#N/A</v>
      </c>
      <c r="K1993" s="489" t="e">
        <v>#N/A</v>
      </c>
      <c r="L1993" s="489" t="e">
        <v>#N/A</v>
      </c>
      <c r="N1993" s="613" t="e">
        <f t="shared" si="279"/>
        <v>#N/A</v>
      </c>
      <c r="O1993" s="613" t="e">
        <f t="shared" si="280"/>
        <v>#N/A</v>
      </c>
      <c r="P1993" s="613" t="e">
        <f t="shared" si="281"/>
        <v>#N/A</v>
      </c>
      <c r="Q1993" s="896" t="e">
        <f t="shared" si="287"/>
        <v>#N/A</v>
      </c>
      <c r="R1993" s="613" t="e">
        <f t="shared" si="282"/>
        <v>#N/A</v>
      </c>
      <c r="S1993" s="613" t="e">
        <f t="shared" si="283"/>
        <v>#N/A</v>
      </c>
      <c r="T1993" s="747" t="e">
        <f t="shared" si="284"/>
        <v>#N/A</v>
      </c>
      <c r="U1993" s="613" t="e">
        <f t="shared" si="285"/>
        <v>#N/A</v>
      </c>
    </row>
    <row r="1994" spans="1:21">
      <c r="A1994" s="285"/>
      <c r="B1994" s="285"/>
      <c r="C1994" s="447"/>
      <c r="D1994" s="497" t="e">
        <f t="shared" si="286"/>
        <v>#N/A</v>
      </c>
      <c r="E1994" s="496" t="e">
        <v>#N/A</v>
      </c>
      <c r="F1994" s="489" t="e">
        <v>#N/A</v>
      </c>
      <c r="G1994" s="489" t="e">
        <v>#N/A</v>
      </c>
      <c r="H1994" s="489" t="e">
        <v>#N/A</v>
      </c>
      <c r="I1994" s="489" t="e">
        <v>#N/A</v>
      </c>
      <c r="J1994" s="489" t="e">
        <v>#N/A</v>
      </c>
      <c r="K1994" s="489" t="e">
        <v>#N/A</v>
      </c>
      <c r="L1994" s="489" t="e">
        <v>#N/A</v>
      </c>
      <c r="N1994" s="613" t="e">
        <f t="shared" si="279"/>
        <v>#N/A</v>
      </c>
      <c r="O1994" s="613" t="e">
        <f t="shared" si="280"/>
        <v>#N/A</v>
      </c>
      <c r="P1994" s="613" t="e">
        <f t="shared" si="281"/>
        <v>#N/A</v>
      </c>
      <c r="Q1994" s="896" t="e">
        <f t="shared" si="287"/>
        <v>#N/A</v>
      </c>
      <c r="R1994" s="613" t="e">
        <f t="shared" si="282"/>
        <v>#N/A</v>
      </c>
      <c r="S1994" s="613" t="e">
        <f t="shared" si="283"/>
        <v>#N/A</v>
      </c>
      <c r="T1994" s="747" t="e">
        <f t="shared" si="284"/>
        <v>#N/A</v>
      </c>
      <c r="U1994" s="613" t="e">
        <f t="shared" si="285"/>
        <v>#N/A</v>
      </c>
    </row>
    <row r="1995" spans="1:21">
      <c r="A1995" s="285"/>
      <c r="B1995" s="285"/>
      <c r="C1995" s="447"/>
      <c r="D1995" s="497" t="e">
        <f t="shared" si="286"/>
        <v>#N/A</v>
      </c>
      <c r="E1995" s="496" t="e">
        <v>#N/A</v>
      </c>
      <c r="F1995" s="489" t="e">
        <v>#N/A</v>
      </c>
      <c r="G1995" s="489" t="e">
        <v>#N/A</v>
      </c>
      <c r="H1995" s="489" t="e">
        <v>#N/A</v>
      </c>
      <c r="I1995" s="489" t="e">
        <v>#N/A</v>
      </c>
      <c r="J1995" s="489" t="e">
        <v>#N/A</v>
      </c>
      <c r="K1995" s="489" t="e">
        <v>#N/A</v>
      </c>
      <c r="L1995" s="489" t="e">
        <v>#N/A</v>
      </c>
      <c r="N1995" s="613" t="e">
        <f t="shared" si="279"/>
        <v>#N/A</v>
      </c>
      <c r="O1995" s="613" t="e">
        <f t="shared" si="280"/>
        <v>#N/A</v>
      </c>
      <c r="P1995" s="613" t="e">
        <f t="shared" si="281"/>
        <v>#N/A</v>
      </c>
      <c r="Q1995" s="896" t="e">
        <f t="shared" si="287"/>
        <v>#N/A</v>
      </c>
      <c r="R1995" s="613" t="e">
        <f t="shared" si="282"/>
        <v>#N/A</v>
      </c>
      <c r="S1995" s="613" t="e">
        <f t="shared" si="283"/>
        <v>#N/A</v>
      </c>
      <c r="T1995" s="747" t="e">
        <f t="shared" si="284"/>
        <v>#N/A</v>
      </c>
      <c r="U1995" s="613" t="e">
        <f t="shared" si="285"/>
        <v>#N/A</v>
      </c>
    </row>
    <row r="1996" spans="1:21">
      <c r="A1996" s="285"/>
      <c r="B1996" s="285"/>
      <c r="C1996" s="447"/>
      <c r="D1996" s="497" t="e">
        <f t="shared" si="286"/>
        <v>#N/A</v>
      </c>
      <c r="E1996" s="496" t="e">
        <v>#N/A</v>
      </c>
      <c r="F1996" s="489" t="e">
        <v>#N/A</v>
      </c>
      <c r="G1996" s="489" t="e">
        <v>#N/A</v>
      </c>
      <c r="H1996" s="489" t="e">
        <v>#N/A</v>
      </c>
      <c r="I1996" s="489" t="e">
        <v>#N/A</v>
      </c>
      <c r="J1996" s="489" t="e">
        <v>#N/A</v>
      </c>
      <c r="K1996" s="489" t="e">
        <v>#N/A</v>
      </c>
      <c r="L1996" s="489" t="e">
        <v>#N/A</v>
      </c>
      <c r="N1996" s="613" t="e">
        <f t="shared" si="279"/>
        <v>#N/A</v>
      </c>
      <c r="O1996" s="613" t="e">
        <f t="shared" si="280"/>
        <v>#N/A</v>
      </c>
      <c r="P1996" s="613" t="e">
        <f t="shared" si="281"/>
        <v>#N/A</v>
      </c>
      <c r="Q1996" s="896" t="e">
        <f t="shared" si="287"/>
        <v>#N/A</v>
      </c>
      <c r="R1996" s="613" t="e">
        <f t="shared" si="282"/>
        <v>#N/A</v>
      </c>
      <c r="S1996" s="613" t="e">
        <f t="shared" si="283"/>
        <v>#N/A</v>
      </c>
      <c r="T1996" s="747" t="e">
        <f t="shared" si="284"/>
        <v>#N/A</v>
      </c>
      <c r="U1996" s="613" t="e">
        <f t="shared" si="285"/>
        <v>#N/A</v>
      </c>
    </row>
    <row r="1997" spans="1:21">
      <c r="A1997" s="285"/>
      <c r="B1997" s="285"/>
      <c r="C1997" s="447"/>
      <c r="D1997" s="497" t="e">
        <f t="shared" si="286"/>
        <v>#N/A</v>
      </c>
      <c r="E1997" s="496" t="e">
        <v>#N/A</v>
      </c>
      <c r="F1997" s="489" t="e">
        <v>#N/A</v>
      </c>
      <c r="G1997" s="489" t="e">
        <v>#N/A</v>
      </c>
      <c r="H1997" s="489" t="e">
        <v>#N/A</v>
      </c>
      <c r="I1997" s="489" t="e">
        <v>#N/A</v>
      </c>
      <c r="J1997" s="489" t="e">
        <v>#N/A</v>
      </c>
      <c r="K1997" s="489" t="e">
        <v>#N/A</v>
      </c>
      <c r="L1997" s="489" t="e">
        <v>#N/A</v>
      </c>
      <c r="N1997" s="613" t="e">
        <f t="shared" si="279"/>
        <v>#N/A</v>
      </c>
      <c r="O1997" s="613" t="e">
        <f t="shared" si="280"/>
        <v>#N/A</v>
      </c>
      <c r="P1997" s="613" t="e">
        <f t="shared" si="281"/>
        <v>#N/A</v>
      </c>
      <c r="Q1997" s="896" t="e">
        <f t="shared" si="287"/>
        <v>#N/A</v>
      </c>
      <c r="R1997" s="613" t="e">
        <f t="shared" si="282"/>
        <v>#N/A</v>
      </c>
      <c r="S1997" s="613" t="e">
        <f t="shared" si="283"/>
        <v>#N/A</v>
      </c>
      <c r="T1997" s="747" t="e">
        <f t="shared" si="284"/>
        <v>#N/A</v>
      </c>
      <c r="U1997" s="613" t="e">
        <f t="shared" si="285"/>
        <v>#N/A</v>
      </c>
    </row>
    <row r="1998" spans="1:21">
      <c r="A1998" s="285"/>
      <c r="B1998" s="285"/>
      <c r="C1998" s="447"/>
      <c r="D1998" s="497" t="e">
        <f t="shared" si="286"/>
        <v>#N/A</v>
      </c>
      <c r="E1998" s="496" t="e">
        <v>#N/A</v>
      </c>
      <c r="F1998" s="489" t="e">
        <v>#N/A</v>
      </c>
      <c r="G1998" s="489" t="e">
        <v>#N/A</v>
      </c>
      <c r="H1998" s="489" t="e">
        <v>#N/A</v>
      </c>
      <c r="I1998" s="489" t="e">
        <v>#N/A</v>
      </c>
      <c r="J1998" s="489" t="e">
        <v>#N/A</v>
      </c>
      <c r="K1998" s="489" t="e">
        <v>#N/A</v>
      </c>
      <c r="L1998" s="489" t="e">
        <v>#N/A</v>
      </c>
      <c r="N1998" s="613" t="e">
        <f t="shared" si="279"/>
        <v>#N/A</v>
      </c>
      <c r="O1998" s="613" t="e">
        <f t="shared" si="280"/>
        <v>#N/A</v>
      </c>
      <c r="P1998" s="613" t="e">
        <f t="shared" si="281"/>
        <v>#N/A</v>
      </c>
      <c r="Q1998" s="896" t="e">
        <f t="shared" si="287"/>
        <v>#N/A</v>
      </c>
      <c r="R1998" s="613" t="e">
        <f t="shared" si="282"/>
        <v>#N/A</v>
      </c>
      <c r="S1998" s="613" t="e">
        <f t="shared" si="283"/>
        <v>#N/A</v>
      </c>
      <c r="T1998" s="747" t="e">
        <f t="shared" si="284"/>
        <v>#N/A</v>
      </c>
      <c r="U1998" s="613" t="e">
        <f t="shared" si="285"/>
        <v>#N/A</v>
      </c>
    </row>
    <row r="1999" spans="1:21">
      <c r="A1999" s="285"/>
      <c r="B1999" s="285"/>
      <c r="C1999" s="447"/>
      <c r="D1999" s="497" t="e">
        <f t="shared" si="286"/>
        <v>#N/A</v>
      </c>
      <c r="E1999" s="496" t="e">
        <v>#N/A</v>
      </c>
      <c r="F1999" s="489" t="e">
        <v>#N/A</v>
      </c>
      <c r="G1999" s="489" t="e">
        <v>#N/A</v>
      </c>
      <c r="H1999" s="489" t="e">
        <v>#N/A</v>
      </c>
      <c r="I1999" s="489" t="e">
        <v>#N/A</v>
      </c>
      <c r="J1999" s="489" t="e">
        <v>#N/A</v>
      </c>
      <c r="K1999" s="489" t="e">
        <v>#N/A</v>
      </c>
      <c r="L1999" s="489" t="e">
        <v>#N/A</v>
      </c>
      <c r="N1999" s="613" t="e">
        <f t="shared" si="279"/>
        <v>#N/A</v>
      </c>
      <c r="O1999" s="613" t="e">
        <f t="shared" si="280"/>
        <v>#N/A</v>
      </c>
      <c r="P1999" s="613" t="e">
        <f t="shared" si="281"/>
        <v>#N/A</v>
      </c>
      <c r="Q1999" s="896" t="e">
        <f t="shared" si="287"/>
        <v>#N/A</v>
      </c>
      <c r="R1999" s="613" t="e">
        <f t="shared" si="282"/>
        <v>#N/A</v>
      </c>
      <c r="S1999" s="613" t="e">
        <f t="shared" si="283"/>
        <v>#N/A</v>
      </c>
      <c r="T1999" s="747" t="e">
        <f t="shared" si="284"/>
        <v>#N/A</v>
      </c>
      <c r="U1999" s="613" t="e">
        <f t="shared" si="285"/>
        <v>#N/A</v>
      </c>
    </row>
    <row r="2000" spans="1:21">
      <c r="A2000" s="285"/>
      <c r="B2000" s="285"/>
      <c r="C2000" s="447"/>
      <c r="D2000" s="497" t="e">
        <f t="shared" si="286"/>
        <v>#N/A</v>
      </c>
      <c r="E2000" s="496" t="e">
        <v>#N/A</v>
      </c>
      <c r="F2000" s="489" t="e">
        <v>#N/A</v>
      </c>
      <c r="G2000" s="489" t="e">
        <v>#N/A</v>
      </c>
      <c r="H2000" s="489" t="e">
        <v>#N/A</v>
      </c>
      <c r="I2000" s="489" t="e">
        <v>#N/A</v>
      </c>
      <c r="J2000" s="489" t="e">
        <v>#N/A</v>
      </c>
      <c r="K2000" s="489" t="e">
        <v>#N/A</v>
      </c>
      <c r="L2000" s="489" t="e">
        <v>#N/A</v>
      </c>
      <c r="N2000" s="613" t="e">
        <f t="shared" si="279"/>
        <v>#N/A</v>
      </c>
      <c r="O2000" s="613" t="e">
        <f t="shared" si="280"/>
        <v>#N/A</v>
      </c>
      <c r="P2000" s="613" t="e">
        <f t="shared" si="281"/>
        <v>#N/A</v>
      </c>
      <c r="Q2000" s="896" t="e">
        <f t="shared" si="287"/>
        <v>#N/A</v>
      </c>
      <c r="R2000" s="613" t="e">
        <f t="shared" si="282"/>
        <v>#N/A</v>
      </c>
      <c r="S2000" s="613" t="e">
        <f t="shared" si="283"/>
        <v>#N/A</v>
      </c>
      <c r="T2000" s="747" t="e">
        <f t="shared" si="284"/>
        <v>#N/A</v>
      </c>
      <c r="U2000" s="613" t="e">
        <f t="shared" si="285"/>
        <v>#N/A</v>
      </c>
    </row>
    <row r="2001" spans="1:21">
      <c r="A2001" s="285"/>
      <c r="B2001" s="285"/>
      <c r="C2001" s="447"/>
      <c r="D2001" s="497" t="e">
        <f t="shared" si="286"/>
        <v>#N/A</v>
      </c>
      <c r="E2001" s="496" t="e">
        <v>#N/A</v>
      </c>
      <c r="F2001" s="489" t="e">
        <v>#N/A</v>
      </c>
      <c r="G2001" s="489" t="e">
        <v>#N/A</v>
      </c>
      <c r="H2001" s="489" t="e">
        <v>#N/A</v>
      </c>
      <c r="I2001" s="489" t="e">
        <v>#N/A</v>
      </c>
      <c r="J2001" s="489" t="e">
        <v>#N/A</v>
      </c>
      <c r="K2001" s="489" t="e">
        <v>#N/A</v>
      </c>
      <c r="L2001" s="489" t="e">
        <v>#N/A</v>
      </c>
      <c r="N2001" s="613" t="e">
        <f t="shared" si="279"/>
        <v>#N/A</v>
      </c>
      <c r="O2001" s="613" t="e">
        <f t="shared" si="280"/>
        <v>#N/A</v>
      </c>
      <c r="P2001" s="613" t="e">
        <f t="shared" si="281"/>
        <v>#N/A</v>
      </c>
      <c r="Q2001" s="896" t="e">
        <f t="shared" si="287"/>
        <v>#N/A</v>
      </c>
      <c r="R2001" s="613" t="e">
        <f t="shared" si="282"/>
        <v>#N/A</v>
      </c>
      <c r="S2001" s="613" t="e">
        <f t="shared" si="283"/>
        <v>#N/A</v>
      </c>
      <c r="T2001" s="747" t="e">
        <f t="shared" si="284"/>
        <v>#N/A</v>
      </c>
      <c r="U2001" s="613" t="e">
        <f t="shared" si="285"/>
        <v>#N/A</v>
      </c>
    </row>
    <row r="2002" spans="1:21">
      <c r="A2002" s="285"/>
      <c r="B2002" s="285"/>
      <c r="C2002" s="447"/>
      <c r="D2002" s="497" t="e">
        <f t="shared" si="286"/>
        <v>#N/A</v>
      </c>
      <c r="E2002" s="496" t="e">
        <v>#N/A</v>
      </c>
      <c r="F2002" s="489" t="e">
        <v>#N/A</v>
      </c>
      <c r="G2002" s="489" t="e">
        <v>#N/A</v>
      </c>
      <c r="H2002" s="489" t="e">
        <v>#N/A</v>
      </c>
      <c r="I2002" s="489" t="e">
        <v>#N/A</v>
      </c>
      <c r="J2002" s="489" t="e">
        <v>#N/A</v>
      </c>
      <c r="K2002" s="489" t="e">
        <v>#N/A</v>
      </c>
      <c r="L2002" s="489" t="e">
        <v>#N/A</v>
      </c>
      <c r="N2002" s="613" t="e">
        <f t="shared" si="279"/>
        <v>#N/A</v>
      </c>
      <c r="O2002" s="613" t="e">
        <f t="shared" si="280"/>
        <v>#N/A</v>
      </c>
      <c r="P2002" s="613" t="e">
        <f t="shared" si="281"/>
        <v>#N/A</v>
      </c>
      <c r="Q2002" s="896" t="e">
        <f t="shared" si="287"/>
        <v>#N/A</v>
      </c>
      <c r="R2002" s="613" t="e">
        <f t="shared" si="282"/>
        <v>#N/A</v>
      </c>
      <c r="S2002" s="613" t="e">
        <f t="shared" si="283"/>
        <v>#N/A</v>
      </c>
      <c r="T2002" s="747" t="e">
        <f t="shared" si="284"/>
        <v>#N/A</v>
      </c>
      <c r="U2002" s="613" t="e">
        <f t="shared" si="285"/>
        <v>#N/A</v>
      </c>
    </row>
    <row r="2003" spans="1:21">
      <c r="A2003" s="285"/>
      <c r="B2003" s="285"/>
      <c r="C2003" s="447"/>
      <c r="D2003" s="497" t="e">
        <f t="shared" si="286"/>
        <v>#N/A</v>
      </c>
      <c r="E2003" s="496" t="e">
        <v>#N/A</v>
      </c>
      <c r="F2003" s="489" t="e">
        <v>#N/A</v>
      </c>
      <c r="G2003" s="489" t="e">
        <v>#N/A</v>
      </c>
      <c r="H2003" s="489" t="e">
        <v>#N/A</v>
      </c>
      <c r="I2003" s="489" t="e">
        <v>#N/A</v>
      </c>
      <c r="J2003" s="489" t="e">
        <v>#N/A</v>
      </c>
      <c r="K2003" s="489" t="e">
        <v>#N/A</v>
      </c>
      <c r="L2003" s="489" t="e">
        <v>#N/A</v>
      </c>
      <c r="N2003" s="613" t="e">
        <f t="shared" si="279"/>
        <v>#N/A</v>
      </c>
      <c r="O2003" s="613" t="e">
        <f t="shared" si="280"/>
        <v>#N/A</v>
      </c>
      <c r="P2003" s="613" t="e">
        <f t="shared" si="281"/>
        <v>#N/A</v>
      </c>
      <c r="Q2003" s="896" t="e">
        <f t="shared" si="287"/>
        <v>#N/A</v>
      </c>
      <c r="R2003" s="613" t="e">
        <f t="shared" si="282"/>
        <v>#N/A</v>
      </c>
      <c r="S2003" s="613" t="e">
        <f t="shared" si="283"/>
        <v>#N/A</v>
      </c>
      <c r="T2003" s="747" t="e">
        <f t="shared" si="284"/>
        <v>#N/A</v>
      </c>
      <c r="U2003" s="613" t="e">
        <f t="shared" si="285"/>
        <v>#N/A</v>
      </c>
    </row>
    <row r="2004" spans="1:21">
      <c r="A2004" s="285"/>
      <c r="B2004" s="285"/>
      <c r="C2004" s="447"/>
      <c r="D2004" s="497" t="e">
        <f t="shared" si="286"/>
        <v>#N/A</v>
      </c>
      <c r="E2004" s="496" t="e">
        <v>#N/A</v>
      </c>
      <c r="F2004" s="489" t="e">
        <v>#N/A</v>
      </c>
      <c r="G2004" s="489" t="e">
        <v>#N/A</v>
      </c>
      <c r="H2004" s="489" t="e">
        <v>#N/A</v>
      </c>
      <c r="I2004" s="489" t="e">
        <v>#N/A</v>
      </c>
      <c r="J2004" s="489" t="e">
        <v>#N/A</v>
      </c>
      <c r="K2004" s="489" t="e">
        <v>#N/A</v>
      </c>
      <c r="L2004" s="489" t="e">
        <v>#N/A</v>
      </c>
      <c r="N2004" s="613" t="e">
        <f t="shared" si="279"/>
        <v>#N/A</v>
      </c>
      <c r="O2004" s="613" t="e">
        <f t="shared" si="280"/>
        <v>#N/A</v>
      </c>
      <c r="P2004" s="613" t="e">
        <f t="shared" si="281"/>
        <v>#N/A</v>
      </c>
      <c r="Q2004" s="896" t="e">
        <f t="shared" si="287"/>
        <v>#N/A</v>
      </c>
      <c r="R2004" s="613" t="e">
        <f t="shared" si="282"/>
        <v>#N/A</v>
      </c>
      <c r="S2004" s="613" t="e">
        <f t="shared" si="283"/>
        <v>#N/A</v>
      </c>
      <c r="T2004" s="747" t="e">
        <f t="shared" si="284"/>
        <v>#N/A</v>
      </c>
      <c r="U2004" s="613" t="e">
        <f t="shared" si="285"/>
        <v>#N/A</v>
      </c>
    </row>
    <row r="2005" spans="1:21">
      <c r="A2005" s="285"/>
      <c r="B2005" s="285"/>
      <c r="C2005" s="447"/>
      <c r="D2005" s="497" t="e">
        <f t="shared" si="286"/>
        <v>#N/A</v>
      </c>
      <c r="E2005" s="496" t="e">
        <v>#N/A</v>
      </c>
      <c r="F2005" s="489" t="e">
        <v>#N/A</v>
      </c>
      <c r="G2005" s="489" t="e">
        <v>#N/A</v>
      </c>
      <c r="H2005" s="489" t="e">
        <v>#N/A</v>
      </c>
      <c r="I2005" s="489" t="e">
        <v>#N/A</v>
      </c>
      <c r="J2005" s="489" t="e">
        <v>#N/A</v>
      </c>
      <c r="K2005" s="489" t="e">
        <v>#N/A</v>
      </c>
      <c r="L2005" s="489" t="e">
        <v>#N/A</v>
      </c>
      <c r="N2005" s="613" t="e">
        <f t="shared" si="279"/>
        <v>#N/A</v>
      </c>
      <c r="O2005" s="613" t="e">
        <f t="shared" si="280"/>
        <v>#N/A</v>
      </c>
      <c r="P2005" s="613" t="e">
        <f t="shared" si="281"/>
        <v>#N/A</v>
      </c>
      <c r="Q2005" s="896" t="e">
        <f t="shared" si="287"/>
        <v>#N/A</v>
      </c>
      <c r="R2005" s="613" t="e">
        <f t="shared" si="282"/>
        <v>#N/A</v>
      </c>
      <c r="S2005" s="613" t="e">
        <f t="shared" si="283"/>
        <v>#N/A</v>
      </c>
      <c r="T2005" s="747" t="e">
        <f t="shared" si="284"/>
        <v>#N/A</v>
      </c>
      <c r="U2005" s="613" t="e">
        <f t="shared" si="285"/>
        <v>#N/A</v>
      </c>
    </row>
    <row r="2006" spans="1:21">
      <c r="A2006" s="285"/>
      <c r="B2006" s="285"/>
      <c r="C2006" s="447"/>
      <c r="D2006" s="497" t="e">
        <f t="shared" si="286"/>
        <v>#N/A</v>
      </c>
      <c r="E2006" s="496" t="e">
        <v>#N/A</v>
      </c>
      <c r="F2006" s="489" t="e">
        <v>#N/A</v>
      </c>
      <c r="G2006" s="489" t="e">
        <v>#N/A</v>
      </c>
      <c r="H2006" s="489" t="e">
        <v>#N/A</v>
      </c>
      <c r="I2006" s="489" t="e">
        <v>#N/A</v>
      </c>
      <c r="J2006" s="489" t="e">
        <v>#N/A</v>
      </c>
      <c r="K2006" s="489" t="e">
        <v>#N/A</v>
      </c>
      <c r="L2006" s="489" t="e">
        <v>#N/A</v>
      </c>
      <c r="N2006" s="613" t="e">
        <f t="shared" si="279"/>
        <v>#N/A</v>
      </c>
      <c r="O2006" s="613" t="e">
        <f t="shared" si="280"/>
        <v>#N/A</v>
      </c>
      <c r="P2006" s="613" t="e">
        <f t="shared" si="281"/>
        <v>#N/A</v>
      </c>
      <c r="Q2006" s="896" t="e">
        <f t="shared" si="287"/>
        <v>#N/A</v>
      </c>
      <c r="R2006" s="613" t="e">
        <f t="shared" si="282"/>
        <v>#N/A</v>
      </c>
      <c r="S2006" s="613" t="e">
        <f t="shared" si="283"/>
        <v>#N/A</v>
      </c>
      <c r="T2006" s="747" t="e">
        <f t="shared" si="284"/>
        <v>#N/A</v>
      </c>
      <c r="U2006" s="613" t="e">
        <f t="shared" si="285"/>
        <v>#N/A</v>
      </c>
    </row>
    <row r="2007" spans="1:21">
      <c r="A2007" s="285"/>
      <c r="B2007" s="285"/>
      <c r="C2007" s="447"/>
      <c r="D2007" s="497" t="e">
        <f t="shared" si="286"/>
        <v>#N/A</v>
      </c>
      <c r="E2007" s="496" t="e">
        <v>#N/A</v>
      </c>
      <c r="F2007" s="489" t="e">
        <v>#N/A</v>
      </c>
      <c r="G2007" s="489" t="e">
        <v>#N/A</v>
      </c>
      <c r="H2007" s="489" t="e">
        <v>#N/A</v>
      </c>
      <c r="I2007" s="489" t="e">
        <v>#N/A</v>
      </c>
      <c r="J2007" s="489" t="e">
        <v>#N/A</v>
      </c>
      <c r="K2007" s="489" t="e">
        <v>#N/A</v>
      </c>
      <c r="L2007" s="489" t="e">
        <v>#N/A</v>
      </c>
      <c r="N2007" s="613" t="e">
        <f t="shared" si="279"/>
        <v>#N/A</v>
      </c>
      <c r="O2007" s="613" t="e">
        <f t="shared" si="280"/>
        <v>#N/A</v>
      </c>
      <c r="P2007" s="613" t="e">
        <f t="shared" si="281"/>
        <v>#N/A</v>
      </c>
      <c r="Q2007" s="896" t="e">
        <f t="shared" si="287"/>
        <v>#N/A</v>
      </c>
      <c r="R2007" s="613" t="e">
        <f t="shared" si="282"/>
        <v>#N/A</v>
      </c>
      <c r="S2007" s="613" t="e">
        <f t="shared" si="283"/>
        <v>#N/A</v>
      </c>
      <c r="T2007" s="747" t="e">
        <f t="shared" si="284"/>
        <v>#N/A</v>
      </c>
      <c r="U2007" s="613" t="e">
        <f t="shared" si="285"/>
        <v>#N/A</v>
      </c>
    </row>
    <row r="2008" spans="1:21">
      <c r="A2008" s="285"/>
      <c r="B2008" s="285"/>
      <c r="C2008" s="447"/>
      <c r="D2008" s="497" t="e">
        <f t="shared" si="286"/>
        <v>#N/A</v>
      </c>
      <c r="E2008" s="496" t="e">
        <v>#N/A</v>
      </c>
      <c r="F2008" s="489" t="e">
        <v>#N/A</v>
      </c>
      <c r="G2008" s="489" t="e">
        <v>#N/A</v>
      </c>
      <c r="H2008" s="489" t="e">
        <v>#N/A</v>
      </c>
      <c r="I2008" s="489" t="e">
        <v>#N/A</v>
      </c>
      <c r="J2008" s="489" t="e">
        <v>#N/A</v>
      </c>
      <c r="K2008" s="489" t="e">
        <v>#N/A</v>
      </c>
      <c r="L2008" s="489" t="e">
        <v>#N/A</v>
      </c>
      <c r="N2008" s="613" t="e">
        <f t="shared" si="279"/>
        <v>#N/A</v>
      </c>
      <c r="O2008" s="613" t="e">
        <f t="shared" si="280"/>
        <v>#N/A</v>
      </c>
      <c r="P2008" s="613" t="e">
        <f t="shared" si="281"/>
        <v>#N/A</v>
      </c>
      <c r="Q2008" s="896" t="e">
        <f t="shared" si="287"/>
        <v>#N/A</v>
      </c>
      <c r="R2008" s="613" t="e">
        <f t="shared" si="282"/>
        <v>#N/A</v>
      </c>
      <c r="S2008" s="613" t="e">
        <f t="shared" si="283"/>
        <v>#N/A</v>
      </c>
      <c r="T2008" s="747" t="e">
        <f t="shared" si="284"/>
        <v>#N/A</v>
      </c>
      <c r="U2008" s="613" t="e">
        <f t="shared" si="285"/>
        <v>#N/A</v>
      </c>
    </row>
    <row r="2009" spans="1:21">
      <c r="A2009" s="285"/>
      <c r="B2009" s="285"/>
      <c r="C2009" s="447"/>
      <c r="D2009" s="497" t="e">
        <f t="shared" si="286"/>
        <v>#N/A</v>
      </c>
      <c r="E2009" s="496" t="e">
        <v>#N/A</v>
      </c>
      <c r="F2009" s="489" t="e">
        <v>#N/A</v>
      </c>
      <c r="G2009" s="489" t="e">
        <v>#N/A</v>
      </c>
      <c r="H2009" s="489" t="e">
        <v>#N/A</v>
      </c>
      <c r="I2009" s="489" t="e">
        <v>#N/A</v>
      </c>
      <c r="J2009" s="489" t="e">
        <v>#N/A</v>
      </c>
      <c r="K2009" s="489" t="e">
        <v>#N/A</v>
      </c>
      <c r="L2009" s="489" t="e">
        <v>#N/A</v>
      </c>
      <c r="N2009" s="613" t="e">
        <f t="shared" si="279"/>
        <v>#N/A</v>
      </c>
      <c r="O2009" s="613" t="e">
        <f t="shared" si="280"/>
        <v>#N/A</v>
      </c>
      <c r="P2009" s="613" t="e">
        <f t="shared" si="281"/>
        <v>#N/A</v>
      </c>
      <c r="Q2009" s="896" t="e">
        <f t="shared" si="287"/>
        <v>#N/A</v>
      </c>
      <c r="R2009" s="613" t="e">
        <f t="shared" si="282"/>
        <v>#N/A</v>
      </c>
      <c r="S2009" s="613" t="e">
        <f t="shared" si="283"/>
        <v>#N/A</v>
      </c>
      <c r="T2009" s="747" t="e">
        <f t="shared" si="284"/>
        <v>#N/A</v>
      </c>
      <c r="U2009" s="613" t="e">
        <f t="shared" si="285"/>
        <v>#N/A</v>
      </c>
    </row>
    <row r="2010" spans="1:21">
      <c r="A2010" s="285"/>
      <c r="B2010" s="285"/>
      <c r="C2010" s="447"/>
      <c r="D2010" s="497" t="e">
        <f t="shared" si="286"/>
        <v>#N/A</v>
      </c>
      <c r="E2010" s="496" t="e">
        <v>#N/A</v>
      </c>
      <c r="F2010" s="489" t="e">
        <v>#N/A</v>
      </c>
      <c r="G2010" s="489" t="e">
        <v>#N/A</v>
      </c>
      <c r="H2010" s="489" t="e">
        <v>#N/A</v>
      </c>
      <c r="I2010" s="489" t="e">
        <v>#N/A</v>
      </c>
      <c r="J2010" s="489" t="e">
        <v>#N/A</v>
      </c>
      <c r="K2010" s="489" t="e">
        <v>#N/A</v>
      </c>
      <c r="L2010" s="489" t="e">
        <v>#N/A</v>
      </c>
      <c r="N2010" s="613" t="e">
        <f t="shared" si="279"/>
        <v>#N/A</v>
      </c>
      <c r="O2010" s="613" t="e">
        <f t="shared" si="280"/>
        <v>#N/A</v>
      </c>
      <c r="P2010" s="613" t="e">
        <f t="shared" si="281"/>
        <v>#N/A</v>
      </c>
      <c r="Q2010" s="896" t="e">
        <f t="shared" si="287"/>
        <v>#N/A</v>
      </c>
      <c r="R2010" s="613" t="e">
        <f t="shared" si="282"/>
        <v>#N/A</v>
      </c>
      <c r="S2010" s="613" t="e">
        <f t="shared" si="283"/>
        <v>#N/A</v>
      </c>
      <c r="T2010" s="747" t="e">
        <f t="shared" si="284"/>
        <v>#N/A</v>
      </c>
      <c r="U2010" s="613" t="e">
        <f t="shared" si="285"/>
        <v>#N/A</v>
      </c>
    </row>
    <row r="2011" spans="1:21">
      <c r="A2011" s="285"/>
      <c r="B2011" s="285"/>
      <c r="C2011" s="447"/>
      <c r="D2011" s="497" t="e">
        <f t="shared" si="286"/>
        <v>#N/A</v>
      </c>
      <c r="E2011" s="496" t="e">
        <v>#N/A</v>
      </c>
      <c r="F2011" s="489" t="e">
        <v>#N/A</v>
      </c>
      <c r="G2011" s="489" t="e">
        <v>#N/A</v>
      </c>
      <c r="H2011" s="489" t="e">
        <v>#N/A</v>
      </c>
      <c r="I2011" s="489" t="e">
        <v>#N/A</v>
      </c>
      <c r="J2011" s="489" t="e">
        <v>#N/A</v>
      </c>
      <c r="K2011" s="489" t="e">
        <v>#N/A</v>
      </c>
      <c r="L2011" s="489" t="e">
        <v>#N/A</v>
      </c>
      <c r="N2011" s="613" t="e">
        <f t="shared" si="279"/>
        <v>#N/A</v>
      </c>
      <c r="O2011" s="613" t="e">
        <f t="shared" si="280"/>
        <v>#N/A</v>
      </c>
      <c r="P2011" s="613" t="e">
        <f t="shared" si="281"/>
        <v>#N/A</v>
      </c>
      <c r="Q2011" s="896" t="e">
        <f t="shared" si="287"/>
        <v>#N/A</v>
      </c>
      <c r="R2011" s="613" t="e">
        <f t="shared" si="282"/>
        <v>#N/A</v>
      </c>
      <c r="S2011" s="613" t="e">
        <f t="shared" si="283"/>
        <v>#N/A</v>
      </c>
      <c r="T2011" s="747" t="e">
        <f t="shared" si="284"/>
        <v>#N/A</v>
      </c>
      <c r="U2011" s="613" t="e">
        <f t="shared" si="285"/>
        <v>#N/A</v>
      </c>
    </row>
    <row r="2012" spans="1:21">
      <c r="A2012" s="285"/>
      <c r="B2012" s="285"/>
      <c r="C2012" s="447"/>
      <c r="D2012" s="497" t="e">
        <f t="shared" si="286"/>
        <v>#N/A</v>
      </c>
      <c r="E2012" s="496" t="e">
        <v>#N/A</v>
      </c>
      <c r="F2012" s="489" t="e">
        <v>#N/A</v>
      </c>
      <c r="G2012" s="489" t="e">
        <v>#N/A</v>
      </c>
      <c r="H2012" s="489" t="e">
        <v>#N/A</v>
      </c>
      <c r="I2012" s="489" t="e">
        <v>#N/A</v>
      </c>
      <c r="J2012" s="489" t="e">
        <v>#N/A</v>
      </c>
      <c r="K2012" s="489" t="e">
        <v>#N/A</v>
      </c>
      <c r="L2012" s="489" t="e">
        <v>#N/A</v>
      </c>
      <c r="N2012" s="613" t="e">
        <f t="shared" si="279"/>
        <v>#N/A</v>
      </c>
      <c r="O2012" s="613" t="e">
        <f t="shared" si="280"/>
        <v>#N/A</v>
      </c>
      <c r="P2012" s="613" t="e">
        <f t="shared" si="281"/>
        <v>#N/A</v>
      </c>
      <c r="Q2012" s="896" t="e">
        <f t="shared" si="287"/>
        <v>#N/A</v>
      </c>
      <c r="R2012" s="613" t="e">
        <f t="shared" si="282"/>
        <v>#N/A</v>
      </c>
      <c r="S2012" s="613" t="e">
        <f t="shared" si="283"/>
        <v>#N/A</v>
      </c>
      <c r="T2012" s="747" t="e">
        <f t="shared" si="284"/>
        <v>#N/A</v>
      </c>
      <c r="U2012" s="613" t="e">
        <f t="shared" si="285"/>
        <v>#N/A</v>
      </c>
    </row>
    <row r="2013" spans="1:21">
      <c r="A2013" s="285"/>
      <c r="B2013" s="285"/>
      <c r="C2013" s="447"/>
      <c r="D2013" s="497" t="e">
        <f t="shared" si="286"/>
        <v>#N/A</v>
      </c>
      <c r="E2013" s="496" t="e">
        <v>#N/A</v>
      </c>
      <c r="F2013" s="489" t="e">
        <v>#N/A</v>
      </c>
      <c r="G2013" s="489" t="e">
        <v>#N/A</v>
      </c>
      <c r="H2013" s="489" t="e">
        <v>#N/A</v>
      </c>
      <c r="I2013" s="489" t="e">
        <v>#N/A</v>
      </c>
      <c r="J2013" s="489" t="e">
        <v>#N/A</v>
      </c>
      <c r="K2013" s="489" t="e">
        <v>#N/A</v>
      </c>
      <c r="L2013" s="489" t="e">
        <v>#N/A</v>
      </c>
      <c r="N2013" s="613" t="e">
        <f t="shared" si="279"/>
        <v>#N/A</v>
      </c>
      <c r="O2013" s="613" t="e">
        <f t="shared" si="280"/>
        <v>#N/A</v>
      </c>
      <c r="P2013" s="613" t="e">
        <f t="shared" si="281"/>
        <v>#N/A</v>
      </c>
      <c r="Q2013" s="896" t="e">
        <f t="shared" si="287"/>
        <v>#N/A</v>
      </c>
      <c r="R2013" s="613" t="e">
        <f t="shared" si="282"/>
        <v>#N/A</v>
      </c>
      <c r="S2013" s="613" t="e">
        <f t="shared" si="283"/>
        <v>#N/A</v>
      </c>
      <c r="T2013" s="747" t="e">
        <f t="shared" si="284"/>
        <v>#N/A</v>
      </c>
      <c r="U2013" s="613" t="e">
        <f t="shared" si="285"/>
        <v>#N/A</v>
      </c>
    </row>
    <row r="2014" spans="1:21">
      <c r="A2014" s="285"/>
      <c r="B2014" s="285"/>
      <c r="C2014" s="447"/>
      <c r="D2014" s="497" t="e">
        <f t="shared" si="286"/>
        <v>#N/A</v>
      </c>
      <c r="E2014" s="496" t="e">
        <v>#N/A</v>
      </c>
      <c r="F2014" s="489" t="e">
        <v>#N/A</v>
      </c>
      <c r="G2014" s="489" t="e">
        <v>#N/A</v>
      </c>
      <c r="H2014" s="489" t="e">
        <v>#N/A</v>
      </c>
      <c r="I2014" s="489" t="e">
        <v>#N/A</v>
      </c>
      <c r="J2014" s="489" t="e">
        <v>#N/A</v>
      </c>
      <c r="K2014" s="489" t="e">
        <v>#N/A</v>
      </c>
      <c r="L2014" s="489" t="e">
        <v>#N/A</v>
      </c>
      <c r="N2014" s="613" t="e">
        <f t="shared" si="279"/>
        <v>#N/A</v>
      </c>
      <c r="O2014" s="613" t="e">
        <f t="shared" si="280"/>
        <v>#N/A</v>
      </c>
      <c r="P2014" s="613" t="e">
        <f t="shared" si="281"/>
        <v>#N/A</v>
      </c>
      <c r="Q2014" s="896" t="e">
        <f t="shared" si="287"/>
        <v>#N/A</v>
      </c>
      <c r="R2014" s="613" t="e">
        <f t="shared" si="282"/>
        <v>#N/A</v>
      </c>
      <c r="S2014" s="613" t="e">
        <f t="shared" si="283"/>
        <v>#N/A</v>
      </c>
      <c r="T2014" s="747" t="e">
        <f t="shared" si="284"/>
        <v>#N/A</v>
      </c>
      <c r="U2014" s="613" t="e">
        <f t="shared" si="285"/>
        <v>#N/A</v>
      </c>
    </row>
    <row r="2015" spans="1:21">
      <c r="A2015" s="285"/>
      <c r="B2015" s="285"/>
      <c r="C2015" s="447"/>
      <c r="D2015" s="497" t="e">
        <f t="shared" si="286"/>
        <v>#N/A</v>
      </c>
      <c r="E2015" s="496" t="e">
        <v>#N/A</v>
      </c>
      <c r="F2015" s="489" t="e">
        <v>#N/A</v>
      </c>
      <c r="G2015" s="489" t="e">
        <v>#N/A</v>
      </c>
      <c r="H2015" s="489" t="e">
        <v>#N/A</v>
      </c>
      <c r="I2015" s="489" t="e">
        <v>#N/A</v>
      </c>
      <c r="J2015" s="489" t="e">
        <v>#N/A</v>
      </c>
      <c r="K2015" s="489" t="e">
        <v>#N/A</v>
      </c>
      <c r="L2015" s="489" t="e">
        <v>#N/A</v>
      </c>
      <c r="N2015" s="613" t="e">
        <f t="shared" si="279"/>
        <v>#N/A</v>
      </c>
      <c r="O2015" s="613" t="e">
        <f t="shared" si="280"/>
        <v>#N/A</v>
      </c>
      <c r="P2015" s="613" t="e">
        <f t="shared" si="281"/>
        <v>#N/A</v>
      </c>
      <c r="Q2015" s="896" t="e">
        <f t="shared" si="287"/>
        <v>#N/A</v>
      </c>
      <c r="R2015" s="613" t="e">
        <f t="shared" si="282"/>
        <v>#N/A</v>
      </c>
      <c r="S2015" s="613" t="e">
        <f t="shared" si="283"/>
        <v>#N/A</v>
      </c>
      <c r="T2015" s="747" t="e">
        <f t="shared" si="284"/>
        <v>#N/A</v>
      </c>
      <c r="U2015" s="613" t="e">
        <f t="shared" si="285"/>
        <v>#N/A</v>
      </c>
    </row>
    <row r="2016" spans="1:21">
      <c r="A2016" s="285"/>
      <c r="B2016" s="285"/>
      <c r="C2016" s="447"/>
      <c r="D2016" s="497" t="e">
        <f t="shared" si="286"/>
        <v>#N/A</v>
      </c>
      <c r="E2016" s="496" t="e">
        <v>#N/A</v>
      </c>
      <c r="F2016" s="489" t="e">
        <v>#N/A</v>
      </c>
      <c r="G2016" s="489" t="e">
        <v>#N/A</v>
      </c>
      <c r="H2016" s="489" t="e">
        <v>#N/A</v>
      </c>
      <c r="I2016" s="489" t="e">
        <v>#N/A</v>
      </c>
      <c r="J2016" s="489" t="e">
        <v>#N/A</v>
      </c>
      <c r="K2016" s="489" t="e">
        <v>#N/A</v>
      </c>
      <c r="L2016" s="489" t="e">
        <v>#N/A</v>
      </c>
      <c r="N2016" s="613" t="e">
        <f t="shared" si="279"/>
        <v>#N/A</v>
      </c>
      <c r="O2016" s="613" t="e">
        <f t="shared" si="280"/>
        <v>#N/A</v>
      </c>
      <c r="P2016" s="613" t="e">
        <f t="shared" si="281"/>
        <v>#N/A</v>
      </c>
      <c r="Q2016" s="896" t="e">
        <f t="shared" si="287"/>
        <v>#N/A</v>
      </c>
      <c r="R2016" s="613" t="e">
        <f t="shared" si="282"/>
        <v>#N/A</v>
      </c>
      <c r="S2016" s="613" t="e">
        <f t="shared" si="283"/>
        <v>#N/A</v>
      </c>
      <c r="T2016" s="747" t="e">
        <f t="shared" si="284"/>
        <v>#N/A</v>
      </c>
      <c r="U2016" s="613" t="e">
        <f t="shared" si="285"/>
        <v>#N/A</v>
      </c>
    </row>
    <row r="2017" spans="1:21">
      <c r="A2017" s="285"/>
      <c r="B2017" s="285"/>
      <c r="C2017" s="447"/>
      <c r="D2017" s="497" t="e">
        <f t="shared" si="286"/>
        <v>#N/A</v>
      </c>
      <c r="E2017" s="496" t="e">
        <v>#N/A</v>
      </c>
      <c r="F2017" s="489" t="e">
        <v>#N/A</v>
      </c>
      <c r="G2017" s="489" t="e">
        <v>#N/A</v>
      </c>
      <c r="H2017" s="489" t="e">
        <v>#N/A</v>
      </c>
      <c r="I2017" s="489" t="e">
        <v>#N/A</v>
      </c>
      <c r="J2017" s="489" t="e">
        <v>#N/A</v>
      </c>
      <c r="K2017" s="489" t="e">
        <v>#N/A</v>
      </c>
      <c r="L2017" s="489" t="e">
        <v>#N/A</v>
      </c>
      <c r="N2017" s="613" t="e">
        <f t="shared" si="279"/>
        <v>#N/A</v>
      </c>
      <c r="O2017" s="613" t="e">
        <f t="shared" si="280"/>
        <v>#N/A</v>
      </c>
      <c r="P2017" s="613" t="e">
        <f t="shared" si="281"/>
        <v>#N/A</v>
      </c>
      <c r="Q2017" s="896" t="e">
        <f t="shared" si="287"/>
        <v>#N/A</v>
      </c>
      <c r="R2017" s="613" t="e">
        <f t="shared" si="282"/>
        <v>#N/A</v>
      </c>
      <c r="S2017" s="613" t="e">
        <f t="shared" si="283"/>
        <v>#N/A</v>
      </c>
      <c r="T2017" s="747" t="e">
        <f t="shared" si="284"/>
        <v>#N/A</v>
      </c>
      <c r="U2017" s="613" t="e">
        <f t="shared" si="285"/>
        <v>#N/A</v>
      </c>
    </row>
    <row r="2018" spans="1:21">
      <c r="A2018" s="285"/>
      <c r="B2018" s="285"/>
      <c r="C2018" s="447"/>
      <c r="D2018" s="497" t="e">
        <f t="shared" si="286"/>
        <v>#N/A</v>
      </c>
      <c r="E2018" s="496" t="e">
        <v>#N/A</v>
      </c>
      <c r="F2018" s="489" t="e">
        <v>#N/A</v>
      </c>
      <c r="G2018" s="489" t="e">
        <v>#N/A</v>
      </c>
      <c r="H2018" s="489" t="e">
        <v>#N/A</v>
      </c>
      <c r="I2018" s="489" t="e">
        <v>#N/A</v>
      </c>
      <c r="J2018" s="489" t="e">
        <v>#N/A</v>
      </c>
      <c r="K2018" s="489" t="e">
        <v>#N/A</v>
      </c>
      <c r="L2018" s="489" t="e">
        <v>#N/A</v>
      </c>
      <c r="N2018" s="613" t="e">
        <f t="shared" si="279"/>
        <v>#N/A</v>
      </c>
      <c r="O2018" s="613" t="e">
        <f t="shared" si="280"/>
        <v>#N/A</v>
      </c>
      <c r="P2018" s="613" t="e">
        <f t="shared" si="281"/>
        <v>#N/A</v>
      </c>
      <c r="Q2018" s="896" t="e">
        <f t="shared" si="287"/>
        <v>#N/A</v>
      </c>
      <c r="R2018" s="613" t="e">
        <f t="shared" si="282"/>
        <v>#N/A</v>
      </c>
      <c r="S2018" s="613" t="e">
        <f t="shared" si="283"/>
        <v>#N/A</v>
      </c>
      <c r="T2018" s="747" t="e">
        <f t="shared" si="284"/>
        <v>#N/A</v>
      </c>
      <c r="U2018" s="613" t="e">
        <f t="shared" si="285"/>
        <v>#N/A</v>
      </c>
    </row>
    <row r="2019" spans="1:21">
      <c r="A2019" s="285"/>
      <c r="B2019" s="285"/>
      <c r="C2019" s="447"/>
      <c r="D2019" s="497" t="e">
        <f t="shared" si="286"/>
        <v>#N/A</v>
      </c>
      <c r="E2019" s="496" t="e">
        <v>#N/A</v>
      </c>
      <c r="F2019" s="489" t="e">
        <v>#N/A</v>
      </c>
      <c r="G2019" s="489" t="e">
        <v>#N/A</v>
      </c>
      <c r="H2019" s="489" t="e">
        <v>#N/A</v>
      </c>
      <c r="I2019" s="489" t="e">
        <v>#N/A</v>
      </c>
      <c r="J2019" s="489" t="e">
        <v>#N/A</v>
      </c>
      <c r="K2019" s="489" t="e">
        <v>#N/A</v>
      </c>
      <c r="L2019" s="489" t="e">
        <v>#N/A</v>
      </c>
      <c r="N2019" s="613" t="e">
        <f t="shared" si="279"/>
        <v>#N/A</v>
      </c>
      <c r="O2019" s="613" t="e">
        <f t="shared" si="280"/>
        <v>#N/A</v>
      </c>
      <c r="P2019" s="613" t="e">
        <f t="shared" si="281"/>
        <v>#N/A</v>
      </c>
      <c r="Q2019" s="896" t="e">
        <f t="shared" si="287"/>
        <v>#N/A</v>
      </c>
      <c r="R2019" s="613" t="e">
        <f t="shared" si="282"/>
        <v>#N/A</v>
      </c>
      <c r="S2019" s="613" t="e">
        <f t="shared" si="283"/>
        <v>#N/A</v>
      </c>
      <c r="T2019" s="747" t="e">
        <f t="shared" si="284"/>
        <v>#N/A</v>
      </c>
      <c r="U2019" s="613" t="e">
        <f t="shared" si="285"/>
        <v>#N/A</v>
      </c>
    </row>
    <row r="2020" spans="1:21">
      <c r="A2020" s="285"/>
      <c r="B2020" s="285"/>
      <c r="C2020" s="447"/>
      <c r="D2020" s="497" t="e">
        <f t="shared" si="286"/>
        <v>#N/A</v>
      </c>
      <c r="E2020" s="496" t="e">
        <v>#N/A</v>
      </c>
      <c r="F2020" s="489" t="e">
        <v>#N/A</v>
      </c>
      <c r="G2020" s="489" t="e">
        <v>#N/A</v>
      </c>
      <c r="H2020" s="489" t="e">
        <v>#N/A</v>
      </c>
      <c r="I2020" s="489" t="e">
        <v>#N/A</v>
      </c>
      <c r="J2020" s="489" t="e">
        <v>#N/A</v>
      </c>
      <c r="K2020" s="489" t="e">
        <v>#N/A</v>
      </c>
      <c r="L2020" s="489" t="e">
        <v>#N/A</v>
      </c>
      <c r="N2020" s="613" t="e">
        <f t="shared" si="279"/>
        <v>#N/A</v>
      </c>
      <c r="O2020" s="613" t="e">
        <f t="shared" si="280"/>
        <v>#N/A</v>
      </c>
      <c r="P2020" s="613" t="e">
        <f t="shared" si="281"/>
        <v>#N/A</v>
      </c>
      <c r="Q2020" s="896" t="e">
        <f t="shared" si="287"/>
        <v>#N/A</v>
      </c>
      <c r="R2020" s="613" t="e">
        <f t="shared" si="282"/>
        <v>#N/A</v>
      </c>
      <c r="S2020" s="613" t="e">
        <f t="shared" si="283"/>
        <v>#N/A</v>
      </c>
      <c r="T2020" s="747" t="e">
        <f t="shared" si="284"/>
        <v>#N/A</v>
      </c>
      <c r="U2020" s="613" t="e">
        <f t="shared" si="285"/>
        <v>#N/A</v>
      </c>
    </row>
    <row r="2021" spans="1:21">
      <c r="A2021" s="285"/>
      <c r="B2021" s="285"/>
      <c r="C2021" s="447"/>
      <c r="D2021" s="497" t="e">
        <f t="shared" si="286"/>
        <v>#N/A</v>
      </c>
      <c r="E2021" s="496" t="e">
        <v>#N/A</v>
      </c>
      <c r="F2021" s="489" t="e">
        <v>#N/A</v>
      </c>
      <c r="G2021" s="489" t="e">
        <v>#N/A</v>
      </c>
      <c r="H2021" s="489" t="e">
        <v>#N/A</v>
      </c>
      <c r="I2021" s="489" t="e">
        <v>#N/A</v>
      </c>
      <c r="J2021" s="489" t="e">
        <v>#N/A</v>
      </c>
      <c r="K2021" s="489" t="e">
        <v>#N/A</v>
      </c>
      <c r="L2021" s="489" t="e">
        <v>#N/A</v>
      </c>
      <c r="N2021" s="613" t="e">
        <f t="shared" si="279"/>
        <v>#N/A</v>
      </c>
      <c r="O2021" s="613" t="e">
        <f t="shared" si="280"/>
        <v>#N/A</v>
      </c>
      <c r="P2021" s="613" t="e">
        <f t="shared" si="281"/>
        <v>#N/A</v>
      </c>
      <c r="Q2021" s="896" t="e">
        <f t="shared" si="287"/>
        <v>#N/A</v>
      </c>
      <c r="R2021" s="613" t="e">
        <f t="shared" si="282"/>
        <v>#N/A</v>
      </c>
      <c r="S2021" s="613" t="e">
        <f t="shared" si="283"/>
        <v>#N/A</v>
      </c>
      <c r="T2021" s="747" t="e">
        <f t="shared" si="284"/>
        <v>#N/A</v>
      </c>
      <c r="U2021" s="613" t="e">
        <f t="shared" si="285"/>
        <v>#N/A</v>
      </c>
    </row>
    <row r="2022" spans="1:21">
      <c r="A2022" s="285"/>
      <c r="B2022" s="285"/>
      <c r="C2022" s="447"/>
      <c r="D2022" s="497" t="e">
        <f t="shared" si="286"/>
        <v>#N/A</v>
      </c>
      <c r="E2022" s="496" t="e">
        <v>#N/A</v>
      </c>
      <c r="F2022" s="489" t="e">
        <v>#N/A</v>
      </c>
      <c r="G2022" s="489" t="e">
        <v>#N/A</v>
      </c>
      <c r="H2022" s="489" t="e">
        <v>#N/A</v>
      </c>
      <c r="I2022" s="489" t="e">
        <v>#N/A</v>
      </c>
      <c r="J2022" s="489" t="e">
        <v>#N/A</v>
      </c>
      <c r="K2022" s="489" t="e">
        <v>#N/A</v>
      </c>
      <c r="L2022" s="489" t="e">
        <v>#N/A</v>
      </c>
      <c r="N2022" s="613" t="e">
        <f t="shared" si="279"/>
        <v>#N/A</v>
      </c>
      <c r="O2022" s="613" t="e">
        <f t="shared" si="280"/>
        <v>#N/A</v>
      </c>
      <c r="P2022" s="613" t="e">
        <f t="shared" si="281"/>
        <v>#N/A</v>
      </c>
      <c r="Q2022" s="896" t="e">
        <f t="shared" si="287"/>
        <v>#N/A</v>
      </c>
      <c r="R2022" s="613" t="e">
        <f t="shared" si="282"/>
        <v>#N/A</v>
      </c>
      <c r="S2022" s="613" t="e">
        <f t="shared" si="283"/>
        <v>#N/A</v>
      </c>
      <c r="T2022" s="747" t="e">
        <f t="shared" si="284"/>
        <v>#N/A</v>
      </c>
      <c r="U2022" s="613" t="e">
        <f t="shared" si="285"/>
        <v>#N/A</v>
      </c>
    </row>
    <row r="2023" spans="1:21">
      <c r="A2023" s="285"/>
      <c r="B2023" s="285"/>
      <c r="C2023" s="447"/>
      <c r="D2023" s="497" t="e">
        <f t="shared" si="286"/>
        <v>#N/A</v>
      </c>
      <c r="E2023" s="496" t="e">
        <v>#N/A</v>
      </c>
      <c r="F2023" s="489" t="e">
        <v>#N/A</v>
      </c>
      <c r="G2023" s="489" t="e">
        <v>#N/A</v>
      </c>
      <c r="H2023" s="489" t="e">
        <v>#N/A</v>
      </c>
      <c r="I2023" s="489" t="e">
        <v>#N/A</v>
      </c>
      <c r="J2023" s="489" t="e">
        <v>#N/A</v>
      </c>
      <c r="K2023" s="489" t="e">
        <v>#N/A</v>
      </c>
      <c r="L2023" s="489" t="e">
        <v>#N/A</v>
      </c>
      <c r="N2023" s="613" t="e">
        <f t="shared" si="279"/>
        <v>#N/A</v>
      </c>
      <c r="O2023" s="613" t="e">
        <f t="shared" si="280"/>
        <v>#N/A</v>
      </c>
      <c r="P2023" s="613" t="e">
        <f t="shared" si="281"/>
        <v>#N/A</v>
      </c>
      <c r="Q2023" s="896" t="e">
        <f t="shared" si="287"/>
        <v>#N/A</v>
      </c>
      <c r="R2023" s="613" t="e">
        <f t="shared" si="282"/>
        <v>#N/A</v>
      </c>
      <c r="S2023" s="613" t="e">
        <f t="shared" si="283"/>
        <v>#N/A</v>
      </c>
      <c r="T2023" s="747" t="e">
        <f t="shared" si="284"/>
        <v>#N/A</v>
      </c>
      <c r="U2023" s="613" t="e">
        <f t="shared" si="285"/>
        <v>#N/A</v>
      </c>
    </row>
    <row r="2024" spans="1:21">
      <c r="A2024" s="285"/>
      <c r="B2024" s="285"/>
      <c r="C2024" s="447"/>
      <c r="D2024" s="497" t="e">
        <f t="shared" si="286"/>
        <v>#N/A</v>
      </c>
      <c r="E2024" s="496" t="e">
        <v>#N/A</v>
      </c>
      <c r="F2024" s="489" t="e">
        <v>#N/A</v>
      </c>
      <c r="G2024" s="489" t="e">
        <v>#N/A</v>
      </c>
      <c r="H2024" s="489" t="e">
        <v>#N/A</v>
      </c>
      <c r="I2024" s="489" t="e">
        <v>#N/A</v>
      </c>
      <c r="J2024" s="489" t="e">
        <v>#N/A</v>
      </c>
      <c r="K2024" s="489" t="e">
        <v>#N/A</v>
      </c>
      <c r="L2024" s="489" t="e">
        <v>#N/A</v>
      </c>
      <c r="N2024" s="613" t="e">
        <f t="shared" si="279"/>
        <v>#N/A</v>
      </c>
      <c r="O2024" s="613" t="e">
        <f t="shared" si="280"/>
        <v>#N/A</v>
      </c>
      <c r="P2024" s="613" t="e">
        <f t="shared" si="281"/>
        <v>#N/A</v>
      </c>
      <c r="Q2024" s="896" t="e">
        <f t="shared" si="287"/>
        <v>#N/A</v>
      </c>
      <c r="R2024" s="613" t="e">
        <f t="shared" si="282"/>
        <v>#N/A</v>
      </c>
      <c r="S2024" s="613" t="e">
        <f t="shared" si="283"/>
        <v>#N/A</v>
      </c>
      <c r="T2024" s="747" t="e">
        <f t="shared" si="284"/>
        <v>#N/A</v>
      </c>
      <c r="U2024" s="613" t="e">
        <f t="shared" si="285"/>
        <v>#N/A</v>
      </c>
    </row>
    <row r="2025" spans="1:21">
      <c r="A2025" s="285"/>
      <c r="B2025" s="285"/>
      <c r="C2025" s="447"/>
      <c r="D2025" s="497" t="e">
        <f t="shared" si="286"/>
        <v>#N/A</v>
      </c>
      <c r="E2025" s="496" t="e">
        <v>#N/A</v>
      </c>
      <c r="F2025" s="489" t="e">
        <v>#N/A</v>
      </c>
      <c r="G2025" s="489" t="e">
        <v>#N/A</v>
      </c>
      <c r="H2025" s="489" t="e">
        <v>#N/A</v>
      </c>
      <c r="I2025" s="489" t="e">
        <v>#N/A</v>
      </c>
      <c r="J2025" s="489" t="e">
        <v>#N/A</v>
      </c>
      <c r="K2025" s="489" t="e">
        <v>#N/A</v>
      </c>
      <c r="L2025" s="489" t="e">
        <v>#N/A</v>
      </c>
      <c r="N2025" s="613" t="e">
        <f t="shared" si="279"/>
        <v>#N/A</v>
      </c>
      <c r="O2025" s="613" t="e">
        <f t="shared" si="280"/>
        <v>#N/A</v>
      </c>
      <c r="P2025" s="613" t="e">
        <f t="shared" si="281"/>
        <v>#N/A</v>
      </c>
      <c r="Q2025" s="896" t="e">
        <f t="shared" si="287"/>
        <v>#N/A</v>
      </c>
      <c r="R2025" s="613" t="e">
        <f t="shared" si="282"/>
        <v>#N/A</v>
      </c>
      <c r="S2025" s="613" t="e">
        <f t="shared" si="283"/>
        <v>#N/A</v>
      </c>
      <c r="T2025" s="747" t="e">
        <f t="shared" si="284"/>
        <v>#N/A</v>
      </c>
      <c r="U2025" s="613" t="e">
        <f t="shared" si="285"/>
        <v>#N/A</v>
      </c>
    </row>
    <row r="2026" spans="1:21">
      <c r="A2026" s="285"/>
      <c r="B2026" s="285"/>
      <c r="C2026" s="447"/>
      <c r="D2026" s="497" t="e">
        <f t="shared" si="286"/>
        <v>#N/A</v>
      </c>
      <c r="E2026" s="496" t="e">
        <v>#N/A</v>
      </c>
      <c r="F2026" s="489" t="e">
        <v>#N/A</v>
      </c>
      <c r="G2026" s="489" t="e">
        <v>#N/A</v>
      </c>
      <c r="H2026" s="489" t="e">
        <v>#N/A</v>
      </c>
      <c r="I2026" s="489" t="e">
        <v>#N/A</v>
      </c>
      <c r="J2026" s="489" t="e">
        <v>#N/A</v>
      </c>
      <c r="K2026" s="489" t="e">
        <v>#N/A</v>
      </c>
      <c r="L2026" s="489" t="e">
        <v>#N/A</v>
      </c>
      <c r="N2026" s="613" t="e">
        <f t="shared" si="279"/>
        <v>#N/A</v>
      </c>
      <c r="O2026" s="613" t="e">
        <f t="shared" si="280"/>
        <v>#N/A</v>
      </c>
      <c r="P2026" s="613" t="e">
        <f t="shared" si="281"/>
        <v>#N/A</v>
      </c>
      <c r="Q2026" s="896" t="e">
        <f t="shared" si="287"/>
        <v>#N/A</v>
      </c>
      <c r="R2026" s="613" t="e">
        <f t="shared" si="282"/>
        <v>#N/A</v>
      </c>
      <c r="S2026" s="613" t="e">
        <f t="shared" si="283"/>
        <v>#N/A</v>
      </c>
      <c r="T2026" s="747" t="e">
        <f t="shared" si="284"/>
        <v>#N/A</v>
      </c>
      <c r="U2026" s="613" t="e">
        <f t="shared" si="285"/>
        <v>#N/A</v>
      </c>
    </row>
    <row r="2027" spans="1:21">
      <c r="A2027" s="285"/>
      <c r="B2027" s="285"/>
      <c r="C2027" s="447"/>
      <c r="D2027" s="497" t="e">
        <f t="shared" si="286"/>
        <v>#N/A</v>
      </c>
      <c r="E2027" s="496" t="e">
        <v>#N/A</v>
      </c>
      <c r="F2027" s="489" t="e">
        <v>#N/A</v>
      </c>
      <c r="G2027" s="489" t="e">
        <v>#N/A</v>
      </c>
      <c r="H2027" s="489" t="e">
        <v>#N/A</v>
      </c>
      <c r="I2027" s="489" t="e">
        <v>#N/A</v>
      </c>
      <c r="J2027" s="489" t="e">
        <v>#N/A</v>
      </c>
      <c r="K2027" s="489" t="e">
        <v>#N/A</v>
      </c>
      <c r="L2027" s="489" t="e">
        <v>#N/A</v>
      </c>
      <c r="N2027" s="613" t="e">
        <f t="shared" si="279"/>
        <v>#N/A</v>
      </c>
      <c r="O2027" s="613" t="e">
        <f t="shared" si="280"/>
        <v>#N/A</v>
      </c>
      <c r="P2027" s="613" t="e">
        <f t="shared" si="281"/>
        <v>#N/A</v>
      </c>
      <c r="Q2027" s="896" t="e">
        <f t="shared" si="287"/>
        <v>#N/A</v>
      </c>
      <c r="R2027" s="613" t="e">
        <f t="shared" si="282"/>
        <v>#N/A</v>
      </c>
      <c r="S2027" s="613" t="e">
        <f t="shared" si="283"/>
        <v>#N/A</v>
      </c>
      <c r="T2027" s="747" t="e">
        <f t="shared" si="284"/>
        <v>#N/A</v>
      </c>
      <c r="U2027" s="613" t="e">
        <f t="shared" si="285"/>
        <v>#N/A</v>
      </c>
    </row>
    <row r="2028" spans="1:21">
      <c r="A2028" s="285"/>
      <c r="B2028" s="285"/>
      <c r="C2028" s="447"/>
      <c r="D2028" s="497" t="e">
        <f t="shared" si="286"/>
        <v>#N/A</v>
      </c>
      <c r="E2028" s="496" t="e">
        <v>#N/A</v>
      </c>
      <c r="F2028" s="489" t="e">
        <v>#N/A</v>
      </c>
      <c r="G2028" s="489" t="e">
        <v>#N/A</v>
      </c>
      <c r="H2028" s="489" t="e">
        <v>#N/A</v>
      </c>
      <c r="I2028" s="489" t="e">
        <v>#N/A</v>
      </c>
      <c r="J2028" s="489" t="e">
        <v>#N/A</v>
      </c>
      <c r="K2028" s="489" t="e">
        <v>#N/A</v>
      </c>
      <c r="L2028" s="489" t="e">
        <v>#N/A</v>
      </c>
      <c r="N2028" s="613" t="e">
        <f t="shared" si="279"/>
        <v>#N/A</v>
      </c>
      <c r="O2028" s="613" t="e">
        <f t="shared" si="280"/>
        <v>#N/A</v>
      </c>
      <c r="P2028" s="613" t="e">
        <f t="shared" si="281"/>
        <v>#N/A</v>
      </c>
      <c r="Q2028" s="896" t="e">
        <f t="shared" si="287"/>
        <v>#N/A</v>
      </c>
      <c r="R2028" s="613" t="e">
        <f t="shared" si="282"/>
        <v>#N/A</v>
      </c>
      <c r="S2028" s="613" t="e">
        <f t="shared" si="283"/>
        <v>#N/A</v>
      </c>
      <c r="T2028" s="747" t="e">
        <f t="shared" si="284"/>
        <v>#N/A</v>
      </c>
      <c r="U2028" s="613" t="e">
        <f t="shared" si="285"/>
        <v>#N/A</v>
      </c>
    </row>
    <row r="2029" spans="1:21">
      <c r="A2029" s="285"/>
      <c r="B2029" s="285"/>
      <c r="C2029" s="447"/>
      <c r="D2029" s="497" t="e">
        <f t="shared" si="286"/>
        <v>#N/A</v>
      </c>
      <c r="E2029" s="496" t="e">
        <v>#N/A</v>
      </c>
      <c r="F2029" s="489" t="e">
        <v>#N/A</v>
      </c>
      <c r="G2029" s="489" t="e">
        <v>#N/A</v>
      </c>
      <c r="H2029" s="489" t="e">
        <v>#N/A</v>
      </c>
      <c r="I2029" s="489" t="e">
        <v>#N/A</v>
      </c>
      <c r="J2029" s="489" t="e">
        <v>#N/A</v>
      </c>
      <c r="K2029" s="489" t="e">
        <v>#N/A</v>
      </c>
      <c r="L2029" s="489" t="e">
        <v>#N/A</v>
      </c>
      <c r="N2029" s="613" t="e">
        <f t="shared" si="279"/>
        <v>#N/A</v>
      </c>
      <c r="O2029" s="613" t="e">
        <f t="shared" si="280"/>
        <v>#N/A</v>
      </c>
      <c r="P2029" s="613" t="e">
        <f t="shared" si="281"/>
        <v>#N/A</v>
      </c>
      <c r="Q2029" s="896" t="e">
        <f t="shared" si="287"/>
        <v>#N/A</v>
      </c>
      <c r="R2029" s="613" t="e">
        <f t="shared" si="282"/>
        <v>#N/A</v>
      </c>
      <c r="S2029" s="613" t="e">
        <f t="shared" si="283"/>
        <v>#N/A</v>
      </c>
      <c r="T2029" s="747" t="e">
        <f t="shared" si="284"/>
        <v>#N/A</v>
      </c>
      <c r="U2029" s="613" t="e">
        <f t="shared" si="285"/>
        <v>#N/A</v>
      </c>
    </row>
    <row r="2030" spans="1:21">
      <c r="A2030" s="285"/>
      <c r="B2030" s="285"/>
      <c r="C2030" s="447"/>
      <c r="D2030" s="497" t="e">
        <f t="shared" si="286"/>
        <v>#N/A</v>
      </c>
      <c r="E2030" s="496" t="e">
        <v>#N/A</v>
      </c>
      <c r="F2030" s="489" t="e">
        <v>#N/A</v>
      </c>
      <c r="G2030" s="489" t="e">
        <v>#N/A</v>
      </c>
      <c r="H2030" s="489" t="e">
        <v>#N/A</v>
      </c>
      <c r="I2030" s="489" t="e">
        <v>#N/A</v>
      </c>
      <c r="J2030" s="489" t="e">
        <v>#N/A</v>
      </c>
      <c r="K2030" s="489" t="e">
        <v>#N/A</v>
      </c>
      <c r="L2030" s="489" t="e">
        <v>#N/A</v>
      </c>
      <c r="N2030" s="613" t="e">
        <f t="shared" si="279"/>
        <v>#N/A</v>
      </c>
      <c r="O2030" s="613" t="e">
        <f t="shared" si="280"/>
        <v>#N/A</v>
      </c>
      <c r="P2030" s="613" t="e">
        <f t="shared" si="281"/>
        <v>#N/A</v>
      </c>
      <c r="Q2030" s="896" t="e">
        <f t="shared" si="287"/>
        <v>#N/A</v>
      </c>
      <c r="R2030" s="613" t="e">
        <f t="shared" si="282"/>
        <v>#N/A</v>
      </c>
      <c r="S2030" s="613" t="e">
        <f t="shared" si="283"/>
        <v>#N/A</v>
      </c>
      <c r="T2030" s="747" t="e">
        <f t="shared" si="284"/>
        <v>#N/A</v>
      </c>
      <c r="U2030" s="613" t="e">
        <f t="shared" si="285"/>
        <v>#N/A</v>
      </c>
    </row>
    <row r="2031" spans="1:21">
      <c r="A2031" s="285"/>
      <c r="B2031" s="285"/>
      <c r="C2031" s="447"/>
      <c r="D2031" s="497" t="e">
        <f t="shared" si="286"/>
        <v>#N/A</v>
      </c>
      <c r="E2031" s="496" t="e">
        <v>#N/A</v>
      </c>
      <c r="F2031" s="489" t="e">
        <v>#N/A</v>
      </c>
      <c r="G2031" s="489" t="e">
        <v>#N/A</v>
      </c>
      <c r="H2031" s="489" t="e">
        <v>#N/A</v>
      </c>
      <c r="I2031" s="489" t="e">
        <v>#N/A</v>
      </c>
      <c r="J2031" s="489" t="e">
        <v>#N/A</v>
      </c>
      <c r="K2031" s="489" t="e">
        <v>#N/A</v>
      </c>
      <c r="L2031" s="489" t="e">
        <v>#N/A</v>
      </c>
      <c r="N2031" s="613" t="e">
        <f t="shared" si="279"/>
        <v>#N/A</v>
      </c>
      <c r="O2031" s="613" t="e">
        <f t="shared" si="280"/>
        <v>#N/A</v>
      </c>
      <c r="P2031" s="613" t="e">
        <f t="shared" si="281"/>
        <v>#N/A</v>
      </c>
      <c r="Q2031" s="896" t="e">
        <f t="shared" si="287"/>
        <v>#N/A</v>
      </c>
      <c r="R2031" s="613" t="e">
        <f t="shared" si="282"/>
        <v>#N/A</v>
      </c>
      <c r="S2031" s="613" t="e">
        <f t="shared" si="283"/>
        <v>#N/A</v>
      </c>
      <c r="T2031" s="747" t="e">
        <f t="shared" si="284"/>
        <v>#N/A</v>
      </c>
      <c r="U2031" s="613" t="e">
        <f t="shared" si="285"/>
        <v>#N/A</v>
      </c>
    </row>
    <row r="2032" spans="1:21">
      <c r="A2032" s="285"/>
      <c r="B2032" s="285"/>
      <c r="C2032" s="447"/>
      <c r="D2032" s="497" t="e">
        <f t="shared" si="286"/>
        <v>#N/A</v>
      </c>
      <c r="E2032" s="496" t="e">
        <v>#N/A</v>
      </c>
      <c r="F2032" s="489" t="e">
        <v>#N/A</v>
      </c>
      <c r="G2032" s="489" t="e">
        <v>#N/A</v>
      </c>
      <c r="H2032" s="489" t="e">
        <v>#N/A</v>
      </c>
      <c r="I2032" s="489" t="e">
        <v>#N/A</v>
      </c>
      <c r="J2032" s="489" t="e">
        <v>#N/A</v>
      </c>
      <c r="K2032" s="489" t="e">
        <v>#N/A</v>
      </c>
      <c r="L2032" s="489" t="e">
        <v>#N/A</v>
      </c>
      <c r="N2032" s="613" t="e">
        <f t="shared" si="279"/>
        <v>#N/A</v>
      </c>
      <c r="O2032" s="613" t="e">
        <f t="shared" si="280"/>
        <v>#N/A</v>
      </c>
      <c r="P2032" s="613" t="e">
        <f t="shared" si="281"/>
        <v>#N/A</v>
      </c>
      <c r="Q2032" s="896" t="e">
        <f t="shared" si="287"/>
        <v>#N/A</v>
      </c>
      <c r="R2032" s="613" t="e">
        <f t="shared" si="282"/>
        <v>#N/A</v>
      </c>
      <c r="S2032" s="613" t="e">
        <f t="shared" si="283"/>
        <v>#N/A</v>
      </c>
      <c r="T2032" s="747" t="e">
        <f t="shared" si="284"/>
        <v>#N/A</v>
      </c>
      <c r="U2032" s="613" t="e">
        <f t="shared" si="285"/>
        <v>#N/A</v>
      </c>
    </row>
    <row r="2033" spans="1:21">
      <c r="A2033" s="285"/>
      <c r="B2033" s="285"/>
      <c r="C2033" s="447"/>
      <c r="D2033" s="497" t="e">
        <f t="shared" si="286"/>
        <v>#N/A</v>
      </c>
      <c r="E2033" s="496" t="e">
        <v>#N/A</v>
      </c>
      <c r="F2033" s="489" t="e">
        <v>#N/A</v>
      </c>
      <c r="G2033" s="489" t="e">
        <v>#N/A</v>
      </c>
      <c r="H2033" s="489" t="e">
        <v>#N/A</v>
      </c>
      <c r="I2033" s="489" t="e">
        <v>#N/A</v>
      </c>
      <c r="J2033" s="489" t="e">
        <v>#N/A</v>
      </c>
      <c r="K2033" s="489" t="e">
        <v>#N/A</v>
      </c>
      <c r="L2033" s="489" t="e">
        <v>#N/A</v>
      </c>
      <c r="N2033" s="613" t="e">
        <f t="shared" si="279"/>
        <v>#N/A</v>
      </c>
      <c r="O2033" s="613" t="e">
        <f t="shared" si="280"/>
        <v>#N/A</v>
      </c>
      <c r="P2033" s="613" t="e">
        <f t="shared" si="281"/>
        <v>#N/A</v>
      </c>
      <c r="Q2033" s="896" t="e">
        <f t="shared" si="287"/>
        <v>#N/A</v>
      </c>
      <c r="R2033" s="613" t="e">
        <f t="shared" si="282"/>
        <v>#N/A</v>
      </c>
      <c r="S2033" s="613" t="e">
        <f t="shared" si="283"/>
        <v>#N/A</v>
      </c>
      <c r="T2033" s="747" t="e">
        <f t="shared" si="284"/>
        <v>#N/A</v>
      </c>
      <c r="U2033" s="613" t="e">
        <f t="shared" si="285"/>
        <v>#N/A</v>
      </c>
    </row>
    <row r="2034" spans="1:21">
      <c r="A2034" s="285"/>
      <c r="B2034" s="285"/>
      <c r="C2034" s="447"/>
      <c r="D2034" s="497" t="e">
        <f t="shared" si="286"/>
        <v>#N/A</v>
      </c>
      <c r="E2034" s="496" t="e">
        <v>#N/A</v>
      </c>
      <c r="F2034" s="489" t="e">
        <v>#N/A</v>
      </c>
      <c r="G2034" s="489" t="e">
        <v>#N/A</v>
      </c>
      <c r="H2034" s="489" t="e">
        <v>#N/A</v>
      </c>
      <c r="I2034" s="489" t="e">
        <v>#N/A</v>
      </c>
      <c r="J2034" s="489" t="e">
        <v>#N/A</v>
      </c>
      <c r="K2034" s="489" t="e">
        <v>#N/A</v>
      </c>
      <c r="L2034" s="489" t="e">
        <v>#N/A</v>
      </c>
      <c r="N2034" s="613" t="e">
        <f t="shared" si="279"/>
        <v>#N/A</v>
      </c>
      <c r="O2034" s="613" t="e">
        <f t="shared" si="280"/>
        <v>#N/A</v>
      </c>
      <c r="P2034" s="613" t="e">
        <f t="shared" si="281"/>
        <v>#N/A</v>
      </c>
      <c r="Q2034" s="896" t="e">
        <f t="shared" si="287"/>
        <v>#N/A</v>
      </c>
      <c r="R2034" s="613" t="e">
        <f t="shared" si="282"/>
        <v>#N/A</v>
      </c>
      <c r="S2034" s="613" t="e">
        <f t="shared" si="283"/>
        <v>#N/A</v>
      </c>
      <c r="T2034" s="747" t="e">
        <f t="shared" si="284"/>
        <v>#N/A</v>
      </c>
      <c r="U2034" s="613" t="e">
        <f t="shared" si="285"/>
        <v>#N/A</v>
      </c>
    </row>
    <row r="2035" spans="1:21">
      <c r="A2035" s="285"/>
      <c r="B2035" s="285"/>
      <c r="C2035" s="447"/>
      <c r="D2035" s="497" t="e">
        <f t="shared" si="286"/>
        <v>#N/A</v>
      </c>
      <c r="E2035" s="496" t="e">
        <v>#N/A</v>
      </c>
      <c r="F2035" s="489" t="e">
        <v>#N/A</v>
      </c>
      <c r="G2035" s="489" t="e">
        <v>#N/A</v>
      </c>
      <c r="H2035" s="489" t="e">
        <v>#N/A</v>
      </c>
      <c r="I2035" s="489" t="e">
        <v>#N/A</v>
      </c>
      <c r="J2035" s="489" t="e">
        <v>#N/A</v>
      </c>
      <c r="K2035" s="489" t="e">
        <v>#N/A</v>
      </c>
      <c r="L2035" s="489" t="e">
        <v>#N/A</v>
      </c>
      <c r="N2035" s="613" t="e">
        <f t="shared" si="279"/>
        <v>#N/A</v>
      </c>
      <c r="O2035" s="613" t="e">
        <f t="shared" si="280"/>
        <v>#N/A</v>
      </c>
      <c r="P2035" s="613" t="e">
        <f t="shared" si="281"/>
        <v>#N/A</v>
      </c>
      <c r="Q2035" s="896" t="e">
        <f t="shared" si="287"/>
        <v>#N/A</v>
      </c>
      <c r="R2035" s="613" t="e">
        <f t="shared" si="282"/>
        <v>#N/A</v>
      </c>
      <c r="S2035" s="613" t="e">
        <f t="shared" si="283"/>
        <v>#N/A</v>
      </c>
      <c r="T2035" s="747" t="e">
        <f t="shared" si="284"/>
        <v>#N/A</v>
      </c>
      <c r="U2035" s="613" t="e">
        <f t="shared" si="285"/>
        <v>#N/A</v>
      </c>
    </row>
    <row r="2036" spans="1:21">
      <c r="A2036" s="285"/>
      <c r="B2036" s="285"/>
      <c r="C2036" s="447"/>
      <c r="D2036" s="497" t="e">
        <f t="shared" si="286"/>
        <v>#N/A</v>
      </c>
      <c r="E2036" s="496" t="e">
        <v>#N/A</v>
      </c>
      <c r="F2036" s="489" t="e">
        <v>#N/A</v>
      </c>
      <c r="G2036" s="489" t="e">
        <v>#N/A</v>
      </c>
      <c r="H2036" s="489" t="e">
        <v>#N/A</v>
      </c>
      <c r="I2036" s="489" t="e">
        <v>#N/A</v>
      </c>
      <c r="J2036" s="489" t="e">
        <v>#N/A</v>
      </c>
      <c r="K2036" s="489" t="e">
        <v>#N/A</v>
      </c>
      <c r="L2036" s="489" t="e">
        <v>#N/A</v>
      </c>
      <c r="N2036" s="613" t="e">
        <f t="shared" si="279"/>
        <v>#N/A</v>
      </c>
      <c r="O2036" s="613" t="e">
        <f t="shared" si="280"/>
        <v>#N/A</v>
      </c>
      <c r="P2036" s="613" t="e">
        <f t="shared" si="281"/>
        <v>#N/A</v>
      </c>
      <c r="Q2036" s="896" t="e">
        <f t="shared" si="287"/>
        <v>#N/A</v>
      </c>
      <c r="R2036" s="613" t="e">
        <f t="shared" si="282"/>
        <v>#N/A</v>
      </c>
      <c r="S2036" s="613" t="e">
        <f t="shared" si="283"/>
        <v>#N/A</v>
      </c>
      <c r="T2036" s="747" t="e">
        <f t="shared" si="284"/>
        <v>#N/A</v>
      </c>
      <c r="U2036" s="613" t="e">
        <f t="shared" si="285"/>
        <v>#N/A</v>
      </c>
    </row>
    <row r="2037" spans="1:21">
      <c r="A2037" s="285"/>
      <c r="B2037" s="285"/>
      <c r="C2037" s="447"/>
      <c r="D2037" s="497" t="e">
        <f t="shared" si="286"/>
        <v>#N/A</v>
      </c>
      <c r="E2037" s="496" t="e">
        <v>#N/A</v>
      </c>
      <c r="F2037" s="489" t="e">
        <v>#N/A</v>
      </c>
      <c r="G2037" s="489" t="e">
        <v>#N/A</v>
      </c>
      <c r="H2037" s="489" t="e">
        <v>#N/A</v>
      </c>
      <c r="I2037" s="489" t="e">
        <v>#N/A</v>
      </c>
      <c r="J2037" s="489" t="e">
        <v>#N/A</v>
      </c>
      <c r="K2037" s="489" t="e">
        <v>#N/A</v>
      </c>
      <c r="L2037" s="489" t="e">
        <v>#N/A</v>
      </c>
      <c r="N2037" s="613" t="e">
        <f t="shared" si="279"/>
        <v>#N/A</v>
      </c>
      <c r="O2037" s="613" t="e">
        <f t="shared" si="280"/>
        <v>#N/A</v>
      </c>
      <c r="P2037" s="613" t="e">
        <f t="shared" si="281"/>
        <v>#N/A</v>
      </c>
      <c r="Q2037" s="896" t="e">
        <f t="shared" si="287"/>
        <v>#N/A</v>
      </c>
      <c r="R2037" s="613" t="e">
        <f t="shared" si="282"/>
        <v>#N/A</v>
      </c>
      <c r="S2037" s="613" t="e">
        <f t="shared" si="283"/>
        <v>#N/A</v>
      </c>
      <c r="T2037" s="747" t="e">
        <f t="shared" si="284"/>
        <v>#N/A</v>
      </c>
      <c r="U2037" s="613" t="e">
        <f t="shared" si="285"/>
        <v>#N/A</v>
      </c>
    </row>
    <row r="2038" spans="1:21">
      <c r="A2038" s="285"/>
      <c r="B2038" s="285"/>
      <c r="C2038" s="447"/>
      <c r="D2038" s="497" t="e">
        <f t="shared" si="286"/>
        <v>#N/A</v>
      </c>
      <c r="E2038" s="496" t="e">
        <v>#N/A</v>
      </c>
      <c r="F2038" s="489" t="e">
        <v>#N/A</v>
      </c>
      <c r="G2038" s="489" t="e">
        <v>#N/A</v>
      </c>
      <c r="H2038" s="489" t="e">
        <v>#N/A</v>
      </c>
      <c r="I2038" s="489" t="e">
        <v>#N/A</v>
      </c>
      <c r="J2038" s="489" t="e">
        <v>#N/A</v>
      </c>
      <c r="K2038" s="489" t="e">
        <v>#N/A</v>
      </c>
      <c r="L2038" s="489" t="e">
        <v>#N/A</v>
      </c>
      <c r="N2038" s="613" t="e">
        <f t="shared" si="279"/>
        <v>#N/A</v>
      </c>
      <c r="O2038" s="613" t="e">
        <f t="shared" si="280"/>
        <v>#N/A</v>
      </c>
      <c r="P2038" s="613" t="e">
        <f t="shared" si="281"/>
        <v>#N/A</v>
      </c>
      <c r="Q2038" s="896" t="e">
        <f t="shared" si="287"/>
        <v>#N/A</v>
      </c>
      <c r="R2038" s="613" t="e">
        <f t="shared" si="282"/>
        <v>#N/A</v>
      </c>
      <c r="S2038" s="613" t="e">
        <f t="shared" si="283"/>
        <v>#N/A</v>
      </c>
      <c r="T2038" s="747" t="e">
        <f t="shared" si="284"/>
        <v>#N/A</v>
      </c>
      <c r="U2038" s="613" t="e">
        <f t="shared" si="285"/>
        <v>#N/A</v>
      </c>
    </row>
    <row r="2039" spans="1:21">
      <c r="A2039" s="285"/>
      <c r="B2039" s="285"/>
      <c r="C2039" s="447"/>
      <c r="D2039" s="497" t="e">
        <f t="shared" si="286"/>
        <v>#N/A</v>
      </c>
      <c r="E2039" s="496" t="e">
        <v>#N/A</v>
      </c>
      <c r="F2039" s="489" t="e">
        <v>#N/A</v>
      </c>
      <c r="G2039" s="489" t="e">
        <v>#N/A</v>
      </c>
      <c r="H2039" s="489" t="e">
        <v>#N/A</v>
      </c>
      <c r="I2039" s="489" t="e">
        <v>#N/A</v>
      </c>
      <c r="J2039" s="489" t="e">
        <v>#N/A</v>
      </c>
      <c r="K2039" s="489" t="e">
        <v>#N/A</v>
      </c>
      <c r="L2039" s="489" t="e">
        <v>#N/A</v>
      </c>
      <c r="N2039" s="613" t="e">
        <f t="shared" si="279"/>
        <v>#N/A</v>
      </c>
      <c r="O2039" s="613" t="e">
        <f t="shared" si="280"/>
        <v>#N/A</v>
      </c>
      <c r="P2039" s="613" t="e">
        <f t="shared" si="281"/>
        <v>#N/A</v>
      </c>
      <c r="Q2039" s="896" t="e">
        <f t="shared" si="287"/>
        <v>#N/A</v>
      </c>
      <c r="R2039" s="613" t="e">
        <f t="shared" si="282"/>
        <v>#N/A</v>
      </c>
      <c r="S2039" s="613" t="e">
        <f t="shared" si="283"/>
        <v>#N/A</v>
      </c>
      <c r="T2039" s="747" t="e">
        <f t="shared" si="284"/>
        <v>#N/A</v>
      </c>
      <c r="U2039" s="613" t="e">
        <f t="shared" si="285"/>
        <v>#N/A</v>
      </c>
    </row>
    <row r="2040" spans="1:21">
      <c r="A2040" s="285"/>
      <c r="B2040" s="285"/>
      <c r="C2040" s="447"/>
      <c r="D2040" s="497" t="e">
        <f t="shared" si="286"/>
        <v>#N/A</v>
      </c>
      <c r="E2040" s="496" t="e">
        <v>#N/A</v>
      </c>
      <c r="F2040" s="489" t="e">
        <v>#N/A</v>
      </c>
      <c r="G2040" s="489" t="e">
        <v>#N/A</v>
      </c>
      <c r="H2040" s="489" t="e">
        <v>#N/A</v>
      </c>
      <c r="I2040" s="489" t="e">
        <v>#N/A</v>
      </c>
      <c r="J2040" s="489" t="e">
        <v>#N/A</v>
      </c>
      <c r="K2040" s="489" t="e">
        <v>#N/A</v>
      </c>
      <c r="L2040" s="489" t="e">
        <v>#N/A</v>
      </c>
      <c r="N2040" s="613" t="e">
        <f t="shared" si="279"/>
        <v>#N/A</v>
      </c>
      <c r="O2040" s="613" t="e">
        <f t="shared" si="280"/>
        <v>#N/A</v>
      </c>
      <c r="P2040" s="613" t="e">
        <f t="shared" si="281"/>
        <v>#N/A</v>
      </c>
      <c r="Q2040" s="896" t="e">
        <f t="shared" si="287"/>
        <v>#N/A</v>
      </c>
      <c r="R2040" s="613" t="e">
        <f t="shared" si="282"/>
        <v>#N/A</v>
      </c>
      <c r="S2040" s="613" t="e">
        <f t="shared" si="283"/>
        <v>#N/A</v>
      </c>
      <c r="T2040" s="747" t="e">
        <f t="shared" si="284"/>
        <v>#N/A</v>
      </c>
      <c r="U2040" s="613" t="e">
        <f t="shared" si="285"/>
        <v>#N/A</v>
      </c>
    </row>
    <row r="2041" spans="1:21">
      <c r="A2041" s="285"/>
      <c r="B2041" s="285"/>
      <c r="C2041" s="447"/>
      <c r="D2041" s="497" t="e">
        <f t="shared" si="286"/>
        <v>#N/A</v>
      </c>
      <c r="E2041" s="496" t="e">
        <v>#N/A</v>
      </c>
      <c r="F2041" s="489" t="e">
        <v>#N/A</v>
      </c>
      <c r="G2041" s="489" t="e">
        <v>#N/A</v>
      </c>
      <c r="H2041" s="489" t="e">
        <v>#N/A</v>
      </c>
      <c r="I2041" s="489" t="e">
        <v>#N/A</v>
      </c>
      <c r="J2041" s="489" t="e">
        <v>#N/A</v>
      </c>
      <c r="K2041" s="489" t="e">
        <v>#N/A</v>
      </c>
      <c r="L2041" s="489" t="e">
        <v>#N/A</v>
      </c>
      <c r="N2041" s="613" t="e">
        <f t="shared" si="279"/>
        <v>#N/A</v>
      </c>
      <c r="O2041" s="613" t="e">
        <f t="shared" si="280"/>
        <v>#N/A</v>
      </c>
      <c r="P2041" s="613" t="e">
        <f t="shared" si="281"/>
        <v>#N/A</v>
      </c>
      <c r="Q2041" s="896" t="e">
        <f t="shared" si="287"/>
        <v>#N/A</v>
      </c>
      <c r="R2041" s="613" t="e">
        <f t="shared" si="282"/>
        <v>#N/A</v>
      </c>
      <c r="S2041" s="613" t="e">
        <f t="shared" si="283"/>
        <v>#N/A</v>
      </c>
      <c r="T2041" s="747" t="e">
        <f t="shared" si="284"/>
        <v>#N/A</v>
      </c>
      <c r="U2041" s="613" t="e">
        <f t="shared" si="285"/>
        <v>#N/A</v>
      </c>
    </row>
    <row r="2042" spans="1:21">
      <c r="A2042" s="285"/>
      <c r="B2042" s="285"/>
      <c r="C2042" s="447"/>
      <c r="D2042" s="497" t="e">
        <f t="shared" si="286"/>
        <v>#N/A</v>
      </c>
      <c r="E2042" s="496" t="e">
        <v>#N/A</v>
      </c>
      <c r="F2042" s="489" t="e">
        <v>#N/A</v>
      </c>
      <c r="G2042" s="489" t="e">
        <v>#N/A</v>
      </c>
      <c r="H2042" s="489" t="e">
        <v>#N/A</v>
      </c>
      <c r="I2042" s="489" t="e">
        <v>#N/A</v>
      </c>
      <c r="J2042" s="489" t="e">
        <v>#N/A</v>
      </c>
      <c r="K2042" s="489" t="e">
        <v>#N/A</v>
      </c>
      <c r="L2042" s="489" t="e">
        <v>#N/A</v>
      </c>
      <c r="N2042" s="613" t="e">
        <f t="shared" si="279"/>
        <v>#N/A</v>
      </c>
      <c r="O2042" s="613" t="e">
        <f t="shared" si="280"/>
        <v>#N/A</v>
      </c>
      <c r="P2042" s="613" t="e">
        <f t="shared" si="281"/>
        <v>#N/A</v>
      </c>
      <c r="Q2042" s="896" t="e">
        <f t="shared" si="287"/>
        <v>#N/A</v>
      </c>
      <c r="R2042" s="613" t="e">
        <f t="shared" si="282"/>
        <v>#N/A</v>
      </c>
      <c r="S2042" s="613" t="e">
        <f t="shared" si="283"/>
        <v>#N/A</v>
      </c>
      <c r="T2042" s="747" t="e">
        <f t="shared" si="284"/>
        <v>#N/A</v>
      </c>
      <c r="U2042" s="613" t="e">
        <f t="shared" si="285"/>
        <v>#N/A</v>
      </c>
    </row>
    <row r="2043" spans="1:21">
      <c r="A2043" s="285"/>
      <c r="B2043" s="285"/>
      <c r="C2043" s="447"/>
      <c r="D2043" s="497" t="e">
        <f t="shared" si="286"/>
        <v>#N/A</v>
      </c>
      <c r="E2043" s="496" t="e">
        <v>#N/A</v>
      </c>
      <c r="F2043" s="489" t="e">
        <v>#N/A</v>
      </c>
      <c r="G2043" s="489" t="e">
        <v>#N/A</v>
      </c>
      <c r="H2043" s="489" t="e">
        <v>#N/A</v>
      </c>
      <c r="I2043" s="489" t="e">
        <v>#N/A</v>
      </c>
      <c r="J2043" s="489" t="e">
        <v>#N/A</v>
      </c>
      <c r="K2043" s="489" t="e">
        <v>#N/A</v>
      </c>
      <c r="L2043" s="489" t="e">
        <v>#N/A</v>
      </c>
      <c r="N2043" s="613" t="e">
        <f t="shared" si="279"/>
        <v>#N/A</v>
      </c>
      <c r="O2043" s="613" t="e">
        <f t="shared" si="280"/>
        <v>#N/A</v>
      </c>
      <c r="P2043" s="613" t="e">
        <f t="shared" si="281"/>
        <v>#N/A</v>
      </c>
      <c r="Q2043" s="896" t="e">
        <f t="shared" si="287"/>
        <v>#N/A</v>
      </c>
      <c r="R2043" s="613" t="e">
        <f t="shared" si="282"/>
        <v>#N/A</v>
      </c>
      <c r="S2043" s="613" t="e">
        <f t="shared" si="283"/>
        <v>#N/A</v>
      </c>
      <c r="T2043" s="747" t="e">
        <f t="shared" si="284"/>
        <v>#N/A</v>
      </c>
      <c r="U2043" s="613" t="e">
        <f t="shared" si="285"/>
        <v>#N/A</v>
      </c>
    </row>
    <row r="2044" spans="1:21">
      <c r="A2044" s="285"/>
      <c r="B2044" s="285"/>
      <c r="C2044" s="447"/>
      <c r="D2044" s="497" t="e">
        <f t="shared" si="286"/>
        <v>#N/A</v>
      </c>
      <c r="E2044" s="496" t="e">
        <v>#N/A</v>
      </c>
      <c r="F2044" s="489" t="e">
        <v>#N/A</v>
      </c>
      <c r="G2044" s="489" t="e">
        <v>#N/A</v>
      </c>
      <c r="H2044" s="489" t="e">
        <v>#N/A</v>
      </c>
      <c r="I2044" s="489" t="e">
        <v>#N/A</v>
      </c>
      <c r="J2044" s="489" t="e">
        <v>#N/A</v>
      </c>
      <c r="K2044" s="489" t="e">
        <v>#N/A</v>
      </c>
      <c r="L2044" s="489" t="e">
        <v>#N/A</v>
      </c>
      <c r="N2044" s="613" t="e">
        <f t="shared" si="279"/>
        <v>#N/A</v>
      </c>
      <c r="O2044" s="613" t="e">
        <f t="shared" si="280"/>
        <v>#N/A</v>
      </c>
      <c r="P2044" s="613" t="e">
        <f t="shared" si="281"/>
        <v>#N/A</v>
      </c>
      <c r="Q2044" s="896" t="e">
        <f t="shared" si="287"/>
        <v>#N/A</v>
      </c>
      <c r="R2044" s="613" t="e">
        <f t="shared" si="282"/>
        <v>#N/A</v>
      </c>
      <c r="S2044" s="613" t="e">
        <f t="shared" si="283"/>
        <v>#N/A</v>
      </c>
      <c r="T2044" s="747" t="e">
        <f t="shared" si="284"/>
        <v>#N/A</v>
      </c>
      <c r="U2044" s="613" t="e">
        <f t="shared" si="285"/>
        <v>#N/A</v>
      </c>
    </row>
    <row r="2045" spans="1:21">
      <c r="A2045" s="285"/>
      <c r="B2045" s="285"/>
      <c r="C2045" s="447"/>
      <c r="D2045" s="497" t="e">
        <f t="shared" si="286"/>
        <v>#N/A</v>
      </c>
      <c r="E2045" s="496" t="e">
        <v>#N/A</v>
      </c>
      <c r="F2045" s="489" t="e">
        <v>#N/A</v>
      </c>
      <c r="G2045" s="489" t="e">
        <v>#N/A</v>
      </c>
      <c r="H2045" s="489" t="e">
        <v>#N/A</v>
      </c>
      <c r="I2045" s="489" t="e">
        <v>#N/A</v>
      </c>
      <c r="J2045" s="489" t="e">
        <v>#N/A</v>
      </c>
      <c r="K2045" s="489" t="e">
        <v>#N/A</v>
      </c>
      <c r="L2045" s="489" t="e">
        <v>#N/A</v>
      </c>
      <c r="N2045" s="613" t="e">
        <f t="shared" si="279"/>
        <v>#N/A</v>
      </c>
      <c r="O2045" s="613" t="e">
        <f t="shared" si="280"/>
        <v>#N/A</v>
      </c>
      <c r="P2045" s="613" t="e">
        <f t="shared" si="281"/>
        <v>#N/A</v>
      </c>
      <c r="Q2045" s="896" t="e">
        <f t="shared" si="287"/>
        <v>#N/A</v>
      </c>
      <c r="R2045" s="613" t="e">
        <f t="shared" si="282"/>
        <v>#N/A</v>
      </c>
      <c r="S2045" s="613" t="e">
        <f t="shared" si="283"/>
        <v>#N/A</v>
      </c>
      <c r="T2045" s="747" t="e">
        <f t="shared" si="284"/>
        <v>#N/A</v>
      </c>
      <c r="U2045" s="613" t="e">
        <f t="shared" si="285"/>
        <v>#N/A</v>
      </c>
    </row>
    <row r="2046" spans="1:21">
      <c r="A2046" s="285"/>
      <c r="B2046" s="285"/>
      <c r="C2046" s="447"/>
      <c r="D2046" s="497" t="e">
        <f t="shared" si="286"/>
        <v>#N/A</v>
      </c>
      <c r="E2046" s="496" t="e">
        <v>#N/A</v>
      </c>
      <c r="F2046" s="489" t="e">
        <v>#N/A</v>
      </c>
      <c r="G2046" s="489" t="e">
        <v>#N/A</v>
      </c>
      <c r="H2046" s="489" t="e">
        <v>#N/A</v>
      </c>
      <c r="I2046" s="489" t="e">
        <v>#N/A</v>
      </c>
      <c r="J2046" s="489" t="e">
        <v>#N/A</v>
      </c>
      <c r="K2046" s="489" t="e">
        <v>#N/A</v>
      </c>
      <c r="L2046" s="489" t="e">
        <v>#N/A</v>
      </c>
      <c r="N2046" s="613" t="e">
        <f t="shared" si="279"/>
        <v>#N/A</v>
      </c>
      <c r="O2046" s="613" t="e">
        <f t="shared" si="280"/>
        <v>#N/A</v>
      </c>
      <c r="P2046" s="613" t="e">
        <f t="shared" si="281"/>
        <v>#N/A</v>
      </c>
      <c r="Q2046" s="896" t="e">
        <f t="shared" si="287"/>
        <v>#N/A</v>
      </c>
      <c r="R2046" s="613" t="e">
        <f t="shared" si="282"/>
        <v>#N/A</v>
      </c>
      <c r="S2046" s="613" t="e">
        <f t="shared" si="283"/>
        <v>#N/A</v>
      </c>
      <c r="T2046" s="747" t="e">
        <f t="shared" si="284"/>
        <v>#N/A</v>
      </c>
      <c r="U2046" s="613" t="e">
        <f t="shared" si="285"/>
        <v>#N/A</v>
      </c>
    </row>
    <row r="2047" spans="1:21">
      <c r="A2047" s="285"/>
      <c r="B2047" s="285"/>
      <c r="C2047" s="447"/>
      <c r="D2047" s="497" t="e">
        <f t="shared" si="286"/>
        <v>#N/A</v>
      </c>
      <c r="E2047" s="496" t="e">
        <v>#N/A</v>
      </c>
      <c r="F2047" s="489" t="e">
        <v>#N/A</v>
      </c>
      <c r="G2047" s="489" t="e">
        <v>#N/A</v>
      </c>
      <c r="H2047" s="489" t="e">
        <v>#N/A</v>
      </c>
      <c r="I2047" s="489" t="e">
        <v>#N/A</v>
      </c>
      <c r="J2047" s="489" t="e">
        <v>#N/A</v>
      </c>
      <c r="K2047" s="489" t="e">
        <v>#N/A</v>
      </c>
      <c r="L2047" s="489" t="e">
        <v>#N/A</v>
      </c>
      <c r="N2047" s="613" t="e">
        <f t="shared" si="279"/>
        <v>#N/A</v>
      </c>
      <c r="O2047" s="613" t="e">
        <f t="shared" si="280"/>
        <v>#N/A</v>
      </c>
      <c r="P2047" s="613" t="e">
        <f t="shared" si="281"/>
        <v>#N/A</v>
      </c>
      <c r="Q2047" s="896" t="e">
        <f t="shared" si="287"/>
        <v>#N/A</v>
      </c>
      <c r="R2047" s="613" t="e">
        <f t="shared" si="282"/>
        <v>#N/A</v>
      </c>
      <c r="S2047" s="613" t="e">
        <f t="shared" si="283"/>
        <v>#N/A</v>
      </c>
      <c r="T2047" s="747" t="e">
        <f t="shared" si="284"/>
        <v>#N/A</v>
      </c>
      <c r="U2047" s="613" t="e">
        <f t="shared" si="285"/>
        <v>#N/A</v>
      </c>
    </row>
    <row r="2048" spans="1:21">
      <c r="A2048" s="285"/>
      <c r="B2048" s="285"/>
      <c r="C2048" s="447"/>
      <c r="D2048" s="497" t="e">
        <f t="shared" si="286"/>
        <v>#N/A</v>
      </c>
      <c r="E2048" s="496" t="e">
        <v>#N/A</v>
      </c>
      <c r="F2048" s="489" t="e">
        <v>#N/A</v>
      </c>
      <c r="G2048" s="489" t="e">
        <v>#N/A</v>
      </c>
      <c r="H2048" s="489" t="e">
        <v>#N/A</v>
      </c>
      <c r="I2048" s="489" t="e">
        <v>#N/A</v>
      </c>
      <c r="J2048" s="489" t="e">
        <v>#N/A</v>
      </c>
      <c r="K2048" s="489" t="e">
        <v>#N/A</v>
      </c>
      <c r="L2048" s="489" t="e">
        <v>#N/A</v>
      </c>
      <c r="N2048" s="613" t="e">
        <f t="shared" si="279"/>
        <v>#N/A</v>
      </c>
      <c r="O2048" s="613" t="e">
        <f t="shared" si="280"/>
        <v>#N/A</v>
      </c>
      <c r="P2048" s="613" t="e">
        <f t="shared" si="281"/>
        <v>#N/A</v>
      </c>
      <c r="Q2048" s="896" t="e">
        <f t="shared" si="287"/>
        <v>#N/A</v>
      </c>
      <c r="R2048" s="613" t="e">
        <f t="shared" si="282"/>
        <v>#N/A</v>
      </c>
      <c r="S2048" s="613" t="e">
        <f t="shared" si="283"/>
        <v>#N/A</v>
      </c>
      <c r="T2048" s="747" t="e">
        <f t="shared" si="284"/>
        <v>#N/A</v>
      </c>
      <c r="U2048" s="613" t="e">
        <f t="shared" si="285"/>
        <v>#N/A</v>
      </c>
    </row>
    <row r="2049" spans="1:21">
      <c r="A2049" s="285"/>
      <c r="B2049" s="285"/>
      <c r="C2049" s="447"/>
      <c r="D2049" s="497" t="e">
        <f t="shared" si="286"/>
        <v>#N/A</v>
      </c>
      <c r="E2049" s="496" t="e">
        <v>#N/A</v>
      </c>
      <c r="F2049" s="489" t="e">
        <v>#N/A</v>
      </c>
      <c r="G2049" s="489" t="e">
        <v>#N/A</v>
      </c>
      <c r="H2049" s="489" t="e">
        <v>#N/A</v>
      </c>
      <c r="I2049" s="489" t="e">
        <v>#N/A</v>
      </c>
      <c r="J2049" s="489" t="e">
        <v>#N/A</v>
      </c>
      <c r="K2049" s="489" t="e">
        <v>#N/A</v>
      </c>
      <c r="L2049" s="489" t="e">
        <v>#N/A</v>
      </c>
      <c r="N2049" s="613" t="e">
        <f t="shared" si="279"/>
        <v>#N/A</v>
      </c>
      <c r="O2049" s="613" t="e">
        <f t="shared" si="280"/>
        <v>#N/A</v>
      </c>
      <c r="P2049" s="613" t="e">
        <f t="shared" si="281"/>
        <v>#N/A</v>
      </c>
      <c r="Q2049" s="896" t="e">
        <f t="shared" si="287"/>
        <v>#N/A</v>
      </c>
      <c r="R2049" s="613" t="e">
        <f t="shared" si="282"/>
        <v>#N/A</v>
      </c>
      <c r="S2049" s="613" t="e">
        <f t="shared" si="283"/>
        <v>#N/A</v>
      </c>
      <c r="T2049" s="747" t="e">
        <f t="shared" si="284"/>
        <v>#N/A</v>
      </c>
      <c r="U2049" s="613" t="e">
        <f t="shared" si="285"/>
        <v>#N/A</v>
      </c>
    </row>
    <row r="2050" spans="1:21">
      <c r="A2050" s="285"/>
      <c r="B2050" s="285"/>
      <c r="C2050" s="447"/>
      <c r="D2050" s="497" t="e">
        <f t="shared" si="286"/>
        <v>#N/A</v>
      </c>
      <c r="E2050" s="496" t="e">
        <v>#N/A</v>
      </c>
      <c r="F2050" s="489" t="e">
        <v>#N/A</v>
      </c>
      <c r="G2050" s="489" t="e">
        <v>#N/A</v>
      </c>
      <c r="H2050" s="489" t="e">
        <v>#N/A</v>
      </c>
      <c r="I2050" s="489" t="e">
        <v>#N/A</v>
      </c>
      <c r="J2050" s="489" t="e">
        <v>#N/A</v>
      </c>
      <c r="K2050" s="489" t="e">
        <v>#N/A</v>
      </c>
      <c r="L2050" s="489" t="e">
        <v>#N/A</v>
      </c>
      <c r="N2050" s="613" t="e">
        <f t="shared" ref="N2050:N2113" si="288">D2050-E2050</f>
        <v>#N/A</v>
      </c>
      <c r="O2050" s="613" t="e">
        <f t="shared" ref="O2050:O2113" si="289">D2050-F2050</f>
        <v>#N/A</v>
      </c>
      <c r="P2050" s="613" t="e">
        <f t="shared" ref="P2050:P2113" si="290">D2050-H2050</f>
        <v>#N/A</v>
      </c>
      <c r="Q2050" s="896" t="e">
        <f t="shared" si="287"/>
        <v>#N/A</v>
      </c>
      <c r="R2050" s="613" t="e">
        <f t="shared" ref="R2050:R2113" si="291">D2050-I2050</f>
        <v>#N/A</v>
      </c>
      <c r="S2050" s="613" t="e">
        <f t="shared" ref="S2050:S2113" si="292">D2050-J2050</f>
        <v>#N/A</v>
      </c>
      <c r="T2050" s="747" t="e">
        <f t="shared" ref="T2050:T2113" si="293">D2050-K2050</f>
        <v>#N/A</v>
      </c>
      <c r="U2050" s="613" t="e">
        <f t="shared" ref="U2050:U2113" si="294">D2050-L2050</f>
        <v>#N/A</v>
      </c>
    </row>
    <row r="2051" spans="1:21">
      <c r="A2051" s="285"/>
      <c r="B2051" s="285"/>
      <c r="C2051" s="447"/>
      <c r="D2051" s="497" t="e">
        <f t="shared" ref="D2051:D2114" si="295">IFERROR(E2051,IFERROR(F2051,IFERROR(G2051,IFERROR(H2051,IFERROR(I2051,IFERROR(J2051,IFERROR(K2051,L2051)))))))</f>
        <v>#N/A</v>
      </c>
      <c r="E2051" s="496" t="e">
        <v>#N/A</v>
      </c>
      <c r="F2051" s="489" t="e">
        <v>#N/A</v>
      </c>
      <c r="G2051" s="489" t="e">
        <v>#N/A</v>
      </c>
      <c r="H2051" s="489" t="e">
        <v>#N/A</v>
      </c>
      <c r="I2051" s="489" t="e">
        <v>#N/A</v>
      </c>
      <c r="J2051" s="489" t="e">
        <v>#N/A</v>
      </c>
      <c r="K2051" s="489" t="e">
        <v>#N/A</v>
      </c>
      <c r="L2051" s="489" t="e">
        <v>#N/A</v>
      </c>
      <c r="N2051" s="613" t="e">
        <f t="shared" si="288"/>
        <v>#N/A</v>
      </c>
      <c r="O2051" s="613" t="e">
        <f t="shared" si="289"/>
        <v>#N/A</v>
      </c>
      <c r="P2051" s="613" t="e">
        <f t="shared" si="290"/>
        <v>#N/A</v>
      </c>
      <c r="Q2051" s="896" t="e">
        <f t="shared" ref="Q2051:Q2114" si="296">F2051/H2051</f>
        <v>#N/A</v>
      </c>
      <c r="R2051" s="613" t="e">
        <f t="shared" si="291"/>
        <v>#N/A</v>
      </c>
      <c r="S2051" s="613" t="e">
        <f t="shared" si="292"/>
        <v>#N/A</v>
      </c>
      <c r="T2051" s="747" t="e">
        <f t="shared" si="293"/>
        <v>#N/A</v>
      </c>
      <c r="U2051" s="613" t="e">
        <f t="shared" si="294"/>
        <v>#N/A</v>
      </c>
    </row>
    <row r="2052" spans="1:21">
      <c r="A2052" s="285"/>
      <c r="B2052" s="285"/>
      <c r="C2052" s="447"/>
      <c r="D2052" s="497" t="e">
        <f t="shared" si="295"/>
        <v>#N/A</v>
      </c>
      <c r="E2052" s="496" t="e">
        <v>#N/A</v>
      </c>
      <c r="F2052" s="489" t="e">
        <v>#N/A</v>
      </c>
      <c r="G2052" s="489" t="e">
        <v>#N/A</v>
      </c>
      <c r="H2052" s="489" t="e">
        <v>#N/A</v>
      </c>
      <c r="I2052" s="489" t="e">
        <v>#N/A</v>
      </c>
      <c r="J2052" s="489" t="e">
        <v>#N/A</v>
      </c>
      <c r="K2052" s="489" t="e">
        <v>#N/A</v>
      </c>
      <c r="L2052" s="489" t="e">
        <v>#N/A</v>
      </c>
      <c r="N2052" s="613" t="e">
        <f t="shared" si="288"/>
        <v>#N/A</v>
      </c>
      <c r="O2052" s="613" t="e">
        <f t="shared" si="289"/>
        <v>#N/A</v>
      </c>
      <c r="P2052" s="613" t="e">
        <f t="shared" si="290"/>
        <v>#N/A</v>
      </c>
      <c r="Q2052" s="896" t="e">
        <f t="shared" si="296"/>
        <v>#N/A</v>
      </c>
      <c r="R2052" s="613" t="e">
        <f t="shared" si="291"/>
        <v>#N/A</v>
      </c>
      <c r="S2052" s="613" t="e">
        <f t="shared" si="292"/>
        <v>#N/A</v>
      </c>
      <c r="T2052" s="747" t="e">
        <f t="shared" si="293"/>
        <v>#N/A</v>
      </c>
      <c r="U2052" s="613" t="e">
        <f t="shared" si="294"/>
        <v>#N/A</v>
      </c>
    </row>
    <row r="2053" spans="1:21">
      <c r="A2053" s="285"/>
      <c r="B2053" s="285"/>
      <c r="C2053" s="447"/>
      <c r="D2053" s="497" t="e">
        <f t="shared" si="295"/>
        <v>#N/A</v>
      </c>
      <c r="E2053" s="496" t="e">
        <v>#N/A</v>
      </c>
      <c r="F2053" s="489" t="e">
        <v>#N/A</v>
      </c>
      <c r="G2053" s="489" t="e">
        <v>#N/A</v>
      </c>
      <c r="H2053" s="489" t="e">
        <v>#N/A</v>
      </c>
      <c r="I2053" s="489" t="e">
        <v>#N/A</v>
      </c>
      <c r="J2053" s="489" t="e">
        <v>#N/A</v>
      </c>
      <c r="K2053" s="489" t="e">
        <v>#N/A</v>
      </c>
      <c r="L2053" s="489" t="e">
        <v>#N/A</v>
      </c>
      <c r="N2053" s="613" t="e">
        <f t="shared" si="288"/>
        <v>#N/A</v>
      </c>
      <c r="O2053" s="613" t="e">
        <f t="shared" si="289"/>
        <v>#N/A</v>
      </c>
      <c r="P2053" s="613" t="e">
        <f t="shared" si="290"/>
        <v>#N/A</v>
      </c>
      <c r="Q2053" s="896" t="e">
        <f t="shared" si="296"/>
        <v>#N/A</v>
      </c>
      <c r="R2053" s="613" t="e">
        <f t="shared" si="291"/>
        <v>#N/A</v>
      </c>
      <c r="S2053" s="613" t="e">
        <f t="shared" si="292"/>
        <v>#N/A</v>
      </c>
      <c r="T2053" s="747" t="e">
        <f t="shared" si="293"/>
        <v>#N/A</v>
      </c>
      <c r="U2053" s="613" t="e">
        <f t="shared" si="294"/>
        <v>#N/A</v>
      </c>
    </row>
    <row r="2054" spans="1:21">
      <c r="A2054" s="285"/>
      <c r="B2054" s="285"/>
      <c r="C2054" s="447"/>
      <c r="D2054" s="497" t="e">
        <f t="shared" si="295"/>
        <v>#N/A</v>
      </c>
      <c r="E2054" s="496" t="e">
        <v>#N/A</v>
      </c>
      <c r="F2054" s="489" t="e">
        <v>#N/A</v>
      </c>
      <c r="G2054" s="489" t="e">
        <v>#N/A</v>
      </c>
      <c r="H2054" s="489" t="e">
        <v>#N/A</v>
      </c>
      <c r="I2054" s="489" t="e">
        <v>#N/A</v>
      </c>
      <c r="J2054" s="489" t="e">
        <v>#N/A</v>
      </c>
      <c r="K2054" s="489" t="e">
        <v>#N/A</v>
      </c>
      <c r="L2054" s="489" t="e">
        <v>#N/A</v>
      </c>
      <c r="N2054" s="613" t="e">
        <f t="shared" si="288"/>
        <v>#N/A</v>
      </c>
      <c r="O2054" s="613" t="e">
        <f t="shared" si="289"/>
        <v>#N/A</v>
      </c>
      <c r="P2054" s="613" t="e">
        <f t="shared" si="290"/>
        <v>#N/A</v>
      </c>
      <c r="Q2054" s="896" t="e">
        <f t="shared" si="296"/>
        <v>#N/A</v>
      </c>
      <c r="R2054" s="613" t="e">
        <f t="shared" si="291"/>
        <v>#N/A</v>
      </c>
      <c r="S2054" s="613" t="e">
        <f t="shared" si="292"/>
        <v>#N/A</v>
      </c>
      <c r="T2054" s="747" t="e">
        <f t="shared" si="293"/>
        <v>#N/A</v>
      </c>
      <c r="U2054" s="613" t="e">
        <f t="shared" si="294"/>
        <v>#N/A</v>
      </c>
    </row>
    <row r="2055" spans="1:21">
      <c r="A2055" s="285"/>
      <c r="B2055" s="285"/>
      <c r="C2055" s="447"/>
      <c r="D2055" s="497" t="e">
        <f t="shared" si="295"/>
        <v>#N/A</v>
      </c>
      <c r="E2055" s="496" t="e">
        <v>#N/A</v>
      </c>
      <c r="F2055" s="489" t="e">
        <v>#N/A</v>
      </c>
      <c r="G2055" s="489" t="e">
        <v>#N/A</v>
      </c>
      <c r="H2055" s="489" t="e">
        <v>#N/A</v>
      </c>
      <c r="I2055" s="489" t="e">
        <v>#N/A</v>
      </c>
      <c r="J2055" s="489" t="e">
        <v>#N/A</v>
      </c>
      <c r="K2055" s="489" t="e">
        <v>#N/A</v>
      </c>
      <c r="L2055" s="489" t="e">
        <v>#N/A</v>
      </c>
      <c r="N2055" s="613" t="e">
        <f t="shared" si="288"/>
        <v>#N/A</v>
      </c>
      <c r="O2055" s="613" t="e">
        <f t="shared" si="289"/>
        <v>#N/A</v>
      </c>
      <c r="P2055" s="613" t="e">
        <f t="shared" si="290"/>
        <v>#N/A</v>
      </c>
      <c r="Q2055" s="896" t="e">
        <f t="shared" si="296"/>
        <v>#N/A</v>
      </c>
      <c r="R2055" s="613" t="e">
        <f t="shared" si="291"/>
        <v>#N/A</v>
      </c>
      <c r="S2055" s="613" t="e">
        <f t="shared" si="292"/>
        <v>#N/A</v>
      </c>
      <c r="T2055" s="747" t="e">
        <f t="shared" si="293"/>
        <v>#N/A</v>
      </c>
      <c r="U2055" s="613" t="e">
        <f t="shared" si="294"/>
        <v>#N/A</v>
      </c>
    </row>
    <row r="2056" spans="1:21">
      <c r="A2056" s="285"/>
      <c r="B2056" s="285"/>
      <c r="C2056" s="447"/>
      <c r="D2056" s="497" t="e">
        <f t="shared" si="295"/>
        <v>#N/A</v>
      </c>
      <c r="E2056" s="496" t="e">
        <v>#N/A</v>
      </c>
      <c r="F2056" s="489" t="e">
        <v>#N/A</v>
      </c>
      <c r="G2056" s="489" t="e">
        <v>#N/A</v>
      </c>
      <c r="H2056" s="489" t="e">
        <v>#N/A</v>
      </c>
      <c r="I2056" s="489" t="e">
        <v>#N/A</v>
      </c>
      <c r="J2056" s="489" t="e">
        <v>#N/A</v>
      </c>
      <c r="K2056" s="489" t="e">
        <v>#N/A</v>
      </c>
      <c r="L2056" s="489" t="e">
        <v>#N/A</v>
      </c>
      <c r="N2056" s="613" t="e">
        <f t="shared" si="288"/>
        <v>#N/A</v>
      </c>
      <c r="O2056" s="613" t="e">
        <f t="shared" si="289"/>
        <v>#N/A</v>
      </c>
      <c r="P2056" s="613" t="e">
        <f t="shared" si="290"/>
        <v>#N/A</v>
      </c>
      <c r="Q2056" s="896" t="e">
        <f t="shared" si="296"/>
        <v>#N/A</v>
      </c>
      <c r="R2056" s="613" t="e">
        <f t="shared" si="291"/>
        <v>#N/A</v>
      </c>
      <c r="S2056" s="613" t="e">
        <f t="shared" si="292"/>
        <v>#N/A</v>
      </c>
      <c r="T2056" s="747" t="e">
        <f t="shared" si="293"/>
        <v>#N/A</v>
      </c>
      <c r="U2056" s="613" t="e">
        <f t="shared" si="294"/>
        <v>#N/A</v>
      </c>
    </row>
    <row r="2057" spans="1:21">
      <c r="A2057" s="285"/>
      <c r="B2057" s="285"/>
      <c r="C2057" s="447"/>
      <c r="D2057" s="497" t="e">
        <f t="shared" si="295"/>
        <v>#N/A</v>
      </c>
      <c r="E2057" s="496" t="e">
        <v>#N/A</v>
      </c>
      <c r="F2057" s="489" t="e">
        <v>#N/A</v>
      </c>
      <c r="G2057" s="489" t="e">
        <v>#N/A</v>
      </c>
      <c r="H2057" s="489" t="e">
        <v>#N/A</v>
      </c>
      <c r="I2057" s="489" t="e">
        <v>#N/A</v>
      </c>
      <c r="J2057" s="489" t="e">
        <v>#N/A</v>
      </c>
      <c r="K2057" s="489" t="e">
        <v>#N/A</v>
      </c>
      <c r="L2057" s="489" t="e">
        <v>#N/A</v>
      </c>
      <c r="N2057" s="613" t="e">
        <f t="shared" si="288"/>
        <v>#N/A</v>
      </c>
      <c r="O2057" s="613" t="e">
        <f t="shared" si="289"/>
        <v>#N/A</v>
      </c>
      <c r="P2057" s="613" t="e">
        <f t="shared" si="290"/>
        <v>#N/A</v>
      </c>
      <c r="Q2057" s="896" t="e">
        <f t="shared" si="296"/>
        <v>#N/A</v>
      </c>
      <c r="R2057" s="613" t="e">
        <f t="shared" si="291"/>
        <v>#N/A</v>
      </c>
      <c r="S2057" s="613" t="e">
        <f t="shared" si="292"/>
        <v>#N/A</v>
      </c>
      <c r="T2057" s="747" t="e">
        <f t="shared" si="293"/>
        <v>#N/A</v>
      </c>
      <c r="U2057" s="613" t="e">
        <f t="shared" si="294"/>
        <v>#N/A</v>
      </c>
    </row>
    <row r="2058" spans="1:21">
      <c r="A2058" s="285"/>
      <c r="B2058" s="285"/>
      <c r="C2058" s="447"/>
      <c r="D2058" s="497" t="e">
        <f t="shared" si="295"/>
        <v>#N/A</v>
      </c>
      <c r="E2058" s="496" t="e">
        <v>#N/A</v>
      </c>
      <c r="F2058" s="489" t="e">
        <v>#N/A</v>
      </c>
      <c r="G2058" s="489" t="e">
        <v>#N/A</v>
      </c>
      <c r="H2058" s="489" t="e">
        <v>#N/A</v>
      </c>
      <c r="I2058" s="489" t="e">
        <v>#N/A</v>
      </c>
      <c r="J2058" s="489" t="e">
        <v>#N/A</v>
      </c>
      <c r="K2058" s="489" t="e">
        <v>#N/A</v>
      </c>
      <c r="L2058" s="489" t="e">
        <v>#N/A</v>
      </c>
      <c r="N2058" s="613" t="e">
        <f t="shared" si="288"/>
        <v>#N/A</v>
      </c>
      <c r="O2058" s="613" t="e">
        <f t="shared" si="289"/>
        <v>#N/A</v>
      </c>
      <c r="P2058" s="613" t="e">
        <f t="shared" si="290"/>
        <v>#N/A</v>
      </c>
      <c r="Q2058" s="896" t="e">
        <f t="shared" si="296"/>
        <v>#N/A</v>
      </c>
      <c r="R2058" s="613" t="e">
        <f t="shared" si="291"/>
        <v>#N/A</v>
      </c>
      <c r="S2058" s="613" t="e">
        <f t="shared" si="292"/>
        <v>#N/A</v>
      </c>
      <c r="T2058" s="747" t="e">
        <f t="shared" si="293"/>
        <v>#N/A</v>
      </c>
      <c r="U2058" s="613" t="e">
        <f t="shared" si="294"/>
        <v>#N/A</v>
      </c>
    </row>
    <row r="2059" spans="1:21">
      <c r="A2059" s="285"/>
      <c r="B2059" s="285"/>
      <c r="C2059" s="447"/>
      <c r="D2059" s="497" t="e">
        <f t="shared" si="295"/>
        <v>#N/A</v>
      </c>
      <c r="E2059" s="496" t="e">
        <v>#N/A</v>
      </c>
      <c r="F2059" s="489" t="e">
        <v>#N/A</v>
      </c>
      <c r="G2059" s="489" t="e">
        <v>#N/A</v>
      </c>
      <c r="H2059" s="489" t="e">
        <v>#N/A</v>
      </c>
      <c r="I2059" s="489" t="e">
        <v>#N/A</v>
      </c>
      <c r="J2059" s="489" t="e">
        <v>#N/A</v>
      </c>
      <c r="K2059" s="489" t="e">
        <v>#N/A</v>
      </c>
      <c r="L2059" s="489" t="e">
        <v>#N/A</v>
      </c>
      <c r="N2059" s="613" t="e">
        <f t="shared" si="288"/>
        <v>#N/A</v>
      </c>
      <c r="O2059" s="613" t="e">
        <f t="shared" si="289"/>
        <v>#N/A</v>
      </c>
      <c r="P2059" s="613" t="e">
        <f t="shared" si="290"/>
        <v>#N/A</v>
      </c>
      <c r="Q2059" s="896" t="e">
        <f t="shared" si="296"/>
        <v>#N/A</v>
      </c>
      <c r="R2059" s="613" t="e">
        <f t="shared" si="291"/>
        <v>#N/A</v>
      </c>
      <c r="S2059" s="613" t="e">
        <f t="shared" si="292"/>
        <v>#N/A</v>
      </c>
      <c r="T2059" s="747" t="e">
        <f t="shared" si="293"/>
        <v>#N/A</v>
      </c>
      <c r="U2059" s="613" t="e">
        <f t="shared" si="294"/>
        <v>#N/A</v>
      </c>
    </row>
    <row r="2060" spans="1:21">
      <c r="A2060" s="285"/>
      <c r="B2060" s="285"/>
      <c r="C2060" s="447"/>
      <c r="D2060" s="497" t="e">
        <f t="shared" si="295"/>
        <v>#N/A</v>
      </c>
      <c r="E2060" s="496" t="e">
        <v>#N/A</v>
      </c>
      <c r="F2060" s="489" t="e">
        <v>#N/A</v>
      </c>
      <c r="G2060" s="489" t="e">
        <v>#N/A</v>
      </c>
      <c r="H2060" s="489" t="e">
        <v>#N/A</v>
      </c>
      <c r="I2060" s="489" t="e">
        <v>#N/A</v>
      </c>
      <c r="J2060" s="489" t="e">
        <v>#N/A</v>
      </c>
      <c r="K2060" s="489" t="e">
        <v>#N/A</v>
      </c>
      <c r="L2060" s="489" t="e">
        <v>#N/A</v>
      </c>
      <c r="N2060" s="613" t="e">
        <f t="shared" si="288"/>
        <v>#N/A</v>
      </c>
      <c r="O2060" s="613" t="e">
        <f t="shared" si="289"/>
        <v>#N/A</v>
      </c>
      <c r="P2060" s="613" t="e">
        <f t="shared" si="290"/>
        <v>#N/A</v>
      </c>
      <c r="Q2060" s="896" t="e">
        <f t="shared" si="296"/>
        <v>#N/A</v>
      </c>
      <c r="R2060" s="613" t="e">
        <f t="shared" si="291"/>
        <v>#N/A</v>
      </c>
      <c r="S2060" s="613" t="e">
        <f t="shared" si="292"/>
        <v>#N/A</v>
      </c>
      <c r="T2060" s="747" t="e">
        <f t="shared" si="293"/>
        <v>#N/A</v>
      </c>
      <c r="U2060" s="613" t="e">
        <f t="shared" si="294"/>
        <v>#N/A</v>
      </c>
    </row>
    <row r="2061" spans="1:21">
      <c r="A2061" s="285"/>
      <c r="B2061" s="285"/>
      <c r="C2061" s="447"/>
      <c r="D2061" s="497" t="e">
        <f t="shared" si="295"/>
        <v>#N/A</v>
      </c>
      <c r="E2061" s="496" t="e">
        <v>#N/A</v>
      </c>
      <c r="F2061" s="489" t="e">
        <v>#N/A</v>
      </c>
      <c r="G2061" s="489" t="e">
        <v>#N/A</v>
      </c>
      <c r="H2061" s="489" t="e">
        <v>#N/A</v>
      </c>
      <c r="I2061" s="489" t="e">
        <v>#N/A</v>
      </c>
      <c r="J2061" s="489" t="e">
        <v>#N/A</v>
      </c>
      <c r="K2061" s="489" t="e">
        <v>#N/A</v>
      </c>
      <c r="L2061" s="489" t="e">
        <v>#N/A</v>
      </c>
      <c r="N2061" s="613" t="e">
        <f t="shared" si="288"/>
        <v>#N/A</v>
      </c>
      <c r="O2061" s="613" t="e">
        <f t="shared" si="289"/>
        <v>#N/A</v>
      </c>
      <c r="P2061" s="613" t="e">
        <f t="shared" si="290"/>
        <v>#N/A</v>
      </c>
      <c r="Q2061" s="896" t="e">
        <f t="shared" si="296"/>
        <v>#N/A</v>
      </c>
      <c r="R2061" s="613" t="e">
        <f t="shared" si="291"/>
        <v>#N/A</v>
      </c>
      <c r="S2061" s="613" t="e">
        <f t="shared" si="292"/>
        <v>#N/A</v>
      </c>
      <c r="T2061" s="747" t="e">
        <f t="shared" si="293"/>
        <v>#N/A</v>
      </c>
      <c r="U2061" s="613" t="e">
        <f t="shared" si="294"/>
        <v>#N/A</v>
      </c>
    </row>
    <row r="2062" spans="1:21">
      <c r="A2062" s="285"/>
      <c r="B2062" s="285"/>
      <c r="C2062" s="447"/>
      <c r="D2062" s="497" t="e">
        <f t="shared" si="295"/>
        <v>#N/A</v>
      </c>
      <c r="E2062" s="496" t="e">
        <v>#N/A</v>
      </c>
      <c r="F2062" s="489" t="e">
        <v>#N/A</v>
      </c>
      <c r="G2062" s="489" t="e">
        <v>#N/A</v>
      </c>
      <c r="H2062" s="489" t="e">
        <v>#N/A</v>
      </c>
      <c r="I2062" s="489" t="e">
        <v>#N/A</v>
      </c>
      <c r="J2062" s="489" t="e">
        <v>#N/A</v>
      </c>
      <c r="K2062" s="489" t="e">
        <v>#N/A</v>
      </c>
      <c r="L2062" s="489" t="e">
        <v>#N/A</v>
      </c>
      <c r="N2062" s="613" t="e">
        <f t="shared" si="288"/>
        <v>#N/A</v>
      </c>
      <c r="O2062" s="613" t="e">
        <f t="shared" si="289"/>
        <v>#N/A</v>
      </c>
      <c r="P2062" s="613" t="e">
        <f t="shared" si="290"/>
        <v>#N/A</v>
      </c>
      <c r="Q2062" s="896" t="e">
        <f t="shared" si="296"/>
        <v>#N/A</v>
      </c>
      <c r="R2062" s="613" t="e">
        <f t="shared" si="291"/>
        <v>#N/A</v>
      </c>
      <c r="S2062" s="613" t="e">
        <f t="shared" si="292"/>
        <v>#N/A</v>
      </c>
      <c r="T2062" s="747" t="e">
        <f t="shared" si="293"/>
        <v>#N/A</v>
      </c>
      <c r="U2062" s="613" t="e">
        <f t="shared" si="294"/>
        <v>#N/A</v>
      </c>
    </row>
    <row r="2063" spans="1:21">
      <c r="A2063" s="285"/>
      <c r="B2063" s="285"/>
      <c r="C2063" s="447"/>
      <c r="D2063" s="497" t="e">
        <f t="shared" si="295"/>
        <v>#N/A</v>
      </c>
      <c r="E2063" s="496" t="e">
        <v>#N/A</v>
      </c>
      <c r="F2063" s="489" t="e">
        <v>#N/A</v>
      </c>
      <c r="G2063" s="489" t="e">
        <v>#N/A</v>
      </c>
      <c r="H2063" s="489" t="e">
        <v>#N/A</v>
      </c>
      <c r="I2063" s="489" t="e">
        <v>#N/A</v>
      </c>
      <c r="J2063" s="489" t="e">
        <v>#N/A</v>
      </c>
      <c r="K2063" s="489" t="e">
        <v>#N/A</v>
      </c>
      <c r="L2063" s="489" t="e">
        <v>#N/A</v>
      </c>
      <c r="N2063" s="613" t="e">
        <f t="shared" si="288"/>
        <v>#N/A</v>
      </c>
      <c r="O2063" s="613" t="e">
        <f t="shared" si="289"/>
        <v>#N/A</v>
      </c>
      <c r="P2063" s="613" t="e">
        <f t="shared" si="290"/>
        <v>#N/A</v>
      </c>
      <c r="Q2063" s="896" t="e">
        <f t="shared" si="296"/>
        <v>#N/A</v>
      </c>
      <c r="R2063" s="613" t="e">
        <f t="shared" si="291"/>
        <v>#N/A</v>
      </c>
      <c r="S2063" s="613" t="e">
        <f t="shared" si="292"/>
        <v>#N/A</v>
      </c>
      <c r="T2063" s="747" t="e">
        <f t="shared" si="293"/>
        <v>#N/A</v>
      </c>
      <c r="U2063" s="613" t="e">
        <f t="shared" si="294"/>
        <v>#N/A</v>
      </c>
    </row>
    <row r="2064" spans="1:21">
      <c r="A2064" s="285"/>
      <c r="B2064" s="285"/>
      <c r="C2064" s="447"/>
      <c r="D2064" s="497" t="e">
        <f t="shared" si="295"/>
        <v>#N/A</v>
      </c>
      <c r="E2064" s="496" t="e">
        <v>#N/A</v>
      </c>
      <c r="F2064" s="489" t="e">
        <v>#N/A</v>
      </c>
      <c r="G2064" s="489" t="e">
        <v>#N/A</v>
      </c>
      <c r="H2064" s="489" t="e">
        <v>#N/A</v>
      </c>
      <c r="I2064" s="489" t="e">
        <v>#N/A</v>
      </c>
      <c r="J2064" s="489" t="e">
        <v>#N/A</v>
      </c>
      <c r="K2064" s="489" t="e">
        <v>#N/A</v>
      </c>
      <c r="L2064" s="489" t="e">
        <v>#N/A</v>
      </c>
      <c r="N2064" s="613" t="e">
        <f t="shared" si="288"/>
        <v>#N/A</v>
      </c>
      <c r="O2064" s="613" t="e">
        <f t="shared" si="289"/>
        <v>#N/A</v>
      </c>
      <c r="P2064" s="613" t="e">
        <f t="shared" si="290"/>
        <v>#N/A</v>
      </c>
      <c r="Q2064" s="896" t="e">
        <f t="shared" si="296"/>
        <v>#N/A</v>
      </c>
      <c r="R2064" s="613" t="e">
        <f t="shared" si="291"/>
        <v>#N/A</v>
      </c>
      <c r="S2064" s="613" t="e">
        <f t="shared" si="292"/>
        <v>#N/A</v>
      </c>
      <c r="T2064" s="747" t="e">
        <f t="shared" si="293"/>
        <v>#N/A</v>
      </c>
      <c r="U2064" s="613" t="e">
        <f t="shared" si="294"/>
        <v>#N/A</v>
      </c>
    </row>
    <row r="2065" spans="1:21">
      <c r="A2065" s="285"/>
      <c r="B2065" s="285"/>
      <c r="C2065" s="447"/>
      <c r="D2065" s="497" t="e">
        <f t="shared" si="295"/>
        <v>#N/A</v>
      </c>
      <c r="E2065" s="496" t="e">
        <v>#N/A</v>
      </c>
      <c r="F2065" s="489" t="e">
        <v>#N/A</v>
      </c>
      <c r="G2065" s="489" t="e">
        <v>#N/A</v>
      </c>
      <c r="H2065" s="489" t="e">
        <v>#N/A</v>
      </c>
      <c r="I2065" s="489" t="e">
        <v>#N/A</v>
      </c>
      <c r="J2065" s="489" t="e">
        <v>#N/A</v>
      </c>
      <c r="K2065" s="489" t="e">
        <v>#N/A</v>
      </c>
      <c r="L2065" s="489" t="e">
        <v>#N/A</v>
      </c>
      <c r="N2065" s="613" t="e">
        <f t="shared" si="288"/>
        <v>#N/A</v>
      </c>
      <c r="O2065" s="613" t="e">
        <f t="shared" si="289"/>
        <v>#N/A</v>
      </c>
      <c r="P2065" s="613" t="e">
        <f t="shared" si="290"/>
        <v>#N/A</v>
      </c>
      <c r="Q2065" s="896" t="e">
        <f t="shared" si="296"/>
        <v>#N/A</v>
      </c>
      <c r="R2065" s="613" t="e">
        <f t="shared" si="291"/>
        <v>#N/A</v>
      </c>
      <c r="S2065" s="613" t="e">
        <f t="shared" si="292"/>
        <v>#N/A</v>
      </c>
      <c r="T2065" s="747" t="e">
        <f t="shared" si="293"/>
        <v>#N/A</v>
      </c>
      <c r="U2065" s="613" t="e">
        <f t="shared" si="294"/>
        <v>#N/A</v>
      </c>
    </row>
    <row r="2066" spans="1:21">
      <c r="A2066" s="285"/>
      <c r="B2066" s="285"/>
      <c r="C2066" s="447"/>
      <c r="D2066" s="497" t="e">
        <f t="shared" si="295"/>
        <v>#N/A</v>
      </c>
      <c r="E2066" s="496" t="e">
        <v>#N/A</v>
      </c>
      <c r="F2066" s="489" t="e">
        <v>#N/A</v>
      </c>
      <c r="G2066" s="489" t="e">
        <v>#N/A</v>
      </c>
      <c r="H2066" s="489" t="e">
        <v>#N/A</v>
      </c>
      <c r="I2066" s="489" t="e">
        <v>#N/A</v>
      </c>
      <c r="J2066" s="489" t="e">
        <v>#N/A</v>
      </c>
      <c r="K2066" s="489" t="e">
        <v>#N/A</v>
      </c>
      <c r="L2066" s="489" t="e">
        <v>#N/A</v>
      </c>
      <c r="N2066" s="613" t="e">
        <f t="shared" si="288"/>
        <v>#N/A</v>
      </c>
      <c r="O2066" s="613" t="e">
        <f t="shared" si="289"/>
        <v>#N/A</v>
      </c>
      <c r="P2066" s="613" t="e">
        <f t="shared" si="290"/>
        <v>#N/A</v>
      </c>
      <c r="Q2066" s="896" t="e">
        <f t="shared" si="296"/>
        <v>#N/A</v>
      </c>
      <c r="R2066" s="613" t="e">
        <f t="shared" si="291"/>
        <v>#N/A</v>
      </c>
      <c r="S2066" s="613" t="e">
        <f t="shared" si="292"/>
        <v>#N/A</v>
      </c>
      <c r="T2066" s="747" t="e">
        <f t="shared" si="293"/>
        <v>#N/A</v>
      </c>
      <c r="U2066" s="613" t="e">
        <f t="shared" si="294"/>
        <v>#N/A</v>
      </c>
    </row>
    <row r="2067" spans="1:21">
      <c r="A2067" s="285"/>
      <c r="B2067" s="285"/>
      <c r="C2067" s="447"/>
      <c r="D2067" s="497" t="e">
        <f t="shared" si="295"/>
        <v>#N/A</v>
      </c>
      <c r="E2067" s="496" t="e">
        <v>#N/A</v>
      </c>
      <c r="F2067" s="489" t="e">
        <v>#N/A</v>
      </c>
      <c r="G2067" s="489" t="e">
        <v>#N/A</v>
      </c>
      <c r="H2067" s="489" t="e">
        <v>#N/A</v>
      </c>
      <c r="I2067" s="489" t="e">
        <v>#N/A</v>
      </c>
      <c r="J2067" s="489" t="e">
        <v>#N/A</v>
      </c>
      <c r="K2067" s="489" t="e">
        <v>#N/A</v>
      </c>
      <c r="L2067" s="489" t="e">
        <v>#N/A</v>
      </c>
      <c r="N2067" s="613" t="e">
        <f t="shared" si="288"/>
        <v>#N/A</v>
      </c>
      <c r="O2067" s="613" t="e">
        <f t="shared" si="289"/>
        <v>#N/A</v>
      </c>
      <c r="P2067" s="613" t="e">
        <f t="shared" si="290"/>
        <v>#N/A</v>
      </c>
      <c r="Q2067" s="896" t="e">
        <f t="shared" si="296"/>
        <v>#N/A</v>
      </c>
      <c r="R2067" s="613" t="e">
        <f t="shared" si="291"/>
        <v>#N/A</v>
      </c>
      <c r="S2067" s="613" t="e">
        <f t="shared" si="292"/>
        <v>#N/A</v>
      </c>
      <c r="T2067" s="747" t="e">
        <f t="shared" si="293"/>
        <v>#N/A</v>
      </c>
      <c r="U2067" s="613" t="e">
        <f t="shared" si="294"/>
        <v>#N/A</v>
      </c>
    </row>
    <row r="2068" spans="1:21">
      <c r="A2068" s="285"/>
      <c r="B2068" s="285"/>
      <c r="C2068" s="447"/>
      <c r="D2068" s="497" t="e">
        <f t="shared" si="295"/>
        <v>#N/A</v>
      </c>
      <c r="E2068" s="496" t="e">
        <v>#N/A</v>
      </c>
      <c r="F2068" s="489" t="e">
        <v>#N/A</v>
      </c>
      <c r="G2068" s="489" t="e">
        <v>#N/A</v>
      </c>
      <c r="H2068" s="489" t="e">
        <v>#N/A</v>
      </c>
      <c r="I2068" s="489" t="e">
        <v>#N/A</v>
      </c>
      <c r="J2068" s="489" t="e">
        <v>#N/A</v>
      </c>
      <c r="K2068" s="489" t="e">
        <v>#N/A</v>
      </c>
      <c r="L2068" s="489" t="e">
        <v>#N/A</v>
      </c>
      <c r="N2068" s="613" t="e">
        <f t="shared" si="288"/>
        <v>#N/A</v>
      </c>
      <c r="O2068" s="613" t="e">
        <f t="shared" si="289"/>
        <v>#N/A</v>
      </c>
      <c r="P2068" s="613" t="e">
        <f t="shared" si="290"/>
        <v>#N/A</v>
      </c>
      <c r="Q2068" s="896" t="e">
        <f t="shared" si="296"/>
        <v>#N/A</v>
      </c>
      <c r="R2068" s="613" t="e">
        <f t="shared" si="291"/>
        <v>#N/A</v>
      </c>
      <c r="S2068" s="613" t="e">
        <f t="shared" si="292"/>
        <v>#N/A</v>
      </c>
      <c r="T2068" s="747" t="e">
        <f t="shared" si="293"/>
        <v>#N/A</v>
      </c>
      <c r="U2068" s="613" t="e">
        <f t="shared" si="294"/>
        <v>#N/A</v>
      </c>
    </row>
    <row r="2069" spans="1:21">
      <c r="A2069" s="285"/>
      <c r="B2069" s="285"/>
      <c r="C2069" s="447"/>
      <c r="D2069" s="497" t="e">
        <f t="shared" si="295"/>
        <v>#N/A</v>
      </c>
      <c r="E2069" s="496" t="e">
        <v>#N/A</v>
      </c>
      <c r="F2069" s="489" t="e">
        <v>#N/A</v>
      </c>
      <c r="G2069" s="489" t="e">
        <v>#N/A</v>
      </c>
      <c r="H2069" s="489" t="e">
        <v>#N/A</v>
      </c>
      <c r="I2069" s="489" t="e">
        <v>#N/A</v>
      </c>
      <c r="J2069" s="489" t="e">
        <v>#N/A</v>
      </c>
      <c r="K2069" s="489" t="e">
        <v>#N/A</v>
      </c>
      <c r="L2069" s="489" t="e">
        <v>#N/A</v>
      </c>
      <c r="N2069" s="613" t="e">
        <f t="shared" si="288"/>
        <v>#N/A</v>
      </c>
      <c r="O2069" s="613" t="e">
        <f t="shared" si="289"/>
        <v>#N/A</v>
      </c>
      <c r="P2069" s="613" t="e">
        <f t="shared" si="290"/>
        <v>#N/A</v>
      </c>
      <c r="Q2069" s="896" t="e">
        <f t="shared" si="296"/>
        <v>#N/A</v>
      </c>
      <c r="R2069" s="613" t="e">
        <f t="shared" si="291"/>
        <v>#N/A</v>
      </c>
      <c r="S2069" s="613" t="e">
        <f t="shared" si="292"/>
        <v>#N/A</v>
      </c>
      <c r="T2069" s="747" t="e">
        <f t="shared" si="293"/>
        <v>#N/A</v>
      </c>
      <c r="U2069" s="613" t="e">
        <f t="shared" si="294"/>
        <v>#N/A</v>
      </c>
    </row>
    <row r="2070" spans="1:21">
      <c r="A2070" s="285"/>
      <c r="B2070" s="285"/>
      <c r="C2070" s="447"/>
      <c r="D2070" s="497" t="e">
        <f t="shared" si="295"/>
        <v>#N/A</v>
      </c>
      <c r="E2070" s="496" t="e">
        <v>#N/A</v>
      </c>
      <c r="F2070" s="489" t="e">
        <v>#N/A</v>
      </c>
      <c r="G2070" s="489" t="e">
        <v>#N/A</v>
      </c>
      <c r="H2070" s="489" t="e">
        <v>#N/A</v>
      </c>
      <c r="I2070" s="489" t="e">
        <v>#N/A</v>
      </c>
      <c r="J2070" s="489" t="e">
        <v>#N/A</v>
      </c>
      <c r="K2070" s="489" t="e">
        <v>#N/A</v>
      </c>
      <c r="L2070" s="489" t="e">
        <v>#N/A</v>
      </c>
      <c r="N2070" s="613" t="e">
        <f t="shared" si="288"/>
        <v>#N/A</v>
      </c>
      <c r="O2070" s="613" t="e">
        <f t="shared" si="289"/>
        <v>#N/A</v>
      </c>
      <c r="P2070" s="613" t="e">
        <f t="shared" si="290"/>
        <v>#N/A</v>
      </c>
      <c r="Q2070" s="896" t="e">
        <f t="shared" si="296"/>
        <v>#N/A</v>
      </c>
      <c r="R2070" s="613" t="e">
        <f t="shared" si="291"/>
        <v>#N/A</v>
      </c>
      <c r="S2070" s="613" t="e">
        <f t="shared" si="292"/>
        <v>#N/A</v>
      </c>
      <c r="T2070" s="747" t="e">
        <f t="shared" si="293"/>
        <v>#N/A</v>
      </c>
      <c r="U2070" s="613" t="e">
        <f t="shared" si="294"/>
        <v>#N/A</v>
      </c>
    </row>
    <row r="2071" spans="1:21">
      <c r="A2071" s="285"/>
      <c r="B2071" s="285"/>
      <c r="C2071" s="447"/>
      <c r="D2071" s="497" t="e">
        <f t="shared" si="295"/>
        <v>#N/A</v>
      </c>
      <c r="E2071" s="496" t="e">
        <v>#N/A</v>
      </c>
      <c r="F2071" s="489" t="e">
        <v>#N/A</v>
      </c>
      <c r="G2071" s="489" t="e">
        <v>#N/A</v>
      </c>
      <c r="H2071" s="489" t="e">
        <v>#N/A</v>
      </c>
      <c r="I2071" s="489" t="e">
        <v>#N/A</v>
      </c>
      <c r="J2071" s="489" t="e">
        <v>#N/A</v>
      </c>
      <c r="K2071" s="489" t="e">
        <v>#N/A</v>
      </c>
      <c r="L2071" s="489" t="e">
        <v>#N/A</v>
      </c>
      <c r="N2071" s="613" t="e">
        <f t="shared" si="288"/>
        <v>#N/A</v>
      </c>
      <c r="O2071" s="613" t="e">
        <f t="shared" si="289"/>
        <v>#N/A</v>
      </c>
      <c r="P2071" s="613" t="e">
        <f t="shared" si="290"/>
        <v>#N/A</v>
      </c>
      <c r="Q2071" s="896" t="e">
        <f t="shared" si="296"/>
        <v>#N/A</v>
      </c>
      <c r="R2071" s="613" t="e">
        <f t="shared" si="291"/>
        <v>#N/A</v>
      </c>
      <c r="S2071" s="613" t="e">
        <f t="shared" si="292"/>
        <v>#N/A</v>
      </c>
      <c r="T2071" s="747" t="e">
        <f t="shared" si="293"/>
        <v>#N/A</v>
      </c>
      <c r="U2071" s="613" t="e">
        <f t="shared" si="294"/>
        <v>#N/A</v>
      </c>
    </row>
    <row r="2072" spans="1:21">
      <c r="A2072" s="285"/>
      <c r="B2072" s="285"/>
      <c r="C2072" s="447"/>
      <c r="D2072" s="497" t="e">
        <f t="shared" si="295"/>
        <v>#N/A</v>
      </c>
      <c r="E2072" s="496" t="e">
        <v>#N/A</v>
      </c>
      <c r="F2072" s="489" t="e">
        <v>#N/A</v>
      </c>
      <c r="G2072" s="489" t="e">
        <v>#N/A</v>
      </c>
      <c r="H2072" s="489" t="e">
        <v>#N/A</v>
      </c>
      <c r="I2072" s="489" t="e">
        <v>#N/A</v>
      </c>
      <c r="J2072" s="489" t="e">
        <v>#N/A</v>
      </c>
      <c r="K2072" s="489" t="e">
        <v>#N/A</v>
      </c>
      <c r="L2072" s="489" t="e">
        <v>#N/A</v>
      </c>
      <c r="N2072" s="613" t="e">
        <f t="shared" si="288"/>
        <v>#N/A</v>
      </c>
      <c r="O2072" s="613" t="e">
        <f t="shared" si="289"/>
        <v>#N/A</v>
      </c>
      <c r="P2072" s="613" t="e">
        <f t="shared" si="290"/>
        <v>#N/A</v>
      </c>
      <c r="Q2072" s="896" t="e">
        <f t="shared" si="296"/>
        <v>#N/A</v>
      </c>
      <c r="R2072" s="613" t="e">
        <f t="shared" si="291"/>
        <v>#N/A</v>
      </c>
      <c r="S2072" s="613" t="e">
        <f t="shared" si="292"/>
        <v>#N/A</v>
      </c>
      <c r="T2072" s="747" t="e">
        <f t="shared" si="293"/>
        <v>#N/A</v>
      </c>
      <c r="U2072" s="613" t="e">
        <f t="shared" si="294"/>
        <v>#N/A</v>
      </c>
    </row>
    <row r="2073" spans="1:21">
      <c r="A2073" s="285"/>
      <c r="B2073" s="285"/>
      <c r="C2073" s="447"/>
      <c r="D2073" s="497" t="e">
        <f t="shared" si="295"/>
        <v>#N/A</v>
      </c>
      <c r="E2073" s="496" t="e">
        <v>#N/A</v>
      </c>
      <c r="F2073" s="489" t="e">
        <v>#N/A</v>
      </c>
      <c r="G2073" s="489" t="e">
        <v>#N/A</v>
      </c>
      <c r="H2073" s="489" t="e">
        <v>#N/A</v>
      </c>
      <c r="I2073" s="489" t="e">
        <v>#N/A</v>
      </c>
      <c r="J2073" s="489" t="e">
        <v>#N/A</v>
      </c>
      <c r="K2073" s="489" t="e">
        <v>#N/A</v>
      </c>
      <c r="L2073" s="489" t="e">
        <v>#N/A</v>
      </c>
      <c r="N2073" s="613" t="e">
        <f t="shared" si="288"/>
        <v>#N/A</v>
      </c>
      <c r="O2073" s="613" t="e">
        <f t="shared" si="289"/>
        <v>#N/A</v>
      </c>
      <c r="P2073" s="613" t="e">
        <f t="shared" si="290"/>
        <v>#N/A</v>
      </c>
      <c r="Q2073" s="896" t="e">
        <f t="shared" si="296"/>
        <v>#N/A</v>
      </c>
      <c r="R2073" s="613" t="e">
        <f t="shared" si="291"/>
        <v>#N/A</v>
      </c>
      <c r="S2073" s="613" t="e">
        <f t="shared" si="292"/>
        <v>#N/A</v>
      </c>
      <c r="T2073" s="747" t="e">
        <f t="shared" si="293"/>
        <v>#N/A</v>
      </c>
      <c r="U2073" s="613" t="e">
        <f t="shared" si="294"/>
        <v>#N/A</v>
      </c>
    </row>
    <row r="2074" spans="1:21">
      <c r="A2074" s="285"/>
      <c r="B2074" s="285"/>
      <c r="C2074" s="447"/>
      <c r="D2074" s="497" t="e">
        <f t="shared" si="295"/>
        <v>#N/A</v>
      </c>
      <c r="E2074" s="496" t="e">
        <v>#N/A</v>
      </c>
      <c r="F2074" s="489" t="e">
        <v>#N/A</v>
      </c>
      <c r="G2074" s="489" t="e">
        <v>#N/A</v>
      </c>
      <c r="H2074" s="489" t="e">
        <v>#N/A</v>
      </c>
      <c r="I2074" s="489" t="e">
        <v>#N/A</v>
      </c>
      <c r="J2074" s="489" t="e">
        <v>#N/A</v>
      </c>
      <c r="K2074" s="489" t="e">
        <v>#N/A</v>
      </c>
      <c r="L2074" s="489" t="e">
        <v>#N/A</v>
      </c>
      <c r="N2074" s="613" t="e">
        <f t="shared" si="288"/>
        <v>#N/A</v>
      </c>
      <c r="O2074" s="613" t="e">
        <f t="shared" si="289"/>
        <v>#N/A</v>
      </c>
      <c r="P2074" s="613" t="e">
        <f t="shared" si="290"/>
        <v>#N/A</v>
      </c>
      <c r="Q2074" s="896" t="e">
        <f t="shared" si="296"/>
        <v>#N/A</v>
      </c>
      <c r="R2074" s="613" t="e">
        <f t="shared" si="291"/>
        <v>#N/A</v>
      </c>
      <c r="S2074" s="613" t="e">
        <f t="shared" si="292"/>
        <v>#N/A</v>
      </c>
      <c r="T2074" s="747" t="e">
        <f t="shared" si="293"/>
        <v>#N/A</v>
      </c>
      <c r="U2074" s="613" t="e">
        <f t="shared" si="294"/>
        <v>#N/A</v>
      </c>
    </row>
    <row r="2075" spans="1:21">
      <c r="A2075" s="285"/>
      <c r="B2075" s="285"/>
      <c r="C2075" s="447"/>
      <c r="D2075" s="497" t="e">
        <f t="shared" si="295"/>
        <v>#N/A</v>
      </c>
      <c r="E2075" s="496" t="e">
        <v>#N/A</v>
      </c>
      <c r="F2075" s="489" t="e">
        <v>#N/A</v>
      </c>
      <c r="G2075" s="489" t="e">
        <v>#N/A</v>
      </c>
      <c r="H2075" s="489" t="e">
        <v>#N/A</v>
      </c>
      <c r="I2075" s="489" t="e">
        <v>#N/A</v>
      </c>
      <c r="J2075" s="489" t="e">
        <v>#N/A</v>
      </c>
      <c r="K2075" s="489" t="e">
        <v>#N/A</v>
      </c>
      <c r="L2075" s="489" t="e">
        <v>#N/A</v>
      </c>
      <c r="N2075" s="613" t="e">
        <f t="shared" si="288"/>
        <v>#N/A</v>
      </c>
      <c r="O2075" s="613" t="e">
        <f t="shared" si="289"/>
        <v>#N/A</v>
      </c>
      <c r="P2075" s="613" t="e">
        <f t="shared" si="290"/>
        <v>#N/A</v>
      </c>
      <c r="Q2075" s="896" t="e">
        <f t="shared" si="296"/>
        <v>#N/A</v>
      </c>
      <c r="R2075" s="613" t="e">
        <f t="shared" si="291"/>
        <v>#N/A</v>
      </c>
      <c r="S2075" s="613" t="e">
        <f t="shared" si="292"/>
        <v>#N/A</v>
      </c>
      <c r="T2075" s="747" t="e">
        <f t="shared" si="293"/>
        <v>#N/A</v>
      </c>
      <c r="U2075" s="613" t="e">
        <f t="shared" si="294"/>
        <v>#N/A</v>
      </c>
    </row>
    <row r="2076" spans="1:21">
      <c r="A2076" s="285"/>
      <c r="B2076" s="285"/>
      <c r="C2076" s="447"/>
      <c r="D2076" s="497" t="e">
        <f t="shared" si="295"/>
        <v>#N/A</v>
      </c>
      <c r="E2076" s="496" t="e">
        <v>#N/A</v>
      </c>
      <c r="F2076" s="489" t="e">
        <v>#N/A</v>
      </c>
      <c r="G2076" s="489" t="e">
        <v>#N/A</v>
      </c>
      <c r="H2076" s="489" t="e">
        <v>#N/A</v>
      </c>
      <c r="I2076" s="489" t="e">
        <v>#N/A</v>
      </c>
      <c r="J2076" s="489" t="e">
        <v>#N/A</v>
      </c>
      <c r="K2076" s="489" t="e">
        <v>#N/A</v>
      </c>
      <c r="L2076" s="489" t="e">
        <v>#N/A</v>
      </c>
      <c r="N2076" s="613" t="e">
        <f t="shared" si="288"/>
        <v>#N/A</v>
      </c>
      <c r="O2076" s="613" t="e">
        <f t="shared" si="289"/>
        <v>#N/A</v>
      </c>
      <c r="P2076" s="613" t="e">
        <f t="shared" si="290"/>
        <v>#N/A</v>
      </c>
      <c r="Q2076" s="896" t="e">
        <f t="shared" si="296"/>
        <v>#N/A</v>
      </c>
      <c r="R2076" s="613" t="e">
        <f t="shared" si="291"/>
        <v>#N/A</v>
      </c>
      <c r="S2076" s="613" t="e">
        <f t="shared" si="292"/>
        <v>#N/A</v>
      </c>
      <c r="T2076" s="747" t="e">
        <f t="shared" si="293"/>
        <v>#N/A</v>
      </c>
      <c r="U2076" s="613" t="e">
        <f t="shared" si="294"/>
        <v>#N/A</v>
      </c>
    </row>
    <row r="2077" spans="1:21">
      <c r="A2077" s="285"/>
      <c r="B2077" s="285"/>
      <c r="C2077" s="447"/>
      <c r="D2077" s="497" t="e">
        <f t="shared" si="295"/>
        <v>#N/A</v>
      </c>
      <c r="E2077" s="496" t="e">
        <v>#N/A</v>
      </c>
      <c r="F2077" s="489" t="e">
        <v>#N/A</v>
      </c>
      <c r="G2077" s="489" t="e">
        <v>#N/A</v>
      </c>
      <c r="H2077" s="489" t="e">
        <v>#N/A</v>
      </c>
      <c r="I2077" s="489" t="e">
        <v>#N/A</v>
      </c>
      <c r="J2077" s="489" t="e">
        <v>#N/A</v>
      </c>
      <c r="K2077" s="489" t="e">
        <v>#N/A</v>
      </c>
      <c r="L2077" s="489" t="e">
        <v>#N/A</v>
      </c>
      <c r="N2077" s="613" t="e">
        <f t="shared" si="288"/>
        <v>#N/A</v>
      </c>
      <c r="O2077" s="613" t="e">
        <f t="shared" si="289"/>
        <v>#N/A</v>
      </c>
      <c r="P2077" s="613" t="e">
        <f t="shared" si="290"/>
        <v>#N/A</v>
      </c>
      <c r="Q2077" s="896" t="e">
        <f t="shared" si="296"/>
        <v>#N/A</v>
      </c>
      <c r="R2077" s="613" t="e">
        <f t="shared" si="291"/>
        <v>#N/A</v>
      </c>
      <c r="S2077" s="613" t="e">
        <f t="shared" si="292"/>
        <v>#N/A</v>
      </c>
      <c r="T2077" s="747" t="e">
        <f t="shared" si="293"/>
        <v>#N/A</v>
      </c>
      <c r="U2077" s="613" t="e">
        <f t="shared" si="294"/>
        <v>#N/A</v>
      </c>
    </row>
    <row r="2078" spans="1:21">
      <c r="A2078" s="285"/>
      <c r="B2078" s="285"/>
      <c r="C2078" s="447"/>
      <c r="D2078" s="497" t="e">
        <f t="shared" si="295"/>
        <v>#N/A</v>
      </c>
      <c r="E2078" s="496" t="e">
        <v>#N/A</v>
      </c>
      <c r="F2078" s="489" t="e">
        <v>#N/A</v>
      </c>
      <c r="G2078" s="489" t="e">
        <v>#N/A</v>
      </c>
      <c r="H2078" s="489" t="e">
        <v>#N/A</v>
      </c>
      <c r="I2078" s="489" t="e">
        <v>#N/A</v>
      </c>
      <c r="J2078" s="489" t="e">
        <v>#N/A</v>
      </c>
      <c r="K2078" s="489" t="e">
        <v>#N/A</v>
      </c>
      <c r="L2078" s="489" t="e">
        <v>#N/A</v>
      </c>
      <c r="N2078" s="613" t="e">
        <f t="shared" si="288"/>
        <v>#N/A</v>
      </c>
      <c r="O2078" s="613" t="e">
        <f t="shared" si="289"/>
        <v>#N/A</v>
      </c>
      <c r="P2078" s="613" t="e">
        <f t="shared" si="290"/>
        <v>#N/A</v>
      </c>
      <c r="Q2078" s="896" t="e">
        <f t="shared" si="296"/>
        <v>#N/A</v>
      </c>
      <c r="R2078" s="613" t="e">
        <f t="shared" si="291"/>
        <v>#N/A</v>
      </c>
      <c r="S2078" s="613" t="e">
        <f t="shared" si="292"/>
        <v>#N/A</v>
      </c>
      <c r="T2078" s="747" t="e">
        <f t="shared" si="293"/>
        <v>#N/A</v>
      </c>
      <c r="U2078" s="613" t="e">
        <f t="shared" si="294"/>
        <v>#N/A</v>
      </c>
    </row>
    <row r="2079" spans="1:21">
      <c r="A2079" s="285"/>
      <c r="B2079" s="285"/>
      <c r="C2079" s="447"/>
      <c r="D2079" s="497" t="e">
        <f t="shared" si="295"/>
        <v>#N/A</v>
      </c>
      <c r="E2079" s="496" t="e">
        <v>#N/A</v>
      </c>
      <c r="F2079" s="489" t="e">
        <v>#N/A</v>
      </c>
      <c r="G2079" s="489" t="e">
        <v>#N/A</v>
      </c>
      <c r="H2079" s="489" t="e">
        <v>#N/A</v>
      </c>
      <c r="I2079" s="489" t="e">
        <v>#N/A</v>
      </c>
      <c r="J2079" s="489" t="e">
        <v>#N/A</v>
      </c>
      <c r="K2079" s="489" t="e">
        <v>#N/A</v>
      </c>
      <c r="L2079" s="489" t="e">
        <v>#N/A</v>
      </c>
      <c r="N2079" s="613" t="e">
        <f t="shared" si="288"/>
        <v>#N/A</v>
      </c>
      <c r="O2079" s="613" t="e">
        <f t="shared" si="289"/>
        <v>#N/A</v>
      </c>
      <c r="P2079" s="613" t="e">
        <f t="shared" si="290"/>
        <v>#N/A</v>
      </c>
      <c r="Q2079" s="896" t="e">
        <f t="shared" si="296"/>
        <v>#N/A</v>
      </c>
      <c r="R2079" s="613" t="e">
        <f t="shared" si="291"/>
        <v>#N/A</v>
      </c>
      <c r="S2079" s="613" t="e">
        <f t="shared" si="292"/>
        <v>#N/A</v>
      </c>
      <c r="T2079" s="747" t="e">
        <f t="shared" si="293"/>
        <v>#N/A</v>
      </c>
      <c r="U2079" s="613" t="e">
        <f t="shared" si="294"/>
        <v>#N/A</v>
      </c>
    </row>
    <row r="2080" spans="1:21">
      <c r="A2080" s="285"/>
      <c r="B2080" s="285"/>
      <c r="C2080" s="447"/>
      <c r="D2080" s="497" t="e">
        <f t="shared" si="295"/>
        <v>#N/A</v>
      </c>
      <c r="E2080" s="496" t="e">
        <v>#N/A</v>
      </c>
      <c r="F2080" s="489" t="e">
        <v>#N/A</v>
      </c>
      <c r="G2080" s="489" t="e">
        <v>#N/A</v>
      </c>
      <c r="H2080" s="489" t="e">
        <v>#N/A</v>
      </c>
      <c r="I2080" s="489" t="e">
        <v>#N/A</v>
      </c>
      <c r="J2080" s="489" t="e">
        <v>#N/A</v>
      </c>
      <c r="K2080" s="489" t="e">
        <v>#N/A</v>
      </c>
      <c r="L2080" s="489" t="e">
        <v>#N/A</v>
      </c>
      <c r="N2080" s="613" t="e">
        <f t="shared" si="288"/>
        <v>#N/A</v>
      </c>
      <c r="O2080" s="613" t="e">
        <f t="shared" si="289"/>
        <v>#N/A</v>
      </c>
      <c r="P2080" s="613" t="e">
        <f t="shared" si="290"/>
        <v>#N/A</v>
      </c>
      <c r="Q2080" s="896" t="e">
        <f t="shared" si="296"/>
        <v>#N/A</v>
      </c>
      <c r="R2080" s="613" t="e">
        <f t="shared" si="291"/>
        <v>#N/A</v>
      </c>
      <c r="S2080" s="613" t="e">
        <f t="shared" si="292"/>
        <v>#N/A</v>
      </c>
      <c r="T2080" s="747" t="e">
        <f t="shared" si="293"/>
        <v>#N/A</v>
      </c>
      <c r="U2080" s="613" t="e">
        <f t="shared" si="294"/>
        <v>#N/A</v>
      </c>
    </row>
    <row r="2081" spans="1:21">
      <c r="A2081" s="285"/>
      <c r="B2081" s="285"/>
      <c r="C2081" s="447"/>
      <c r="D2081" s="497" t="e">
        <f t="shared" si="295"/>
        <v>#N/A</v>
      </c>
      <c r="E2081" s="496" t="e">
        <v>#N/A</v>
      </c>
      <c r="F2081" s="489" t="e">
        <v>#N/A</v>
      </c>
      <c r="G2081" s="489" t="e">
        <v>#N/A</v>
      </c>
      <c r="H2081" s="489" t="e">
        <v>#N/A</v>
      </c>
      <c r="I2081" s="489" t="e">
        <v>#N/A</v>
      </c>
      <c r="J2081" s="489" t="e">
        <v>#N/A</v>
      </c>
      <c r="K2081" s="489" t="e">
        <v>#N/A</v>
      </c>
      <c r="L2081" s="489" t="e">
        <v>#N/A</v>
      </c>
      <c r="N2081" s="613" t="e">
        <f t="shared" si="288"/>
        <v>#N/A</v>
      </c>
      <c r="O2081" s="613" t="e">
        <f t="shared" si="289"/>
        <v>#N/A</v>
      </c>
      <c r="P2081" s="613" t="e">
        <f t="shared" si="290"/>
        <v>#N/A</v>
      </c>
      <c r="Q2081" s="896" t="e">
        <f t="shared" si="296"/>
        <v>#N/A</v>
      </c>
      <c r="R2081" s="613" t="e">
        <f t="shared" si="291"/>
        <v>#N/A</v>
      </c>
      <c r="S2081" s="613" t="e">
        <f t="shared" si="292"/>
        <v>#N/A</v>
      </c>
      <c r="T2081" s="747" t="e">
        <f t="shared" si="293"/>
        <v>#N/A</v>
      </c>
      <c r="U2081" s="613" t="e">
        <f t="shared" si="294"/>
        <v>#N/A</v>
      </c>
    </row>
    <row r="2082" spans="1:21">
      <c r="A2082" s="285"/>
      <c r="B2082" s="285"/>
      <c r="C2082" s="447"/>
      <c r="D2082" s="497" t="e">
        <f t="shared" si="295"/>
        <v>#N/A</v>
      </c>
      <c r="E2082" s="496" t="e">
        <v>#N/A</v>
      </c>
      <c r="F2082" s="489" t="e">
        <v>#N/A</v>
      </c>
      <c r="G2082" s="489" t="e">
        <v>#N/A</v>
      </c>
      <c r="H2082" s="489" t="e">
        <v>#N/A</v>
      </c>
      <c r="I2082" s="489" t="e">
        <v>#N/A</v>
      </c>
      <c r="J2082" s="489" t="e">
        <v>#N/A</v>
      </c>
      <c r="K2082" s="489" t="e">
        <v>#N/A</v>
      </c>
      <c r="L2082" s="489" t="e">
        <v>#N/A</v>
      </c>
      <c r="N2082" s="613" t="e">
        <f t="shared" si="288"/>
        <v>#N/A</v>
      </c>
      <c r="O2082" s="613" t="e">
        <f t="shared" si="289"/>
        <v>#N/A</v>
      </c>
      <c r="P2082" s="613" t="e">
        <f t="shared" si="290"/>
        <v>#N/A</v>
      </c>
      <c r="Q2082" s="896" t="e">
        <f t="shared" si="296"/>
        <v>#N/A</v>
      </c>
      <c r="R2082" s="613" t="e">
        <f t="shared" si="291"/>
        <v>#N/A</v>
      </c>
      <c r="S2082" s="613" t="e">
        <f t="shared" si="292"/>
        <v>#N/A</v>
      </c>
      <c r="T2082" s="747" t="e">
        <f t="shared" si="293"/>
        <v>#N/A</v>
      </c>
      <c r="U2082" s="613" t="e">
        <f t="shared" si="294"/>
        <v>#N/A</v>
      </c>
    </row>
    <row r="2083" spans="1:21">
      <c r="A2083" s="285"/>
      <c r="B2083" s="285"/>
      <c r="C2083" s="447"/>
      <c r="D2083" s="497" t="e">
        <f t="shared" si="295"/>
        <v>#N/A</v>
      </c>
      <c r="E2083" s="496" t="e">
        <v>#N/A</v>
      </c>
      <c r="F2083" s="489" t="e">
        <v>#N/A</v>
      </c>
      <c r="G2083" s="489" t="e">
        <v>#N/A</v>
      </c>
      <c r="H2083" s="489" t="e">
        <v>#N/A</v>
      </c>
      <c r="I2083" s="489" t="e">
        <v>#N/A</v>
      </c>
      <c r="J2083" s="489" t="e">
        <v>#N/A</v>
      </c>
      <c r="K2083" s="489" t="e">
        <v>#N/A</v>
      </c>
      <c r="L2083" s="489" t="e">
        <v>#N/A</v>
      </c>
      <c r="N2083" s="613" t="e">
        <f t="shared" si="288"/>
        <v>#N/A</v>
      </c>
      <c r="O2083" s="613" t="e">
        <f t="shared" si="289"/>
        <v>#N/A</v>
      </c>
      <c r="P2083" s="613" t="e">
        <f t="shared" si="290"/>
        <v>#N/A</v>
      </c>
      <c r="Q2083" s="896" t="e">
        <f t="shared" si="296"/>
        <v>#N/A</v>
      </c>
      <c r="R2083" s="613" t="e">
        <f t="shared" si="291"/>
        <v>#N/A</v>
      </c>
      <c r="S2083" s="613" t="e">
        <f t="shared" si="292"/>
        <v>#N/A</v>
      </c>
      <c r="T2083" s="747" t="e">
        <f t="shared" si="293"/>
        <v>#N/A</v>
      </c>
      <c r="U2083" s="613" t="e">
        <f t="shared" si="294"/>
        <v>#N/A</v>
      </c>
    </row>
    <row r="2084" spans="1:21">
      <c r="A2084" s="285"/>
      <c r="B2084" s="285"/>
      <c r="C2084" s="447"/>
      <c r="D2084" s="497" t="e">
        <f t="shared" si="295"/>
        <v>#N/A</v>
      </c>
      <c r="E2084" s="496" t="e">
        <v>#N/A</v>
      </c>
      <c r="F2084" s="489" t="e">
        <v>#N/A</v>
      </c>
      <c r="G2084" s="489" t="e">
        <v>#N/A</v>
      </c>
      <c r="H2084" s="489" t="e">
        <v>#N/A</v>
      </c>
      <c r="I2084" s="489" t="e">
        <v>#N/A</v>
      </c>
      <c r="J2084" s="489" t="e">
        <v>#N/A</v>
      </c>
      <c r="K2084" s="489" t="e">
        <v>#N/A</v>
      </c>
      <c r="L2084" s="489" t="e">
        <v>#N/A</v>
      </c>
      <c r="N2084" s="613" t="e">
        <f t="shared" si="288"/>
        <v>#N/A</v>
      </c>
      <c r="O2084" s="613" t="e">
        <f t="shared" si="289"/>
        <v>#N/A</v>
      </c>
      <c r="P2084" s="613" t="e">
        <f t="shared" si="290"/>
        <v>#N/A</v>
      </c>
      <c r="Q2084" s="896" t="e">
        <f t="shared" si="296"/>
        <v>#N/A</v>
      </c>
      <c r="R2084" s="613" t="e">
        <f t="shared" si="291"/>
        <v>#N/A</v>
      </c>
      <c r="S2084" s="613" t="e">
        <f t="shared" si="292"/>
        <v>#N/A</v>
      </c>
      <c r="T2084" s="747" t="e">
        <f t="shared" si="293"/>
        <v>#N/A</v>
      </c>
      <c r="U2084" s="613" t="e">
        <f t="shared" si="294"/>
        <v>#N/A</v>
      </c>
    </row>
    <row r="2085" spans="1:21">
      <c r="A2085" s="285"/>
      <c r="B2085" s="285"/>
      <c r="C2085" s="447"/>
      <c r="D2085" s="497" t="e">
        <f t="shared" si="295"/>
        <v>#N/A</v>
      </c>
      <c r="E2085" s="496" t="e">
        <v>#N/A</v>
      </c>
      <c r="F2085" s="489" t="e">
        <v>#N/A</v>
      </c>
      <c r="G2085" s="489" t="e">
        <v>#N/A</v>
      </c>
      <c r="H2085" s="489" t="e">
        <v>#N/A</v>
      </c>
      <c r="I2085" s="489" t="e">
        <v>#N/A</v>
      </c>
      <c r="J2085" s="489" t="e">
        <v>#N/A</v>
      </c>
      <c r="K2085" s="489" t="e">
        <v>#N/A</v>
      </c>
      <c r="L2085" s="489" t="e">
        <v>#N/A</v>
      </c>
      <c r="N2085" s="613" t="e">
        <f t="shared" si="288"/>
        <v>#N/A</v>
      </c>
      <c r="O2085" s="613" t="e">
        <f t="shared" si="289"/>
        <v>#N/A</v>
      </c>
      <c r="P2085" s="613" t="e">
        <f t="shared" si="290"/>
        <v>#N/A</v>
      </c>
      <c r="Q2085" s="896" t="e">
        <f t="shared" si="296"/>
        <v>#N/A</v>
      </c>
      <c r="R2085" s="613" t="e">
        <f t="shared" si="291"/>
        <v>#N/A</v>
      </c>
      <c r="S2085" s="613" t="e">
        <f t="shared" si="292"/>
        <v>#N/A</v>
      </c>
      <c r="T2085" s="747" t="e">
        <f t="shared" si="293"/>
        <v>#N/A</v>
      </c>
      <c r="U2085" s="613" t="e">
        <f t="shared" si="294"/>
        <v>#N/A</v>
      </c>
    </row>
    <row r="2086" spans="1:21">
      <c r="A2086" s="285"/>
      <c r="B2086" s="285"/>
      <c r="C2086" s="447"/>
      <c r="D2086" s="497" t="e">
        <f t="shared" si="295"/>
        <v>#N/A</v>
      </c>
      <c r="E2086" s="496" t="e">
        <v>#N/A</v>
      </c>
      <c r="F2086" s="489" t="e">
        <v>#N/A</v>
      </c>
      <c r="G2086" s="489" t="e">
        <v>#N/A</v>
      </c>
      <c r="H2086" s="489" t="e">
        <v>#N/A</v>
      </c>
      <c r="I2086" s="489" t="e">
        <v>#N/A</v>
      </c>
      <c r="J2086" s="489" t="e">
        <v>#N/A</v>
      </c>
      <c r="K2086" s="489" t="e">
        <v>#N/A</v>
      </c>
      <c r="L2086" s="489" t="e">
        <v>#N/A</v>
      </c>
      <c r="N2086" s="613" t="e">
        <f t="shared" si="288"/>
        <v>#N/A</v>
      </c>
      <c r="O2086" s="613" t="e">
        <f t="shared" si="289"/>
        <v>#N/A</v>
      </c>
      <c r="P2086" s="613" t="e">
        <f t="shared" si="290"/>
        <v>#N/A</v>
      </c>
      <c r="Q2086" s="896" t="e">
        <f t="shared" si="296"/>
        <v>#N/A</v>
      </c>
      <c r="R2086" s="613" t="e">
        <f t="shared" si="291"/>
        <v>#N/A</v>
      </c>
      <c r="S2086" s="613" t="e">
        <f t="shared" si="292"/>
        <v>#N/A</v>
      </c>
      <c r="T2086" s="747" t="e">
        <f t="shared" si="293"/>
        <v>#N/A</v>
      </c>
      <c r="U2086" s="613" t="e">
        <f t="shared" si="294"/>
        <v>#N/A</v>
      </c>
    </row>
    <row r="2087" spans="1:21">
      <c r="A2087" s="285"/>
      <c r="B2087" s="285"/>
      <c r="C2087" s="447"/>
      <c r="D2087" s="497" t="e">
        <f t="shared" si="295"/>
        <v>#N/A</v>
      </c>
      <c r="E2087" s="496" t="e">
        <v>#N/A</v>
      </c>
      <c r="F2087" s="489" t="e">
        <v>#N/A</v>
      </c>
      <c r="G2087" s="489" t="e">
        <v>#N/A</v>
      </c>
      <c r="H2087" s="489" t="e">
        <v>#N/A</v>
      </c>
      <c r="I2087" s="489" t="e">
        <v>#N/A</v>
      </c>
      <c r="J2087" s="489" t="e">
        <v>#N/A</v>
      </c>
      <c r="K2087" s="489" t="e">
        <v>#N/A</v>
      </c>
      <c r="L2087" s="489" t="e">
        <v>#N/A</v>
      </c>
      <c r="N2087" s="613" t="e">
        <f t="shared" si="288"/>
        <v>#N/A</v>
      </c>
      <c r="O2087" s="613" t="e">
        <f t="shared" si="289"/>
        <v>#N/A</v>
      </c>
      <c r="P2087" s="613" t="e">
        <f t="shared" si="290"/>
        <v>#N/A</v>
      </c>
      <c r="Q2087" s="896" t="e">
        <f t="shared" si="296"/>
        <v>#N/A</v>
      </c>
      <c r="R2087" s="613" t="e">
        <f t="shared" si="291"/>
        <v>#N/A</v>
      </c>
      <c r="S2087" s="613" t="e">
        <f t="shared" si="292"/>
        <v>#N/A</v>
      </c>
      <c r="T2087" s="747" t="e">
        <f t="shared" si="293"/>
        <v>#N/A</v>
      </c>
      <c r="U2087" s="613" t="e">
        <f t="shared" si="294"/>
        <v>#N/A</v>
      </c>
    </row>
    <row r="2088" spans="1:21">
      <c r="A2088" s="285"/>
      <c r="B2088" s="285"/>
      <c r="C2088" s="447"/>
      <c r="D2088" s="497" t="e">
        <f t="shared" si="295"/>
        <v>#N/A</v>
      </c>
      <c r="E2088" s="496" t="e">
        <v>#N/A</v>
      </c>
      <c r="F2088" s="489" t="e">
        <v>#N/A</v>
      </c>
      <c r="G2088" s="489" t="e">
        <v>#N/A</v>
      </c>
      <c r="H2088" s="489" t="e">
        <v>#N/A</v>
      </c>
      <c r="I2088" s="489" t="e">
        <v>#N/A</v>
      </c>
      <c r="J2088" s="489" t="e">
        <v>#N/A</v>
      </c>
      <c r="K2088" s="489" t="e">
        <v>#N/A</v>
      </c>
      <c r="L2088" s="489" t="e">
        <v>#N/A</v>
      </c>
      <c r="N2088" s="613" t="e">
        <f t="shared" si="288"/>
        <v>#N/A</v>
      </c>
      <c r="O2088" s="613" t="e">
        <f t="shared" si="289"/>
        <v>#N/A</v>
      </c>
      <c r="P2088" s="613" t="e">
        <f t="shared" si="290"/>
        <v>#N/A</v>
      </c>
      <c r="Q2088" s="896" t="e">
        <f t="shared" si="296"/>
        <v>#N/A</v>
      </c>
      <c r="R2088" s="613" t="e">
        <f t="shared" si="291"/>
        <v>#N/A</v>
      </c>
      <c r="S2088" s="613" t="e">
        <f t="shared" si="292"/>
        <v>#N/A</v>
      </c>
      <c r="T2088" s="747" t="e">
        <f t="shared" si="293"/>
        <v>#N/A</v>
      </c>
      <c r="U2088" s="613" t="e">
        <f t="shared" si="294"/>
        <v>#N/A</v>
      </c>
    </row>
    <row r="2089" spans="1:21">
      <c r="A2089" s="285"/>
      <c r="B2089" s="285"/>
      <c r="C2089" s="447"/>
      <c r="D2089" s="497" t="e">
        <f t="shared" si="295"/>
        <v>#N/A</v>
      </c>
      <c r="E2089" s="496" t="e">
        <v>#N/A</v>
      </c>
      <c r="F2089" s="489" t="e">
        <v>#N/A</v>
      </c>
      <c r="G2089" s="489" t="e">
        <v>#N/A</v>
      </c>
      <c r="H2089" s="489" t="e">
        <v>#N/A</v>
      </c>
      <c r="I2089" s="489" t="e">
        <v>#N/A</v>
      </c>
      <c r="J2089" s="489" t="e">
        <v>#N/A</v>
      </c>
      <c r="K2089" s="489" t="e">
        <v>#N/A</v>
      </c>
      <c r="L2089" s="489" t="e">
        <v>#N/A</v>
      </c>
      <c r="N2089" s="613" t="e">
        <f t="shared" si="288"/>
        <v>#N/A</v>
      </c>
      <c r="O2089" s="613" t="e">
        <f t="shared" si="289"/>
        <v>#N/A</v>
      </c>
      <c r="P2089" s="613" t="e">
        <f t="shared" si="290"/>
        <v>#N/A</v>
      </c>
      <c r="Q2089" s="896" t="e">
        <f t="shared" si="296"/>
        <v>#N/A</v>
      </c>
      <c r="R2089" s="613" t="e">
        <f t="shared" si="291"/>
        <v>#N/A</v>
      </c>
      <c r="S2089" s="613" t="e">
        <f t="shared" si="292"/>
        <v>#N/A</v>
      </c>
      <c r="T2089" s="747" t="e">
        <f t="shared" si="293"/>
        <v>#N/A</v>
      </c>
      <c r="U2089" s="613" t="e">
        <f t="shared" si="294"/>
        <v>#N/A</v>
      </c>
    </row>
    <row r="2090" spans="1:21">
      <c r="A2090" s="285"/>
      <c r="B2090" s="285"/>
      <c r="C2090" s="447"/>
      <c r="D2090" s="497" t="e">
        <f t="shared" si="295"/>
        <v>#N/A</v>
      </c>
      <c r="E2090" s="496" t="e">
        <v>#N/A</v>
      </c>
      <c r="F2090" s="489" t="e">
        <v>#N/A</v>
      </c>
      <c r="G2090" s="489" t="e">
        <v>#N/A</v>
      </c>
      <c r="H2090" s="489" t="e">
        <v>#N/A</v>
      </c>
      <c r="I2090" s="489" t="e">
        <v>#N/A</v>
      </c>
      <c r="J2090" s="489" t="e">
        <v>#N/A</v>
      </c>
      <c r="K2090" s="489" t="e">
        <v>#N/A</v>
      </c>
      <c r="L2090" s="489" t="e">
        <v>#N/A</v>
      </c>
      <c r="N2090" s="613" t="e">
        <f t="shared" si="288"/>
        <v>#N/A</v>
      </c>
      <c r="O2090" s="613" t="e">
        <f t="shared" si="289"/>
        <v>#N/A</v>
      </c>
      <c r="P2090" s="613" t="e">
        <f t="shared" si="290"/>
        <v>#N/A</v>
      </c>
      <c r="Q2090" s="896" t="e">
        <f t="shared" si="296"/>
        <v>#N/A</v>
      </c>
      <c r="R2090" s="613" t="e">
        <f t="shared" si="291"/>
        <v>#N/A</v>
      </c>
      <c r="S2090" s="613" t="e">
        <f t="shared" si="292"/>
        <v>#N/A</v>
      </c>
      <c r="T2090" s="747" t="e">
        <f t="shared" si="293"/>
        <v>#N/A</v>
      </c>
      <c r="U2090" s="613" t="e">
        <f t="shared" si="294"/>
        <v>#N/A</v>
      </c>
    </row>
    <row r="2091" spans="1:21">
      <c r="A2091" s="285"/>
      <c r="B2091" s="285"/>
      <c r="C2091" s="447"/>
      <c r="D2091" s="497" t="e">
        <f t="shared" si="295"/>
        <v>#N/A</v>
      </c>
      <c r="E2091" s="496" t="e">
        <v>#N/A</v>
      </c>
      <c r="F2091" s="489" t="e">
        <v>#N/A</v>
      </c>
      <c r="G2091" s="489" t="e">
        <v>#N/A</v>
      </c>
      <c r="H2091" s="489" t="e">
        <v>#N/A</v>
      </c>
      <c r="I2091" s="489" t="e">
        <v>#N/A</v>
      </c>
      <c r="J2091" s="489" t="e">
        <v>#N/A</v>
      </c>
      <c r="K2091" s="489" t="e">
        <v>#N/A</v>
      </c>
      <c r="L2091" s="489" t="e">
        <v>#N/A</v>
      </c>
      <c r="N2091" s="613" t="e">
        <f t="shared" si="288"/>
        <v>#N/A</v>
      </c>
      <c r="O2091" s="613" t="e">
        <f t="shared" si="289"/>
        <v>#N/A</v>
      </c>
      <c r="P2091" s="613" t="e">
        <f t="shared" si="290"/>
        <v>#N/A</v>
      </c>
      <c r="Q2091" s="896" t="e">
        <f t="shared" si="296"/>
        <v>#N/A</v>
      </c>
      <c r="R2091" s="613" t="e">
        <f t="shared" si="291"/>
        <v>#N/A</v>
      </c>
      <c r="S2091" s="613" t="e">
        <f t="shared" si="292"/>
        <v>#N/A</v>
      </c>
      <c r="T2091" s="747" t="e">
        <f t="shared" si="293"/>
        <v>#N/A</v>
      </c>
      <c r="U2091" s="613" t="e">
        <f t="shared" si="294"/>
        <v>#N/A</v>
      </c>
    </row>
    <row r="2092" spans="1:21">
      <c r="A2092" s="285"/>
      <c r="B2092" s="285"/>
      <c r="C2092" s="447"/>
      <c r="D2092" s="497" t="e">
        <f t="shared" si="295"/>
        <v>#N/A</v>
      </c>
      <c r="E2092" s="496" t="e">
        <v>#N/A</v>
      </c>
      <c r="F2092" s="489" t="e">
        <v>#N/A</v>
      </c>
      <c r="G2092" s="489" t="e">
        <v>#N/A</v>
      </c>
      <c r="H2092" s="489" t="e">
        <v>#N/A</v>
      </c>
      <c r="I2092" s="489" t="e">
        <v>#N/A</v>
      </c>
      <c r="J2092" s="489" t="e">
        <v>#N/A</v>
      </c>
      <c r="K2092" s="489" t="e">
        <v>#N/A</v>
      </c>
      <c r="L2092" s="489" t="e">
        <v>#N/A</v>
      </c>
      <c r="N2092" s="613" t="e">
        <f t="shared" si="288"/>
        <v>#N/A</v>
      </c>
      <c r="O2092" s="613" t="e">
        <f t="shared" si="289"/>
        <v>#N/A</v>
      </c>
      <c r="P2092" s="613" t="e">
        <f t="shared" si="290"/>
        <v>#N/A</v>
      </c>
      <c r="Q2092" s="896" t="e">
        <f t="shared" si="296"/>
        <v>#N/A</v>
      </c>
      <c r="R2092" s="613" t="e">
        <f t="shared" si="291"/>
        <v>#N/A</v>
      </c>
      <c r="S2092" s="613" t="e">
        <f t="shared" si="292"/>
        <v>#N/A</v>
      </c>
      <c r="T2092" s="747" t="e">
        <f t="shared" si="293"/>
        <v>#N/A</v>
      </c>
      <c r="U2092" s="613" t="e">
        <f t="shared" si="294"/>
        <v>#N/A</v>
      </c>
    </row>
    <row r="2093" spans="1:21">
      <c r="A2093" s="285"/>
      <c r="B2093" s="285"/>
      <c r="C2093" s="447"/>
      <c r="D2093" s="497" t="e">
        <f t="shared" si="295"/>
        <v>#N/A</v>
      </c>
      <c r="E2093" s="496" t="e">
        <v>#N/A</v>
      </c>
      <c r="F2093" s="489" t="e">
        <v>#N/A</v>
      </c>
      <c r="G2093" s="489" t="e">
        <v>#N/A</v>
      </c>
      <c r="H2093" s="489" t="e">
        <v>#N/A</v>
      </c>
      <c r="I2093" s="489" t="e">
        <v>#N/A</v>
      </c>
      <c r="J2093" s="489" t="e">
        <v>#N/A</v>
      </c>
      <c r="K2093" s="489" t="e">
        <v>#N/A</v>
      </c>
      <c r="L2093" s="489" t="e">
        <v>#N/A</v>
      </c>
      <c r="N2093" s="613" t="e">
        <f t="shared" si="288"/>
        <v>#N/A</v>
      </c>
      <c r="O2093" s="613" t="e">
        <f t="shared" si="289"/>
        <v>#N/A</v>
      </c>
      <c r="P2093" s="613" t="e">
        <f t="shared" si="290"/>
        <v>#N/A</v>
      </c>
      <c r="Q2093" s="896" t="e">
        <f t="shared" si="296"/>
        <v>#N/A</v>
      </c>
      <c r="R2093" s="613" t="e">
        <f t="shared" si="291"/>
        <v>#N/A</v>
      </c>
      <c r="S2093" s="613" t="e">
        <f t="shared" si="292"/>
        <v>#N/A</v>
      </c>
      <c r="T2093" s="747" t="e">
        <f t="shared" si="293"/>
        <v>#N/A</v>
      </c>
      <c r="U2093" s="613" t="e">
        <f t="shared" si="294"/>
        <v>#N/A</v>
      </c>
    </row>
    <row r="2094" spans="1:21">
      <c r="A2094" s="285"/>
      <c r="B2094" s="285"/>
      <c r="C2094" s="447"/>
      <c r="D2094" s="497" t="e">
        <f t="shared" si="295"/>
        <v>#N/A</v>
      </c>
      <c r="E2094" s="496" t="e">
        <v>#N/A</v>
      </c>
      <c r="F2094" s="489" t="e">
        <v>#N/A</v>
      </c>
      <c r="G2094" s="489" t="e">
        <v>#N/A</v>
      </c>
      <c r="H2094" s="489" t="e">
        <v>#N/A</v>
      </c>
      <c r="I2094" s="489" t="e">
        <v>#N/A</v>
      </c>
      <c r="J2094" s="489" t="e">
        <v>#N/A</v>
      </c>
      <c r="K2094" s="489" t="e">
        <v>#N/A</v>
      </c>
      <c r="L2094" s="489" t="e">
        <v>#N/A</v>
      </c>
      <c r="N2094" s="613" t="e">
        <f t="shared" si="288"/>
        <v>#N/A</v>
      </c>
      <c r="O2094" s="613" t="e">
        <f t="shared" si="289"/>
        <v>#N/A</v>
      </c>
      <c r="P2094" s="613" t="e">
        <f t="shared" si="290"/>
        <v>#N/A</v>
      </c>
      <c r="Q2094" s="896" t="e">
        <f t="shared" si="296"/>
        <v>#N/A</v>
      </c>
      <c r="R2094" s="613" t="e">
        <f t="shared" si="291"/>
        <v>#N/A</v>
      </c>
      <c r="S2094" s="613" t="e">
        <f t="shared" si="292"/>
        <v>#N/A</v>
      </c>
      <c r="T2094" s="747" t="e">
        <f t="shared" si="293"/>
        <v>#N/A</v>
      </c>
      <c r="U2094" s="613" t="e">
        <f t="shared" si="294"/>
        <v>#N/A</v>
      </c>
    </row>
    <row r="2095" spans="1:21">
      <c r="A2095" s="285"/>
      <c r="B2095" s="285"/>
      <c r="C2095" s="447"/>
      <c r="D2095" s="497" t="e">
        <f t="shared" si="295"/>
        <v>#N/A</v>
      </c>
      <c r="E2095" s="496" t="e">
        <v>#N/A</v>
      </c>
      <c r="F2095" s="489" t="e">
        <v>#N/A</v>
      </c>
      <c r="G2095" s="489" t="e">
        <v>#N/A</v>
      </c>
      <c r="H2095" s="489" t="e">
        <v>#N/A</v>
      </c>
      <c r="I2095" s="489" t="e">
        <v>#N/A</v>
      </c>
      <c r="J2095" s="489" t="e">
        <v>#N/A</v>
      </c>
      <c r="K2095" s="489" t="e">
        <v>#N/A</v>
      </c>
      <c r="L2095" s="489" t="e">
        <v>#N/A</v>
      </c>
      <c r="N2095" s="613" t="e">
        <f t="shared" si="288"/>
        <v>#N/A</v>
      </c>
      <c r="O2095" s="613" t="e">
        <f t="shared" si="289"/>
        <v>#N/A</v>
      </c>
      <c r="P2095" s="613" t="e">
        <f t="shared" si="290"/>
        <v>#N/A</v>
      </c>
      <c r="Q2095" s="896" t="e">
        <f t="shared" si="296"/>
        <v>#N/A</v>
      </c>
      <c r="R2095" s="613" t="e">
        <f t="shared" si="291"/>
        <v>#N/A</v>
      </c>
      <c r="S2095" s="613" t="e">
        <f t="shared" si="292"/>
        <v>#N/A</v>
      </c>
      <c r="T2095" s="747" t="e">
        <f t="shared" si="293"/>
        <v>#N/A</v>
      </c>
      <c r="U2095" s="613" t="e">
        <f t="shared" si="294"/>
        <v>#N/A</v>
      </c>
    </row>
    <row r="2096" spans="1:21">
      <c r="A2096" s="285"/>
      <c r="B2096" s="285"/>
      <c r="C2096" s="447"/>
      <c r="D2096" s="497" t="e">
        <f t="shared" si="295"/>
        <v>#N/A</v>
      </c>
      <c r="E2096" s="496" t="e">
        <v>#N/A</v>
      </c>
      <c r="F2096" s="489" t="e">
        <v>#N/A</v>
      </c>
      <c r="G2096" s="489" t="e">
        <v>#N/A</v>
      </c>
      <c r="H2096" s="489" t="e">
        <v>#N/A</v>
      </c>
      <c r="I2096" s="489" t="e">
        <v>#N/A</v>
      </c>
      <c r="J2096" s="489" t="e">
        <v>#N/A</v>
      </c>
      <c r="K2096" s="489" t="e">
        <v>#N/A</v>
      </c>
      <c r="L2096" s="489" t="e">
        <v>#N/A</v>
      </c>
      <c r="N2096" s="613" t="e">
        <f t="shared" si="288"/>
        <v>#N/A</v>
      </c>
      <c r="O2096" s="613" t="e">
        <f t="shared" si="289"/>
        <v>#N/A</v>
      </c>
      <c r="P2096" s="613" t="e">
        <f t="shared" si="290"/>
        <v>#N/A</v>
      </c>
      <c r="Q2096" s="896" t="e">
        <f t="shared" si="296"/>
        <v>#N/A</v>
      </c>
      <c r="R2096" s="613" t="e">
        <f t="shared" si="291"/>
        <v>#N/A</v>
      </c>
      <c r="S2096" s="613" t="e">
        <f t="shared" si="292"/>
        <v>#N/A</v>
      </c>
      <c r="T2096" s="747" t="e">
        <f t="shared" si="293"/>
        <v>#N/A</v>
      </c>
      <c r="U2096" s="613" t="e">
        <f t="shared" si="294"/>
        <v>#N/A</v>
      </c>
    </row>
    <row r="2097" spans="1:21">
      <c r="A2097" s="285"/>
      <c r="B2097" s="285"/>
      <c r="C2097" s="447"/>
      <c r="D2097" s="497" t="e">
        <f t="shared" si="295"/>
        <v>#N/A</v>
      </c>
      <c r="E2097" s="496" t="e">
        <v>#N/A</v>
      </c>
      <c r="F2097" s="489" t="e">
        <v>#N/A</v>
      </c>
      <c r="G2097" s="489" t="e">
        <v>#N/A</v>
      </c>
      <c r="H2097" s="489" t="e">
        <v>#N/A</v>
      </c>
      <c r="I2097" s="489" t="e">
        <v>#N/A</v>
      </c>
      <c r="J2097" s="489" t="e">
        <v>#N/A</v>
      </c>
      <c r="K2097" s="489" t="e">
        <v>#N/A</v>
      </c>
      <c r="L2097" s="489" t="e">
        <v>#N/A</v>
      </c>
      <c r="N2097" s="613" t="e">
        <f t="shared" si="288"/>
        <v>#N/A</v>
      </c>
      <c r="O2097" s="613" t="e">
        <f t="shared" si="289"/>
        <v>#N/A</v>
      </c>
      <c r="P2097" s="613" t="e">
        <f t="shared" si="290"/>
        <v>#N/A</v>
      </c>
      <c r="Q2097" s="896" t="e">
        <f t="shared" si="296"/>
        <v>#N/A</v>
      </c>
      <c r="R2097" s="613" t="e">
        <f t="shared" si="291"/>
        <v>#N/A</v>
      </c>
      <c r="S2097" s="613" t="e">
        <f t="shared" si="292"/>
        <v>#N/A</v>
      </c>
      <c r="T2097" s="747" t="e">
        <f t="shared" si="293"/>
        <v>#N/A</v>
      </c>
      <c r="U2097" s="613" t="e">
        <f t="shared" si="294"/>
        <v>#N/A</v>
      </c>
    </row>
    <row r="2098" spans="1:21">
      <c r="A2098" s="285"/>
      <c r="B2098" s="285"/>
      <c r="C2098" s="447"/>
      <c r="D2098" s="497" t="e">
        <f t="shared" si="295"/>
        <v>#N/A</v>
      </c>
      <c r="E2098" s="496" t="e">
        <v>#N/A</v>
      </c>
      <c r="F2098" s="489" t="e">
        <v>#N/A</v>
      </c>
      <c r="G2098" s="489" t="e">
        <v>#N/A</v>
      </c>
      <c r="H2098" s="489" t="e">
        <v>#N/A</v>
      </c>
      <c r="I2098" s="489" t="e">
        <v>#N/A</v>
      </c>
      <c r="J2098" s="489" t="e">
        <v>#N/A</v>
      </c>
      <c r="K2098" s="489" t="e">
        <v>#N/A</v>
      </c>
      <c r="L2098" s="489" t="e">
        <v>#N/A</v>
      </c>
      <c r="N2098" s="613" t="e">
        <f t="shared" si="288"/>
        <v>#N/A</v>
      </c>
      <c r="O2098" s="613" t="e">
        <f t="shared" si="289"/>
        <v>#N/A</v>
      </c>
      <c r="P2098" s="613" t="e">
        <f t="shared" si="290"/>
        <v>#N/A</v>
      </c>
      <c r="Q2098" s="896" t="e">
        <f t="shared" si="296"/>
        <v>#N/A</v>
      </c>
      <c r="R2098" s="613" t="e">
        <f t="shared" si="291"/>
        <v>#N/A</v>
      </c>
      <c r="S2098" s="613" t="e">
        <f t="shared" si="292"/>
        <v>#N/A</v>
      </c>
      <c r="T2098" s="747" t="e">
        <f t="shared" si="293"/>
        <v>#N/A</v>
      </c>
      <c r="U2098" s="613" t="e">
        <f t="shared" si="294"/>
        <v>#N/A</v>
      </c>
    </row>
    <row r="2099" spans="1:21">
      <c r="A2099" s="285"/>
      <c r="B2099" s="285"/>
      <c r="C2099" s="447"/>
      <c r="D2099" s="497" t="e">
        <f t="shared" si="295"/>
        <v>#N/A</v>
      </c>
      <c r="E2099" s="496" t="e">
        <v>#N/A</v>
      </c>
      <c r="F2099" s="489" t="e">
        <v>#N/A</v>
      </c>
      <c r="G2099" s="489" t="e">
        <v>#N/A</v>
      </c>
      <c r="H2099" s="489" t="e">
        <v>#N/A</v>
      </c>
      <c r="I2099" s="489" t="e">
        <v>#N/A</v>
      </c>
      <c r="J2099" s="489" t="e">
        <v>#N/A</v>
      </c>
      <c r="K2099" s="489" t="e">
        <v>#N/A</v>
      </c>
      <c r="L2099" s="489" t="e">
        <v>#N/A</v>
      </c>
      <c r="N2099" s="613" t="e">
        <f t="shared" si="288"/>
        <v>#N/A</v>
      </c>
      <c r="O2099" s="613" t="e">
        <f t="shared" si="289"/>
        <v>#N/A</v>
      </c>
      <c r="P2099" s="613" t="e">
        <f t="shared" si="290"/>
        <v>#N/A</v>
      </c>
      <c r="Q2099" s="896" t="e">
        <f t="shared" si="296"/>
        <v>#N/A</v>
      </c>
      <c r="R2099" s="613" t="e">
        <f t="shared" si="291"/>
        <v>#N/A</v>
      </c>
      <c r="S2099" s="613" t="e">
        <f t="shared" si="292"/>
        <v>#N/A</v>
      </c>
      <c r="T2099" s="747" t="e">
        <f t="shared" si="293"/>
        <v>#N/A</v>
      </c>
      <c r="U2099" s="613" t="e">
        <f t="shared" si="294"/>
        <v>#N/A</v>
      </c>
    </row>
    <row r="2100" spans="1:21">
      <c r="A2100" s="285"/>
      <c r="B2100" s="285"/>
      <c r="C2100" s="447"/>
      <c r="D2100" s="497" t="e">
        <f t="shared" si="295"/>
        <v>#N/A</v>
      </c>
      <c r="E2100" s="496" t="e">
        <v>#N/A</v>
      </c>
      <c r="F2100" s="489" t="e">
        <v>#N/A</v>
      </c>
      <c r="G2100" s="489" t="e">
        <v>#N/A</v>
      </c>
      <c r="H2100" s="489" t="e">
        <v>#N/A</v>
      </c>
      <c r="I2100" s="489" t="e">
        <v>#N/A</v>
      </c>
      <c r="J2100" s="489" t="e">
        <v>#N/A</v>
      </c>
      <c r="K2100" s="489" t="e">
        <v>#N/A</v>
      </c>
      <c r="L2100" s="489" t="e">
        <v>#N/A</v>
      </c>
      <c r="N2100" s="613" t="e">
        <f t="shared" si="288"/>
        <v>#N/A</v>
      </c>
      <c r="O2100" s="613" t="e">
        <f t="shared" si="289"/>
        <v>#N/A</v>
      </c>
      <c r="P2100" s="613" t="e">
        <f t="shared" si="290"/>
        <v>#N/A</v>
      </c>
      <c r="Q2100" s="896" t="e">
        <f t="shared" si="296"/>
        <v>#N/A</v>
      </c>
      <c r="R2100" s="613" t="e">
        <f t="shared" si="291"/>
        <v>#N/A</v>
      </c>
      <c r="S2100" s="613" t="e">
        <f t="shared" si="292"/>
        <v>#N/A</v>
      </c>
      <c r="T2100" s="747" t="e">
        <f t="shared" si="293"/>
        <v>#N/A</v>
      </c>
      <c r="U2100" s="613" t="e">
        <f t="shared" si="294"/>
        <v>#N/A</v>
      </c>
    </row>
    <row r="2101" spans="1:21">
      <c r="A2101" s="285"/>
      <c r="B2101" s="285"/>
      <c r="C2101" s="447"/>
      <c r="D2101" s="497" t="e">
        <f t="shared" si="295"/>
        <v>#N/A</v>
      </c>
      <c r="E2101" s="496" t="e">
        <v>#N/A</v>
      </c>
      <c r="F2101" s="489" t="e">
        <v>#N/A</v>
      </c>
      <c r="G2101" s="489" t="e">
        <v>#N/A</v>
      </c>
      <c r="H2101" s="489" t="e">
        <v>#N/A</v>
      </c>
      <c r="I2101" s="489" t="e">
        <v>#N/A</v>
      </c>
      <c r="J2101" s="489" t="e">
        <v>#N/A</v>
      </c>
      <c r="K2101" s="489" t="e">
        <v>#N/A</v>
      </c>
      <c r="L2101" s="489" t="e">
        <v>#N/A</v>
      </c>
      <c r="N2101" s="613" t="e">
        <f t="shared" si="288"/>
        <v>#N/A</v>
      </c>
      <c r="O2101" s="613" t="e">
        <f t="shared" si="289"/>
        <v>#N/A</v>
      </c>
      <c r="P2101" s="613" t="e">
        <f t="shared" si="290"/>
        <v>#N/A</v>
      </c>
      <c r="Q2101" s="896" t="e">
        <f t="shared" si="296"/>
        <v>#N/A</v>
      </c>
      <c r="R2101" s="613" t="e">
        <f t="shared" si="291"/>
        <v>#N/A</v>
      </c>
      <c r="S2101" s="613" t="e">
        <f t="shared" si="292"/>
        <v>#N/A</v>
      </c>
      <c r="T2101" s="747" t="e">
        <f t="shared" si="293"/>
        <v>#N/A</v>
      </c>
      <c r="U2101" s="613" t="e">
        <f t="shared" si="294"/>
        <v>#N/A</v>
      </c>
    </row>
    <row r="2102" spans="1:21">
      <c r="A2102" s="285"/>
      <c r="B2102" s="285"/>
      <c r="C2102" s="447"/>
      <c r="D2102" s="497" t="e">
        <f t="shared" si="295"/>
        <v>#N/A</v>
      </c>
      <c r="E2102" s="496" t="e">
        <v>#N/A</v>
      </c>
      <c r="F2102" s="489" t="e">
        <v>#N/A</v>
      </c>
      <c r="G2102" s="489" t="e">
        <v>#N/A</v>
      </c>
      <c r="H2102" s="489" t="e">
        <v>#N/A</v>
      </c>
      <c r="I2102" s="489" t="e">
        <v>#N/A</v>
      </c>
      <c r="J2102" s="489" t="e">
        <v>#N/A</v>
      </c>
      <c r="K2102" s="489" t="e">
        <v>#N/A</v>
      </c>
      <c r="L2102" s="489" t="e">
        <v>#N/A</v>
      </c>
      <c r="N2102" s="613" t="e">
        <f t="shared" si="288"/>
        <v>#N/A</v>
      </c>
      <c r="O2102" s="613" t="e">
        <f t="shared" si="289"/>
        <v>#N/A</v>
      </c>
      <c r="P2102" s="613" t="e">
        <f t="shared" si="290"/>
        <v>#N/A</v>
      </c>
      <c r="Q2102" s="896" t="e">
        <f t="shared" si="296"/>
        <v>#N/A</v>
      </c>
      <c r="R2102" s="613" t="e">
        <f t="shared" si="291"/>
        <v>#N/A</v>
      </c>
      <c r="S2102" s="613" t="e">
        <f t="shared" si="292"/>
        <v>#N/A</v>
      </c>
      <c r="T2102" s="747" t="e">
        <f t="shared" si="293"/>
        <v>#N/A</v>
      </c>
      <c r="U2102" s="613" t="e">
        <f t="shared" si="294"/>
        <v>#N/A</v>
      </c>
    </row>
    <row r="2103" spans="1:21">
      <c r="A2103" s="285"/>
      <c r="B2103" s="285"/>
      <c r="C2103" s="447"/>
      <c r="D2103" s="497" t="e">
        <f t="shared" si="295"/>
        <v>#N/A</v>
      </c>
      <c r="E2103" s="496" t="e">
        <v>#N/A</v>
      </c>
      <c r="F2103" s="489" t="e">
        <v>#N/A</v>
      </c>
      <c r="G2103" s="489" t="e">
        <v>#N/A</v>
      </c>
      <c r="H2103" s="489" t="e">
        <v>#N/A</v>
      </c>
      <c r="I2103" s="489" t="e">
        <v>#N/A</v>
      </c>
      <c r="J2103" s="489" t="e">
        <v>#N/A</v>
      </c>
      <c r="K2103" s="489" t="e">
        <v>#N/A</v>
      </c>
      <c r="L2103" s="489" t="e">
        <v>#N/A</v>
      </c>
      <c r="N2103" s="613" t="e">
        <f t="shared" si="288"/>
        <v>#N/A</v>
      </c>
      <c r="O2103" s="613" t="e">
        <f t="shared" si="289"/>
        <v>#N/A</v>
      </c>
      <c r="P2103" s="613" t="e">
        <f t="shared" si="290"/>
        <v>#N/A</v>
      </c>
      <c r="Q2103" s="896" t="e">
        <f t="shared" si="296"/>
        <v>#N/A</v>
      </c>
      <c r="R2103" s="613" t="e">
        <f t="shared" si="291"/>
        <v>#N/A</v>
      </c>
      <c r="S2103" s="613" t="e">
        <f t="shared" si="292"/>
        <v>#N/A</v>
      </c>
      <c r="T2103" s="747" t="e">
        <f t="shared" si="293"/>
        <v>#N/A</v>
      </c>
      <c r="U2103" s="613" t="e">
        <f t="shared" si="294"/>
        <v>#N/A</v>
      </c>
    </row>
    <row r="2104" spans="1:21">
      <c r="A2104" s="285"/>
      <c r="B2104" s="285"/>
      <c r="C2104" s="447"/>
      <c r="D2104" s="497" t="e">
        <f t="shared" si="295"/>
        <v>#N/A</v>
      </c>
      <c r="E2104" s="496" t="e">
        <v>#N/A</v>
      </c>
      <c r="F2104" s="489" t="e">
        <v>#N/A</v>
      </c>
      <c r="G2104" s="489" t="e">
        <v>#N/A</v>
      </c>
      <c r="H2104" s="489" t="e">
        <v>#N/A</v>
      </c>
      <c r="I2104" s="489" t="e">
        <v>#N/A</v>
      </c>
      <c r="J2104" s="489" t="e">
        <v>#N/A</v>
      </c>
      <c r="K2104" s="489" t="e">
        <v>#N/A</v>
      </c>
      <c r="L2104" s="489" t="e">
        <v>#N/A</v>
      </c>
      <c r="N2104" s="613" t="e">
        <f t="shared" si="288"/>
        <v>#N/A</v>
      </c>
      <c r="O2104" s="613" t="e">
        <f t="shared" si="289"/>
        <v>#N/A</v>
      </c>
      <c r="P2104" s="613" t="e">
        <f t="shared" si="290"/>
        <v>#N/A</v>
      </c>
      <c r="Q2104" s="896" t="e">
        <f t="shared" si="296"/>
        <v>#N/A</v>
      </c>
      <c r="R2104" s="613" t="e">
        <f t="shared" si="291"/>
        <v>#N/A</v>
      </c>
      <c r="S2104" s="613" t="e">
        <f t="shared" si="292"/>
        <v>#N/A</v>
      </c>
      <c r="T2104" s="747" t="e">
        <f t="shared" si="293"/>
        <v>#N/A</v>
      </c>
      <c r="U2104" s="613" t="e">
        <f t="shared" si="294"/>
        <v>#N/A</v>
      </c>
    </row>
    <row r="2105" spans="1:21">
      <c r="A2105" s="285"/>
      <c r="B2105" s="285"/>
      <c r="C2105" s="447"/>
      <c r="D2105" s="497" t="e">
        <f t="shared" si="295"/>
        <v>#N/A</v>
      </c>
      <c r="E2105" s="496" t="e">
        <v>#N/A</v>
      </c>
      <c r="F2105" s="489" t="e">
        <v>#N/A</v>
      </c>
      <c r="G2105" s="489" t="e">
        <v>#N/A</v>
      </c>
      <c r="H2105" s="489" t="e">
        <v>#N/A</v>
      </c>
      <c r="I2105" s="489" t="e">
        <v>#N/A</v>
      </c>
      <c r="J2105" s="489" t="e">
        <v>#N/A</v>
      </c>
      <c r="K2105" s="489" t="e">
        <v>#N/A</v>
      </c>
      <c r="L2105" s="489" t="e">
        <v>#N/A</v>
      </c>
      <c r="N2105" s="613" t="e">
        <f t="shared" si="288"/>
        <v>#N/A</v>
      </c>
      <c r="O2105" s="613" t="e">
        <f t="shared" si="289"/>
        <v>#N/A</v>
      </c>
      <c r="P2105" s="613" t="e">
        <f t="shared" si="290"/>
        <v>#N/A</v>
      </c>
      <c r="Q2105" s="896" t="e">
        <f t="shared" si="296"/>
        <v>#N/A</v>
      </c>
      <c r="R2105" s="613" t="e">
        <f t="shared" si="291"/>
        <v>#N/A</v>
      </c>
      <c r="S2105" s="613" t="e">
        <f t="shared" si="292"/>
        <v>#N/A</v>
      </c>
      <c r="T2105" s="747" t="e">
        <f t="shared" si="293"/>
        <v>#N/A</v>
      </c>
      <c r="U2105" s="613" t="e">
        <f t="shared" si="294"/>
        <v>#N/A</v>
      </c>
    </row>
    <row r="2106" spans="1:21">
      <c r="A2106" s="285"/>
      <c r="B2106" s="285"/>
      <c r="C2106" s="447"/>
      <c r="D2106" s="497" t="e">
        <f t="shared" si="295"/>
        <v>#N/A</v>
      </c>
      <c r="E2106" s="496" t="e">
        <v>#N/A</v>
      </c>
      <c r="F2106" s="489" t="e">
        <v>#N/A</v>
      </c>
      <c r="G2106" s="489" t="e">
        <v>#N/A</v>
      </c>
      <c r="H2106" s="489" t="e">
        <v>#N/A</v>
      </c>
      <c r="I2106" s="489" t="e">
        <v>#N/A</v>
      </c>
      <c r="J2106" s="489" t="e">
        <v>#N/A</v>
      </c>
      <c r="K2106" s="489" t="e">
        <v>#N/A</v>
      </c>
      <c r="L2106" s="489" t="e">
        <v>#N/A</v>
      </c>
      <c r="N2106" s="613" t="e">
        <f t="shared" si="288"/>
        <v>#N/A</v>
      </c>
      <c r="O2106" s="613" t="e">
        <f t="shared" si="289"/>
        <v>#N/A</v>
      </c>
      <c r="P2106" s="613" t="e">
        <f t="shared" si="290"/>
        <v>#N/A</v>
      </c>
      <c r="Q2106" s="896" t="e">
        <f t="shared" si="296"/>
        <v>#N/A</v>
      </c>
      <c r="R2106" s="613" t="e">
        <f t="shared" si="291"/>
        <v>#N/A</v>
      </c>
      <c r="S2106" s="613" t="e">
        <f t="shared" si="292"/>
        <v>#N/A</v>
      </c>
      <c r="T2106" s="747" t="e">
        <f t="shared" si="293"/>
        <v>#N/A</v>
      </c>
      <c r="U2106" s="613" t="e">
        <f t="shared" si="294"/>
        <v>#N/A</v>
      </c>
    </row>
    <row r="2107" spans="1:21">
      <c r="A2107" s="285"/>
      <c r="B2107" s="285"/>
      <c r="C2107" s="447"/>
      <c r="D2107" s="497" t="e">
        <f t="shared" si="295"/>
        <v>#N/A</v>
      </c>
      <c r="E2107" s="496" t="e">
        <v>#N/A</v>
      </c>
      <c r="F2107" s="489" t="e">
        <v>#N/A</v>
      </c>
      <c r="G2107" s="489" t="e">
        <v>#N/A</v>
      </c>
      <c r="H2107" s="489" t="e">
        <v>#N/A</v>
      </c>
      <c r="I2107" s="489" t="e">
        <v>#N/A</v>
      </c>
      <c r="J2107" s="489" t="e">
        <v>#N/A</v>
      </c>
      <c r="K2107" s="489" t="e">
        <v>#N/A</v>
      </c>
      <c r="L2107" s="489" t="e">
        <v>#N/A</v>
      </c>
      <c r="N2107" s="613" t="e">
        <f t="shared" si="288"/>
        <v>#N/A</v>
      </c>
      <c r="O2107" s="613" t="e">
        <f t="shared" si="289"/>
        <v>#N/A</v>
      </c>
      <c r="P2107" s="613" t="e">
        <f t="shared" si="290"/>
        <v>#N/A</v>
      </c>
      <c r="Q2107" s="896" t="e">
        <f t="shared" si="296"/>
        <v>#N/A</v>
      </c>
      <c r="R2107" s="613" t="e">
        <f t="shared" si="291"/>
        <v>#N/A</v>
      </c>
      <c r="S2107" s="613" t="e">
        <f t="shared" si="292"/>
        <v>#N/A</v>
      </c>
      <c r="T2107" s="747" t="e">
        <f t="shared" si="293"/>
        <v>#N/A</v>
      </c>
      <c r="U2107" s="613" t="e">
        <f t="shared" si="294"/>
        <v>#N/A</v>
      </c>
    </row>
    <row r="2108" spans="1:21">
      <c r="A2108" s="285"/>
      <c r="B2108" s="285"/>
      <c r="C2108" s="447"/>
      <c r="D2108" s="497" t="e">
        <f t="shared" si="295"/>
        <v>#N/A</v>
      </c>
      <c r="E2108" s="496" t="e">
        <v>#N/A</v>
      </c>
      <c r="F2108" s="489" t="e">
        <v>#N/A</v>
      </c>
      <c r="G2108" s="489" t="e">
        <v>#N/A</v>
      </c>
      <c r="H2108" s="489" t="e">
        <v>#N/A</v>
      </c>
      <c r="I2108" s="489" t="e">
        <v>#N/A</v>
      </c>
      <c r="J2108" s="489" t="e">
        <v>#N/A</v>
      </c>
      <c r="K2108" s="489" t="e">
        <v>#N/A</v>
      </c>
      <c r="L2108" s="489" t="e">
        <v>#N/A</v>
      </c>
      <c r="N2108" s="613" t="e">
        <f t="shared" si="288"/>
        <v>#N/A</v>
      </c>
      <c r="O2108" s="613" t="e">
        <f t="shared" si="289"/>
        <v>#N/A</v>
      </c>
      <c r="P2108" s="613" t="e">
        <f t="shared" si="290"/>
        <v>#N/A</v>
      </c>
      <c r="Q2108" s="896" t="e">
        <f t="shared" si="296"/>
        <v>#N/A</v>
      </c>
      <c r="R2108" s="613" t="e">
        <f t="shared" si="291"/>
        <v>#N/A</v>
      </c>
      <c r="S2108" s="613" t="e">
        <f t="shared" si="292"/>
        <v>#N/A</v>
      </c>
      <c r="T2108" s="747" t="e">
        <f t="shared" si="293"/>
        <v>#N/A</v>
      </c>
      <c r="U2108" s="613" t="e">
        <f t="shared" si="294"/>
        <v>#N/A</v>
      </c>
    </row>
    <row r="2109" spans="1:21">
      <c r="A2109" s="285"/>
      <c r="B2109" s="285"/>
      <c r="C2109" s="447"/>
      <c r="D2109" s="497" t="e">
        <f t="shared" si="295"/>
        <v>#N/A</v>
      </c>
      <c r="E2109" s="496" t="e">
        <v>#N/A</v>
      </c>
      <c r="F2109" s="489" t="e">
        <v>#N/A</v>
      </c>
      <c r="G2109" s="489" t="e">
        <v>#N/A</v>
      </c>
      <c r="H2109" s="489" t="e">
        <v>#N/A</v>
      </c>
      <c r="I2109" s="489" t="e">
        <v>#N/A</v>
      </c>
      <c r="J2109" s="489" t="e">
        <v>#N/A</v>
      </c>
      <c r="K2109" s="489" t="e">
        <v>#N/A</v>
      </c>
      <c r="L2109" s="489" t="e">
        <v>#N/A</v>
      </c>
      <c r="N2109" s="613" t="e">
        <f t="shared" si="288"/>
        <v>#N/A</v>
      </c>
      <c r="O2109" s="613" t="e">
        <f t="shared" si="289"/>
        <v>#N/A</v>
      </c>
      <c r="P2109" s="613" t="e">
        <f t="shared" si="290"/>
        <v>#N/A</v>
      </c>
      <c r="Q2109" s="896" t="e">
        <f t="shared" si="296"/>
        <v>#N/A</v>
      </c>
      <c r="R2109" s="613" t="e">
        <f t="shared" si="291"/>
        <v>#N/A</v>
      </c>
      <c r="S2109" s="613" t="e">
        <f t="shared" si="292"/>
        <v>#N/A</v>
      </c>
      <c r="T2109" s="747" t="e">
        <f t="shared" si="293"/>
        <v>#N/A</v>
      </c>
      <c r="U2109" s="613" t="e">
        <f t="shared" si="294"/>
        <v>#N/A</v>
      </c>
    </row>
    <row r="2110" spans="1:21">
      <c r="A2110" s="285"/>
      <c r="B2110" s="285"/>
      <c r="C2110" s="447"/>
      <c r="D2110" s="497" t="e">
        <f t="shared" si="295"/>
        <v>#N/A</v>
      </c>
      <c r="E2110" s="496" t="e">
        <v>#N/A</v>
      </c>
      <c r="F2110" s="489" t="e">
        <v>#N/A</v>
      </c>
      <c r="G2110" s="489" t="e">
        <v>#N/A</v>
      </c>
      <c r="H2110" s="489" t="e">
        <v>#N/A</v>
      </c>
      <c r="I2110" s="489" t="e">
        <v>#N/A</v>
      </c>
      <c r="J2110" s="489" t="e">
        <v>#N/A</v>
      </c>
      <c r="K2110" s="489" t="e">
        <v>#N/A</v>
      </c>
      <c r="L2110" s="489" t="e">
        <v>#N/A</v>
      </c>
      <c r="N2110" s="613" t="e">
        <f t="shared" si="288"/>
        <v>#N/A</v>
      </c>
      <c r="O2110" s="613" t="e">
        <f t="shared" si="289"/>
        <v>#N/A</v>
      </c>
      <c r="P2110" s="613" t="e">
        <f t="shared" si="290"/>
        <v>#N/A</v>
      </c>
      <c r="Q2110" s="896" t="e">
        <f t="shared" si="296"/>
        <v>#N/A</v>
      </c>
      <c r="R2110" s="613" t="e">
        <f t="shared" si="291"/>
        <v>#N/A</v>
      </c>
      <c r="S2110" s="613" t="e">
        <f t="shared" si="292"/>
        <v>#N/A</v>
      </c>
      <c r="T2110" s="747" t="e">
        <f t="shared" si="293"/>
        <v>#N/A</v>
      </c>
      <c r="U2110" s="613" t="e">
        <f t="shared" si="294"/>
        <v>#N/A</v>
      </c>
    </row>
    <row r="2111" spans="1:21">
      <c r="A2111" s="285"/>
      <c r="B2111" s="285"/>
      <c r="C2111" s="447"/>
      <c r="D2111" s="497" t="e">
        <f t="shared" si="295"/>
        <v>#N/A</v>
      </c>
      <c r="E2111" s="496" t="e">
        <v>#N/A</v>
      </c>
      <c r="F2111" s="489" t="e">
        <v>#N/A</v>
      </c>
      <c r="G2111" s="489" t="e">
        <v>#N/A</v>
      </c>
      <c r="H2111" s="489" t="e">
        <v>#N/A</v>
      </c>
      <c r="I2111" s="489" t="e">
        <v>#N/A</v>
      </c>
      <c r="J2111" s="489" t="e">
        <v>#N/A</v>
      </c>
      <c r="K2111" s="489" t="e">
        <v>#N/A</v>
      </c>
      <c r="L2111" s="489" t="e">
        <v>#N/A</v>
      </c>
      <c r="N2111" s="613" t="e">
        <f t="shared" si="288"/>
        <v>#N/A</v>
      </c>
      <c r="O2111" s="613" t="e">
        <f t="shared" si="289"/>
        <v>#N/A</v>
      </c>
      <c r="P2111" s="613" t="e">
        <f t="shared" si="290"/>
        <v>#N/A</v>
      </c>
      <c r="Q2111" s="896" t="e">
        <f t="shared" si="296"/>
        <v>#N/A</v>
      </c>
      <c r="R2111" s="613" t="e">
        <f t="shared" si="291"/>
        <v>#N/A</v>
      </c>
      <c r="S2111" s="613" t="e">
        <f t="shared" si="292"/>
        <v>#N/A</v>
      </c>
      <c r="T2111" s="747" t="e">
        <f t="shared" si="293"/>
        <v>#N/A</v>
      </c>
      <c r="U2111" s="613" t="e">
        <f t="shared" si="294"/>
        <v>#N/A</v>
      </c>
    </row>
    <row r="2112" spans="1:21">
      <c r="A2112" s="285"/>
      <c r="B2112" s="285"/>
      <c r="C2112" s="447"/>
      <c r="D2112" s="497" t="e">
        <f t="shared" si="295"/>
        <v>#N/A</v>
      </c>
      <c r="E2112" s="496" t="e">
        <v>#N/A</v>
      </c>
      <c r="F2112" s="489" t="e">
        <v>#N/A</v>
      </c>
      <c r="G2112" s="489" t="e">
        <v>#N/A</v>
      </c>
      <c r="H2112" s="489" t="e">
        <v>#N/A</v>
      </c>
      <c r="I2112" s="489" t="e">
        <v>#N/A</v>
      </c>
      <c r="J2112" s="489" t="e">
        <v>#N/A</v>
      </c>
      <c r="K2112" s="489" t="e">
        <v>#N/A</v>
      </c>
      <c r="L2112" s="489" t="e">
        <v>#N/A</v>
      </c>
      <c r="N2112" s="613" t="e">
        <f t="shared" si="288"/>
        <v>#N/A</v>
      </c>
      <c r="O2112" s="613" t="e">
        <f t="shared" si="289"/>
        <v>#N/A</v>
      </c>
      <c r="P2112" s="613" t="e">
        <f t="shared" si="290"/>
        <v>#N/A</v>
      </c>
      <c r="Q2112" s="896" t="e">
        <f t="shared" si="296"/>
        <v>#N/A</v>
      </c>
      <c r="R2112" s="613" t="e">
        <f t="shared" si="291"/>
        <v>#N/A</v>
      </c>
      <c r="S2112" s="613" t="e">
        <f t="shared" si="292"/>
        <v>#N/A</v>
      </c>
      <c r="T2112" s="747" t="e">
        <f t="shared" si="293"/>
        <v>#N/A</v>
      </c>
      <c r="U2112" s="613" t="e">
        <f t="shared" si="294"/>
        <v>#N/A</v>
      </c>
    </row>
    <row r="2113" spans="1:21">
      <c r="A2113" s="285"/>
      <c r="B2113" s="285"/>
      <c r="C2113" s="447"/>
      <c r="D2113" s="497" t="e">
        <f t="shared" si="295"/>
        <v>#N/A</v>
      </c>
      <c r="E2113" s="496" t="e">
        <v>#N/A</v>
      </c>
      <c r="F2113" s="489" t="e">
        <v>#N/A</v>
      </c>
      <c r="G2113" s="489" t="e">
        <v>#N/A</v>
      </c>
      <c r="H2113" s="489" t="e">
        <v>#N/A</v>
      </c>
      <c r="I2113" s="489" t="e">
        <v>#N/A</v>
      </c>
      <c r="J2113" s="489" t="e">
        <v>#N/A</v>
      </c>
      <c r="K2113" s="489" t="e">
        <v>#N/A</v>
      </c>
      <c r="L2113" s="489" t="e">
        <v>#N/A</v>
      </c>
      <c r="N2113" s="613" t="e">
        <f t="shared" si="288"/>
        <v>#N/A</v>
      </c>
      <c r="O2113" s="613" t="e">
        <f t="shared" si="289"/>
        <v>#N/A</v>
      </c>
      <c r="P2113" s="613" t="e">
        <f t="shared" si="290"/>
        <v>#N/A</v>
      </c>
      <c r="Q2113" s="896" t="e">
        <f t="shared" si="296"/>
        <v>#N/A</v>
      </c>
      <c r="R2113" s="613" t="e">
        <f t="shared" si="291"/>
        <v>#N/A</v>
      </c>
      <c r="S2113" s="613" t="e">
        <f t="shared" si="292"/>
        <v>#N/A</v>
      </c>
      <c r="T2113" s="747" t="e">
        <f t="shared" si="293"/>
        <v>#N/A</v>
      </c>
      <c r="U2113" s="613" t="e">
        <f t="shared" si="294"/>
        <v>#N/A</v>
      </c>
    </row>
    <row r="2114" spans="1:21">
      <c r="A2114" s="285"/>
      <c r="B2114" s="285"/>
      <c r="C2114" s="447"/>
      <c r="D2114" s="497" t="e">
        <f t="shared" si="295"/>
        <v>#N/A</v>
      </c>
      <c r="E2114" s="496" t="e">
        <v>#N/A</v>
      </c>
      <c r="F2114" s="489" t="e">
        <v>#N/A</v>
      </c>
      <c r="G2114" s="489" t="e">
        <v>#N/A</v>
      </c>
      <c r="H2114" s="489" t="e">
        <v>#N/A</v>
      </c>
      <c r="I2114" s="489" t="e">
        <v>#N/A</v>
      </c>
      <c r="J2114" s="489" t="e">
        <v>#N/A</v>
      </c>
      <c r="K2114" s="489" t="e">
        <v>#N/A</v>
      </c>
      <c r="L2114" s="489" t="e">
        <v>#N/A</v>
      </c>
      <c r="N2114" s="613" t="e">
        <f t="shared" ref="N2114:N2177" si="297">D2114-E2114</f>
        <v>#N/A</v>
      </c>
      <c r="O2114" s="613" t="e">
        <f t="shared" ref="O2114:O2177" si="298">D2114-F2114</f>
        <v>#N/A</v>
      </c>
      <c r="P2114" s="613" t="e">
        <f t="shared" ref="P2114:P2177" si="299">D2114-H2114</f>
        <v>#N/A</v>
      </c>
      <c r="Q2114" s="896" t="e">
        <f t="shared" si="296"/>
        <v>#N/A</v>
      </c>
      <c r="R2114" s="613" t="e">
        <f t="shared" ref="R2114:R2177" si="300">D2114-I2114</f>
        <v>#N/A</v>
      </c>
      <c r="S2114" s="613" t="e">
        <f t="shared" ref="S2114:S2177" si="301">D2114-J2114</f>
        <v>#N/A</v>
      </c>
      <c r="T2114" s="747" t="e">
        <f t="shared" ref="T2114:T2177" si="302">D2114-K2114</f>
        <v>#N/A</v>
      </c>
      <c r="U2114" s="613" t="e">
        <f t="shared" ref="U2114:U2177" si="303">D2114-L2114</f>
        <v>#N/A</v>
      </c>
    </row>
    <row r="2115" spans="1:21">
      <c r="A2115" s="285"/>
      <c r="B2115" s="285"/>
      <c r="C2115" s="447"/>
      <c r="D2115" s="497" t="e">
        <f t="shared" ref="D2115:D2178" si="304">IFERROR(E2115,IFERROR(F2115,IFERROR(G2115,IFERROR(H2115,IFERROR(I2115,IFERROR(J2115,IFERROR(K2115,L2115)))))))</f>
        <v>#N/A</v>
      </c>
      <c r="E2115" s="496" t="e">
        <v>#N/A</v>
      </c>
      <c r="F2115" s="489" t="e">
        <v>#N/A</v>
      </c>
      <c r="G2115" s="489" t="e">
        <v>#N/A</v>
      </c>
      <c r="H2115" s="489" t="e">
        <v>#N/A</v>
      </c>
      <c r="I2115" s="489" t="e">
        <v>#N/A</v>
      </c>
      <c r="J2115" s="489" t="e">
        <v>#N/A</v>
      </c>
      <c r="K2115" s="489" t="e">
        <v>#N/A</v>
      </c>
      <c r="L2115" s="489" t="e">
        <v>#N/A</v>
      </c>
      <c r="N2115" s="613" t="e">
        <f t="shared" si="297"/>
        <v>#N/A</v>
      </c>
      <c r="O2115" s="613" t="e">
        <f t="shared" si="298"/>
        <v>#N/A</v>
      </c>
      <c r="P2115" s="613" t="e">
        <f t="shared" si="299"/>
        <v>#N/A</v>
      </c>
      <c r="Q2115" s="896" t="e">
        <f t="shared" ref="Q2115:Q2178" si="305">F2115/H2115</f>
        <v>#N/A</v>
      </c>
      <c r="R2115" s="613" t="e">
        <f t="shared" si="300"/>
        <v>#N/A</v>
      </c>
      <c r="S2115" s="613" t="e">
        <f t="shared" si="301"/>
        <v>#N/A</v>
      </c>
      <c r="T2115" s="747" t="e">
        <f t="shared" si="302"/>
        <v>#N/A</v>
      </c>
      <c r="U2115" s="613" t="e">
        <f t="shared" si="303"/>
        <v>#N/A</v>
      </c>
    </row>
    <row r="2116" spans="1:21">
      <c r="A2116" s="285"/>
      <c r="B2116" s="285"/>
      <c r="C2116" s="447"/>
      <c r="D2116" s="497" t="e">
        <f t="shared" si="304"/>
        <v>#N/A</v>
      </c>
      <c r="E2116" s="496" t="e">
        <v>#N/A</v>
      </c>
      <c r="F2116" s="489" t="e">
        <v>#N/A</v>
      </c>
      <c r="G2116" s="489" t="e">
        <v>#N/A</v>
      </c>
      <c r="H2116" s="489" t="e">
        <v>#N/A</v>
      </c>
      <c r="I2116" s="489" t="e">
        <v>#N/A</v>
      </c>
      <c r="J2116" s="489" t="e">
        <v>#N/A</v>
      </c>
      <c r="K2116" s="489" t="e">
        <v>#N/A</v>
      </c>
      <c r="L2116" s="489" t="e">
        <v>#N/A</v>
      </c>
      <c r="N2116" s="613" t="e">
        <f t="shared" si="297"/>
        <v>#N/A</v>
      </c>
      <c r="O2116" s="613" t="e">
        <f t="shared" si="298"/>
        <v>#N/A</v>
      </c>
      <c r="P2116" s="613" t="e">
        <f t="shared" si="299"/>
        <v>#N/A</v>
      </c>
      <c r="Q2116" s="896" t="e">
        <f t="shared" si="305"/>
        <v>#N/A</v>
      </c>
      <c r="R2116" s="613" t="e">
        <f t="shared" si="300"/>
        <v>#N/A</v>
      </c>
      <c r="S2116" s="613" t="e">
        <f t="shared" si="301"/>
        <v>#N/A</v>
      </c>
      <c r="T2116" s="747" t="e">
        <f t="shared" si="302"/>
        <v>#N/A</v>
      </c>
      <c r="U2116" s="613" t="e">
        <f t="shared" si="303"/>
        <v>#N/A</v>
      </c>
    </row>
    <row r="2117" spans="1:21">
      <c r="A2117" s="285"/>
      <c r="B2117" s="285"/>
      <c r="C2117" s="447"/>
      <c r="D2117" s="497" t="e">
        <f t="shared" si="304"/>
        <v>#N/A</v>
      </c>
      <c r="E2117" s="496" t="e">
        <v>#N/A</v>
      </c>
      <c r="F2117" s="489" t="e">
        <v>#N/A</v>
      </c>
      <c r="G2117" s="489" t="e">
        <v>#N/A</v>
      </c>
      <c r="H2117" s="489" t="e">
        <v>#N/A</v>
      </c>
      <c r="I2117" s="489" t="e">
        <v>#N/A</v>
      </c>
      <c r="J2117" s="489" t="e">
        <v>#N/A</v>
      </c>
      <c r="K2117" s="489" t="e">
        <v>#N/A</v>
      </c>
      <c r="L2117" s="489" t="e">
        <v>#N/A</v>
      </c>
      <c r="N2117" s="613" t="e">
        <f t="shared" si="297"/>
        <v>#N/A</v>
      </c>
      <c r="O2117" s="613" t="e">
        <f t="shared" si="298"/>
        <v>#N/A</v>
      </c>
      <c r="P2117" s="613" t="e">
        <f t="shared" si="299"/>
        <v>#N/A</v>
      </c>
      <c r="Q2117" s="896" t="e">
        <f t="shared" si="305"/>
        <v>#N/A</v>
      </c>
      <c r="R2117" s="613" t="e">
        <f t="shared" si="300"/>
        <v>#N/A</v>
      </c>
      <c r="S2117" s="613" t="e">
        <f t="shared" si="301"/>
        <v>#N/A</v>
      </c>
      <c r="T2117" s="747" t="e">
        <f t="shared" si="302"/>
        <v>#N/A</v>
      </c>
      <c r="U2117" s="613" t="e">
        <f t="shared" si="303"/>
        <v>#N/A</v>
      </c>
    </row>
    <row r="2118" spans="1:21">
      <c r="A2118" s="285"/>
      <c r="B2118" s="285"/>
      <c r="C2118" s="447"/>
      <c r="D2118" s="497" t="e">
        <f t="shared" si="304"/>
        <v>#N/A</v>
      </c>
      <c r="E2118" s="496" t="e">
        <v>#N/A</v>
      </c>
      <c r="F2118" s="489" t="e">
        <v>#N/A</v>
      </c>
      <c r="G2118" s="489" t="e">
        <v>#N/A</v>
      </c>
      <c r="H2118" s="489" t="e">
        <v>#N/A</v>
      </c>
      <c r="I2118" s="489" t="e">
        <v>#N/A</v>
      </c>
      <c r="J2118" s="489" t="e">
        <v>#N/A</v>
      </c>
      <c r="K2118" s="489" t="e">
        <v>#N/A</v>
      </c>
      <c r="L2118" s="489" t="e">
        <v>#N/A</v>
      </c>
      <c r="N2118" s="613" t="e">
        <f t="shared" si="297"/>
        <v>#N/A</v>
      </c>
      <c r="O2118" s="613" t="e">
        <f t="shared" si="298"/>
        <v>#N/A</v>
      </c>
      <c r="P2118" s="613" t="e">
        <f t="shared" si="299"/>
        <v>#N/A</v>
      </c>
      <c r="Q2118" s="896" t="e">
        <f t="shared" si="305"/>
        <v>#N/A</v>
      </c>
      <c r="R2118" s="613" t="e">
        <f t="shared" si="300"/>
        <v>#N/A</v>
      </c>
      <c r="S2118" s="613" t="e">
        <f t="shared" si="301"/>
        <v>#N/A</v>
      </c>
      <c r="T2118" s="747" t="e">
        <f t="shared" si="302"/>
        <v>#N/A</v>
      </c>
      <c r="U2118" s="613" t="e">
        <f t="shared" si="303"/>
        <v>#N/A</v>
      </c>
    </row>
    <row r="2119" spans="1:21">
      <c r="A2119" s="285"/>
      <c r="B2119" s="285"/>
      <c r="C2119" s="447"/>
      <c r="D2119" s="497" t="e">
        <f t="shared" si="304"/>
        <v>#N/A</v>
      </c>
      <c r="E2119" s="496" t="e">
        <v>#N/A</v>
      </c>
      <c r="F2119" s="489" t="e">
        <v>#N/A</v>
      </c>
      <c r="G2119" s="489" t="e">
        <v>#N/A</v>
      </c>
      <c r="H2119" s="489" t="e">
        <v>#N/A</v>
      </c>
      <c r="I2119" s="489" t="e">
        <v>#N/A</v>
      </c>
      <c r="J2119" s="489" t="e">
        <v>#N/A</v>
      </c>
      <c r="K2119" s="489" t="e">
        <v>#N/A</v>
      </c>
      <c r="L2119" s="489" t="e">
        <v>#N/A</v>
      </c>
      <c r="N2119" s="613" t="e">
        <f t="shared" si="297"/>
        <v>#N/A</v>
      </c>
      <c r="O2119" s="613" t="e">
        <f t="shared" si="298"/>
        <v>#N/A</v>
      </c>
      <c r="P2119" s="613" t="e">
        <f t="shared" si="299"/>
        <v>#N/A</v>
      </c>
      <c r="Q2119" s="896" t="e">
        <f t="shared" si="305"/>
        <v>#N/A</v>
      </c>
      <c r="R2119" s="613" t="e">
        <f t="shared" si="300"/>
        <v>#N/A</v>
      </c>
      <c r="S2119" s="613" t="e">
        <f t="shared" si="301"/>
        <v>#N/A</v>
      </c>
      <c r="T2119" s="747" t="e">
        <f t="shared" si="302"/>
        <v>#N/A</v>
      </c>
      <c r="U2119" s="613" t="e">
        <f t="shared" si="303"/>
        <v>#N/A</v>
      </c>
    </row>
    <row r="2120" spans="1:21">
      <c r="A2120" s="285"/>
      <c r="B2120" s="285"/>
      <c r="C2120" s="447"/>
      <c r="D2120" s="497" t="e">
        <f t="shared" si="304"/>
        <v>#N/A</v>
      </c>
      <c r="E2120" s="496" t="e">
        <v>#N/A</v>
      </c>
      <c r="F2120" s="489" t="e">
        <v>#N/A</v>
      </c>
      <c r="G2120" s="489" t="e">
        <v>#N/A</v>
      </c>
      <c r="H2120" s="489" t="e">
        <v>#N/A</v>
      </c>
      <c r="I2120" s="489" t="e">
        <v>#N/A</v>
      </c>
      <c r="J2120" s="489" t="e">
        <v>#N/A</v>
      </c>
      <c r="K2120" s="489" t="e">
        <v>#N/A</v>
      </c>
      <c r="L2120" s="489" t="e">
        <v>#N/A</v>
      </c>
      <c r="N2120" s="613" t="e">
        <f t="shared" si="297"/>
        <v>#N/A</v>
      </c>
      <c r="O2120" s="613" t="e">
        <f t="shared" si="298"/>
        <v>#N/A</v>
      </c>
      <c r="P2120" s="613" t="e">
        <f t="shared" si="299"/>
        <v>#N/A</v>
      </c>
      <c r="Q2120" s="896" t="e">
        <f t="shared" si="305"/>
        <v>#N/A</v>
      </c>
      <c r="R2120" s="613" t="e">
        <f t="shared" si="300"/>
        <v>#N/A</v>
      </c>
      <c r="S2120" s="613" t="e">
        <f t="shared" si="301"/>
        <v>#N/A</v>
      </c>
      <c r="T2120" s="747" t="e">
        <f t="shared" si="302"/>
        <v>#N/A</v>
      </c>
      <c r="U2120" s="613" t="e">
        <f t="shared" si="303"/>
        <v>#N/A</v>
      </c>
    </row>
    <row r="2121" spans="1:21">
      <c r="A2121" s="285"/>
      <c r="B2121" s="285"/>
      <c r="C2121" s="447"/>
      <c r="D2121" s="497" t="e">
        <f t="shared" si="304"/>
        <v>#N/A</v>
      </c>
      <c r="E2121" s="496" t="e">
        <v>#N/A</v>
      </c>
      <c r="F2121" s="489" t="e">
        <v>#N/A</v>
      </c>
      <c r="G2121" s="489" t="e">
        <v>#N/A</v>
      </c>
      <c r="H2121" s="489" t="e">
        <v>#N/A</v>
      </c>
      <c r="I2121" s="489" t="e">
        <v>#N/A</v>
      </c>
      <c r="J2121" s="489" t="e">
        <v>#N/A</v>
      </c>
      <c r="K2121" s="489" t="e">
        <v>#N/A</v>
      </c>
      <c r="L2121" s="489" t="e">
        <v>#N/A</v>
      </c>
      <c r="N2121" s="613" t="e">
        <f t="shared" si="297"/>
        <v>#N/A</v>
      </c>
      <c r="O2121" s="613" t="e">
        <f t="shared" si="298"/>
        <v>#N/A</v>
      </c>
      <c r="P2121" s="613" t="e">
        <f t="shared" si="299"/>
        <v>#N/A</v>
      </c>
      <c r="Q2121" s="896" t="e">
        <f t="shared" si="305"/>
        <v>#N/A</v>
      </c>
      <c r="R2121" s="613" t="e">
        <f t="shared" si="300"/>
        <v>#N/A</v>
      </c>
      <c r="S2121" s="613" t="e">
        <f t="shared" si="301"/>
        <v>#N/A</v>
      </c>
      <c r="T2121" s="747" t="e">
        <f t="shared" si="302"/>
        <v>#N/A</v>
      </c>
      <c r="U2121" s="613" t="e">
        <f t="shared" si="303"/>
        <v>#N/A</v>
      </c>
    </row>
    <row r="2122" spans="1:21">
      <c r="A2122" s="285"/>
      <c r="B2122" s="285"/>
      <c r="C2122" s="447"/>
      <c r="D2122" s="497" t="e">
        <f t="shared" si="304"/>
        <v>#N/A</v>
      </c>
      <c r="E2122" s="496" t="e">
        <v>#N/A</v>
      </c>
      <c r="F2122" s="489" t="e">
        <v>#N/A</v>
      </c>
      <c r="G2122" s="489" t="e">
        <v>#N/A</v>
      </c>
      <c r="H2122" s="489" t="e">
        <v>#N/A</v>
      </c>
      <c r="I2122" s="489" t="e">
        <v>#N/A</v>
      </c>
      <c r="J2122" s="489" t="e">
        <v>#N/A</v>
      </c>
      <c r="K2122" s="489" t="e">
        <v>#N/A</v>
      </c>
      <c r="L2122" s="489" t="e">
        <v>#N/A</v>
      </c>
      <c r="N2122" s="613" t="e">
        <f t="shared" si="297"/>
        <v>#N/A</v>
      </c>
      <c r="O2122" s="613" t="e">
        <f t="shared" si="298"/>
        <v>#N/A</v>
      </c>
      <c r="P2122" s="613" t="e">
        <f t="shared" si="299"/>
        <v>#N/A</v>
      </c>
      <c r="Q2122" s="896" t="e">
        <f t="shared" si="305"/>
        <v>#N/A</v>
      </c>
      <c r="R2122" s="613" t="e">
        <f t="shared" si="300"/>
        <v>#N/A</v>
      </c>
      <c r="S2122" s="613" t="e">
        <f t="shared" si="301"/>
        <v>#N/A</v>
      </c>
      <c r="T2122" s="747" t="e">
        <f t="shared" si="302"/>
        <v>#N/A</v>
      </c>
      <c r="U2122" s="613" t="e">
        <f t="shared" si="303"/>
        <v>#N/A</v>
      </c>
    </row>
    <row r="2123" spans="1:21">
      <c r="A2123" s="285"/>
      <c r="B2123" s="285"/>
      <c r="C2123" s="447"/>
      <c r="D2123" s="497" t="e">
        <f t="shared" si="304"/>
        <v>#N/A</v>
      </c>
      <c r="E2123" s="496" t="e">
        <v>#N/A</v>
      </c>
      <c r="F2123" s="489" t="e">
        <v>#N/A</v>
      </c>
      <c r="G2123" s="489" t="e">
        <v>#N/A</v>
      </c>
      <c r="H2123" s="489" t="e">
        <v>#N/A</v>
      </c>
      <c r="I2123" s="489" t="e">
        <v>#N/A</v>
      </c>
      <c r="J2123" s="489" t="e">
        <v>#N/A</v>
      </c>
      <c r="K2123" s="489" t="e">
        <v>#N/A</v>
      </c>
      <c r="L2123" s="489" t="e">
        <v>#N/A</v>
      </c>
      <c r="N2123" s="613" t="e">
        <f t="shared" si="297"/>
        <v>#N/A</v>
      </c>
      <c r="O2123" s="613" t="e">
        <f t="shared" si="298"/>
        <v>#N/A</v>
      </c>
      <c r="P2123" s="613" t="e">
        <f t="shared" si="299"/>
        <v>#N/A</v>
      </c>
      <c r="Q2123" s="896" t="e">
        <f t="shared" si="305"/>
        <v>#N/A</v>
      </c>
      <c r="R2123" s="613" t="e">
        <f t="shared" si="300"/>
        <v>#N/A</v>
      </c>
      <c r="S2123" s="613" t="e">
        <f t="shared" si="301"/>
        <v>#N/A</v>
      </c>
      <c r="T2123" s="747" t="e">
        <f t="shared" si="302"/>
        <v>#N/A</v>
      </c>
      <c r="U2123" s="613" t="e">
        <f t="shared" si="303"/>
        <v>#N/A</v>
      </c>
    </row>
    <row r="2124" spans="1:21">
      <c r="A2124" s="285"/>
      <c r="B2124" s="285"/>
      <c r="C2124" s="447"/>
      <c r="D2124" s="497" t="e">
        <f t="shared" si="304"/>
        <v>#N/A</v>
      </c>
      <c r="E2124" s="496" t="e">
        <v>#N/A</v>
      </c>
      <c r="F2124" s="489" t="e">
        <v>#N/A</v>
      </c>
      <c r="G2124" s="489" t="e">
        <v>#N/A</v>
      </c>
      <c r="H2124" s="489" t="e">
        <v>#N/A</v>
      </c>
      <c r="I2124" s="489" t="e">
        <v>#N/A</v>
      </c>
      <c r="J2124" s="489" t="e">
        <v>#N/A</v>
      </c>
      <c r="K2124" s="489" t="e">
        <v>#N/A</v>
      </c>
      <c r="L2124" s="489" t="e">
        <v>#N/A</v>
      </c>
      <c r="N2124" s="613" t="e">
        <f t="shared" si="297"/>
        <v>#N/A</v>
      </c>
      <c r="O2124" s="613" t="e">
        <f t="shared" si="298"/>
        <v>#N/A</v>
      </c>
      <c r="P2124" s="613" t="e">
        <f t="shared" si="299"/>
        <v>#N/A</v>
      </c>
      <c r="Q2124" s="896" t="e">
        <f t="shared" si="305"/>
        <v>#N/A</v>
      </c>
      <c r="R2124" s="613" t="e">
        <f t="shared" si="300"/>
        <v>#N/A</v>
      </c>
      <c r="S2124" s="613" t="e">
        <f t="shared" si="301"/>
        <v>#N/A</v>
      </c>
      <c r="T2124" s="747" t="e">
        <f t="shared" si="302"/>
        <v>#N/A</v>
      </c>
      <c r="U2124" s="613" t="e">
        <f t="shared" si="303"/>
        <v>#N/A</v>
      </c>
    </row>
    <row r="2125" spans="1:21">
      <c r="A2125" s="285"/>
      <c r="B2125" s="285"/>
      <c r="C2125" s="447"/>
      <c r="D2125" s="497" t="e">
        <f t="shared" si="304"/>
        <v>#N/A</v>
      </c>
      <c r="E2125" s="496" t="e">
        <v>#N/A</v>
      </c>
      <c r="F2125" s="489" t="e">
        <v>#N/A</v>
      </c>
      <c r="G2125" s="489" t="e">
        <v>#N/A</v>
      </c>
      <c r="H2125" s="489" t="e">
        <v>#N/A</v>
      </c>
      <c r="I2125" s="489" t="e">
        <v>#N/A</v>
      </c>
      <c r="J2125" s="489" t="e">
        <v>#N/A</v>
      </c>
      <c r="K2125" s="489" t="e">
        <v>#N/A</v>
      </c>
      <c r="L2125" s="489" t="e">
        <v>#N/A</v>
      </c>
      <c r="N2125" s="613" t="e">
        <f t="shared" si="297"/>
        <v>#N/A</v>
      </c>
      <c r="O2125" s="613" t="e">
        <f t="shared" si="298"/>
        <v>#N/A</v>
      </c>
      <c r="P2125" s="613" t="e">
        <f t="shared" si="299"/>
        <v>#N/A</v>
      </c>
      <c r="Q2125" s="896" t="e">
        <f t="shared" si="305"/>
        <v>#N/A</v>
      </c>
      <c r="R2125" s="613" t="e">
        <f t="shared" si="300"/>
        <v>#N/A</v>
      </c>
      <c r="S2125" s="613" t="e">
        <f t="shared" si="301"/>
        <v>#N/A</v>
      </c>
      <c r="T2125" s="747" t="e">
        <f t="shared" si="302"/>
        <v>#N/A</v>
      </c>
      <c r="U2125" s="613" t="e">
        <f t="shared" si="303"/>
        <v>#N/A</v>
      </c>
    </row>
    <row r="2126" spans="1:21">
      <c r="A2126" s="285"/>
      <c r="B2126" s="285"/>
      <c r="C2126" s="447"/>
      <c r="D2126" s="497" t="e">
        <f t="shared" si="304"/>
        <v>#N/A</v>
      </c>
      <c r="E2126" s="496" t="e">
        <v>#N/A</v>
      </c>
      <c r="F2126" s="489" t="e">
        <v>#N/A</v>
      </c>
      <c r="G2126" s="489" t="e">
        <v>#N/A</v>
      </c>
      <c r="H2126" s="489" t="e">
        <v>#N/A</v>
      </c>
      <c r="I2126" s="489" t="e">
        <v>#N/A</v>
      </c>
      <c r="J2126" s="489" t="e">
        <v>#N/A</v>
      </c>
      <c r="K2126" s="489" t="e">
        <v>#N/A</v>
      </c>
      <c r="L2126" s="489" t="e">
        <v>#N/A</v>
      </c>
      <c r="N2126" s="613" t="e">
        <f t="shared" si="297"/>
        <v>#N/A</v>
      </c>
      <c r="O2126" s="613" t="e">
        <f t="shared" si="298"/>
        <v>#N/A</v>
      </c>
      <c r="P2126" s="613" t="e">
        <f t="shared" si="299"/>
        <v>#N/A</v>
      </c>
      <c r="Q2126" s="896" t="e">
        <f t="shared" si="305"/>
        <v>#N/A</v>
      </c>
      <c r="R2126" s="613" t="e">
        <f t="shared" si="300"/>
        <v>#N/A</v>
      </c>
      <c r="S2126" s="613" t="e">
        <f t="shared" si="301"/>
        <v>#N/A</v>
      </c>
      <c r="T2126" s="747" t="e">
        <f t="shared" si="302"/>
        <v>#N/A</v>
      </c>
      <c r="U2126" s="613" t="e">
        <f t="shared" si="303"/>
        <v>#N/A</v>
      </c>
    </row>
    <row r="2127" spans="1:21">
      <c r="A2127" s="285"/>
      <c r="B2127" s="285"/>
      <c r="C2127" s="447"/>
      <c r="D2127" s="497" t="e">
        <f t="shared" si="304"/>
        <v>#N/A</v>
      </c>
      <c r="E2127" s="496" t="e">
        <v>#N/A</v>
      </c>
      <c r="F2127" s="489" t="e">
        <v>#N/A</v>
      </c>
      <c r="G2127" s="489" t="e">
        <v>#N/A</v>
      </c>
      <c r="H2127" s="489" t="e">
        <v>#N/A</v>
      </c>
      <c r="I2127" s="489" t="e">
        <v>#N/A</v>
      </c>
      <c r="J2127" s="489" t="e">
        <v>#N/A</v>
      </c>
      <c r="K2127" s="489" t="e">
        <v>#N/A</v>
      </c>
      <c r="L2127" s="489" t="e">
        <v>#N/A</v>
      </c>
      <c r="N2127" s="613" t="e">
        <f t="shared" si="297"/>
        <v>#N/A</v>
      </c>
      <c r="O2127" s="613" t="e">
        <f t="shared" si="298"/>
        <v>#N/A</v>
      </c>
      <c r="P2127" s="613" t="e">
        <f t="shared" si="299"/>
        <v>#N/A</v>
      </c>
      <c r="Q2127" s="896" t="e">
        <f t="shared" si="305"/>
        <v>#N/A</v>
      </c>
      <c r="R2127" s="613" t="e">
        <f t="shared" si="300"/>
        <v>#N/A</v>
      </c>
      <c r="S2127" s="613" t="e">
        <f t="shared" si="301"/>
        <v>#N/A</v>
      </c>
      <c r="T2127" s="747" t="e">
        <f t="shared" si="302"/>
        <v>#N/A</v>
      </c>
      <c r="U2127" s="613" t="e">
        <f t="shared" si="303"/>
        <v>#N/A</v>
      </c>
    </row>
    <row r="2128" spans="1:21">
      <c r="A2128" s="285"/>
      <c r="B2128" s="285"/>
      <c r="C2128" s="447"/>
      <c r="D2128" s="497" t="e">
        <f t="shared" si="304"/>
        <v>#N/A</v>
      </c>
      <c r="E2128" s="496" t="e">
        <v>#N/A</v>
      </c>
      <c r="F2128" s="489" t="e">
        <v>#N/A</v>
      </c>
      <c r="G2128" s="489" t="e">
        <v>#N/A</v>
      </c>
      <c r="H2128" s="489" t="e">
        <v>#N/A</v>
      </c>
      <c r="I2128" s="489" t="e">
        <v>#N/A</v>
      </c>
      <c r="J2128" s="489" t="e">
        <v>#N/A</v>
      </c>
      <c r="K2128" s="489" t="e">
        <v>#N/A</v>
      </c>
      <c r="L2128" s="489" t="e">
        <v>#N/A</v>
      </c>
      <c r="N2128" s="613" t="e">
        <f t="shared" si="297"/>
        <v>#N/A</v>
      </c>
      <c r="O2128" s="613" t="e">
        <f t="shared" si="298"/>
        <v>#N/A</v>
      </c>
      <c r="P2128" s="613" t="e">
        <f t="shared" si="299"/>
        <v>#N/A</v>
      </c>
      <c r="Q2128" s="896" t="e">
        <f t="shared" si="305"/>
        <v>#N/A</v>
      </c>
      <c r="R2128" s="613" t="e">
        <f t="shared" si="300"/>
        <v>#N/A</v>
      </c>
      <c r="S2128" s="613" t="e">
        <f t="shared" si="301"/>
        <v>#N/A</v>
      </c>
      <c r="T2128" s="747" t="e">
        <f t="shared" si="302"/>
        <v>#N/A</v>
      </c>
      <c r="U2128" s="613" t="e">
        <f t="shared" si="303"/>
        <v>#N/A</v>
      </c>
    </row>
    <row r="2129" spans="1:21">
      <c r="A2129" s="285"/>
      <c r="B2129" s="285"/>
      <c r="C2129" s="447"/>
      <c r="D2129" s="497" t="e">
        <f t="shared" si="304"/>
        <v>#N/A</v>
      </c>
      <c r="E2129" s="496" t="e">
        <v>#N/A</v>
      </c>
      <c r="F2129" s="489" t="e">
        <v>#N/A</v>
      </c>
      <c r="G2129" s="489" t="e">
        <v>#N/A</v>
      </c>
      <c r="H2129" s="489" t="e">
        <v>#N/A</v>
      </c>
      <c r="I2129" s="489" t="e">
        <v>#N/A</v>
      </c>
      <c r="J2129" s="489" t="e">
        <v>#N/A</v>
      </c>
      <c r="K2129" s="489" t="e">
        <v>#N/A</v>
      </c>
      <c r="L2129" s="489" t="e">
        <v>#N/A</v>
      </c>
      <c r="N2129" s="613" t="e">
        <f t="shared" si="297"/>
        <v>#N/A</v>
      </c>
      <c r="O2129" s="613" t="e">
        <f t="shared" si="298"/>
        <v>#N/A</v>
      </c>
      <c r="P2129" s="613" t="e">
        <f t="shared" si="299"/>
        <v>#N/A</v>
      </c>
      <c r="Q2129" s="896" t="e">
        <f t="shared" si="305"/>
        <v>#N/A</v>
      </c>
      <c r="R2129" s="613" t="e">
        <f t="shared" si="300"/>
        <v>#N/A</v>
      </c>
      <c r="S2129" s="613" t="e">
        <f t="shared" si="301"/>
        <v>#N/A</v>
      </c>
      <c r="T2129" s="747" t="e">
        <f t="shared" si="302"/>
        <v>#N/A</v>
      </c>
      <c r="U2129" s="613" t="e">
        <f t="shared" si="303"/>
        <v>#N/A</v>
      </c>
    </row>
    <row r="2130" spans="1:21">
      <c r="A2130" s="285"/>
      <c r="B2130" s="285"/>
      <c r="C2130" s="447"/>
      <c r="D2130" s="497" t="e">
        <f t="shared" si="304"/>
        <v>#N/A</v>
      </c>
      <c r="E2130" s="496" t="e">
        <v>#N/A</v>
      </c>
      <c r="F2130" s="489" t="e">
        <v>#N/A</v>
      </c>
      <c r="G2130" s="489" t="e">
        <v>#N/A</v>
      </c>
      <c r="H2130" s="489" t="e">
        <v>#N/A</v>
      </c>
      <c r="I2130" s="489" t="e">
        <v>#N/A</v>
      </c>
      <c r="J2130" s="489" t="e">
        <v>#N/A</v>
      </c>
      <c r="K2130" s="489" t="e">
        <v>#N/A</v>
      </c>
      <c r="L2130" s="489" t="e">
        <v>#N/A</v>
      </c>
      <c r="N2130" s="613" t="e">
        <f t="shared" si="297"/>
        <v>#N/A</v>
      </c>
      <c r="O2130" s="613" t="e">
        <f t="shared" si="298"/>
        <v>#N/A</v>
      </c>
      <c r="P2130" s="613" t="e">
        <f t="shared" si="299"/>
        <v>#N/A</v>
      </c>
      <c r="Q2130" s="896" t="e">
        <f t="shared" si="305"/>
        <v>#N/A</v>
      </c>
      <c r="R2130" s="613" t="e">
        <f t="shared" si="300"/>
        <v>#N/A</v>
      </c>
      <c r="S2130" s="613" t="e">
        <f t="shared" si="301"/>
        <v>#N/A</v>
      </c>
      <c r="T2130" s="747" t="e">
        <f t="shared" si="302"/>
        <v>#N/A</v>
      </c>
      <c r="U2130" s="613" t="e">
        <f t="shared" si="303"/>
        <v>#N/A</v>
      </c>
    </row>
    <row r="2131" spans="1:21">
      <c r="A2131" s="285"/>
      <c r="B2131" s="285"/>
      <c r="C2131" s="447"/>
      <c r="D2131" s="497" t="e">
        <f t="shared" si="304"/>
        <v>#N/A</v>
      </c>
      <c r="E2131" s="496" t="e">
        <v>#N/A</v>
      </c>
      <c r="F2131" s="489" t="e">
        <v>#N/A</v>
      </c>
      <c r="G2131" s="489" t="e">
        <v>#N/A</v>
      </c>
      <c r="H2131" s="489" t="e">
        <v>#N/A</v>
      </c>
      <c r="I2131" s="489" t="e">
        <v>#N/A</v>
      </c>
      <c r="J2131" s="489" t="e">
        <v>#N/A</v>
      </c>
      <c r="K2131" s="489" t="e">
        <v>#N/A</v>
      </c>
      <c r="L2131" s="489" t="e">
        <v>#N/A</v>
      </c>
      <c r="N2131" s="613" t="e">
        <f t="shared" si="297"/>
        <v>#N/A</v>
      </c>
      <c r="O2131" s="613" t="e">
        <f t="shared" si="298"/>
        <v>#N/A</v>
      </c>
      <c r="P2131" s="613" t="e">
        <f t="shared" si="299"/>
        <v>#N/A</v>
      </c>
      <c r="Q2131" s="896" t="e">
        <f t="shared" si="305"/>
        <v>#N/A</v>
      </c>
      <c r="R2131" s="613" t="e">
        <f t="shared" si="300"/>
        <v>#N/A</v>
      </c>
      <c r="S2131" s="613" t="e">
        <f t="shared" si="301"/>
        <v>#N/A</v>
      </c>
      <c r="T2131" s="747" t="e">
        <f t="shared" si="302"/>
        <v>#N/A</v>
      </c>
      <c r="U2131" s="613" t="e">
        <f t="shared" si="303"/>
        <v>#N/A</v>
      </c>
    </row>
    <row r="2132" spans="1:21">
      <c r="A2132" s="285"/>
      <c r="B2132" s="285"/>
      <c r="C2132" s="447"/>
      <c r="D2132" s="497" t="e">
        <f t="shared" si="304"/>
        <v>#N/A</v>
      </c>
      <c r="E2132" s="496" t="e">
        <v>#N/A</v>
      </c>
      <c r="F2132" s="489" t="e">
        <v>#N/A</v>
      </c>
      <c r="G2132" s="489" t="e">
        <v>#N/A</v>
      </c>
      <c r="H2132" s="489" t="e">
        <v>#N/A</v>
      </c>
      <c r="I2132" s="489" t="e">
        <v>#N/A</v>
      </c>
      <c r="J2132" s="489" t="e">
        <v>#N/A</v>
      </c>
      <c r="K2132" s="489" t="e">
        <v>#N/A</v>
      </c>
      <c r="L2132" s="489" t="e">
        <v>#N/A</v>
      </c>
      <c r="N2132" s="613" t="e">
        <f t="shared" si="297"/>
        <v>#N/A</v>
      </c>
      <c r="O2132" s="613" t="e">
        <f t="shared" si="298"/>
        <v>#N/A</v>
      </c>
      <c r="P2132" s="613" t="e">
        <f t="shared" si="299"/>
        <v>#N/A</v>
      </c>
      <c r="Q2132" s="896" t="e">
        <f t="shared" si="305"/>
        <v>#N/A</v>
      </c>
      <c r="R2132" s="613" t="e">
        <f t="shared" si="300"/>
        <v>#N/A</v>
      </c>
      <c r="S2132" s="613" t="e">
        <f t="shared" si="301"/>
        <v>#N/A</v>
      </c>
      <c r="T2132" s="747" t="e">
        <f t="shared" si="302"/>
        <v>#N/A</v>
      </c>
      <c r="U2132" s="613" t="e">
        <f t="shared" si="303"/>
        <v>#N/A</v>
      </c>
    </row>
    <row r="2133" spans="1:21">
      <c r="A2133" s="285"/>
      <c r="B2133" s="285"/>
      <c r="C2133" s="447"/>
      <c r="D2133" s="497" t="e">
        <f t="shared" si="304"/>
        <v>#N/A</v>
      </c>
      <c r="E2133" s="496" t="e">
        <v>#N/A</v>
      </c>
      <c r="F2133" s="489" t="e">
        <v>#N/A</v>
      </c>
      <c r="G2133" s="489" t="e">
        <v>#N/A</v>
      </c>
      <c r="H2133" s="489" t="e">
        <v>#N/A</v>
      </c>
      <c r="I2133" s="489" t="e">
        <v>#N/A</v>
      </c>
      <c r="J2133" s="489" t="e">
        <v>#N/A</v>
      </c>
      <c r="K2133" s="489" t="e">
        <v>#N/A</v>
      </c>
      <c r="L2133" s="489" t="e">
        <v>#N/A</v>
      </c>
      <c r="N2133" s="613" t="e">
        <f t="shared" si="297"/>
        <v>#N/A</v>
      </c>
      <c r="O2133" s="613" t="e">
        <f t="shared" si="298"/>
        <v>#N/A</v>
      </c>
      <c r="P2133" s="613" t="e">
        <f t="shared" si="299"/>
        <v>#N/A</v>
      </c>
      <c r="Q2133" s="896" t="e">
        <f t="shared" si="305"/>
        <v>#N/A</v>
      </c>
      <c r="R2133" s="613" t="e">
        <f t="shared" si="300"/>
        <v>#N/A</v>
      </c>
      <c r="S2133" s="613" t="e">
        <f t="shared" si="301"/>
        <v>#N/A</v>
      </c>
      <c r="T2133" s="747" t="e">
        <f t="shared" si="302"/>
        <v>#N/A</v>
      </c>
      <c r="U2133" s="613" t="e">
        <f t="shared" si="303"/>
        <v>#N/A</v>
      </c>
    </row>
    <row r="2134" spans="1:21">
      <c r="A2134" s="285"/>
      <c r="B2134" s="285"/>
      <c r="C2134" s="447"/>
      <c r="D2134" s="497" t="e">
        <f t="shared" si="304"/>
        <v>#N/A</v>
      </c>
      <c r="E2134" s="496" t="e">
        <v>#N/A</v>
      </c>
      <c r="F2134" s="489" t="e">
        <v>#N/A</v>
      </c>
      <c r="G2134" s="489" t="e">
        <v>#N/A</v>
      </c>
      <c r="H2134" s="489" t="e">
        <v>#N/A</v>
      </c>
      <c r="I2134" s="489" t="e">
        <v>#N/A</v>
      </c>
      <c r="J2134" s="489" t="e">
        <v>#N/A</v>
      </c>
      <c r="K2134" s="489" t="e">
        <v>#N/A</v>
      </c>
      <c r="L2134" s="489" t="e">
        <v>#N/A</v>
      </c>
      <c r="N2134" s="613" t="e">
        <f t="shared" si="297"/>
        <v>#N/A</v>
      </c>
      <c r="O2134" s="613" t="e">
        <f t="shared" si="298"/>
        <v>#N/A</v>
      </c>
      <c r="P2134" s="613" t="e">
        <f t="shared" si="299"/>
        <v>#N/A</v>
      </c>
      <c r="Q2134" s="896" t="e">
        <f t="shared" si="305"/>
        <v>#N/A</v>
      </c>
      <c r="R2134" s="613" t="e">
        <f t="shared" si="300"/>
        <v>#N/A</v>
      </c>
      <c r="S2134" s="613" t="e">
        <f t="shared" si="301"/>
        <v>#N/A</v>
      </c>
      <c r="T2134" s="747" t="e">
        <f t="shared" si="302"/>
        <v>#N/A</v>
      </c>
      <c r="U2134" s="613" t="e">
        <f t="shared" si="303"/>
        <v>#N/A</v>
      </c>
    </row>
    <row r="2135" spans="1:21">
      <c r="A2135" s="285"/>
      <c r="B2135" s="285"/>
      <c r="C2135" s="447"/>
      <c r="D2135" s="497" t="e">
        <f t="shared" si="304"/>
        <v>#N/A</v>
      </c>
      <c r="E2135" s="496" t="e">
        <v>#N/A</v>
      </c>
      <c r="F2135" s="489" t="e">
        <v>#N/A</v>
      </c>
      <c r="G2135" s="489" t="e">
        <v>#N/A</v>
      </c>
      <c r="H2135" s="489" t="e">
        <v>#N/A</v>
      </c>
      <c r="I2135" s="489" t="e">
        <v>#N/A</v>
      </c>
      <c r="J2135" s="489" t="e">
        <v>#N/A</v>
      </c>
      <c r="K2135" s="489" t="e">
        <v>#N/A</v>
      </c>
      <c r="L2135" s="489" t="e">
        <v>#N/A</v>
      </c>
      <c r="N2135" s="613" t="e">
        <f t="shared" si="297"/>
        <v>#N/A</v>
      </c>
      <c r="O2135" s="613" t="e">
        <f t="shared" si="298"/>
        <v>#N/A</v>
      </c>
      <c r="P2135" s="613" t="e">
        <f t="shared" si="299"/>
        <v>#N/A</v>
      </c>
      <c r="Q2135" s="896" t="e">
        <f t="shared" si="305"/>
        <v>#N/A</v>
      </c>
      <c r="R2135" s="613" t="e">
        <f t="shared" si="300"/>
        <v>#N/A</v>
      </c>
      <c r="S2135" s="613" t="e">
        <f t="shared" si="301"/>
        <v>#N/A</v>
      </c>
      <c r="T2135" s="747" t="e">
        <f t="shared" si="302"/>
        <v>#N/A</v>
      </c>
      <c r="U2135" s="613" t="e">
        <f t="shared" si="303"/>
        <v>#N/A</v>
      </c>
    </row>
    <row r="2136" spans="1:21">
      <c r="A2136" s="285"/>
      <c r="B2136" s="285"/>
      <c r="C2136" s="447"/>
      <c r="D2136" s="497" t="e">
        <f t="shared" si="304"/>
        <v>#N/A</v>
      </c>
      <c r="E2136" s="496" t="e">
        <v>#N/A</v>
      </c>
      <c r="F2136" s="489" t="e">
        <v>#N/A</v>
      </c>
      <c r="G2136" s="489" t="e">
        <v>#N/A</v>
      </c>
      <c r="H2136" s="489" t="e">
        <v>#N/A</v>
      </c>
      <c r="I2136" s="489" t="e">
        <v>#N/A</v>
      </c>
      <c r="J2136" s="489" t="e">
        <v>#N/A</v>
      </c>
      <c r="K2136" s="489" t="e">
        <v>#N/A</v>
      </c>
      <c r="L2136" s="489" t="e">
        <v>#N/A</v>
      </c>
      <c r="N2136" s="613" t="e">
        <f t="shared" si="297"/>
        <v>#N/A</v>
      </c>
      <c r="O2136" s="613" t="e">
        <f t="shared" si="298"/>
        <v>#N/A</v>
      </c>
      <c r="P2136" s="613" t="e">
        <f t="shared" si="299"/>
        <v>#N/A</v>
      </c>
      <c r="Q2136" s="896" t="e">
        <f t="shared" si="305"/>
        <v>#N/A</v>
      </c>
      <c r="R2136" s="613" t="e">
        <f t="shared" si="300"/>
        <v>#N/A</v>
      </c>
      <c r="S2136" s="613" t="e">
        <f t="shared" si="301"/>
        <v>#N/A</v>
      </c>
      <c r="T2136" s="747" t="e">
        <f t="shared" si="302"/>
        <v>#N/A</v>
      </c>
      <c r="U2136" s="613" t="e">
        <f t="shared" si="303"/>
        <v>#N/A</v>
      </c>
    </row>
    <row r="2137" spans="1:21">
      <c r="A2137" s="285"/>
      <c r="B2137" s="285"/>
      <c r="C2137" s="447"/>
      <c r="D2137" s="497" t="e">
        <f t="shared" si="304"/>
        <v>#N/A</v>
      </c>
      <c r="E2137" s="496" t="e">
        <v>#N/A</v>
      </c>
      <c r="F2137" s="489" t="e">
        <v>#N/A</v>
      </c>
      <c r="G2137" s="489" t="e">
        <v>#N/A</v>
      </c>
      <c r="H2137" s="489" t="e">
        <v>#N/A</v>
      </c>
      <c r="I2137" s="489" t="e">
        <v>#N/A</v>
      </c>
      <c r="J2137" s="489" t="e">
        <v>#N/A</v>
      </c>
      <c r="K2137" s="489" t="e">
        <v>#N/A</v>
      </c>
      <c r="L2137" s="489" t="e">
        <v>#N/A</v>
      </c>
      <c r="N2137" s="613" t="e">
        <f t="shared" si="297"/>
        <v>#N/A</v>
      </c>
      <c r="O2137" s="613" t="e">
        <f t="shared" si="298"/>
        <v>#N/A</v>
      </c>
      <c r="P2137" s="613" t="e">
        <f t="shared" si="299"/>
        <v>#N/A</v>
      </c>
      <c r="Q2137" s="896" t="e">
        <f t="shared" si="305"/>
        <v>#N/A</v>
      </c>
      <c r="R2137" s="613" t="e">
        <f t="shared" si="300"/>
        <v>#N/A</v>
      </c>
      <c r="S2137" s="613" t="e">
        <f t="shared" si="301"/>
        <v>#N/A</v>
      </c>
      <c r="T2137" s="747" t="e">
        <f t="shared" si="302"/>
        <v>#N/A</v>
      </c>
      <c r="U2137" s="613" t="e">
        <f t="shared" si="303"/>
        <v>#N/A</v>
      </c>
    </row>
    <row r="2138" spans="1:21">
      <c r="A2138" s="285"/>
      <c r="B2138" s="285"/>
      <c r="C2138" s="447"/>
      <c r="D2138" s="497" t="e">
        <f t="shared" si="304"/>
        <v>#N/A</v>
      </c>
      <c r="E2138" s="496" t="e">
        <v>#N/A</v>
      </c>
      <c r="F2138" s="489" t="e">
        <v>#N/A</v>
      </c>
      <c r="G2138" s="489" t="e">
        <v>#N/A</v>
      </c>
      <c r="H2138" s="489" t="e">
        <v>#N/A</v>
      </c>
      <c r="I2138" s="489" t="e">
        <v>#N/A</v>
      </c>
      <c r="J2138" s="489" t="e">
        <v>#N/A</v>
      </c>
      <c r="K2138" s="489" t="e">
        <v>#N/A</v>
      </c>
      <c r="L2138" s="489" t="e">
        <v>#N/A</v>
      </c>
      <c r="N2138" s="613" t="e">
        <f t="shared" si="297"/>
        <v>#N/A</v>
      </c>
      <c r="O2138" s="613" t="e">
        <f t="shared" si="298"/>
        <v>#N/A</v>
      </c>
      <c r="P2138" s="613" t="e">
        <f t="shared" si="299"/>
        <v>#N/A</v>
      </c>
      <c r="Q2138" s="896" t="e">
        <f t="shared" si="305"/>
        <v>#N/A</v>
      </c>
      <c r="R2138" s="613" t="e">
        <f t="shared" si="300"/>
        <v>#N/A</v>
      </c>
      <c r="S2138" s="613" t="e">
        <f t="shared" si="301"/>
        <v>#N/A</v>
      </c>
      <c r="T2138" s="747" t="e">
        <f t="shared" si="302"/>
        <v>#N/A</v>
      </c>
      <c r="U2138" s="613" t="e">
        <f t="shared" si="303"/>
        <v>#N/A</v>
      </c>
    </row>
    <row r="2139" spans="1:21">
      <c r="A2139" s="285"/>
      <c r="B2139" s="285"/>
      <c r="C2139" s="447"/>
      <c r="D2139" s="497" t="e">
        <f t="shared" si="304"/>
        <v>#N/A</v>
      </c>
      <c r="E2139" s="496" t="e">
        <v>#N/A</v>
      </c>
      <c r="F2139" s="489" t="e">
        <v>#N/A</v>
      </c>
      <c r="G2139" s="489" t="e">
        <v>#N/A</v>
      </c>
      <c r="H2139" s="489" t="e">
        <v>#N/A</v>
      </c>
      <c r="I2139" s="489" t="e">
        <v>#N/A</v>
      </c>
      <c r="J2139" s="489" t="e">
        <v>#N/A</v>
      </c>
      <c r="K2139" s="489" t="e">
        <v>#N/A</v>
      </c>
      <c r="L2139" s="489" t="e">
        <v>#N/A</v>
      </c>
      <c r="N2139" s="613" t="e">
        <f t="shared" si="297"/>
        <v>#N/A</v>
      </c>
      <c r="O2139" s="613" t="e">
        <f t="shared" si="298"/>
        <v>#N/A</v>
      </c>
      <c r="P2139" s="613" t="e">
        <f t="shared" si="299"/>
        <v>#N/A</v>
      </c>
      <c r="Q2139" s="896" t="e">
        <f t="shared" si="305"/>
        <v>#N/A</v>
      </c>
      <c r="R2139" s="613" t="e">
        <f t="shared" si="300"/>
        <v>#N/A</v>
      </c>
      <c r="S2139" s="613" t="e">
        <f t="shared" si="301"/>
        <v>#N/A</v>
      </c>
      <c r="T2139" s="747" t="e">
        <f t="shared" si="302"/>
        <v>#N/A</v>
      </c>
      <c r="U2139" s="613" t="e">
        <f t="shared" si="303"/>
        <v>#N/A</v>
      </c>
    </row>
    <row r="2140" spans="1:21">
      <c r="A2140" s="285"/>
      <c r="B2140" s="285"/>
      <c r="C2140" s="447"/>
      <c r="D2140" s="497" t="e">
        <f t="shared" si="304"/>
        <v>#N/A</v>
      </c>
      <c r="E2140" s="496" t="e">
        <v>#N/A</v>
      </c>
      <c r="F2140" s="489" t="e">
        <v>#N/A</v>
      </c>
      <c r="G2140" s="489" t="e">
        <v>#N/A</v>
      </c>
      <c r="H2140" s="489" t="e">
        <v>#N/A</v>
      </c>
      <c r="I2140" s="489" t="e">
        <v>#N/A</v>
      </c>
      <c r="J2140" s="489" t="e">
        <v>#N/A</v>
      </c>
      <c r="K2140" s="489" t="e">
        <v>#N/A</v>
      </c>
      <c r="L2140" s="489" t="e">
        <v>#N/A</v>
      </c>
      <c r="N2140" s="613" t="e">
        <f t="shared" si="297"/>
        <v>#N/A</v>
      </c>
      <c r="O2140" s="613" t="e">
        <f t="shared" si="298"/>
        <v>#N/A</v>
      </c>
      <c r="P2140" s="613" t="e">
        <f t="shared" si="299"/>
        <v>#N/A</v>
      </c>
      <c r="Q2140" s="896" t="e">
        <f t="shared" si="305"/>
        <v>#N/A</v>
      </c>
      <c r="R2140" s="613" t="e">
        <f t="shared" si="300"/>
        <v>#N/A</v>
      </c>
      <c r="S2140" s="613" t="e">
        <f t="shared" si="301"/>
        <v>#N/A</v>
      </c>
      <c r="T2140" s="747" t="e">
        <f t="shared" si="302"/>
        <v>#N/A</v>
      </c>
      <c r="U2140" s="613" t="e">
        <f t="shared" si="303"/>
        <v>#N/A</v>
      </c>
    </row>
    <row r="2141" spans="1:21">
      <c r="A2141" s="285"/>
      <c r="B2141" s="285"/>
      <c r="C2141" s="447"/>
      <c r="D2141" s="497" t="e">
        <f t="shared" si="304"/>
        <v>#N/A</v>
      </c>
      <c r="E2141" s="496" t="e">
        <v>#N/A</v>
      </c>
      <c r="F2141" s="489" t="e">
        <v>#N/A</v>
      </c>
      <c r="G2141" s="489" t="e">
        <v>#N/A</v>
      </c>
      <c r="H2141" s="489" t="e">
        <v>#N/A</v>
      </c>
      <c r="I2141" s="489" t="e">
        <v>#N/A</v>
      </c>
      <c r="J2141" s="489" t="e">
        <v>#N/A</v>
      </c>
      <c r="K2141" s="489" t="e">
        <v>#N/A</v>
      </c>
      <c r="L2141" s="489" t="e">
        <v>#N/A</v>
      </c>
      <c r="N2141" s="613" t="e">
        <f t="shared" si="297"/>
        <v>#N/A</v>
      </c>
      <c r="O2141" s="613" t="e">
        <f t="shared" si="298"/>
        <v>#N/A</v>
      </c>
      <c r="P2141" s="613" t="e">
        <f t="shared" si="299"/>
        <v>#N/A</v>
      </c>
      <c r="Q2141" s="896" t="e">
        <f t="shared" si="305"/>
        <v>#N/A</v>
      </c>
      <c r="R2141" s="613" t="e">
        <f t="shared" si="300"/>
        <v>#N/A</v>
      </c>
      <c r="S2141" s="613" t="e">
        <f t="shared" si="301"/>
        <v>#N/A</v>
      </c>
      <c r="T2141" s="747" t="e">
        <f t="shared" si="302"/>
        <v>#N/A</v>
      </c>
      <c r="U2141" s="613" t="e">
        <f t="shared" si="303"/>
        <v>#N/A</v>
      </c>
    </row>
    <row r="2142" spans="1:21">
      <c r="A2142" s="285"/>
      <c r="B2142" s="285"/>
      <c r="C2142" s="447"/>
      <c r="D2142" s="497" t="e">
        <f t="shared" si="304"/>
        <v>#N/A</v>
      </c>
      <c r="E2142" s="496" t="e">
        <v>#N/A</v>
      </c>
      <c r="F2142" s="489" t="e">
        <v>#N/A</v>
      </c>
      <c r="G2142" s="489" t="e">
        <v>#N/A</v>
      </c>
      <c r="H2142" s="489" t="e">
        <v>#N/A</v>
      </c>
      <c r="I2142" s="489" t="e">
        <v>#N/A</v>
      </c>
      <c r="J2142" s="489" t="e">
        <v>#N/A</v>
      </c>
      <c r="K2142" s="489" t="e">
        <v>#N/A</v>
      </c>
      <c r="L2142" s="489" t="e">
        <v>#N/A</v>
      </c>
      <c r="N2142" s="613" t="e">
        <f t="shared" si="297"/>
        <v>#N/A</v>
      </c>
      <c r="O2142" s="613" t="e">
        <f t="shared" si="298"/>
        <v>#N/A</v>
      </c>
      <c r="P2142" s="613" t="e">
        <f t="shared" si="299"/>
        <v>#N/A</v>
      </c>
      <c r="Q2142" s="896" t="e">
        <f t="shared" si="305"/>
        <v>#N/A</v>
      </c>
      <c r="R2142" s="613" t="e">
        <f t="shared" si="300"/>
        <v>#N/A</v>
      </c>
      <c r="S2142" s="613" t="e">
        <f t="shared" si="301"/>
        <v>#N/A</v>
      </c>
      <c r="T2142" s="747" t="e">
        <f t="shared" si="302"/>
        <v>#N/A</v>
      </c>
      <c r="U2142" s="613" t="e">
        <f t="shared" si="303"/>
        <v>#N/A</v>
      </c>
    </row>
    <row r="2143" spans="1:21">
      <c r="A2143" s="285"/>
      <c r="B2143" s="285"/>
      <c r="C2143" s="447"/>
      <c r="D2143" s="497" t="e">
        <f t="shared" si="304"/>
        <v>#N/A</v>
      </c>
      <c r="E2143" s="496" t="e">
        <v>#N/A</v>
      </c>
      <c r="F2143" s="489" t="e">
        <v>#N/A</v>
      </c>
      <c r="G2143" s="489" t="e">
        <v>#N/A</v>
      </c>
      <c r="H2143" s="489" t="e">
        <v>#N/A</v>
      </c>
      <c r="I2143" s="489" t="e">
        <v>#N/A</v>
      </c>
      <c r="J2143" s="489" t="e">
        <v>#N/A</v>
      </c>
      <c r="K2143" s="489" t="e">
        <v>#N/A</v>
      </c>
      <c r="L2143" s="489" t="e">
        <v>#N/A</v>
      </c>
      <c r="N2143" s="613" t="e">
        <f t="shared" si="297"/>
        <v>#N/A</v>
      </c>
      <c r="O2143" s="613" t="e">
        <f t="shared" si="298"/>
        <v>#N/A</v>
      </c>
      <c r="P2143" s="613" t="e">
        <f t="shared" si="299"/>
        <v>#N/A</v>
      </c>
      <c r="Q2143" s="896" t="e">
        <f t="shared" si="305"/>
        <v>#N/A</v>
      </c>
      <c r="R2143" s="613" t="e">
        <f t="shared" si="300"/>
        <v>#N/A</v>
      </c>
      <c r="S2143" s="613" t="e">
        <f t="shared" si="301"/>
        <v>#N/A</v>
      </c>
      <c r="T2143" s="747" t="e">
        <f t="shared" si="302"/>
        <v>#N/A</v>
      </c>
      <c r="U2143" s="613" t="e">
        <f t="shared" si="303"/>
        <v>#N/A</v>
      </c>
    </row>
    <row r="2144" spans="1:21">
      <c r="A2144" s="285"/>
      <c r="B2144" s="285"/>
      <c r="C2144" s="447"/>
      <c r="D2144" s="497" t="e">
        <f t="shared" si="304"/>
        <v>#N/A</v>
      </c>
      <c r="E2144" s="496" t="e">
        <v>#N/A</v>
      </c>
      <c r="F2144" s="489" t="e">
        <v>#N/A</v>
      </c>
      <c r="G2144" s="489" t="e">
        <v>#N/A</v>
      </c>
      <c r="H2144" s="489" t="e">
        <v>#N/A</v>
      </c>
      <c r="I2144" s="489" t="e">
        <v>#N/A</v>
      </c>
      <c r="J2144" s="489" t="e">
        <v>#N/A</v>
      </c>
      <c r="K2144" s="489" t="e">
        <v>#N/A</v>
      </c>
      <c r="L2144" s="489" t="e">
        <v>#N/A</v>
      </c>
      <c r="N2144" s="613" t="e">
        <f t="shared" si="297"/>
        <v>#N/A</v>
      </c>
      <c r="O2144" s="613" t="e">
        <f t="shared" si="298"/>
        <v>#N/A</v>
      </c>
      <c r="P2144" s="613" t="e">
        <f t="shared" si="299"/>
        <v>#N/A</v>
      </c>
      <c r="Q2144" s="896" t="e">
        <f t="shared" si="305"/>
        <v>#N/A</v>
      </c>
      <c r="R2144" s="613" t="e">
        <f t="shared" si="300"/>
        <v>#N/A</v>
      </c>
      <c r="S2144" s="613" t="e">
        <f t="shared" si="301"/>
        <v>#N/A</v>
      </c>
      <c r="T2144" s="747" t="e">
        <f t="shared" si="302"/>
        <v>#N/A</v>
      </c>
      <c r="U2144" s="613" t="e">
        <f t="shared" si="303"/>
        <v>#N/A</v>
      </c>
    </row>
    <row r="2145" spans="1:21">
      <c r="A2145" s="285"/>
      <c r="B2145" s="285"/>
      <c r="C2145" s="447"/>
      <c r="D2145" s="497" t="e">
        <f t="shared" si="304"/>
        <v>#N/A</v>
      </c>
      <c r="E2145" s="496" t="e">
        <v>#N/A</v>
      </c>
      <c r="F2145" s="489" t="e">
        <v>#N/A</v>
      </c>
      <c r="G2145" s="489" t="e">
        <v>#N/A</v>
      </c>
      <c r="H2145" s="489" t="e">
        <v>#N/A</v>
      </c>
      <c r="I2145" s="489" t="e">
        <v>#N/A</v>
      </c>
      <c r="J2145" s="489" t="e">
        <v>#N/A</v>
      </c>
      <c r="K2145" s="489" t="e">
        <v>#N/A</v>
      </c>
      <c r="L2145" s="489" t="e">
        <v>#N/A</v>
      </c>
      <c r="N2145" s="613" t="e">
        <f t="shared" si="297"/>
        <v>#N/A</v>
      </c>
      <c r="O2145" s="613" t="e">
        <f t="shared" si="298"/>
        <v>#N/A</v>
      </c>
      <c r="P2145" s="613" t="e">
        <f t="shared" si="299"/>
        <v>#N/A</v>
      </c>
      <c r="Q2145" s="896" t="e">
        <f t="shared" si="305"/>
        <v>#N/A</v>
      </c>
      <c r="R2145" s="613" t="e">
        <f t="shared" si="300"/>
        <v>#N/A</v>
      </c>
      <c r="S2145" s="613" t="e">
        <f t="shared" si="301"/>
        <v>#N/A</v>
      </c>
      <c r="T2145" s="747" t="e">
        <f t="shared" si="302"/>
        <v>#N/A</v>
      </c>
      <c r="U2145" s="613" t="e">
        <f t="shared" si="303"/>
        <v>#N/A</v>
      </c>
    </row>
    <row r="2146" spans="1:21">
      <c r="A2146" s="285"/>
      <c r="B2146" s="285"/>
      <c r="C2146" s="447"/>
      <c r="D2146" s="497" t="e">
        <f t="shared" si="304"/>
        <v>#N/A</v>
      </c>
      <c r="E2146" s="496" t="e">
        <v>#N/A</v>
      </c>
      <c r="F2146" s="489" t="e">
        <v>#N/A</v>
      </c>
      <c r="G2146" s="489" t="e">
        <v>#N/A</v>
      </c>
      <c r="H2146" s="489" t="e">
        <v>#N/A</v>
      </c>
      <c r="I2146" s="489" t="e">
        <v>#N/A</v>
      </c>
      <c r="J2146" s="489" t="e">
        <v>#N/A</v>
      </c>
      <c r="K2146" s="489" t="e">
        <v>#N/A</v>
      </c>
      <c r="L2146" s="489" t="e">
        <v>#N/A</v>
      </c>
      <c r="N2146" s="613" t="e">
        <f t="shared" si="297"/>
        <v>#N/A</v>
      </c>
      <c r="O2146" s="613" t="e">
        <f t="shared" si="298"/>
        <v>#N/A</v>
      </c>
      <c r="P2146" s="613" t="e">
        <f t="shared" si="299"/>
        <v>#N/A</v>
      </c>
      <c r="Q2146" s="896" t="e">
        <f t="shared" si="305"/>
        <v>#N/A</v>
      </c>
      <c r="R2146" s="613" t="e">
        <f t="shared" si="300"/>
        <v>#N/A</v>
      </c>
      <c r="S2146" s="613" t="e">
        <f t="shared" si="301"/>
        <v>#N/A</v>
      </c>
      <c r="T2146" s="747" t="e">
        <f t="shared" si="302"/>
        <v>#N/A</v>
      </c>
      <c r="U2146" s="613" t="e">
        <f t="shared" si="303"/>
        <v>#N/A</v>
      </c>
    </row>
    <row r="2147" spans="1:21">
      <c r="A2147" s="285"/>
      <c r="B2147" s="285"/>
      <c r="C2147" s="447"/>
      <c r="D2147" s="497" t="e">
        <f t="shared" si="304"/>
        <v>#N/A</v>
      </c>
      <c r="E2147" s="496" t="e">
        <v>#N/A</v>
      </c>
      <c r="F2147" s="489" t="e">
        <v>#N/A</v>
      </c>
      <c r="G2147" s="489" t="e">
        <v>#N/A</v>
      </c>
      <c r="H2147" s="489" t="e">
        <v>#N/A</v>
      </c>
      <c r="I2147" s="489" t="e">
        <v>#N/A</v>
      </c>
      <c r="J2147" s="489" t="e">
        <v>#N/A</v>
      </c>
      <c r="K2147" s="489" t="e">
        <v>#N/A</v>
      </c>
      <c r="L2147" s="489" t="e">
        <v>#N/A</v>
      </c>
      <c r="N2147" s="613" t="e">
        <f t="shared" si="297"/>
        <v>#N/A</v>
      </c>
      <c r="O2147" s="613" t="e">
        <f t="shared" si="298"/>
        <v>#N/A</v>
      </c>
      <c r="P2147" s="613" t="e">
        <f t="shared" si="299"/>
        <v>#N/A</v>
      </c>
      <c r="Q2147" s="896" t="e">
        <f t="shared" si="305"/>
        <v>#N/A</v>
      </c>
      <c r="R2147" s="613" t="e">
        <f t="shared" si="300"/>
        <v>#N/A</v>
      </c>
      <c r="S2147" s="613" t="e">
        <f t="shared" si="301"/>
        <v>#N/A</v>
      </c>
      <c r="T2147" s="747" t="e">
        <f t="shared" si="302"/>
        <v>#N/A</v>
      </c>
      <c r="U2147" s="613" t="e">
        <f t="shared" si="303"/>
        <v>#N/A</v>
      </c>
    </row>
    <row r="2148" spans="1:21">
      <c r="A2148" s="285"/>
      <c r="B2148" s="285"/>
      <c r="C2148" s="447"/>
      <c r="D2148" s="497" t="e">
        <f t="shared" si="304"/>
        <v>#N/A</v>
      </c>
      <c r="E2148" s="496" t="e">
        <v>#N/A</v>
      </c>
      <c r="F2148" s="489" t="e">
        <v>#N/A</v>
      </c>
      <c r="G2148" s="489" t="e">
        <v>#N/A</v>
      </c>
      <c r="H2148" s="489" t="e">
        <v>#N/A</v>
      </c>
      <c r="I2148" s="489" t="e">
        <v>#N/A</v>
      </c>
      <c r="J2148" s="489" t="e">
        <v>#N/A</v>
      </c>
      <c r="K2148" s="489" t="e">
        <v>#N/A</v>
      </c>
      <c r="L2148" s="489" t="e">
        <v>#N/A</v>
      </c>
      <c r="N2148" s="613" t="e">
        <f t="shared" si="297"/>
        <v>#N/A</v>
      </c>
      <c r="O2148" s="613" t="e">
        <f t="shared" si="298"/>
        <v>#N/A</v>
      </c>
      <c r="P2148" s="613" t="e">
        <f t="shared" si="299"/>
        <v>#N/A</v>
      </c>
      <c r="Q2148" s="896" t="e">
        <f t="shared" si="305"/>
        <v>#N/A</v>
      </c>
      <c r="R2148" s="613" t="e">
        <f t="shared" si="300"/>
        <v>#N/A</v>
      </c>
      <c r="S2148" s="613" t="e">
        <f t="shared" si="301"/>
        <v>#N/A</v>
      </c>
      <c r="T2148" s="747" t="e">
        <f t="shared" si="302"/>
        <v>#N/A</v>
      </c>
      <c r="U2148" s="613" t="e">
        <f t="shared" si="303"/>
        <v>#N/A</v>
      </c>
    </row>
    <row r="2149" spans="1:21">
      <c r="A2149" s="285"/>
      <c r="B2149" s="285"/>
      <c r="C2149" s="447"/>
      <c r="D2149" s="497" t="e">
        <f t="shared" si="304"/>
        <v>#N/A</v>
      </c>
      <c r="E2149" s="496" t="e">
        <v>#N/A</v>
      </c>
      <c r="F2149" s="489" t="e">
        <v>#N/A</v>
      </c>
      <c r="G2149" s="489" t="e">
        <v>#N/A</v>
      </c>
      <c r="H2149" s="489" t="e">
        <v>#N/A</v>
      </c>
      <c r="I2149" s="489" t="e">
        <v>#N/A</v>
      </c>
      <c r="J2149" s="489" t="e">
        <v>#N/A</v>
      </c>
      <c r="K2149" s="489" t="e">
        <v>#N/A</v>
      </c>
      <c r="L2149" s="489" t="e">
        <v>#N/A</v>
      </c>
      <c r="N2149" s="613" t="e">
        <f t="shared" si="297"/>
        <v>#N/A</v>
      </c>
      <c r="O2149" s="613" t="e">
        <f t="shared" si="298"/>
        <v>#N/A</v>
      </c>
      <c r="P2149" s="613" t="e">
        <f t="shared" si="299"/>
        <v>#N/A</v>
      </c>
      <c r="Q2149" s="896" t="e">
        <f t="shared" si="305"/>
        <v>#N/A</v>
      </c>
      <c r="R2149" s="613" t="e">
        <f t="shared" si="300"/>
        <v>#N/A</v>
      </c>
      <c r="S2149" s="613" t="e">
        <f t="shared" si="301"/>
        <v>#N/A</v>
      </c>
      <c r="T2149" s="747" t="e">
        <f t="shared" si="302"/>
        <v>#N/A</v>
      </c>
      <c r="U2149" s="613" t="e">
        <f t="shared" si="303"/>
        <v>#N/A</v>
      </c>
    </row>
    <row r="2150" spans="1:21">
      <c r="A2150" s="285"/>
      <c r="B2150" s="285"/>
      <c r="C2150" s="447"/>
      <c r="D2150" s="497" t="e">
        <f t="shared" si="304"/>
        <v>#N/A</v>
      </c>
      <c r="E2150" s="496" t="e">
        <v>#N/A</v>
      </c>
      <c r="F2150" s="489" t="e">
        <v>#N/A</v>
      </c>
      <c r="G2150" s="489" t="e">
        <v>#N/A</v>
      </c>
      <c r="H2150" s="489" t="e">
        <v>#N/A</v>
      </c>
      <c r="I2150" s="489" t="e">
        <v>#N/A</v>
      </c>
      <c r="J2150" s="489" t="e">
        <v>#N/A</v>
      </c>
      <c r="K2150" s="489" t="e">
        <v>#N/A</v>
      </c>
      <c r="L2150" s="489" t="e">
        <v>#N/A</v>
      </c>
      <c r="N2150" s="613" t="e">
        <f t="shared" si="297"/>
        <v>#N/A</v>
      </c>
      <c r="O2150" s="613" t="e">
        <f t="shared" si="298"/>
        <v>#N/A</v>
      </c>
      <c r="P2150" s="613" t="e">
        <f t="shared" si="299"/>
        <v>#N/A</v>
      </c>
      <c r="Q2150" s="896" t="e">
        <f t="shared" si="305"/>
        <v>#N/A</v>
      </c>
      <c r="R2150" s="613" t="e">
        <f t="shared" si="300"/>
        <v>#N/A</v>
      </c>
      <c r="S2150" s="613" t="e">
        <f t="shared" si="301"/>
        <v>#N/A</v>
      </c>
      <c r="T2150" s="747" t="e">
        <f t="shared" si="302"/>
        <v>#N/A</v>
      </c>
      <c r="U2150" s="613" t="e">
        <f t="shared" si="303"/>
        <v>#N/A</v>
      </c>
    </row>
    <row r="2151" spans="1:21">
      <c r="A2151" s="285"/>
      <c r="B2151" s="285"/>
      <c r="C2151" s="447"/>
      <c r="D2151" s="497" t="e">
        <f t="shared" si="304"/>
        <v>#N/A</v>
      </c>
      <c r="E2151" s="496" t="e">
        <v>#N/A</v>
      </c>
      <c r="F2151" s="489" t="e">
        <v>#N/A</v>
      </c>
      <c r="G2151" s="489" t="e">
        <v>#N/A</v>
      </c>
      <c r="H2151" s="489" t="e">
        <v>#N/A</v>
      </c>
      <c r="I2151" s="489" t="e">
        <v>#N/A</v>
      </c>
      <c r="J2151" s="489" t="e">
        <v>#N/A</v>
      </c>
      <c r="K2151" s="489" t="e">
        <v>#N/A</v>
      </c>
      <c r="L2151" s="489" t="e">
        <v>#N/A</v>
      </c>
      <c r="N2151" s="613" t="e">
        <f t="shared" si="297"/>
        <v>#N/A</v>
      </c>
      <c r="O2151" s="613" t="e">
        <f t="shared" si="298"/>
        <v>#N/A</v>
      </c>
      <c r="P2151" s="613" t="e">
        <f t="shared" si="299"/>
        <v>#N/A</v>
      </c>
      <c r="Q2151" s="896" t="e">
        <f t="shared" si="305"/>
        <v>#N/A</v>
      </c>
      <c r="R2151" s="613" t="e">
        <f t="shared" si="300"/>
        <v>#N/A</v>
      </c>
      <c r="S2151" s="613" t="e">
        <f t="shared" si="301"/>
        <v>#N/A</v>
      </c>
      <c r="T2151" s="747" t="e">
        <f t="shared" si="302"/>
        <v>#N/A</v>
      </c>
      <c r="U2151" s="613" t="e">
        <f t="shared" si="303"/>
        <v>#N/A</v>
      </c>
    </row>
    <row r="2152" spans="1:21">
      <c r="A2152" s="285"/>
      <c r="B2152" s="285"/>
      <c r="C2152" s="447"/>
      <c r="D2152" s="497" t="e">
        <f t="shared" si="304"/>
        <v>#N/A</v>
      </c>
      <c r="E2152" s="496" t="e">
        <v>#N/A</v>
      </c>
      <c r="F2152" s="489" t="e">
        <v>#N/A</v>
      </c>
      <c r="G2152" s="489" t="e">
        <v>#N/A</v>
      </c>
      <c r="H2152" s="489" t="e">
        <v>#N/A</v>
      </c>
      <c r="I2152" s="489" t="e">
        <v>#N/A</v>
      </c>
      <c r="J2152" s="489" t="e">
        <v>#N/A</v>
      </c>
      <c r="K2152" s="489" t="e">
        <v>#N/A</v>
      </c>
      <c r="L2152" s="489" t="e">
        <v>#N/A</v>
      </c>
      <c r="N2152" s="613" t="e">
        <f t="shared" si="297"/>
        <v>#N/A</v>
      </c>
      <c r="O2152" s="613" t="e">
        <f t="shared" si="298"/>
        <v>#N/A</v>
      </c>
      <c r="P2152" s="613" t="e">
        <f t="shared" si="299"/>
        <v>#N/A</v>
      </c>
      <c r="Q2152" s="896" t="e">
        <f t="shared" si="305"/>
        <v>#N/A</v>
      </c>
      <c r="R2152" s="613" t="e">
        <f t="shared" si="300"/>
        <v>#N/A</v>
      </c>
      <c r="S2152" s="613" t="e">
        <f t="shared" si="301"/>
        <v>#N/A</v>
      </c>
      <c r="T2152" s="747" t="e">
        <f t="shared" si="302"/>
        <v>#N/A</v>
      </c>
      <c r="U2152" s="613" t="e">
        <f t="shared" si="303"/>
        <v>#N/A</v>
      </c>
    </row>
    <row r="2153" spans="1:21">
      <c r="A2153" s="285"/>
      <c r="B2153" s="285"/>
      <c r="C2153" s="447"/>
      <c r="D2153" s="497" t="e">
        <f t="shared" si="304"/>
        <v>#N/A</v>
      </c>
      <c r="E2153" s="496" t="e">
        <v>#N/A</v>
      </c>
      <c r="F2153" s="489" t="e">
        <v>#N/A</v>
      </c>
      <c r="G2153" s="489" t="e">
        <v>#N/A</v>
      </c>
      <c r="H2153" s="489" t="e">
        <v>#N/A</v>
      </c>
      <c r="I2153" s="489" t="e">
        <v>#N/A</v>
      </c>
      <c r="J2153" s="489" t="e">
        <v>#N/A</v>
      </c>
      <c r="K2153" s="489" t="e">
        <v>#N/A</v>
      </c>
      <c r="L2153" s="489" t="e">
        <v>#N/A</v>
      </c>
      <c r="N2153" s="613" t="e">
        <f t="shared" si="297"/>
        <v>#N/A</v>
      </c>
      <c r="O2153" s="613" t="e">
        <f t="shared" si="298"/>
        <v>#N/A</v>
      </c>
      <c r="P2153" s="613" t="e">
        <f t="shared" si="299"/>
        <v>#N/A</v>
      </c>
      <c r="Q2153" s="896" t="e">
        <f t="shared" si="305"/>
        <v>#N/A</v>
      </c>
      <c r="R2153" s="613" t="e">
        <f t="shared" si="300"/>
        <v>#N/A</v>
      </c>
      <c r="S2153" s="613" t="e">
        <f t="shared" si="301"/>
        <v>#N/A</v>
      </c>
      <c r="T2153" s="747" t="e">
        <f t="shared" si="302"/>
        <v>#N/A</v>
      </c>
      <c r="U2153" s="613" t="e">
        <f t="shared" si="303"/>
        <v>#N/A</v>
      </c>
    </row>
    <row r="2154" spans="1:21">
      <c r="A2154" s="285"/>
      <c r="B2154" s="285"/>
      <c r="C2154" s="447"/>
      <c r="D2154" s="497" t="e">
        <f t="shared" si="304"/>
        <v>#N/A</v>
      </c>
      <c r="E2154" s="496" t="e">
        <v>#N/A</v>
      </c>
      <c r="F2154" s="489" t="e">
        <v>#N/A</v>
      </c>
      <c r="G2154" s="489" t="e">
        <v>#N/A</v>
      </c>
      <c r="H2154" s="489" t="e">
        <v>#N/A</v>
      </c>
      <c r="I2154" s="489" t="e">
        <v>#N/A</v>
      </c>
      <c r="J2154" s="489" t="e">
        <v>#N/A</v>
      </c>
      <c r="K2154" s="489" t="e">
        <v>#N/A</v>
      </c>
      <c r="L2154" s="489" t="e">
        <v>#N/A</v>
      </c>
      <c r="N2154" s="613" t="e">
        <f t="shared" si="297"/>
        <v>#N/A</v>
      </c>
      <c r="O2154" s="613" t="e">
        <f t="shared" si="298"/>
        <v>#N/A</v>
      </c>
      <c r="P2154" s="613" t="e">
        <f t="shared" si="299"/>
        <v>#N/A</v>
      </c>
      <c r="Q2154" s="896" t="e">
        <f t="shared" si="305"/>
        <v>#N/A</v>
      </c>
      <c r="R2154" s="613" t="e">
        <f t="shared" si="300"/>
        <v>#N/A</v>
      </c>
      <c r="S2154" s="613" t="e">
        <f t="shared" si="301"/>
        <v>#N/A</v>
      </c>
      <c r="T2154" s="747" t="e">
        <f t="shared" si="302"/>
        <v>#N/A</v>
      </c>
      <c r="U2154" s="613" t="e">
        <f t="shared" si="303"/>
        <v>#N/A</v>
      </c>
    </row>
    <row r="2155" spans="1:21">
      <c r="A2155" s="285"/>
      <c r="B2155" s="285"/>
      <c r="C2155" s="447"/>
      <c r="D2155" s="497" t="e">
        <f t="shared" si="304"/>
        <v>#N/A</v>
      </c>
      <c r="E2155" s="496" t="e">
        <v>#N/A</v>
      </c>
      <c r="F2155" s="489" t="e">
        <v>#N/A</v>
      </c>
      <c r="G2155" s="489" t="e">
        <v>#N/A</v>
      </c>
      <c r="H2155" s="489" t="e">
        <v>#N/A</v>
      </c>
      <c r="I2155" s="489" t="e">
        <v>#N/A</v>
      </c>
      <c r="J2155" s="489" t="e">
        <v>#N/A</v>
      </c>
      <c r="K2155" s="489" t="e">
        <v>#N/A</v>
      </c>
      <c r="L2155" s="489" t="e">
        <v>#N/A</v>
      </c>
      <c r="N2155" s="613" t="e">
        <f t="shared" si="297"/>
        <v>#N/A</v>
      </c>
      <c r="O2155" s="613" t="e">
        <f t="shared" si="298"/>
        <v>#N/A</v>
      </c>
      <c r="P2155" s="613" t="e">
        <f t="shared" si="299"/>
        <v>#N/A</v>
      </c>
      <c r="Q2155" s="896" t="e">
        <f t="shared" si="305"/>
        <v>#N/A</v>
      </c>
      <c r="R2155" s="613" t="e">
        <f t="shared" si="300"/>
        <v>#N/A</v>
      </c>
      <c r="S2155" s="613" t="e">
        <f t="shared" si="301"/>
        <v>#N/A</v>
      </c>
      <c r="T2155" s="747" t="e">
        <f t="shared" si="302"/>
        <v>#N/A</v>
      </c>
      <c r="U2155" s="613" t="e">
        <f t="shared" si="303"/>
        <v>#N/A</v>
      </c>
    </row>
    <row r="2156" spans="1:21">
      <c r="A2156" s="285"/>
      <c r="B2156" s="285"/>
      <c r="C2156" s="447"/>
      <c r="D2156" s="497" t="e">
        <f t="shared" si="304"/>
        <v>#N/A</v>
      </c>
      <c r="E2156" s="496" t="e">
        <v>#N/A</v>
      </c>
      <c r="F2156" s="489" t="e">
        <v>#N/A</v>
      </c>
      <c r="G2156" s="489" t="e">
        <v>#N/A</v>
      </c>
      <c r="H2156" s="489" t="e">
        <v>#N/A</v>
      </c>
      <c r="I2156" s="489" t="e">
        <v>#N/A</v>
      </c>
      <c r="J2156" s="489" t="e">
        <v>#N/A</v>
      </c>
      <c r="K2156" s="489" t="e">
        <v>#N/A</v>
      </c>
      <c r="L2156" s="489" t="e">
        <v>#N/A</v>
      </c>
      <c r="N2156" s="613" t="e">
        <f t="shared" si="297"/>
        <v>#N/A</v>
      </c>
      <c r="O2156" s="613" t="e">
        <f t="shared" si="298"/>
        <v>#N/A</v>
      </c>
      <c r="P2156" s="613" t="e">
        <f t="shared" si="299"/>
        <v>#N/A</v>
      </c>
      <c r="Q2156" s="896" t="e">
        <f t="shared" si="305"/>
        <v>#N/A</v>
      </c>
      <c r="R2156" s="613" t="e">
        <f t="shared" si="300"/>
        <v>#N/A</v>
      </c>
      <c r="S2156" s="613" t="e">
        <f t="shared" si="301"/>
        <v>#N/A</v>
      </c>
      <c r="T2156" s="747" t="e">
        <f t="shared" si="302"/>
        <v>#N/A</v>
      </c>
      <c r="U2156" s="613" t="e">
        <f t="shared" si="303"/>
        <v>#N/A</v>
      </c>
    </row>
    <row r="2157" spans="1:21">
      <c r="A2157" s="285"/>
      <c r="B2157" s="285"/>
      <c r="C2157" s="447"/>
      <c r="D2157" s="497" t="e">
        <f t="shared" si="304"/>
        <v>#N/A</v>
      </c>
      <c r="E2157" s="496" t="e">
        <v>#N/A</v>
      </c>
      <c r="F2157" s="489" t="e">
        <v>#N/A</v>
      </c>
      <c r="G2157" s="489" t="e">
        <v>#N/A</v>
      </c>
      <c r="H2157" s="489" t="e">
        <v>#N/A</v>
      </c>
      <c r="I2157" s="489" t="e">
        <v>#N/A</v>
      </c>
      <c r="J2157" s="489" t="e">
        <v>#N/A</v>
      </c>
      <c r="K2157" s="489" t="e">
        <v>#N/A</v>
      </c>
      <c r="L2157" s="489" t="e">
        <v>#N/A</v>
      </c>
      <c r="N2157" s="613" t="e">
        <f t="shared" si="297"/>
        <v>#N/A</v>
      </c>
      <c r="O2157" s="613" t="e">
        <f t="shared" si="298"/>
        <v>#N/A</v>
      </c>
      <c r="P2157" s="613" t="e">
        <f t="shared" si="299"/>
        <v>#N/A</v>
      </c>
      <c r="Q2157" s="896" t="e">
        <f t="shared" si="305"/>
        <v>#N/A</v>
      </c>
      <c r="R2157" s="613" t="e">
        <f t="shared" si="300"/>
        <v>#N/A</v>
      </c>
      <c r="S2157" s="613" t="e">
        <f t="shared" si="301"/>
        <v>#N/A</v>
      </c>
      <c r="T2157" s="747" t="e">
        <f t="shared" si="302"/>
        <v>#N/A</v>
      </c>
      <c r="U2157" s="613" t="e">
        <f t="shared" si="303"/>
        <v>#N/A</v>
      </c>
    </row>
    <row r="2158" spans="1:21">
      <c r="A2158" s="285"/>
      <c r="B2158" s="285"/>
      <c r="C2158" s="447"/>
      <c r="D2158" s="497" t="e">
        <f t="shared" si="304"/>
        <v>#N/A</v>
      </c>
      <c r="E2158" s="496" t="e">
        <v>#N/A</v>
      </c>
      <c r="F2158" s="489" t="e">
        <v>#N/A</v>
      </c>
      <c r="G2158" s="489" t="e">
        <v>#N/A</v>
      </c>
      <c r="H2158" s="489" t="e">
        <v>#N/A</v>
      </c>
      <c r="I2158" s="489" t="e">
        <v>#N/A</v>
      </c>
      <c r="J2158" s="489" t="e">
        <v>#N/A</v>
      </c>
      <c r="K2158" s="489" t="e">
        <v>#N/A</v>
      </c>
      <c r="L2158" s="489" t="e">
        <v>#N/A</v>
      </c>
      <c r="N2158" s="613" t="e">
        <f t="shared" si="297"/>
        <v>#N/A</v>
      </c>
      <c r="O2158" s="613" t="e">
        <f t="shared" si="298"/>
        <v>#N/A</v>
      </c>
      <c r="P2158" s="613" t="e">
        <f t="shared" si="299"/>
        <v>#N/A</v>
      </c>
      <c r="Q2158" s="896" t="e">
        <f t="shared" si="305"/>
        <v>#N/A</v>
      </c>
      <c r="R2158" s="613" t="e">
        <f t="shared" si="300"/>
        <v>#N/A</v>
      </c>
      <c r="S2158" s="613" t="e">
        <f t="shared" si="301"/>
        <v>#N/A</v>
      </c>
      <c r="T2158" s="747" t="e">
        <f t="shared" si="302"/>
        <v>#N/A</v>
      </c>
      <c r="U2158" s="613" t="e">
        <f t="shared" si="303"/>
        <v>#N/A</v>
      </c>
    </row>
    <row r="2159" spans="1:21">
      <c r="A2159" s="285"/>
      <c r="B2159" s="285"/>
      <c r="C2159" s="447"/>
      <c r="D2159" s="497" t="e">
        <f t="shared" si="304"/>
        <v>#N/A</v>
      </c>
      <c r="E2159" s="496" t="e">
        <v>#N/A</v>
      </c>
      <c r="F2159" s="489" t="e">
        <v>#N/A</v>
      </c>
      <c r="G2159" s="489" t="e">
        <v>#N/A</v>
      </c>
      <c r="H2159" s="489" t="e">
        <v>#N/A</v>
      </c>
      <c r="I2159" s="489" t="e">
        <v>#N/A</v>
      </c>
      <c r="J2159" s="489" t="e">
        <v>#N/A</v>
      </c>
      <c r="K2159" s="489" t="e">
        <v>#N/A</v>
      </c>
      <c r="L2159" s="489" t="e">
        <v>#N/A</v>
      </c>
      <c r="N2159" s="613" t="e">
        <f t="shared" si="297"/>
        <v>#N/A</v>
      </c>
      <c r="O2159" s="613" t="e">
        <f t="shared" si="298"/>
        <v>#N/A</v>
      </c>
      <c r="P2159" s="613" t="e">
        <f t="shared" si="299"/>
        <v>#N/A</v>
      </c>
      <c r="Q2159" s="896" t="e">
        <f t="shared" si="305"/>
        <v>#N/A</v>
      </c>
      <c r="R2159" s="613" t="e">
        <f t="shared" si="300"/>
        <v>#N/A</v>
      </c>
      <c r="S2159" s="613" t="e">
        <f t="shared" si="301"/>
        <v>#N/A</v>
      </c>
      <c r="T2159" s="747" t="e">
        <f t="shared" si="302"/>
        <v>#N/A</v>
      </c>
      <c r="U2159" s="613" t="e">
        <f t="shared" si="303"/>
        <v>#N/A</v>
      </c>
    </row>
    <row r="2160" spans="1:21">
      <c r="A2160" s="285"/>
      <c r="B2160" s="285"/>
      <c r="C2160" s="447"/>
      <c r="D2160" s="497" t="e">
        <f t="shared" si="304"/>
        <v>#N/A</v>
      </c>
      <c r="E2160" s="496" t="e">
        <v>#N/A</v>
      </c>
      <c r="F2160" s="489" t="e">
        <v>#N/A</v>
      </c>
      <c r="G2160" s="489" t="e">
        <v>#N/A</v>
      </c>
      <c r="H2160" s="489" t="e">
        <v>#N/A</v>
      </c>
      <c r="I2160" s="489" t="e">
        <v>#N/A</v>
      </c>
      <c r="J2160" s="489" t="e">
        <v>#N/A</v>
      </c>
      <c r="K2160" s="489" t="e">
        <v>#N/A</v>
      </c>
      <c r="L2160" s="489" t="e">
        <v>#N/A</v>
      </c>
      <c r="N2160" s="613" t="e">
        <f t="shared" si="297"/>
        <v>#N/A</v>
      </c>
      <c r="O2160" s="613" t="e">
        <f t="shared" si="298"/>
        <v>#N/A</v>
      </c>
      <c r="P2160" s="613" t="e">
        <f t="shared" si="299"/>
        <v>#N/A</v>
      </c>
      <c r="Q2160" s="896" t="e">
        <f t="shared" si="305"/>
        <v>#N/A</v>
      </c>
      <c r="R2160" s="613" t="e">
        <f t="shared" si="300"/>
        <v>#N/A</v>
      </c>
      <c r="S2160" s="613" t="e">
        <f t="shared" si="301"/>
        <v>#N/A</v>
      </c>
      <c r="T2160" s="747" t="e">
        <f t="shared" si="302"/>
        <v>#N/A</v>
      </c>
      <c r="U2160" s="613" t="e">
        <f t="shared" si="303"/>
        <v>#N/A</v>
      </c>
    </row>
    <row r="2161" spans="1:21">
      <c r="A2161" s="285"/>
      <c r="B2161" s="285"/>
      <c r="C2161" s="447"/>
      <c r="D2161" s="497" t="e">
        <f t="shared" si="304"/>
        <v>#N/A</v>
      </c>
      <c r="E2161" s="496" t="e">
        <v>#N/A</v>
      </c>
      <c r="F2161" s="489" t="e">
        <v>#N/A</v>
      </c>
      <c r="G2161" s="489" t="e">
        <v>#N/A</v>
      </c>
      <c r="H2161" s="489" t="e">
        <v>#N/A</v>
      </c>
      <c r="I2161" s="489" t="e">
        <v>#N/A</v>
      </c>
      <c r="J2161" s="489" t="e">
        <v>#N/A</v>
      </c>
      <c r="K2161" s="489" t="e">
        <v>#N/A</v>
      </c>
      <c r="L2161" s="489" t="e">
        <v>#N/A</v>
      </c>
      <c r="N2161" s="613" t="e">
        <f t="shared" si="297"/>
        <v>#N/A</v>
      </c>
      <c r="O2161" s="613" t="e">
        <f t="shared" si="298"/>
        <v>#N/A</v>
      </c>
      <c r="P2161" s="613" t="e">
        <f t="shared" si="299"/>
        <v>#N/A</v>
      </c>
      <c r="Q2161" s="896" t="e">
        <f t="shared" si="305"/>
        <v>#N/A</v>
      </c>
      <c r="R2161" s="613" t="e">
        <f t="shared" si="300"/>
        <v>#N/A</v>
      </c>
      <c r="S2161" s="613" t="e">
        <f t="shared" si="301"/>
        <v>#N/A</v>
      </c>
      <c r="T2161" s="747" t="e">
        <f t="shared" si="302"/>
        <v>#N/A</v>
      </c>
      <c r="U2161" s="613" t="e">
        <f t="shared" si="303"/>
        <v>#N/A</v>
      </c>
    </row>
    <row r="2162" spans="1:21">
      <c r="A2162" s="285"/>
      <c r="B2162" s="285"/>
      <c r="C2162" s="447"/>
      <c r="D2162" s="497" t="e">
        <f t="shared" si="304"/>
        <v>#N/A</v>
      </c>
      <c r="E2162" s="496" t="e">
        <v>#N/A</v>
      </c>
      <c r="F2162" s="489" t="e">
        <v>#N/A</v>
      </c>
      <c r="G2162" s="489" t="e">
        <v>#N/A</v>
      </c>
      <c r="H2162" s="489" t="e">
        <v>#N/A</v>
      </c>
      <c r="I2162" s="489" t="e">
        <v>#N/A</v>
      </c>
      <c r="J2162" s="489" t="e">
        <v>#N/A</v>
      </c>
      <c r="K2162" s="489" t="e">
        <v>#N/A</v>
      </c>
      <c r="L2162" s="489" t="e">
        <v>#N/A</v>
      </c>
      <c r="N2162" s="613" t="e">
        <f t="shared" si="297"/>
        <v>#N/A</v>
      </c>
      <c r="O2162" s="613" t="e">
        <f t="shared" si="298"/>
        <v>#N/A</v>
      </c>
      <c r="P2162" s="613" t="e">
        <f t="shared" si="299"/>
        <v>#N/A</v>
      </c>
      <c r="Q2162" s="896" t="e">
        <f t="shared" si="305"/>
        <v>#N/A</v>
      </c>
      <c r="R2162" s="613" t="e">
        <f t="shared" si="300"/>
        <v>#N/A</v>
      </c>
      <c r="S2162" s="613" t="e">
        <f t="shared" si="301"/>
        <v>#N/A</v>
      </c>
      <c r="T2162" s="747" t="e">
        <f t="shared" si="302"/>
        <v>#N/A</v>
      </c>
      <c r="U2162" s="613" t="e">
        <f t="shared" si="303"/>
        <v>#N/A</v>
      </c>
    </row>
    <row r="2163" spans="1:21">
      <c r="A2163" s="285"/>
      <c r="B2163" s="285"/>
      <c r="C2163" s="447"/>
      <c r="D2163" s="497" t="e">
        <f t="shared" si="304"/>
        <v>#N/A</v>
      </c>
      <c r="E2163" s="496" t="e">
        <v>#N/A</v>
      </c>
      <c r="F2163" s="489" t="e">
        <v>#N/A</v>
      </c>
      <c r="G2163" s="489" t="e">
        <v>#N/A</v>
      </c>
      <c r="H2163" s="489" t="e">
        <v>#N/A</v>
      </c>
      <c r="I2163" s="489" t="e">
        <v>#N/A</v>
      </c>
      <c r="J2163" s="489" t="e">
        <v>#N/A</v>
      </c>
      <c r="K2163" s="489" t="e">
        <v>#N/A</v>
      </c>
      <c r="L2163" s="489" t="e">
        <v>#N/A</v>
      </c>
      <c r="N2163" s="613" t="e">
        <f t="shared" si="297"/>
        <v>#N/A</v>
      </c>
      <c r="O2163" s="613" t="e">
        <f t="shared" si="298"/>
        <v>#N/A</v>
      </c>
      <c r="P2163" s="613" t="e">
        <f t="shared" si="299"/>
        <v>#N/A</v>
      </c>
      <c r="Q2163" s="896" t="e">
        <f t="shared" si="305"/>
        <v>#N/A</v>
      </c>
      <c r="R2163" s="613" t="e">
        <f t="shared" si="300"/>
        <v>#N/A</v>
      </c>
      <c r="S2163" s="613" t="e">
        <f t="shared" si="301"/>
        <v>#N/A</v>
      </c>
      <c r="T2163" s="747" t="e">
        <f t="shared" si="302"/>
        <v>#N/A</v>
      </c>
      <c r="U2163" s="613" t="e">
        <f t="shared" si="303"/>
        <v>#N/A</v>
      </c>
    </row>
    <row r="2164" spans="1:21">
      <c r="A2164" s="285"/>
      <c r="B2164" s="285"/>
      <c r="C2164" s="447"/>
      <c r="D2164" s="497" t="e">
        <f t="shared" si="304"/>
        <v>#N/A</v>
      </c>
      <c r="E2164" s="496" t="e">
        <v>#N/A</v>
      </c>
      <c r="F2164" s="489" t="e">
        <v>#N/A</v>
      </c>
      <c r="G2164" s="489" t="e">
        <v>#N/A</v>
      </c>
      <c r="H2164" s="489" t="e">
        <v>#N/A</v>
      </c>
      <c r="I2164" s="489" t="e">
        <v>#N/A</v>
      </c>
      <c r="J2164" s="489" t="e">
        <v>#N/A</v>
      </c>
      <c r="K2164" s="489" t="e">
        <v>#N/A</v>
      </c>
      <c r="L2164" s="489" t="e">
        <v>#N/A</v>
      </c>
      <c r="N2164" s="613" t="e">
        <f t="shared" si="297"/>
        <v>#N/A</v>
      </c>
      <c r="O2164" s="613" t="e">
        <f t="shared" si="298"/>
        <v>#N/A</v>
      </c>
      <c r="P2164" s="613" t="e">
        <f t="shared" si="299"/>
        <v>#N/A</v>
      </c>
      <c r="Q2164" s="896" t="e">
        <f t="shared" si="305"/>
        <v>#N/A</v>
      </c>
      <c r="R2164" s="613" t="e">
        <f t="shared" si="300"/>
        <v>#N/A</v>
      </c>
      <c r="S2164" s="613" t="e">
        <f t="shared" si="301"/>
        <v>#N/A</v>
      </c>
      <c r="T2164" s="747" t="e">
        <f t="shared" si="302"/>
        <v>#N/A</v>
      </c>
      <c r="U2164" s="613" t="e">
        <f t="shared" si="303"/>
        <v>#N/A</v>
      </c>
    </row>
    <row r="2165" spans="1:21">
      <c r="A2165" s="285"/>
      <c r="B2165" s="285"/>
      <c r="C2165" s="447"/>
      <c r="D2165" s="497" t="e">
        <f t="shared" si="304"/>
        <v>#N/A</v>
      </c>
      <c r="E2165" s="496" t="e">
        <v>#N/A</v>
      </c>
      <c r="F2165" s="489" t="e">
        <v>#N/A</v>
      </c>
      <c r="G2165" s="489" t="e">
        <v>#N/A</v>
      </c>
      <c r="H2165" s="489" t="e">
        <v>#N/A</v>
      </c>
      <c r="I2165" s="489" t="e">
        <v>#N/A</v>
      </c>
      <c r="J2165" s="489" t="e">
        <v>#N/A</v>
      </c>
      <c r="K2165" s="489" t="e">
        <v>#N/A</v>
      </c>
      <c r="L2165" s="489" t="e">
        <v>#N/A</v>
      </c>
      <c r="N2165" s="613" t="e">
        <f t="shared" si="297"/>
        <v>#N/A</v>
      </c>
      <c r="O2165" s="613" t="e">
        <f t="shared" si="298"/>
        <v>#N/A</v>
      </c>
      <c r="P2165" s="613" t="e">
        <f t="shared" si="299"/>
        <v>#N/A</v>
      </c>
      <c r="Q2165" s="896" t="e">
        <f t="shared" si="305"/>
        <v>#N/A</v>
      </c>
      <c r="R2165" s="613" t="e">
        <f t="shared" si="300"/>
        <v>#N/A</v>
      </c>
      <c r="S2165" s="613" t="e">
        <f t="shared" si="301"/>
        <v>#N/A</v>
      </c>
      <c r="T2165" s="747" t="e">
        <f t="shared" si="302"/>
        <v>#N/A</v>
      </c>
      <c r="U2165" s="613" t="e">
        <f t="shared" si="303"/>
        <v>#N/A</v>
      </c>
    </row>
    <row r="2166" spans="1:21">
      <c r="A2166" s="285"/>
      <c r="B2166" s="285"/>
      <c r="C2166" s="447"/>
      <c r="D2166" s="497" t="e">
        <f t="shared" si="304"/>
        <v>#N/A</v>
      </c>
      <c r="E2166" s="496" t="e">
        <v>#N/A</v>
      </c>
      <c r="F2166" s="489" t="e">
        <v>#N/A</v>
      </c>
      <c r="G2166" s="489" t="e">
        <v>#N/A</v>
      </c>
      <c r="H2166" s="489" t="e">
        <v>#N/A</v>
      </c>
      <c r="I2166" s="489" t="e">
        <v>#N/A</v>
      </c>
      <c r="J2166" s="489" t="e">
        <v>#N/A</v>
      </c>
      <c r="K2166" s="489" t="e">
        <v>#N/A</v>
      </c>
      <c r="L2166" s="489" t="e">
        <v>#N/A</v>
      </c>
      <c r="N2166" s="613" t="e">
        <f t="shared" si="297"/>
        <v>#N/A</v>
      </c>
      <c r="O2166" s="613" t="e">
        <f t="shared" si="298"/>
        <v>#N/A</v>
      </c>
      <c r="P2166" s="613" t="e">
        <f t="shared" si="299"/>
        <v>#N/A</v>
      </c>
      <c r="Q2166" s="896" t="e">
        <f t="shared" si="305"/>
        <v>#N/A</v>
      </c>
      <c r="R2166" s="613" t="e">
        <f t="shared" si="300"/>
        <v>#N/A</v>
      </c>
      <c r="S2166" s="613" t="e">
        <f t="shared" si="301"/>
        <v>#N/A</v>
      </c>
      <c r="T2166" s="747" t="e">
        <f t="shared" si="302"/>
        <v>#N/A</v>
      </c>
      <c r="U2166" s="613" t="e">
        <f t="shared" si="303"/>
        <v>#N/A</v>
      </c>
    </row>
    <row r="2167" spans="1:21">
      <c r="A2167" s="285"/>
      <c r="B2167" s="285"/>
      <c r="C2167" s="447"/>
      <c r="D2167" s="497" t="e">
        <f t="shared" si="304"/>
        <v>#N/A</v>
      </c>
      <c r="E2167" s="496" t="e">
        <v>#N/A</v>
      </c>
      <c r="F2167" s="489" t="e">
        <v>#N/A</v>
      </c>
      <c r="G2167" s="489" t="e">
        <v>#N/A</v>
      </c>
      <c r="H2167" s="489" t="e">
        <v>#N/A</v>
      </c>
      <c r="I2167" s="489" t="e">
        <v>#N/A</v>
      </c>
      <c r="J2167" s="489" t="e">
        <v>#N/A</v>
      </c>
      <c r="K2167" s="489" t="e">
        <v>#N/A</v>
      </c>
      <c r="L2167" s="489" t="e">
        <v>#N/A</v>
      </c>
      <c r="N2167" s="613" t="e">
        <f t="shared" si="297"/>
        <v>#N/A</v>
      </c>
      <c r="O2167" s="613" t="e">
        <f t="shared" si="298"/>
        <v>#N/A</v>
      </c>
      <c r="P2167" s="613" t="e">
        <f t="shared" si="299"/>
        <v>#N/A</v>
      </c>
      <c r="Q2167" s="896" t="e">
        <f t="shared" si="305"/>
        <v>#N/A</v>
      </c>
      <c r="R2167" s="613" t="e">
        <f t="shared" si="300"/>
        <v>#N/A</v>
      </c>
      <c r="S2167" s="613" t="e">
        <f t="shared" si="301"/>
        <v>#N/A</v>
      </c>
      <c r="T2167" s="747" t="e">
        <f t="shared" si="302"/>
        <v>#N/A</v>
      </c>
      <c r="U2167" s="613" t="e">
        <f t="shared" si="303"/>
        <v>#N/A</v>
      </c>
    </row>
    <row r="2168" spans="1:21">
      <c r="A2168" s="285"/>
      <c r="B2168" s="285"/>
      <c r="C2168" s="447"/>
      <c r="D2168" s="497" t="e">
        <f t="shared" si="304"/>
        <v>#N/A</v>
      </c>
      <c r="E2168" s="496" t="e">
        <v>#N/A</v>
      </c>
      <c r="F2168" s="489" t="e">
        <v>#N/A</v>
      </c>
      <c r="G2168" s="489" t="e">
        <v>#N/A</v>
      </c>
      <c r="H2168" s="489" t="e">
        <v>#N/A</v>
      </c>
      <c r="I2168" s="489" t="e">
        <v>#N/A</v>
      </c>
      <c r="J2168" s="489" t="e">
        <v>#N/A</v>
      </c>
      <c r="K2168" s="489" t="e">
        <v>#N/A</v>
      </c>
      <c r="L2168" s="489" t="e">
        <v>#N/A</v>
      </c>
      <c r="N2168" s="613" t="e">
        <f t="shared" si="297"/>
        <v>#N/A</v>
      </c>
      <c r="O2168" s="613" t="e">
        <f t="shared" si="298"/>
        <v>#N/A</v>
      </c>
      <c r="P2168" s="613" t="e">
        <f t="shared" si="299"/>
        <v>#N/A</v>
      </c>
      <c r="Q2168" s="896" t="e">
        <f t="shared" si="305"/>
        <v>#N/A</v>
      </c>
      <c r="R2168" s="613" t="e">
        <f t="shared" si="300"/>
        <v>#N/A</v>
      </c>
      <c r="S2168" s="613" t="e">
        <f t="shared" si="301"/>
        <v>#N/A</v>
      </c>
      <c r="T2168" s="747" t="e">
        <f t="shared" si="302"/>
        <v>#N/A</v>
      </c>
      <c r="U2168" s="613" t="e">
        <f t="shared" si="303"/>
        <v>#N/A</v>
      </c>
    </row>
    <row r="2169" spans="1:21">
      <c r="A2169" s="285"/>
      <c r="B2169" s="285"/>
      <c r="C2169" s="447"/>
      <c r="D2169" s="497" t="e">
        <f t="shared" si="304"/>
        <v>#N/A</v>
      </c>
      <c r="E2169" s="496" t="e">
        <v>#N/A</v>
      </c>
      <c r="F2169" s="489" t="e">
        <v>#N/A</v>
      </c>
      <c r="G2169" s="489" t="e">
        <v>#N/A</v>
      </c>
      <c r="H2169" s="489" t="e">
        <v>#N/A</v>
      </c>
      <c r="I2169" s="489" t="e">
        <v>#N/A</v>
      </c>
      <c r="J2169" s="489" t="e">
        <v>#N/A</v>
      </c>
      <c r="K2169" s="489" t="e">
        <v>#N/A</v>
      </c>
      <c r="L2169" s="489" t="e">
        <v>#N/A</v>
      </c>
      <c r="N2169" s="613" t="e">
        <f t="shared" si="297"/>
        <v>#N/A</v>
      </c>
      <c r="O2169" s="613" t="e">
        <f t="shared" si="298"/>
        <v>#N/A</v>
      </c>
      <c r="P2169" s="613" t="e">
        <f t="shared" si="299"/>
        <v>#N/A</v>
      </c>
      <c r="Q2169" s="896" t="e">
        <f t="shared" si="305"/>
        <v>#N/A</v>
      </c>
      <c r="R2169" s="613" t="e">
        <f t="shared" si="300"/>
        <v>#N/A</v>
      </c>
      <c r="S2169" s="613" t="e">
        <f t="shared" si="301"/>
        <v>#N/A</v>
      </c>
      <c r="T2169" s="747" t="e">
        <f t="shared" si="302"/>
        <v>#N/A</v>
      </c>
      <c r="U2169" s="613" t="e">
        <f t="shared" si="303"/>
        <v>#N/A</v>
      </c>
    </row>
    <row r="2170" spans="1:21">
      <c r="A2170" s="285"/>
      <c r="B2170" s="285"/>
      <c r="C2170" s="447"/>
      <c r="D2170" s="497" t="e">
        <f t="shared" si="304"/>
        <v>#N/A</v>
      </c>
      <c r="E2170" s="496" t="e">
        <v>#N/A</v>
      </c>
      <c r="F2170" s="489" t="e">
        <v>#N/A</v>
      </c>
      <c r="G2170" s="489" t="e">
        <v>#N/A</v>
      </c>
      <c r="H2170" s="489" t="e">
        <v>#N/A</v>
      </c>
      <c r="I2170" s="489" t="e">
        <v>#N/A</v>
      </c>
      <c r="J2170" s="489" t="e">
        <v>#N/A</v>
      </c>
      <c r="K2170" s="489" t="e">
        <v>#N/A</v>
      </c>
      <c r="L2170" s="489" t="e">
        <v>#N/A</v>
      </c>
      <c r="N2170" s="613" t="e">
        <f t="shared" si="297"/>
        <v>#N/A</v>
      </c>
      <c r="O2170" s="613" t="e">
        <f t="shared" si="298"/>
        <v>#N/A</v>
      </c>
      <c r="P2170" s="613" t="e">
        <f t="shared" si="299"/>
        <v>#N/A</v>
      </c>
      <c r="Q2170" s="896" t="e">
        <f t="shared" si="305"/>
        <v>#N/A</v>
      </c>
      <c r="R2170" s="613" t="e">
        <f t="shared" si="300"/>
        <v>#N/A</v>
      </c>
      <c r="S2170" s="613" t="e">
        <f t="shared" si="301"/>
        <v>#N/A</v>
      </c>
      <c r="T2170" s="747" t="e">
        <f t="shared" si="302"/>
        <v>#N/A</v>
      </c>
      <c r="U2170" s="613" t="e">
        <f t="shared" si="303"/>
        <v>#N/A</v>
      </c>
    </row>
    <row r="2171" spans="1:21">
      <c r="A2171" s="285"/>
      <c r="B2171" s="285"/>
      <c r="C2171" s="447"/>
      <c r="D2171" s="497" t="e">
        <f t="shared" si="304"/>
        <v>#N/A</v>
      </c>
      <c r="E2171" s="496" t="e">
        <v>#N/A</v>
      </c>
      <c r="F2171" s="489" t="e">
        <v>#N/A</v>
      </c>
      <c r="G2171" s="489" t="e">
        <v>#N/A</v>
      </c>
      <c r="H2171" s="489" t="e">
        <v>#N/A</v>
      </c>
      <c r="I2171" s="489" t="e">
        <v>#N/A</v>
      </c>
      <c r="J2171" s="489" t="e">
        <v>#N/A</v>
      </c>
      <c r="K2171" s="489" t="e">
        <v>#N/A</v>
      </c>
      <c r="L2171" s="489" t="e">
        <v>#N/A</v>
      </c>
      <c r="N2171" s="613" t="e">
        <f t="shared" si="297"/>
        <v>#N/A</v>
      </c>
      <c r="O2171" s="613" t="e">
        <f t="shared" si="298"/>
        <v>#N/A</v>
      </c>
      <c r="P2171" s="613" t="e">
        <f t="shared" si="299"/>
        <v>#N/A</v>
      </c>
      <c r="Q2171" s="896" t="e">
        <f t="shared" si="305"/>
        <v>#N/A</v>
      </c>
      <c r="R2171" s="613" t="e">
        <f t="shared" si="300"/>
        <v>#N/A</v>
      </c>
      <c r="S2171" s="613" t="e">
        <f t="shared" si="301"/>
        <v>#N/A</v>
      </c>
      <c r="T2171" s="747" t="e">
        <f t="shared" si="302"/>
        <v>#N/A</v>
      </c>
      <c r="U2171" s="613" t="e">
        <f t="shared" si="303"/>
        <v>#N/A</v>
      </c>
    </row>
    <row r="2172" spans="1:21">
      <c r="A2172" s="285"/>
      <c r="B2172" s="285"/>
      <c r="C2172" s="447"/>
      <c r="D2172" s="497" t="e">
        <f t="shared" si="304"/>
        <v>#N/A</v>
      </c>
      <c r="E2172" s="496" t="e">
        <v>#N/A</v>
      </c>
      <c r="F2172" s="489" t="e">
        <v>#N/A</v>
      </c>
      <c r="G2172" s="489" t="e">
        <v>#N/A</v>
      </c>
      <c r="H2172" s="489" t="e">
        <v>#N/A</v>
      </c>
      <c r="I2172" s="489" t="e">
        <v>#N/A</v>
      </c>
      <c r="J2172" s="489" t="e">
        <v>#N/A</v>
      </c>
      <c r="K2172" s="489" t="e">
        <v>#N/A</v>
      </c>
      <c r="L2172" s="489" t="e">
        <v>#N/A</v>
      </c>
      <c r="N2172" s="613" t="e">
        <f t="shared" si="297"/>
        <v>#N/A</v>
      </c>
      <c r="O2172" s="613" t="e">
        <f t="shared" si="298"/>
        <v>#N/A</v>
      </c>
      <c r="P2172" s="613" t="e">
        <f t="shared" si="299"/>
        <v>#N/A</v>
      </c>
      <c r="Q2172" s="896" t="e">
        <f t="shared" si="305"/>
        <v>#N/A</v>
      </c>
      <c r="R2172" s="613" t="e">
        <f t="shared" si="300"/>
        <v>#N/A</v>
      </c>
      <c r="S2172" s="613" t="e">
        <f t="shared" si="301"/>
        <v>#N/A</v>
      </c>
      <c r="T2172" s="747" t="e">
        <f t="shared" si="302"/>
        <v>#N/A</v>
      </c>
      <c r="U2172" s="613" t="e">
        <f t="shared" si="303"/>
        <v>#N/A</v>
      </c>
    </row>
    <row r="2173" spans="1:21">
      <c r="A2173" s="285"/>
      <c r="B2173" s="285"/>
      <c r="C2173" s="447"/>
      <c r="D2173" s="497" t="e">
        <f t="shared" si="304"/>
        <v>#N/A</v>
      </c>
      <c r="E2173" s="496" t="e">
        <v>#N/A</v>
      </c>
      <c r="F2173" s="489" t="e">
        <v>#N/A</v>
      </c>
      <c r="G2173" s="489" t="e">
        <v>#N/A</v>
      </c>
      <c r="H2173" s="489" t="e">
        <v>#N/A</v>
      </c>
      <c r="I2173" s="489" t="e">
        <v>#N/A</v>
      </c>
      <c r="J2173" s="489" t="e">
        <v>#N/A</v>
      </c>
      <c r="K2173" s="489" t="e">
        <v>#N/A</v>
      </c>
      <c r="L2173" s="489" t="e">
        <v>#N/A</v>
      </c>
      <c r="N2173" s="613" t="e">
        <f t="shared" si="297"/>
        <v>#N/A</v>
      </c>
      <c r="O2173" s="613" t="e">
        <f t="shared" si="298"/>
        <v>#N/A</v>
      </c>
      <c r="P2173" s="613" t="e">
        <f t="shared" si="299"/>
        <v>#N/A</v>
      </c>
      <c r="Q2173" s="896" t="e">
        <f t="shared" si="305"/>
        <v>#N/A</v>
      </c>
      <c r="R2173" s="613" t="e">
        <f t="shared" si="300"/>
        <v>#N/A</v>
      </c>
      <c r="S2173" s="613" t="e">
        <f t="shared" si="301"/>
        <v>#N/A</v>
      </c>
      <c r="T2173" s="747" t="e">
        <f t="shared" si="302"/>
        <v>#N/A</v>
      </c>
      <c r="U2173" s="613" t="e">
        <f t="shared" si="303"/>
        <v>#N/A</v>
      </c>
    </row>
    <row r="2174" spans="1:21">
      <c r="A2174" s="285"/>
      <c r="B2174" s="285"/>
      <c r="C2174" s="447"/>
      <c r="D2174" s="497" t="e">
        <f t="shared" si="304"/>
        <v>#N/A</v>
      </c>
      <c r="E2174" s="496" t="e">
        <v>#N/A</v>
      </c>
      <c r="F2174" s="489" t="e">
        <v>#N/A</v>
      </c>
      <c r="G2174" s="489" t="e">
        <v>#N/A</v>
      </c>
      <c r="H2174" s="489" t="e">
        <v>#N/A</v>
      </c>
      <c r="I2174" s="489" t="e">
        <v>#N/A</v>
      </c>
      <c r="J2174" s="489" t="e">
        <v>#N/A</v>
      </c>
      <c r="K2174" s="489" t="e">
        <v>#N/A</v>
      </c>
      <c r="L2174" s="489" t="e">
        <v>#N/A</v>
      </c>
      <c r="N2174" s="613" t="e">
        <f t="shared" si="297"/>
        <v>#N/A</v>
      </c>
      <c r="O2174" s="613" t="e">
        <f t="shared" si="298"/>
        <v>#N/A</v>
      </c>
      <c r="P2174" s="613" t="e">
        <f t="shared" si="299"/>
        <v>#N/A</v>
      </c>
      <c r="Q2174" s="896" t="e">
        <f t="shared" si="305"/>
        <v>#N/A</v>
      </c>
      <c r="R2174" s="613" t="e">
        <f t="shared" si="300"/>
        <v>#N/A</v>
      </c>
      <c r="S2174" s="613" t="e">
        <f t="shared" si="301"/>
        <v>#N/A</v>
      </c>
      <c r="T2174" s="747" t="e">
        <f t="shared" si="302"/>
        <v>#N/A</v>
      </c>
      <c r="U2174" s="613" t="e">
        <f t="shared" si="303"/>
        <v>#N/A</v>
      </c>
    </row>
    <row r="2175" spans="1:21">
      <c r="A2175" s="285"/>
      <c r="B2175" s="285"/>
      <c r="C2175" s="447"/>
      <c r="D2175" s="497" t="e">
        <f t="shared" si="304"/>
        <v>#N/A</v>
      </c>
      <c r="E2175" s="496" t="e">
        <v>#N/A</v>
      </c>
      <c r="F2175" s="489" t="e">
        <v>#N/A</v>
      </c>
      <c r="G2175" s="489" t="e">
        <v>#N/A</v>
      </c>
      <c r="H2175" s="489" t="e">
        <v>#N/A</v>
      </c>
      <c r="I2175" s="489" t="e">
        <v>#N/A</v>
      </c>
      <c r="J2175" s="489" t="e">
        <v>#N/A</v>
      </c>
      <c r="K2175" s="489" t="e">
        <v>#N/A</v>
      </c>
      <c r="L2175" s="489" t="e">
        <v>#N/A</v>
      </c>
      <c r="N2175" s="613" t="e">
        <f t="shared" si="297"/>
        <v>#N/A</v>
      </c>
      <c r="O2175" s="613" t="e">
        <f t="shared" si="298"/>
        <v>#N/A</v>
      </c>
      <c r="P2175" s="613" t="e">
        <f t="shared" si="299"/>
        <v>#N/A</v>
      </c>
      <c r="Q2175" s="896" t="e">
        <f t="shared" si="305"/>
        <v>#N/A</v>
      </c>
      <c r="R2175" s="613" t="e">
        <f t="shared" si="300"/>
        <v>#N/A</v>
      </c>
      <c r="S2175" s="613" t="e">
        <f t="shared" si="301"/>
        <v>#N/A</v>
      </c>
      <c r="T2175" s="747" t="e">
        <f t="shared" si="302"/>
        <v>#N/A</v>
      </c>
      <c r="U2175" s="613" t="e">
        <f t="shared" si="303"/>
        <v>#N/A</v>
      </c>
    </row>
    <row r="2176" spans="1:21">
      <c r="A2176" s="285"/>
      <c r="B2176" s="285"/>
      <c r="C2176" s="447"/>
      <c r="D2176" s="497" t="e">
        <f t="shared" si="304"/>
        <v>#N/A</v>
      </c>
      <c r="E2176" s="496" t="e">
        <v>#N/A</v>
      </c>
      <c r="F2176" s="489" t="e">
        <v>#N/A</v>
      </c>
      <c r="G2176" s="489" t="e">
        <v>#N/A</v>
      </c>
      <c r="H2176" s="489" t="e">
        <v>#N/A</v>
      </c>
      <c r="I2176" s="489" t="e">
        <v>#N/A</v>
      </c>
      <c r="J2176" s="489" t="e">
        <v>#N/A</v>
      </c>
      <c r="K2176" s="489" t="e">
        <v>#N/A</v>
      </c>
      <c r="L2176" s="489" t="e">
        <v>#N/A</v>
      </c>
      <c r="N2176" s="613" t="e">
        <f t="shared" si="297"/>
        <v>#N/A</v>
      </c>
      <c r="O2176" s="613" t="e">
        <f t="shared" si="298"/>
        <v>#N/A</v>
      </c>
      <c r="P2176" s="613" t="e">
        <f t="shared" si="299"/>
        <v>#N/A</v>
      </c>
      <c r="Q2176" s="896" t="e">
        <f t="shared" si="305"/>
        <v>#N/A</v>
      </c>
      <c r="R2176" s="613" t="e">
        <f t="shared" si="300"/>
        <v>#N/A</v>
      </c>
      <c r="S2176" s="613" t="e">
        <f t="shared" si="301"/>
        <v>#N/A</v>
      </c>
      <c r="T2176" s="747" t="e">
        <f t="shared" si="302"/>
        <v>#N/A</v>
      </c>
      <c r="U2176" s="613" t="e">
        <f t="shared" si="303"/>
        <v>#N/A</v>
      </c>
    </row>
    <row r="2177" spans="1:21">
      <c r="A2177" s="285"/>
      <c r="B2177" s="285"/>
      <c r="C2177" s="447"/>
      <c r="D2177" s="497" t="e">
        <f t="shared" si="304"/>
        <v>#N/A</v>
      </c>
      <c r="E2177" s="496" t="e">
        <v>#N/A</v>
      </c>
      <c r="F2177" s="489" t="e">
        <v>#N/A</v>
      </c>
      <c r="G2177" s="489" t="e">
        <v>#N/A</v>
      </c>
      <c r="H2177" s="489" t="e">
        <v>#N/A</v>
      </c>
      <c r="I2177" s="489" t="e">
        <v>#N/A</v>
      </c>
      <c r="J2177" s="489" t="e">
        <v>#N/A</v>
      </c>
      <c r="K2177" s="489" t="e">
        <v>#N/A</v>
      </c>
      <c r="L2177" s="489" t="e">
        <v>#N/A</v>
      </c>
      <c r="N2177" s="613" t="e">
        <f t="shared" si="297"/>
        <v>#N/A</v>
      </c>
      <c r="O2177" s="613" t="e">
        <f t="shared" si="298"/>
        <v>#N/A</v>
      </c>
      <c r="P2177" s="613" t="e">
        <f t="shared" si="299"/>
        <v>#N/A</v>
      </c>
      <c r="Q2177" s="896" t="e">
        <f t="shared" si="305"/>
        <v>#N/A</v>
      </c>
      <c r="R2177" s="613" t="e">
        <f t="shared" si="300"/>
        <v>#N/A</v>
      </c>
      <c r="S2177" s="613" t="e">
        <f t="shared" si="301"/>
        <v>#N/A</v>
      </c>
      <c r="T2177" s="747" t="e">
        <f t="shared" si="302"/>
        <v>#N/A</v>
      </c>
      <c r="U2177" s="613" t="e">
        <f t="shared" si="303"/>
        <v>#N/A</v>
      </c>
    </row>
    <row r="2178" spans="1:21">
      <c r="A2178" s="285"/>
      <c r="B2178" s="285"/>
      <c r="C2178" s="447"/>
      <c r="D2178" s="497" t="e">
        <f t="shared" si="304"/>
        <v>#N/A</v>
      </c>
      <c r="E2178" s="496" t="e">
        <v>#N/A</v>
      </c>
      <c r="F2178" s="489" t="e">
        <v>#N/A</v>
      </c>
      <c r="G2178" s="489" t="e">
        <v>#N/A</v>
      </c>
      <c r="H2178" s="489" t="e">
        <v>#N/A</v>
      </c>
      <c r="I2178" s="489" t="e">
        <v>#N/A</v>
      </c>
      <c r="J2178" s="489" t="e">
        <v>#N/A</v>
      </c>
      <c r="K2178" s="489" t="e">
        <v>#N/A</v>
      </c>
      <c r="L2178" s="489" t="e">
        <v>#N/A</v>
      </c>
      <c r="N2178" s="613" t="e">
        <f t="shared" ref="N2178:N2241" si="306">D2178-E2178</f>
        <v>#N/A</v>
      </c>
      <c r="O2178" s="613" t="e">
        <f t="shared" ref="O2178:O2241" si="307">D2178-F2178</f>
        <v>#N/A</v>
      </c>
      <c r="P2178" s="613" t="e">
        <f t="shared" ref="P2178:P2241" si="308">D2178-H2178</f>
        <v>#N/A</v>
      </c>
      <c r="Q2178" s="896" t="e">
        <f t="shared" si="305"/>
        <v>#N/A</v>
      </c>
      <c r="R2178" s="613" t="e">
        <f t="shared" ref="R2178:R2241" si="309">D2178-I2178</f>
        <v>#N/A</v>
      </c>
      <c r="S2178" s="613" t="e">
        <f t="shared" ref="S2178:S2241" si="310">D2178-J2178</f>
        <v>#N/A</v>
      </c>
      <c r="T2178" s="747" t="e">
        <f t="shared" ref="T2178:T2241" si="311">D2178-K2178</f>
        <v>#N/A</v>
      </c>
      <c r="U2178" s="613" t="e">
        <f t="shared" ref="U2178:U2241" si="312">D2178-L2178</f>
        <v>#N/A</v>
      </c>
    </row>
    <row r="2179" spans="1:21">
      <c r="A2179" s="285"/>
      <c r="B2179" s="285"/>
      <c r="C2179" s="447"/>
      <c r="D2179" s="497" t="e">
        <f t="shared" ref="D2179:D2242" si="313">IFERROR(E2179,IFERROR(F2179,IFERROR(G2179,IFERROR(H2179,IFERROR(I2179,IFERROR(J2179,IFERROR(K2179,L2179)))))))</f>
        <v>#N/A</v>
      </c>
      <c r="E2179" s="496" t="e">
        <v>#N/A</v>
      </c>
      <c r="F2179" s="489" t="e">
        <v>#N/A</v>
      </c>
      <c r="G2179" s="489" t="e">
        <v>#N/A</v>
      </c>
      <c r="H2179" s="489" t="e">
        <v>#N/A</v>
      </c>
      <c r="I2179" s="489" t="e">
        <v>#N/A</v>
      </c>
      <c r="J2179" s="489" t="e">
        <v>#N/A</v>
      </c>
      <c r="K2179" s="489" t="e">
        <v>#N/A</v>
      </c>
      <c r="L2179" s="489" t="e">
        <v>#N/A</v>
      </c>
      <c r="N2179" s="613" t="e">
        <f t="shared" si="306"/>
        <v>#N/A</v>
      </c>
      <c r="O2179" s="613" t="e">
        <f t="shared" si="307"/>
        <v>#N/A</v>
      </c>
      <c r="P2179" s="613" t="e">
        <f t="shared" si="308"/>
        <v>#N/A</v>
      </c>
      <c r="Q2179" s="896" t="e">
        <f t="shared" ref="Q2179:Q2242" si="314">F2179/H2179</f>
        <v>#N/A</v>
      </c>
      <c r="R2179" s="613" t="e">
        <f t="shared" si="309"/>
        <v>#N/A</v>
      </c>
      <c r="S2179" s="613" t="e">
        <f t="shared" si="310"/>
        <v>#N/A</v>
      </c>
      <c r="T2179" s="747" t="e">
        <f t="shared" si="311"/>
        <v>#N/A</v>
      </c>
      <c r="U2179" s="613" t="e">
        <f t="shared" si="312"/>
        <v>#N/A</v>
      </c>
    </row>
    <row r="2180" spans="1:21">
      <c r="A2180" s="285"/>
      <c r="B2180" s="285"/>
      <c r="C2180" s="447"/>
      <c r="D2180" s="497" t="e">
        <f t="shared" si="313"/>
        <v>#N/A</v>
      </c>
      <c r="E2180" s="496" t="e">
        <v>#N/A</v>
      </c>
      <c r="F2180" s="489" t="e">
        <v>#N/A</v>
      </c>
      <c r="G2180" s="489" t="e">
        <v>#N/A</v>
      </c>
      <c r="H2180" s="489" t="e">
        <v>#N/A</v>
      </c>
      <c r="I2180" s="489" t="e">
        <v>#N/A</v>
      </c>
      <c r="J2180" s="489" t="e">
        <v>#N/A</v>
      </c>
      <c r="K2180" s="489" t="e">
        <v>#N/A</v>
      </c>
      <c r="L2180" s="489" t="e">
        <v>#N/A</v>
      </c>
      <c r="N2180" s="613" t="e">
        <f t="shared" si="306"/>
        <v>#N/A</v>
      </c>
      <c r="O2180" s="613" t="e">
        <f t="shared" si="307"/>
        <v>#N/A</v>
      </c>
      <c r="P2180" s="613" t="e">
        <f t="shared" si="308"/>
        <v>#N/A</v>
      </c>
      <c r="Q2180" s="896" t="e">
        <f t="shared" si="314"/>
        <v>#N/A</v>
      </c>
      <c r="R2180" s="613" t="e">
        <f t="shared" si="309"/>
        <v>#N/A</v>
      </c>
      <c r="S2180" s="613" t="e">
        <f t="shared" si="310"/>
        <v>#N/A</v>
      </c>
      <c r="T2180" s="747" t="e">
        <f t="shared" si="311"/>
        <v>#N/A</v>
      </c>
      <c r="U2180" s="613" t="e">
        <f t="shared" si="312"/>
        <v>#N/A</v>
      </c>
    </row>
    <row r="2181" spans="1:21">
      <c r="A2181" s="285"/>
      <c r="B2181" s="285"/>
      <c r="C2181" s="447"/>
      <c r="D2181" s="497" t="e">
        <f t="shared" si="313"/>
        <v>#N/A</v>
      </c>
      <c r="E2181" s="496" t="e">
        <v>#N/A</v>
      </c>
      <c r="F2181" s="489" t="e">
        <v>#N/A</v>
      </c>
      <c r="G2181" s="489" t="e">
        <v>#N/A</v>
      </c>
      <c r="H2181" s="489" t="e">
        <v>#N/A</v>
      </c>
      <c r="I2181" s="489" t="e">
        <v>#N/A</v>
      </c>
      <c r="J2181" s="489" t="e">
        <v>#N/A</v>
      </c>
      <c r="K2181" s="489" t="e">
        <v>#N/A</v>
      </c>
      <c r="L2181" s="489" t="e">
        <v>#N/A</v>
      </c>
      <c r="N2181" s="613" t="e">
        <f t="shared" si="306"/>
        <v>#N/A</v>
      </c>
      <c r="O2181" s="613" t="e">
        <f t="shared" si="307"/>
        <v>#N/A</v>
      </c>
      <c r="P2181" s="613" t="e">
        <f t="shared" si="308"/>
        <v>#N/A</v>
      </c>
      <c r="Q2181" s="896" t="e">
        <f t="shared" si="314"/>
        <v>#N/A</v>
      </c>
      <c r="R2181" s="613" t="e">
        <f t="shared" si="309"/>
        <v>#N/A</v>
      </c>
      <c r="S2181" s="613" t="e">
        <f t="shared" si="310"/>
        <v>#N/A</v>
      </c>
      <c r="T2181" s="747" t="e">
        <f t="shared" si="311"/>
        <v>#N/A</v>
      </c>
      <c r="U2181" s="613" t="e">
        <f t="shared" si="312"/>
        <v>#N/A</v>
      </c>
    </row>
    <row r="2182" spans="1:21">
      <c r="A2182" s="285"/>
      <c r="B2182" s="285"/>
      <c r="C2182" s="447"/>
      <c r="D2182" s="497" t="e">
        <f t="shared" si="313"/>
        <v>#N/A</v>
      </c>
      <c r="E2182" s="496" t="e">
        <v>#N/A</v>
      </c>
      <c r="F2182" s="489" t="e">
        <v>#N/A</v>
      </c>
      <c r="G2182" s="489" t="e">
        <v>#N/A</v>
      </c>
      <c r="H2182" s="489" t="e">
        <v>#N/A</v>
      </c>
      <c r="I2182" s="489" t="e">
        <v>#N/A</v>
      </c>
      <c r="J2182" s="489" t="e">
        <v>#N/A</v>
      </c>
      <c r="K2182" s="489" t="e">
        <v>#N/A</v>
      </c>
      <c r="L2182" s="489" t="e">
        <v>#N/A</v>
      </c>
      <c r="N2182" s="613" t="e">
        <f t="shared" si="306"/>
        <v>#N/A</v>
      </c>
      <c r="O2182" s="613" t="e">
        <f t="shared" si="307"/>
        <v>#N/A</v>
      </c>
      <c r="P2182" s="613" t="e">
        <f t="shared" si="308"/>
        <v>#N/A</v>
      </c>
      <c r="Q2182" s="896" t="e">
        <f t="shared" si="314"/>
        <v>#N/A</v>
      </c>
      <c r="R2182" s="613" t="e">
        <f t="shared" si="309"/>
        <v>#N/A</v>
      </c>
      <c r="S2182" s="613" t="e">
        <f t="shared" si="310"/>
        <v>#N/A</v>
      </c>
      <c r="T2182" s="747" t="e">
        <f t="shared" si="311"/>
        <v>#N/A</v>
      </c>
      <c r="U2182" s="613" t="e">
        <f t="shared" si="312"/>
        <v>#N/A</v>
      </c>
    </row>
    <row r="2183" spans="1:21">
      <c r="A2183" s="285"/>
      <c r="B2183" s="285"/>
      <c r="C2183" s="447"/>
      <c r="D2183" s="497" t="e">
        <f t="shared" si="313"/>
        <v>#N/A</v>
      </c>
      <c r="E2183" s="496" t="e">
        <v>#N/A</v>
      </c>
      <c r="F2183" s="489" t="e">
        <v>#N/A</v>
      </c>
      <c r="G2183" s="489" t="e">
        <v>#N/A</v>
      </c>
      <c r="H2183" s="489" t="e">
        <v>#N/A</v>
      </c>
      <c r="I2183" s="489" t="e">
        <v>#N/A</v>
      </c>
      <c r="J2183" s="489" t="e">
        <v>#N/A</v>
      </c>
      <c r="K2183" s="489" t="e">
        <v>#N/A</v>
      </c>
      <c r="L2183" s="489" t="e">
        <v>#N/A</v>
      </c>
      <c r="N2183" s="613" t="e">
        <f t="shared" si="306"/>
        <v>#N/A</v>
      </c>
      <c r="O2183" s="613" t="e">
        <f t="shared" si="307"/>
        <v>#N/A</v>
      </c>
      <c r="P2183" s="613" t="e">
        <f t="shared" si="308"/>
        <v>#N/A</v>
      </c>
      <c r="Q2183" s="896" t="e">
        <f t="shared" si="314"/>
        <v>#N/A</v>
      </c>
      <c r="R2183" s="613" t="e">
        <f t="shared" si="309"/>
        <v>#N/A</v>
      </c>
      <c r="S2183" s="613" t="e">
        <f t="shared" si="310"/>
        <v>#N/A</v>
      </c>
      <c r="T2183" s="747" t="e">
        <f t="shared" si="311"/>
        <v>#N/A</v>
      </c>
      <c r="U2183" s="613" t="e">
        <f t="shared" si="312"/>
        <v>#N/A</v>
      </c>
    </row>
    <row r="2184" spans="1:21">
      <c r="A2184" s="285"/>
      <c r="B2184" s="285"/>
      <c r="C2184" s="447"/>
      <c r="D2184" s="497" t="e">
        <f t="shared" si="313"/>
        <v>#N/A</v>
      </c>
      <c r="E2184" s="496" t="e">
        <v>#N/A</v>
      </c>
      <c r="F2184" s="489" t="e">
        <v>#N/A</v>
      </c>
      <c r="G2184" s="489" t="e">
        <v>#N/A</v>
      </c>
      <c r="H2184" s="489" t="e">
        <v>#N/A</v>
      </c>
      <c r="I2184" s="489" t="e">
        <v>#N/A</v>
      </c>
      <c r="J2184" s="489" t="e">
        <v>#N/A</v>
      </c>
      <c r="K2184" s="489" t="e">
        <v>#N/A</v>
      </c>
      <c r="L2184" s="489" t="e">
        <v>#N/A</v>
      </c>
      <c r="N2184" s="613" t="e">
        <f t="shared" si="306"/>
        <v>#N/A</v>
      </c>
      <c r="O2184" s="613" t="e">
        <f t="shared" si="307"/>
        <v>#N/A</v>
      </c>
      <c r="P2184" s="613" t="e">
        <f t="shared" si="308"/>
        <v>#N/A</v>
      </c>
      <c r="Q2184" s="896" t="e">
        <f t="shared" si="314"/>
        <v>#N/A</v>
      </c>
      <c r="R2184" s="613" t="e">
        <f t="shared" si="309"/>
        <v>#N/A</v>
      </c>
      <c r="S2184" s="613" t="e">
        <f t="shared" si="310"/>
        <v>#N/A</v>
      </c>
      <c r="T2184" s="747" t="e">
        <f t="shared" si="311"/>
        <v>#N/A</v>
      </c>
      <c r="U2184" s="613" t="e">
        <f t="shared" si="312"/>
        <v>#N/A</v>
      </c>
    </row>
    <row r="2185" spans="1:21">
      <c r="A2185" s="285"/>
      <c r="B2185" s="285"/>
      <c r="C2185" s="447"/>
      <c r="D2185" s="497" t="e">
        <f t="shared" si="313"/>
        <v>#N/A</v>
      </c>
      <c r="E2185" s="496" t="e">
        <v>#N/A</v>
      </c>
      <c r="F2185" s="489" t="e">
        <v>#N/A</v>
      </c>
      <c r="G2185" s="489" t="e">
        <v>#N/A</v>
      </c>
      <c r="H2185" s="489" t="e">
        <v>#N/A</v>
      </c>
      <c r="I2185" s="489" t="e">
        <v>#N/A</v>
      </c>
      <c r="J2185" s="489" t="e">
        <v>#N/A</v>
      </c>
      <c r="K2185" s="489" t="e">
        <v>#N/A</v>
      </c>
      <c r="L2185" s="489" t="e">
        <v>#N/A</v>
      </c>
      <c r="N2185" s="613" t="e">
        <f t="shared" si="306"/>
        <v>#N/A</v>
      </c>
      <c r="O2185" s="613" t="e">
        <f t="shared" si="307"/>
        <v>#N/A</v>
      </c>
      <c r="P2185" s="613" t="e">
        <f t="shared" si="308"/>
        <v>#N/A</v>
      </c>
      <c r="Q2185" s="896" t="e">
        <f t="shared" si="314"/>
        <v>#N/A</v>
      </c>
      <c r="R2185" s="613" t="e">
        <f t="shared" si="309"/>
        <v>#N/A</v>
      </c>
      <c r="S2185" s="613" t="e">
        <f t="shared" si="310"/>
        <v>#N/A</v>
      </c>
      <c r="T2185" s="747" t="e">
        <f t="shared" si="311"/>
        <v>#N/A</v>
      </c>
      <c r="U2185" s="613" t="e">
        <f t="shared" si="312"/>
        <v>#N/A</v>
      </c>
    </row>
    <row r="2186" spans="1:21">
      <c r="A2186" s="285"/>
      <c r="B2186" s="285"/>
      <c r="C2186" s="447"/>
      <c r="D2186" s="497" t="e">
        <f t="shared" si="313"/>
        <v>#N/A</v>
      </c>
      <c r="E2186" s="496" t="e">
        <v>#N/A</v>
      </c>
      <c r="F2186" s="489" t="e">
        <v>#N/A</v>
      </c>
      <c r="G2186" s="489" t="e">
        <v>#N/A</v>
      </c>
      <c r="H2186" s="489" t="e">
        <v>#N/A</v>
      </c>
      <c r="I2186" s="489" t="e">
        <v>#N/A</v>
      </c>
      <c r="J2186" s="489" t="e">
        <v>#N/A</v>
      </c>
      <c r="K2186" s="489" t="e">
        <v>#N/A</v>
      </c>
      <c r="L2186" s="489" t="e">
        <v>#N/A</v>
      </c>
      <c r="N2186" s="613" t="e">
        <f t="shared" si="306"/>
        <v>#N/A</v>
      </c>
      <c r="O2186" s="613" t="e">
        <f t="shared" si="307"/>
        <v>#N/A</v>
      </c>
      <c r="P2186" s="613" t="e">
        <f t="shared" si="308"/>
        <v>#N/A</v>
      </c>
      <c r="Q2186" s="896" t="e">
        <f t="shared" si="314"/>
        <v>#N/A</v>
      </c>
      <c r="R2186" s="613" t="e">
        <f t="shared" si="309"/>
        <v>#N/A</v>
      </c>
      <c r="S2186" s="613" t="e">
        <f t="shared" si="310"/>
        <v>#N/A</v>
      </c>
      <c r="T2186" s="747" t="e">
        <f t="shared" si="311"/>
        <v>#N/A</v>
      </c>
      <c r="U2186" s="613" t="e">
        <f t="shared" si="312"/>
        <v>#N/A</v>
      </c>
    </row>
    <row r="2187" spans="1:21">
      <c r="A2187" s="285"/>
      <c r="B2187" s="285"/>
      <c r="C2187" s="447"/>
      <c r="D2187" s="497" t="e">
        <f t="shared" si="313"/>
        <v>#N/A</v>
      </c>
      <c r="E2187" s="496" t="e">
        <v>#N/A</v>
      </c>
      <c r="F2187" s="489" t="e">
        <v>#N/A</v>
      </c>
      <c r="G2187" s="489" t="e">
        <v>#N/A</v>
      </c>
      <c r="H2187" s="489" t="e">
        <v>#N/A</v>
      </c>
      <c r="I2187" s="489" t="e">
        <v>#N/A</v>
      </c>
      <c r="J2187" s="489" t="e">
        <v>#N/A</v>
      </c>
      <c r="K2187" s="489" t="e">
        <v>#N/A</v>
      </c>
      <c r="L2187" s="489" t="e">
        <v>#N/A</v>
      </c>
      <c r="N2187" s="613" t="e">
        <f t="shared" si="306"/>
        <v>#N/A</v>
      </c>
      <c r="O2187" s="613" t="e">
        <f t="shared" si="307"/>
        <v>#N/A</v>
      </c>
      <c r="P2187" s="613" t="e">
        <f t="shared" si="308"/>
        <v>#N/A</v>
      </c>
      <c r="Q2187" s="896" t="e">
        <f t="shared" si="314"/>
        <v>#N/A</v>
      </c>
      <c r="R2187" s="613" t="e">
        <f t="shared" si="309"/>
        <v>#N/A</v>
      </c>
      <c r="S2187" s="613" t="e">
        <f t="shared" si="310"/>
        <v>#N/A</v>
      </c>
      <c r="T2187" s="747" t="e">
        <f t="shared" si="311"/>
        <v>#N/A</v>
      </c>
      <c r="U2187" s="613" t="e">
        <f t="shared" si="312"/>
        <v>#N/A</v>
      </c>
    </row>
    <row r="2188" spans="1:21">
      <c r="A2188" s="285"/>
      <c r="B2188" s="285"/>
      <c r="C2188" s="447"/>
      <c r="D2188" s="497" t="e">
        <f t="shared" si="313"/>
        <v>#N/A</v>
      </c>
      <c r="E2188" s="496" t="e">
        <v>#N/A</v>
      </c>
      <c r="F2188" s="489" t="e">
        <v>#N/A</v>
      </c>
      <c r="G2188" s="489" t="e">
        <v>#N/A</v>
      </c>
      <c r="H2188" s="489" t="e">
        <v>#N/A</v>
      </c>
      <c r="I2188" s="489" t="e">
        <v>#N/A</v>
      </c>
      <c r="J2188" s="489" t="e">
        <v>#N/A</v>
      </c>
      <c r="K2188" s="489" t="e">
        <v>#N/A</v>
      </c>
      <c r="L2188" s="489" t="e">
        <v>#N/A</v>
      </c>
      <c r="N2188" s="613" t="e">
        <f t="shared" si="306"/>
        <v>#N/A</v>
      </c>
      <c r="O2188" s="613" t="e">
        <f t="shared" si="307"/>
        <v>#N/A</v>
      </c>
      <c r="P2188" s="613" t="e">
        <f t="shared" si="308"/>
        <v>#N/A</v>
      </c>
      <c r="Q2188" s="896" t="e">
        <f t="shared" si="314"/>
        <v>#N/A</v>
      </c>
      <c r="R2188" s="613" t="e">
        <f t="shared" si="309"/>
        <v>#N/A</v>
      </c>
      <c r="S2188" s="613" t="e">
        <f t="shared" si="310"/>
        <v>#N/A</v>
      </c>
      <c r="T2188" s="747" t="e">
        <f t="shared" si="311"/>
        <v>#N/A</v>
      </c>
      <c r="U2188" s="613" t="e">
        <f t="shared" si="312"/>
        <v>#N/A</v>
      </c>
    </row>
    <row r="2189" spans="1:21">
      <c r="A2189" s="285"/>
      <c r="B2189" s="285"/>
      <c r="C2189" s="447"/>
      <c r="D2189" s="497" t="e">
        <f t="shared" si="313"/>
        <v>#N/A</v>
      </c>
      <c r="E2189" s="496" t="e">
        <v>#N/A</v>
      </c>
      <c r="F2189" s="489" t="e">
        <v>#N/A</v>
      </c>
      <c r="G2189" s="489" t="e">
        <v>#N/A</v>
      </c>
      <c r="H2189" s="489" t="e">
        <v>#N/A</v>
      </c>
      <c r="I2189" s="489" t="e">
        <v>#N/A</v>
      </c>
      <c r="J2189" s="489" t="e">
        <v>#N/A</v>
      </c>
      <c r="K2189" s="489" t="e">
        <v>#N/A</v>
      </c>
      <c r="L2189" s="489" t="e">
        <v>#N/A</v>
      </c>
      <c r="N2189" s="613" t="e">
        <f t="shared" si="306"/>
        <v>#N/A</v>
      </c>
      <c r="O2189" s="613" t="e">
        <f t="shared" si="307"/>
        <v>#N/A</v>
      </c>
      <c r="P2189" s="613" t="e">
        <f t="shared" si="308"/>
        <v>#N/A</v>
      </c>
      <c r="Q2189" s="896" t="e">
        <f t="shared" si="314"/>
        <v>#N/A</v>
      </c>
      <c r="R2189" s="613" t="e">
        <f t="shared" si="309"/>
        <v>#N/A</v>
      </c>
      <c r="S2189" s="613" t="e">
        <f t="shared" si="310"/>
        <v>#N/A</v>
      </c>
      <c r="T2189" s="747" t="e">
        <f t="shared" si="311"/>
        <v>#N/A</v>
      </c>
      <c r="U2189" s="613" t="e">
        <f t="shared" si="312"/>
        <v>#N/A</v>
      </c>
    </row>
    <row r="2190" spans="1:21">
      <c r="A2190" s="285"/>
      <c r="B2190" s="285"/>
      <c r="C2190" s="447"/>
      <c r="D2190" s="497" t="e">
        <f t="shared" si="313"/>
        <v>#N/A</v>
      </c>
      <c r="E2190" s="496" t="e">
        <v>#N/A</v>
      </c>
      <c r="F2190" s="489" t="e">
        <v>#N/A</v>
      </c>
      <c r="G2190" s="489" t="e">
        <v>#N/A</v>
      </c>
      <c r="H2190" s="489" t="e">
        <v>#N/A</v>
      </c>
      <c r="I2190" s="489" t="e">
        <v>#N/A</v>
      </c>
      <c r="J2190" s="489" t="e">
        <v>#N/A</v>
      </c>
      <c r="K2190" s="489" t="e">
        <v>#N/A</v>
      </c>
      <c r="L2190" s="489" t="e">
        <v>#N/A</v>
      </c>
      <c r="N2190" s="613" t="e">
        <f t="shared" si="306"/>
        <v>#N/A</v>
      </c>
      <c r="O2190" s="613" t="e">
        <f t="shared" si="307"/>
        <v>#N/A</v>
      </c>
      <c r="P2190" s="613" t="e">
        <f t="shared" si="308"/>
        <v>#N/A</v>
      </c>
      <c r="Q2190" s="896" t="e">
        <f t="shared" si="314"/>
        <v>#N/A</v>
      </c>
      <c r="R2190" s="613" t="e">
        <f t="shared" si="309"/>
        <v>#N/A</v>
      </c>
      <c r="S2190" s="613" t="e">
        <f t="shared" si="310"/>
        <v>#N/A</v>
      </c>
      <c r="T2190" s="747" t="e">
        <f t="shared" si="311"/>
        <v>#N/A</v>
      </c>
      <c r="U2190" s="613" t="e">
        <f t="shared" si="312"/>
        <v>#N/A</v>
      </c>
    </row>
    <row r="2191" spans="1:21">
      <c r="A2191" s="285"/>
      <c r="B2191" s="285"/>
      <c r="C2191" s="447"/>
      <c r="D2191" s="497" t="e">
        <f t="shared" si="313"/>
        <v>#N/A</v>
      </c>
      <c r="E2191" s="496" t="e">
        <v>#N/A</v>
      </c>
      <c r="F2191" s="489" t="e">
        <v>#N/A</v>
      </c>
      <c r="G2191" s="489" t="e">
        <v>#N/A</v>
      </c>
      <c r="H2191" s="489" t="e">
        <v>#N/A</v>
      </c>
      <c r="I2191" s="489" t="e">
        <v>#N/A</v>
      </c>
      <c r="J2191" s="489" t="e">
        <v>#N/A</v>
      </c>
      <c r="K2191" s="489" t="e">
        <v>#N/A</v>
      </c>
      <c r="L2191" s="489" t="e">
        <v>#N/A</v>
      </c>
      <c r="N2191" s="613" t="e">
        <f t="shared" si="306"/>
        <v>#N/A</v>
      </c>
      <c r="O2191" s="613" t="e">
        <f t="shared" si="307"/>
        <v>#N/A</v>
      </c>
      <c r="P2191" s="613" t="e">
        <f t="shared" si="308"/>
        <v>#N/A</v>
      </c>
      <c r="Q2191" s="896" t="e">
        <f t="shared" si="314"/>
        <v>#N/A</v>
      </c>
      <c r="R2191" s="613" t="e">
        <f t="shared" si="309"/>
        <v>#N/A</v>
      </c>
      <c r="S2191" s="613" t="e">
        <f t="shared" si="310"/>
        <v>#N/A</v>
      </c>
      <c r="T2191" s="747" t="e">
        <f t="shared" si="311"/>
        <v>#N/A</v>
      </c>
      <c r="U2191" s="613" t="e">
        <f t="shared" si="312"/>
        <v>#N/A</v>
      </c>
    </row>
    <row r="2192" spans="1:21">
      <c r="A2192" s="285"/>
      <c r="B2192" s="285"/>
      <c r="C2192" s="447"/>
      <c r="D2192" s="497" t="e">
        <f t="shared" si="313"/>
        <v>#N/A</v>
      </c>
      <c r="E2192" s="496" t="e">
        <v>#N/A</v>
      </c>
      <c r="F2192" s="489" t="e">
        <v>#N/A</v>
      </c>
      <c r="G2192" s="489" t="e">
        <v>#N/A</v>
      </c>
      <c r="H2192" s="489" t="e">
        <v>#N/A</v>
      </c>
      <c r="I2192" s="489" t="e">
        <v>#N/A</v>
      </c>
      <c r="J2192" s="489" t="e">
        <v>#N/A</v>
      </c>
      <c r="K2192" s="489" t="e">
        <v>#N/A</v>
      </c>
      <c r="L2192" s="489" t="e">
        <v>#N/A</v>
      </c>
      <c r="N2192" s="613" t="e">
        <f t="shared" si="306"/>
        <v>#N/A</v>
      </c>
      <c r="O2192" s="613" t="e">
        <f t="shared" si="307"/>
        <v>#N/A</v>
      </c>
      <c r="P2192" s="613" t="e">
        <f t="shared" si="308"/>
        <v>#N/A</v>
      </c>
      <c r="Q2192" s="896" t="e">
        <f t="shared" si="314"/>
        <v>#N/A</v>
      </c>
      <c r="R2192" s="613" t="e">
        <f t="shared" si="309"/>
        <v>#N/A</v>
      </c>
      <c r="S2192" s="613" t="e">
        <f t="shared" si="310"/>
        <v>#N/A</v>
      </c>
      <c r="T2192" s="747" t="e">
        <f t="shared" si="311"/>
        <v>#N/A</v>
      </c>
      <c r="U2192" s="613" t="e">
        <f t="shared" si="312"/>
        <v>#N/A</v>
      </c>
    </row>
    <row r="2193" spans="1:21">
      <c r="A2193" s="285"/>
      <c r="B2193" s="285"/>
      <c r="C2193" s="447"/>
      <c r="D2193" s="497" t="e">
        <f t="shared" si="313"/>
        <v>#N/A</v>
      </c>
      <c r="E2193" s="496" t="e">
        <v>#N/A</v>
      </c>
      <c r="F2193" s="489" t="e">
        <v>#N/A</v>
      </c>
      <c r="G2193" s="489" t="e">
        <v>#N/A</v>
      </c>
      <c r="H2193" s="489" t="e">
        <v>#N/A</v>
      </c>
      <c r="I2193" s="489" t="e">
        <v>#N/A</v>
      </c>
      <c r="J2193" s="489" t="e">
        <v>#N/A</v>
      </c>
      <c r="K2193" s="489" t="e">
        <v>#N/A</v>
      </c>
      <c r="L2193" s="489" t="e">
        <v>#N/A</v>
      </c>
      <c r="N2193" s="613" t="e">
        <f t="shared" si="306"/>
        <v>#N/A</v>
      </c>
      <c r="O2193" s="613" t="e">
        <f t="shared" si="307"/>
        <v>#N/A</v>
      </c>
      <c r="P2193" s="613" t="e">
        <f t="shared" si="308"/>
        <v>#N/A</v>
      </c>
      <c r="Q2193" s="896" t="e">
        <f t="shared" si="314"/>
        <v>#N/A</v>
      </c>
      <c r="R2193" s="613" t="e">
        <f t="shared" si="309"/>
        <v>#N/A</v>
      </c>
      <c r="S2193" s="613" t="e">
        <f t="shared" si="310"/>
        <v>#N/A</v>
      </c>
      <c r="T2193" s="747" t="e">
        <f t="shared" si="311"/>
        <v>#N/A</v>
      </c>
      <c r="U2193" s="613" t="e">
        <f t="shared" si="312"/>
        <v>#N/A</v>
      </c>
    </row>
    <row r="2194" spans="1:21">
      <c r="A2194" s="285"/>
      <c r="B2194" s="285"/>
      <c r="C2194" s="447"/>
      <c r="D2194" s="497" t="e">
        <f t="shared" si="313"/>
        <v>#N/A</v>
      </c>
      <c r="E2194" s="496" t="e">
        <v>#N/A</v>
      </c>
      <c r="F2194" s="489" t="e">
        <v>#N/A</v>
      </c>
      <c r="G2194" s="489" t="e">
        <v>#N/A</v>
      </c>
      <c r="H2194" s="489" t="e">
        <v>#N/A</v>
      </c>
      <c r="I2194" s="489" t="e">
        <v>#N/A</v>
      </c>
      <c r="J2194" s="489" t="e">
        <v>#N/A</v>
      </c>
      <c r="K2194" s="489" t="e">
        <v>#N/A</v>
      </c>
      <c r="L2194" s="489" t="e">
        <v>#N/A</v>
      </c>
      <c r="N2194" s="613" t="e">
        <f t="shared" si="306"/>
        <v>#N/A</v>
      </c>
      <c r="O2194" s="613" t="e">
        <f t="shared" si="307"/>
        <v>#N/A</v>
      </c>
      <c r="P2194" s="613" t="e">
        <f t="shared" si="308"/>
        <v>#N/A</v>
      </c>
      <c r="Q2194" s="896" t="e">
        <f t="shared" si="314"/>
        <v>#N/A</v>
      </c>
      <c r="R2194" s="613" t="e">
        <f t="shared" si="309"/>
        <v>#N/A</v>
      </c>
      <c r="S2194" s="613" t="e">
        <f t="shared" si="310"/>
        <v>#N/A</v>
      </c>
      <c r="T2194" s="747" t="e">
        <f t="shared" si="311"/>
        <v>#N/A</v>
      </c>
      <c r="U2194" s="613" t="e">
        <f t="shared" si="312"/>
        <v>#N/A</v>
      </c>
    </row>
    <row r="2195" spans="1:21">
      <c r="A2195" s="285"/>
      <c r="B2195" s="285"/>
      <c r="C2195" s="447"/>
      <c r="D2195" s="497" t="e">
        <f t="shared" si="313"/>
        <v>#N/A</v>
      </c>
      <c r="E2195" s="496" t="e">
        <v>#N/A</v>
      </c>
      <c r="F2195" s="489" t="e">
        <v>#N/A</v>
      </c>
      <c r="G2195" s="489" t="e">
        <v>#N/A</v>
      </c>
      <c r="H2195" s="489" t="e">
        <v>#N/A</v>
      </c>
      <c r="I2195" s="489" t="e">
        <v>#N/A</v>
      </c>
      <c r="J2195" s="489" t="e">
        <v>#N/A</v>
      </c>
      <c r="K2195" s="489" t="e">
        <v>#N/A</v>
      </c>
      <c r="L2195" s="489" t="e">
        <v>#N/A</v>
      </c>
      <c r="N2195" s="613" t="e">
        <f t="shared" si="306"/>
        <v>#N/A</v>
      </c>
      <c r="O2195" s="613" t="e">
        <f t="shared" si="307"/>
        <v>#N/A</v>
      </c>
      <c r="P2195" s="613" t="e">
        <f t="shared" si="308"/>
        <v>#N/A</v>
      </c>
      <c r="Q2195" s="896" t="e">
        <f t="shared" si="314"/>
        <v>#N/A</v>
      </c>
      <c r="R2195" s="613" t="e">
        <f t="shared" si="309"/>
        <v>#N/A</v>
      </c>
      <c r="S2195" s="613" t="e">
        <f t="shared" si="310"/>
        <v>#N/A</v>
      </c>
      <c r="T2195" s="747" t="e">
        <f t="shared" si="311"/>
        <v>#N/A</v>
      </c>
      <c r="U2195" s="613" t="e">
        <f t="shared" si="312"/>
        <v>#N/A</v>
      </c>
    </row>
    <row r="2196" spans="1:21">
      <c r="A2196" s="285"/>
      <c r="B2196" s="285"/>
      <c r="C2196" s="447"/>
      <c r="D2196" s="497" t="e">
        <f t="shared" si="313"/>
        <v>#N/A</v>
      </c>
      <c r="E2196" s="496" t="e">
        <v>#N/A</v>
      </c>
      <c r="F2196" s="489" t="e">
        <v>#N/A</v>
      </c>
      <c r="G2196" s="489" t="e">
        <v>#N/A</v>
      </c>
      <c r="H2196" s="489" t="e">
        <v>#N/A</v>
      </c>
      <c r="I2196" s="489" t="e">
        <v>#N/A</v>
      </c>
      <c r="J2196" s="489" t="e">
        <v>#N/A</v>
      </c>
      <c r="K2196" s="489" t="e">
        <v>#N/A</v>
      </c>
      <c r="L2196" s="489" t="e">
        <v>#N/A</v>
      </c>
      <c r="N2196" s="613" t="e">
        <f t="shared" si="306"/>
        <v>#N/A</v>
      </c>
      <c r="O2196" s="613" t="e">
        <f t="shared" si="307"/>
        <v>#N/A</v>
      </c>
      <c r="P2196" s="613" t="e">
        <f t="shared" si="308"/>
        <v>#N/A</v>
      </c>
      <c r="Q2196" s="896" t="e">
        <f t="shared" si="314"/>
        <v>#N/A</v>
      </c>
      <c r="R2196" s="613" t="e">
        <f t="shared" si="309"/>
        <v>#N/A</v>
      </c>
      <c r="S2196" s="613" t="e">
        <f t="shared" si="310"/>
        <v>#N/A</v>
      </c>
      <c r="T2196" s="747" t="e">
        <f t="shared" si="311"/>
        <v>#N/A</v>
      </c>
      <c r="U2196" s="613" t="e">
        <f t="shared" si="312"/>
        <v>#N/A</v>
      </c>
    </row>
    <row r="2197" spans="1:21">
      <c r="A2197" s="285"/>
      <c r="B2197" s="285"/>
      <c r="C2197" s="447"/>
      <c r="D2197" s="497" t="e">
        <f t="shared" si="313"/>
        <v>#N/A</v>
      </c>
      <c r="E2197" s="496" t="e">
        <v>#N/A</v>
      </c>
      <c r="F2197" s="489" t="e">
        <v>#N/A</v>
      </c>
      <c r="G2197" s="489" t="e">
        <v>#N/A</v>
      </c>
      <c r="H2197" s="489" t="e">
        <v>#N/A</v>
      </c>
      <c r="I2197" s="489" t="e">
        <v>#N/A</v>
      </c>
      <c r="J2197" s="489" t="e">
        <v>#N/A</v>
      </c>
      <c r="K2197" s="489" t="e">
        <v>#N/A</v>
      </c>
      <c r="L2197" s="489" t="e">
        <v>#N/A</v>
      </c>
      <c r="N2197" s="613" t="e">
        <f t="shared" si="306"/>
        <v>#N/A</v>
      </c>
      <c r="O2197" s="613" t="e">
        <f t="shared" si="307"/>
        <v>#N/A</v>
      </c>
      <c r="P2197" s="613" t="e">
        <f t="shared" si="308"/>
        <v>#N/A</v>
      </c>
      <c r="Q2197" s="896" t="e">
        <f t="shared" si="314"/>
        <v>#N/A</v>
      </c>
      <c r="R2197" s="613" t="e">
        <f t="shared" si="309"/>
        <v>#N/A</v>
      </c>
      <c r="S2197" s="613" t="e">
        <f t="shared" si="310"/>
        <v>#N/A</v>
      </c>
      <c r="T2197" s="747" t="e">
        <f t="shared" si="311"/>
        <v>#N/A</v>
      </c>
      <c r="U2197" s="613" t="e">
        <f t="shared" si="312"/>
        <v>#N/A</v>
      </c>
    </row>
    <row r="2198" spans="1:21">
      <c r="A2198" s="285"/>
      <c r="B2198" s="285"/>
      <c r="C2198" s="447"/>
      <c r="D2198" s="497" t="e">
        <f t="shared" si="313"/>
        <v>#N/A</v>
      </c>
      <c r="E2198" s="496" t="e">
        <v>#N/A</v>
      </c>
      <c r="F2198" s="489" t="e">
        <v>#N/A</v>
      </c>
      <c r="G2198" s="489" t="e">
        <v>#N/A</v>
      </c>
      <c r="H2198" s="489" t="e">
        <v>#N/A</v>
      </c>
      <c r="I2198" s="489" t="e">
        <v>#N/A</v>
      </c>
      <c r="J2198" s="489" t="e">
        <v>#N/A</v>
      </c>
      <c r="K2198" s="489" t="e">
        <v>#N/A</v>
      </c>
      <c r="L2198" s="489" t="e">
        <v>#N/A</v>
      </c>
      <c r="N2198" s="613" t="e">
        <f t="shared" si="306"/>
        <v>#N/A</v>
      </c>
      <c r="O2198" s="613" t="e">
        <f t="shared" si="307"/>
        <v>#N/A</v>
      </c>
      <c r="P2198" s="613" t="e">
        <f t="shared" si="308"/>
        <v>#N/A</v>
      </c>
      <c r="Q2198" s="896" t="e">
        <f t="shared" si="314"/>
        <v>#N/A</v>
      </c>
      <c r="R2198" s="613" t="e">
        <f t="shared" si="309"/>
        <v>#N/A</v>
      </c>
      <c r="S2198" s="613" t="e">
        <f t="shared" si="310"/>
        <v>#N/A</v>
      </c>
      <c r="T2198" s="747" t="e">
        <f t="shared" si="311"/>
        <v>#N/A</v>
      </c>
      <c r="U2198" s="613" t="e">
        <f t="shared" si="312"/>
        <v>#N/A</v>
      </c>
    </row>
    <row r="2199" spans="1:21">
      <c r="A2199" s="285"/>
      <c r="B2199" s="285"/>
      <c r="C2199" s="447"/>
      <c r="D2199" s="497" t="e">
        <f t="shared" si="313"/>
        <v>#N/A</v>
      </c>
      <c r="E2199" s="496" t="e">
        <v>#N/A</v>
      </c>
      <c r="F2199" s="489" t="e">
        <v>#N/A</v>
      </c>
      <c r="G2199" s="489" t="e">
        <v>#N/A</v>
      </c>
      <c r="H2199" s="489" t="e">
        <v>#N/A</v>
      </c>
      <c r="I2199" s="489" t="e">
        <v>#N/A</v>
      </c>
      <c r="J2199" s="489" t="e">
        <v>#N/A</v>
      </c>
      <c r="K2199" s="489" t="e">
        <v>#N/A</v>
      </c>
      <c r="L2199" s="489" t="e">
        <v>#N/A</v>
      </c>
      <c r="N2199" s="613" t="e">
        <f t="shared" si="306"/>
        <v>#N/A</v>
      </c>
      <c r="O2199" s="613" t="e">
        <f t="shared" si="307"/>
        <v>#N/A</v>
      </c>
      <c r="P2199" s="613" t="e">
        <f t="shared" si="308"/>
        <v>#N/A</v>
      </c>
      <c r="Q2199" s="896" t="e">
        <f t="shared" si="314"/>
        <v>#N/A</v>
      </c>
      <c r="R2199" s="613" t="e">
        <f t="shared" si="309"/>
        <v>#N/A</v>
      </c>
      <c r="S2199" s="613" t="e">
        <f t="shared" si="310"/>
        <v>#N/A</v>
      </c>
      <c r="T2199" s="747" t="e">
        <f t="shared" si="311"/>
        <v>#N/A</v>
      </c>
      <c r="U2199" s="613" t="e">
        <f t="shared" si="312"/>
        <v>#N/A</v>
      </c>
    </row>
    <row r="2200" spans="1:21">
      <c r="A2200" s="285"/>
      <c r="B2200" s="285"/>
      <c r="C2200" s="447"/>
      <c r="D2200" s="497" t="e">
        <f t="shared" si="313"/>
        <v>#N/A</v>
      </c>
      <c r="E2200" s="496" t="e">
        <v>#N/A</v>
      </c>
      <c r="F2200" s="489" t="e">
        <v>#N/A</v>
      </c>
      <c r="G2200" s="489" t="e">
        <v>#N/A</v>
      </c>
      <c r="H2200" s="489" t="e">
        <v>#N/A</v>
      </c>
      <c r="I2200" s="489" t="e">
        <v>#N/A</v>
      </c>
      <c r="J2200" s="489" t="e">
        <v>#N/A</v>
      </c>
      <c r="K2200" s="489" t="e">
        <v>#N/A</v>
      </c>
      <c r="L2200" s="489" t="e">
        <v>#N/A</v>
      </c>
      <c r="N2200" s="613" t="e">
        <f t="shared" si="306"/>
        <v>#N/A</v>
      </c>
      <c r="O2200" s="613" t="e">
        <f t="shared" si="307"/>
        <v>#N/A</v>
      </c>
      <c r="P2200" s="613" t="e">
        <f t="shared" si="308"/>
        <v>#N/A</v>
      </c>
      <c r="Q2200" s="896" t="e">
        <f t="shared" si="314"/>
        <v>#N/A</v>
      </c>
      <c r="R2200" s="613" t="e">
        <f t="shared" si="309"/>
        <v>#N/A</v>
      </c>
      <c r="S2200" s="613" t="e">
        <f t="shared" si="310"/>
        <v>#N/A</v>
      </c>
      <c r="T2200" s="747" t="e">
        <f t="shared" si="311"/>
        <v>#N/A</v>
      </c>
      <c r="U2200" s="613" t="e">
        <f t="shared" si="312"/>
        <v>#N/A</v>
      </c>
    </row>
    <row r="2201" spans="1:21">
      <c r="A2201" s="285"/>
      <c r="B2201" s="285"/>
      <c r="C2201" s="447"/>
      <c r="D2201" s="497" t="e">
        <f t="shared" si="313"/>
        <v>#N/A</v>
      </c>
      <c r="E2201" s="496" t="e">
        <v>#N/A</v>
      </c>
      <c r="F2201" s="489" t="e">
        <v>#N/A</v>
      </c>
      <c r="G2201" s="489" t="e">
        <v>#N/A</v>
      </c>
      <c r="H2201" s="489" t="e">
        <v>#N/A</v>
      </c>
      <c r="I2201" s="489" t="e">
        <v>#N/A</v>
      </c>
      <c r="J2201" s="489" t="e">
        <v>#N/A</v>
      </c>
      <c r="K2201" s="489" t="e">
        <v>#N/A</v>
      </c>
      <c r="L2201" s="489" t="e">
        <v>#N/A</v>
      </c>
      <c r="N2201" s="613" t="e">
        <f t="shared" si="306"/>
        <v>#N/A</v>
      </c>
      <c r="O2201" s="613" t="e">
        <f t="shared" si="307"/>
        <v>#N/A</v>
      </c>
      <c r="P2201" s="613" t="e">
        <f t="shared" si="308"/>
        <v>#N/A</v>
      </c>
      <c r="Q2201" s="896" t="e">
        <f t="shared" si="314"/>
        <v>#N/A</v>
      </c>
      <c r="R2201" s="613" t="e">
        <f t="shared" si="309"/>
        <v>#N/A</v>
      </c>
      <c r="S2201" s="613" t="e">
        <f t="shared" si="310"/>
        <v>#N/A</v>
      </c>
      <c r="T2201" s="747" t="e">
        <f t="shared" si="311"/>
        <v>#N/A</v>
      </c>
      <c r="U2201" s="613" t="e">
        <f t="shared" si="312"/>
        <v>#N/A</v>
      </c>
    </row>
    <row r="2202" spans="1:21">
      <c r="A2202" s="285"/>
      <c r="B2202" s="285"/>
      <c r="C2202" s="447"/>
      <c r="D2202" s="497" t="e">
        <f t="shared" si="313"/>
        <v>#N/A</v>
      </c>
      <c r="E2202" s="496" t="e">
        <v>#N/A</v>
      </c>
      <c r="F2202" s="489" t="e">
        <v>#N/A</v>
      </c>
      <c r="G2202" s="489" t="e">
        <v>#N/A</v>
      </c>
      <c r="H2202" s="489" t="e">
        <v>#N/A</v>
      </c>
      <c r="I2202" s="489" t="e">
        <v>#N/A</v>
      </c>
      <c r="J2202" s="489" t="e">
        <v>#N/A</v>
      </c>
      <c r="K2202" s="489" t="e">
        <v>#N/A</v>
      </c>
      <c r="L2202" s="489" t="e">
        <v>#N/A</v>
      </c>
      <c r="N2202" s="613" t="e">
        <f t="shared" si="306"/>
        <v>#N/A</v>
      </c>
      <c r="O2202" s="613" t="e">
        <f t="shared" si="307"/>
        <v>#N/A</v>
      </c>
      <c r="P2202" s="613" t="e">
        <f t="shared" si="308"/>
        <v>#N/A</v>
      </c>
      <c r="Q2202" s="896" t="e">
        <f t="shared" si="314"/>
        <v>#N/A</v>
      </c>
      <c r="R2202" s="613" t="e">
        <f t="shared" si="309"/>
        <v>#N/A</v>
      </c>
      <c r="S2202" s="613" t="e">
        <f t="shared" si="310"/>
        <v>#N/A</v>
      </c>
      <c r="T2202" s="747" t="e">
        <f t="shared" si="311"/>
        <v>#N/A</v>
      </c>
      <c r="U2202" s="613" t="e">
        <f t="shared" si="312"/>
        <v>#N/A</v>
      </c>
    </row>
    <row r="2203" spans="1:21">
      <c r="A2203" s="285"/>
      <c r="B2203" s="285"/>
      <c r="C2203" s="447"/>
      <c r="D2203" s="497" t="e">
        <f t="shared" si="313"/>
        <v>#N/A</v>
      </c>
      <c r="E2203" s="496" t="e">
        <v>#N/A</v>
      </c>
      <c r="F2203" s="489" t="e">
        <v>#N/A</v>
      </c>
      <c r="G2203" s="489" t="e">
        <v>#N/A</v>
      </c>
      <c r="H2203" s="489" t="e">
        <v>#N/A</v>
      </c>
      <c r="I2203" s="489" t="e">
        <v>#N/A</v>
      </c>
      <c r="J2203" s="489" t="e">
        <v>#N/A</v>
      </c>
      <c r="K2203" s="489" t="e">
        <v>#N/A</v>
      </c>
      <c r="L2203" s="489" t="e">
        <v>#N/A</v>
      </c>
      <c r="N2203" s="613" t="e">
        <f t="shared" si="306"/>
        <v>#N/A</v>
      </c>
      <c r="O2203" s="613" t="e">
        <f t="shared" si="307"/>
        <v>#N/A</v>
      </c>
      <c r="P2203" s="613" t="e">
        <f t="shared" si="308"/>
        <v>#N/A</v>
      </c>
      <c r="Q2203" s="896" t="e">
        <f t="shared" si="314"/>
        <v>#N/A</v>
      </c>
      <c r="R2203" s="613" t="e">
        <f t="shared" si="309"/>
        <v>#N/A</v>
      </c>
      <c r="S2203" s="613" t="e">
        <f t="shared" si="310"/>
        <v>#N/A</v>
      </c>
      <c r="T2203" s="747" t="e">
        <f t="shared" si="311"/>
        <v>#N/A</v>
      </c>
      <c r="U2203" s="613" t="e">
        <f t="shared" si="312"/>
        <v>#N/A</v>
      </c>
    </row>
    <row r="2204" spans="1:21">
      <c r="A2204" s="285"/>
      <c r="B2204" s="285"/>
      <c r="C2204" s="447"/>
      <c r="D2204" s="497" t="e">
        <f t="shared" si="313"/>
        <v>#N/A</v>
      </c>
      <c r="E2204" s="496" t="e">
        <v>#N/A</v>
      </c>
      <c r="F2204" s="489" t="e">
        <v>#N/A</v>
      </c>
      <c r="G2204" s="489" t="e">
        <v>#N/A</v>
      </c>
      <c r="H2204" s="489" t="e">
        <v>#N/A</v>
      </c>
      <c r="I2204" s="489" t="e">
        <v>#N/A</v>
      </c>
      <c r="J2204" s="489" t="e">
        <v>#N/A</v>
      </c>
      <c r="K2204" s="489" t="e">
        <v>#N/A</v>
      </c>
      <c r="L2204" s="489" t="e">
        <v>#N/A</v>
      </c>
      <c r="N2204" s="613" t="e">
        <f t="shared" si="306"/>
        <v>#N/A</v>
      </c>
      <c r="O2204" s="613" t="e">
        <f t="shared" si="307"/>
        <v>#N/A</v>
      </c>
      <c r="P2204" s="613" t="e">
        <f t="shared" si="308"/>
        <v>#N/A</v>
      </c>
      <c r="Q2204" s="896" t="e">
        <f t="shared" si="314"/>
        <v>#N/A</v>
      </c>
      <c r="R2204" s="613" t="e">
        <f t="shared" si="309"/>
        <v>#N/A</v>
      </c>
      <c r="S2204" s="613" t="e">
        <f t="shared" si="310"/>
        <v>#N/A</v>
      </c>
      <c r="T2204" s="747" t="e">
        <f t="shared" si="311"/>
        <v>#N/A</v>
      </c>
      <c r="U2204" s="613" t="e">
        <f t="shared" si="312"/>
        <v>#N/A</v>
      </c>
    </row>
    <row r="2205" spans="1:21">
      <c r="A2205" s="285"/>
      <c r="B2205" s="285"/>
      <c r="C2205" s="447"/>
      <c r="D2205" s="497" t="e">
        <f t="shared" si="313"/>
        <v>#N/A</v>
      </c>
      <c r="E2205" s="496" t="e">
        <v>#N/A</v>
      </c>
      <c r="F2205" s="489" t="e">
        <v>#N/A</v>
      </c>
      <c r="G2205" s="489" t="e">
        <v>#N/A</v>
      </c>
      <c r="H2205" s="489" t="e">
        <v>#N/A</v>
      </c>
      <c r="I2205" s="489" t="e">
        <v>#N/A</v>
      </c>
      <c r="J2205" s="489" t="e">
        <v>#N/A</v>
      </c>
      <c r="K2205" s="489" t="e">
        <v>#N/A</v>
      </c>
      <c r="L2205" s="489" t="e">
        <v>#N/A</v>
      </c>
      <c r="N2205" s="613" t="e">
        <f t="shared" si="306"/>
        <v>#N/A</v>
      </c>
      <c r="O2205" s="613" t="e">
        <f t="shared" si="307"/>
        <v>#N/A</v>
      </c>
      <c r="P2205" s="613" t="e">
        <f t="shared" si="308"/>
        <v>#N/A</v>
      </c>
      <c r="Q2205" s="896" t="e">
        <f t="shared" si="314"/>
        <v>#N/A</v>
      </c>
      <c r="R2205" s="613" t="e">
        <f t="shared" si="309"/>
        <v>#N/A</v>
      </c>
      <c r="S2205" s="613" t="e">
        <f t="shared" si="310"/>
        <v>#N/A</v>
      </c>
      <c r="T2205" s="747" t="e">
        <f t="shared" si="311"/>
        <v>#N/A</v>
      </c>
      <c r="U2205" s="613" t="e">
        <f t="shared" si="312"/>
        <v>#N/A</v>
      </c>
    </row>
    <row r="2206" spans="1:21">
      <c r="A2206" s="285"/>
      <c r="B2206" s="285"/>
      <c r="C2206" s="447"/>
      <c r="D2206" s="497" t="e">
        <f t="shared" si="313"/>
        <v>#N/A</v>
      </c>
      <c r="E2206" s="496" t="e">
        <v>#N/A</v>
      </c>
      <c r="F2206" s="489" t="e">
        <v>#N/A</v>
      </c>
      <c r="G2206" s="489" t="e">
        <v>#N/A</v>
      </c>
      <c r="H2206" s="489" t="e">
        <v>#N/A</v>
      </c>
      <c r="I2206" s="489" t="e">
        <v>#N/A</v>
      </c>
      <c r="J2206" s="489" t="e">
        <v>#N/A</v>
      </c>
      <c r="K2206" s="489" t="e">
        <v>#N/A</v>
      </c>
      <c r="L2206" s="489" t="e">
        <v>#N/A</v>
      </c>
      <c r="N2206" s="613" t="e">
        <f t="shared" si="306"/>
        <v>#N/A</v>
      </c>
      <c r="O2206" s="613" t="e">
        <f t="shared" si="307"/>
        <v>#N/A</v>
      </c>
      <c r="P2206" s="613" t="e">
        <f t="shared" si="308"/>
        <v>#N/A</v>
      </c>
      <c r="Q2206" s="896" t="e">
        <f t="shared" si="314"/>
        <v>#N/A</v>
      </c>
      <c r="R2206" s="613" t="e">
        <f t="shared" si="309"/>
        <v>#N/A</v>
      </c>
      <c r="S2206" s="613" t="e">
        <f t="shared" si="310"/>
        <v>#N/A</v>
      </c>
      <c r="T2206" s="747" t="e">
        <f t="shared" si="311"/>
        <v>#N/A</v>
      </c>
      <c r="U2206" s="613" t="e">
        <f t="shared" si="312"/>
        <v>#N/A</v>
      </c>
    </row>
    <row r="2207" spans="1:21">
      <c r="A2207" s="285"/>
      <c r="B2207" s="285"/>
      <c r="C2207" s="447"/>
      <c r="D2207" s="497" t="e">
        <f t="shared" si="313"/>
        <v>#N/A</v>
      </c>
      <c r="E2207" s="496" t="e">
        <v>#N/A</v>
      </c>
      <c r="F2207" s="489" t="e">
        <v>#N/A</v>
      </c>
      <c r="G2207" s="489" t="e">
        <v>#N/A</v>
      </c>
      <c r="H2207" s="489" t="e">
        <v>#N/A</v>
      </c>
      <c r="I2207" s="489" t="e">
        <v>#N/A</v>
      </c>
      <c r="J2207" s="489" t="e">
        <v>#N/A</v>
      </c>
      <c r="K2207" s="489" t="e">
        <v>#N/A</v>
      </c>
      <c r="L2207" s="489" t="e">
        <v>#N/A</v>
      </c>
      <c r="N2207" s="613" t="e">
        <f t="shared" si="306"/>
        <v>#N/A</v>
      </c>
      <c r="O2207" s="613" t="e">
        <f t="shared" si="307"/>
        <v>#N/A</v>
      </c>
      <c r="P2207" s="613" t="e">
        <f t="shared" si="308"/>
        <v>#N/A</v>
      </c>
      <c r="Q2207" s="896" t="e">
        <f t="shared" si="314"/>
        <v>#N/A</v>
      </c>
      <c r="R2207" s="613" t="e">
        <f t="shared" si="309"/>
        <v>#N/A</v>
      </c>
      <c r="S2207" s="613" t="e">
        <f t="shared" si="310"/>
        <v>#N/A</v>
      </c>
      <c r="T2207" s="747" t="e">
        <f t="shared" si="311"/>
        <v>#N/A</v>
      </c>
      <c r="U2207" s="613" t="e">
        <f t="shared" si="312"/>
        <v>#N/A</v>
      </c>
    </row>
    <row r="2208" spans="1:21">
      <c r="A2208" s="285"/>
      <c r="B2208" s="285"/>
      <c r="C2208" s="447"/>
      <c r="D2208" s="497" t="e">
        <f t="shared" si="313"/>
        <v>#N/A</v>
      </c>
      <c r="E2208" s="496" t="e">
        <v>#N/A</v>
      </c>
      <c r="F2208" s="489" t="e">
        <v>#N/A</v>
      </c>
      <c r="G2208" s="489" t="e">
        <v>#N/A</v>
      </c>
      <c r="H2208" s="489" t="e">
        <v>#N/A</v>
      </c>
      <c r="I2208" s="489" t="e">
        <v>#N/A</v>
      </c>
      <c r="J2208" s="489" t="e">
        <v>#N/A</v>
      </c>
      <c r="K2208" s="489" t="e">
        <v>#N/A</v>
      </c>
      <c r="L2208" s="489" t="e">
        <v>#N/A</v>
      </c>
      <c r="N2208" s="613" t="e">
        <f t="shared" si="306"/>
        <v>#N/A</v>
      </c>
      <c r="O2208" s="613" t="e">
        <f t="shared" si="307"/>
        <v>#N/A</v>
      </c>
      <c r="P2208" s="613" t="e">
        <f t="shared" si="308"/>
        <v>#N/A</v>
      </c>
      <c r="Q2208" s="896" t="e">
        <f t="shared" si="314"/>
        <v>#N/A</v>
      </c>
      <c r="R2208" s="613" t="e">
        <f t="shared" si="309"/>
        <v>#N/A</v>
      </c>
      <c r="S2208" s="613" t="e">
        <f t="shared" si="310"/>
        <v>#N/A</v>
      </c>
      <c r="T2208" s="747" t="e">
        <f t="shared" si="311"/>
        <v>#N/A</v>
      </c>
      <c r="U2208" s="613" t="e">
        <f t="shared" si="312"/>
        <v>#N/A</v>
      </c>
    </row>
    <row r="2209" spans="1:21">
      <c r="A2209" s="285"/>
      <c r="B2209" s="285"/>
      <c r="C2209" s="447"/>
      <c r="D2209" s="497" t="e">
        <f t="shared" si="313"/>
        <v>#N/A</v>
      </c>
      <c r="E2209" s="496" t="e">
        <v>#N/A</v>
      </c>
      <c r="F2209" s="489" t="e">
        <v>#N/A</v>
      </c>
      <c r="G2209" s="489" t="e">
        <v>#N/A</v>
      </c>
      <c r="H2209" s="489" t="e">
        <v>#N/A</v>
      </c>
      <c r="I2209" s="489" t="e">
        <v>#N/A</v>
      </c>
      <c r="J2209" s="489" t="e">
        <v>#N/A</v>
      </c>
      <c r="K2209" s="489" t="e">
        <v>#N/A</v>
      </c>
      <c r="L2209" s="489" t="e">
        <v>#N/A</v>
      </c>
      <c r="N2209" s="613" t="e">
        <f t="shared" si="306"/>
        <v>#N/A</v>
      </c>
      <c r="O2209" s="613" t="e">
        <f t="shared" si="307"/>
        <v>#N/A</v>
      </c>
      <c r="P2209" s="613" t="e">
        <f t="shared" si="308"/>
        <v>#N/A</v>
      </c>
      <c r="Q2209" s="896" t="e">
        <f t="shared" si="314"/>
        <v>#N/A</v>
      </c>
      <c r="R2209" s="613" t="e">
        <f t="shared" si="309"/>
        <v>#N/A</v>
      </c>
      <c r="S2209" s="613" t="e">
        <f t="shared" si="310"/>
        <v>#N/A</v>
      </c>
      <c r="T2209" s="747" t="e">
        <f t="shared" si="311"/>
        <v>#N/A</v>
      </c>
      <c r="U2209" s="613" t="e">
        <f t="shared" si="312"/>
        <v>#N/A</v>
      </c>
    </row>
    <row r="2210" spans="1:21">
      <c r="A2210" s="285"/>
      <c r="B2210" s="285"/>
      <c r="C2210" s="447"/>
      <c r="D2210" s="497" t="e">
        <f t="shared" si="313"/>
        <v>#N/A</v>
      </c>
      <c r="E2210" s="496" t="e">
        <v>#N/A</v>
      </c>
      <c r="F2210" s="489" t="e">
        <v>#N/A</v>
      </c>
      <c r="G2210" s="489" t="e">
        <v>#N/A</v>
      </c>
      <c r="H2210" s="489" t="e">
        <v>#N/A</v>
      </c>
      <c r="I2210" s="489" t="e">
        <v>#N/A</v>
      </c>
      <c r="J2210" s="489" t="e">
        <v>#N/A</v>
      </c>
      <c r="K2210" s="489" t="e">
        <v>#N/A</v>
      </c>
      <c r="L2210" s="489" t="e">
        <v>#N/A</v>
      </c>
      <c r="N2210" s="613" t="e">
        <f t="shared" si="306"/>
        <v>#N/A</v>
      </c>
      <c r="O2210" s="613" t="e">
        <f t="shared" si="307"/>
        <v>#N/A</v>
      </c>
      <c r="P2210" s="613" t="e">
        <f t="shared" si="308"/>
        <v>#N/A</v>
      </c>
      <c r="Q2210" s="896" t="e">
        <f t="shared" si="314"/>
        <v>#N/A</v>
      </c>
      <c r="R2210" s="613" t="e">
        <f t="shared" si="309"/>
        <v>#N/A</v>
      </c>
      <c r="S2210" s="613" t="e">
        <f t="shared" si="310"/>
        <v>#N/A</v>
      </c>
      <c r="T2210" s="747" t="e">
        <f t="shared" si="311"/>
        <v>#N/A</v>
      </c>
      <c r="U2210" s="613" t="e">
        <f t="shared" si="312"/>
        <v>#N/A</v>
      </c>
    </row>
    <row r="2211" spans="1:21">
      <c r="A2211" s="285"/>
      <c r="B2211" s="285"/>
      <c r="C2211" s="447"/>
      <c r="D2211" s="497" t="e">
        <f t="shared" si="313"/>
        <v>#N/A</v>
      </c>
      <c r="E2211" s="496" t="e">
        <v>#N/A</v>
      </c>
      <c r="F2211" s="489" t="e">
        <v>#N/A</v>
      </c>
      <c r="G2211" s="489" t="e">
        <v>#N/A</v>
      </c>
      <c r="H2211" s="489" t="e">
        <v>#N/A</v>
      </c>
      <c r="I2211" s="489" t="e">
        <v>#N/A</v>
      </c>
      <c r="J2211" s="489" t="e">
        <v>#N/A</v>
      </c>
      <c r="K2211" s="489" t="e">
        <v>#N/A</v>
      </c>
      <c r="L2211" s="489" t="e">
        <v>#N/A</v>
      </c>
      <c r="N2211" s="613" t="e">
        <f t="shared" si="306"/>
        <v>#N/A</v>
      </c>
      <c r="O2211" s="613" t="e">
        <f t="shared" si="307"/>
        <v>#N/A</v>
      </c>
      <c r="P2211" s="613" t="e">
        <f t="shared" si="308"/>
        <v>#N/A</v>
      </c>
      <c r="Q2211" s="896" t="e">
        <f t="shared" si="314"/>
        <v>#N/A</v>
      </c>
      <c r="R2211" s="613" t="e">
        <f t="shared" si="309"/>
        <v>#N/A</v>
      </c>
      <c r="S2211" s="613" t="e">
        <f t="shared" si="310"/>
        <v>#N/A</v>
      </c>
      <c r="T2211" s="747" t="e">
        <f t="shared" si="311"/>
        <v>#N/A</v>
      </c>
      <c r="U2211" s="613" t="e">
        <f t="shared" si="312"/>
        <v>#N/A</v>
      </c>
    </row>
    <row r="2212" spans="1:21">
      <c r="A2212" s="285"/>
      <c r="B2212" s="285"/>
      <c r="C2212" s="447"/>
      <c r="D2212" s="497" t="e">
        <f t="shared" si="313"/>
        <v>#N/A</v>
      </c>
      <c r="E2212" s="496" t="e">
        <v>#N/A</v>
      </c>
      <c r="F2212" s="489" t="e">
        <v>#N/A</v>
      </c>
      <c r="G2212" s="489" t="e">
        <v>#N/A</v>
      </c>
      <c r="H2212" s="489" t="e">
        <v>#N/A</v>
      </c>
      <c r="I2212" s="489" t="e">
        <v>#N/A</v>
      </c>
      <c r="J2212" s="489" t="e">
        <v>#N/A</v>
      </c>
      <c r="K2212" s="489" t="e">
        <v>#N/A</v>
      </c>
      <c r="L2212" s="489" t="e">
        <v>#N/A</v>
      </c>
      <c r="N2212" s="613" t="e">
        <f t="shared" si="306"/>
        <v>#N/A</v>
      </c>
      <c r="O2212" s="613" t="e">
        <f t="shared" si="307"/>
        <v>#N/A</v>
      </c>
      <c r="P2212" s="613" t="e">
        <f t="shared" si="308"/>
        <v>#N/A</v>
      </c>
      <c r="Q2212" s="896" t="e">
        <f t="shared" si="314"/>
        <v>#N/A</v>
      </c>
      <c r="R2212" s="613" t="e">
        <f t="shared" si="309"/>
        <v>#N/A</v>
      </c>
      <c r="S2212" s="613" t="e">
        <f t="shared" si="310"/>
        <v>#N/A</v>
      </c>
      <c r="T2212" s="747" t="e">
        <f t="shared" si="311"/>
        <v>#N/A</v>
      </c>
      <c r="U2212" s="613" t="e">
        <f t="shared" si="312"/>
        <v>#N/A</v>
      </c>
    </row>
    <row r="2213" spans="1:21">
      <c r="A2213" s="285"/>
      <c r="B2213" s="285"/>
      <c r="C2213" s="447"/>
      <c r="D2213" s="497" t="e">
        <f t="shared" si="313"/>
        <v>#N/A</v>
      </c>
      <c r="E2213" s="496" t="e">
        <v>#N/A</v>
      </c>
      <c r="F2213" s="489" t="e">
        <v>#N/A</v>
      </c>
      <c r="G2213" s="489" t="e">
        <v>#N/A</v>
      </c>
      <c r="H2213" s="489" t="e">
        <v>#N/A</v>
      </c>
      <c r="I2213" s="489" t="e">
        <v>#N/A</v>
      </c>
      <c r="J2213" s="489" t="e">
        <v>#N/A</v>
      </c>
      <c r="K2213" s="489" t="e">
        <v>#N/A</v>
      </c>
      <c r="L2213" s="489" t="e">
        <v>#N/A</v>
      </c>
      <c r="N2213" s="613" t="e">
        <f t="shared" si="306"/>
        <v>#N/A</v>
      </c>
      <c r="O2213" s="613" t="e">
        <f t="shared" si="307"/>
        <v>#N/A</v>
      </c>
      <c r="P2213" s="613" t="e">
        <f t="shared" si="308"/>
        <v>#N/A</v>
      </c>
      <c r="Q2213" s="896" t="e">
        <f t="shared" si="314"/>
        <v>#N/A</v>
      </c>
      <c r="R2213" s="613" t="e">
        <f t="shared" si="309"/>
        <v>#N/A</v>
      </c>
      <c r="S2213" s="613" t="e">
        <f t="shared" si="310"/>
        <v>#N/A</v>
      </c>
      <c r="T2213" s="747" t="e">
        <f t="shared" si="311"/>
        <v>#N/A</v>
      </c>
      <c r="U2213" s="613" t="e">
        <f t="shared" si="312"/>
        <v>#N/A</v>
      </c>
    </row>
    <row r="2214" spans="1:21">
      <c r="A2214" s="285"/>
      <c r="B2214" s="285"/>
      <c r="C2214" s="447"/>
      <c r="D2214" s="497" t="e">
        <f t="shared" si="313"/>
        <v>#N/A</v>
      </c>
      <c r="E2214" s="496" t="e">
        <v>#N/A</v>
      </c>
      <c r="F2214" s="489" t="e">
        <v>#N/A</v>
      </c>
      <c r="G2214" s="489" t="e">
        <v>#N/A</v>
      </c>
      <c r="H2214" s="489" t="e">
        <v>#N/A</v>
      </c>
      <c r="I2214" s="489" t="e">
        <v>#N/A</v>
      </c>
      <c r="J2214" s="489" t="e">
        <v>#N/A</v>
      </c>
      <c r="K2214" s="489" t="e">
        <v>#N/A</v>
      </c>
      <c r="L2214" s="489" t="e">
        <v>#N/A</v>
      </c>
      <c r="N2214" s="613" t="e">
        <f t="shared" si="306"/>
        <v>#N/A</v>
      </c>
      <c r="O2214" s="613" t="e">
        <f t="shared" si="307"/>
        <v>#N/A</v>
      </c>
      <c r="P2214" s="613" t="e">
        <f t="shared" si="308"/>
        <v>#N/A</v>
      </c>
      <c r="Q2214" s="896" t="e">
        <f t="shared" si="314"/>
        <v>#N/A</v>
      </c>
      <c r="R2214" s="613" t="e">
        <f t="shared" si="309"/>
        <v>#N/A</v>
      </c>
      <c r="S2214" s="613" t="e">
        <f t="shared" si="310"/>
        <v>#N/A</v>
      </c>
      <c r="T2214" s="747" t="e">
        <f t="shared" si="311"/>
        <v>#N/A</v>
      </c>
      <c r="U2214" s="613" t="e">
        <f t="shared" si="312"/>
        <v>#N/A</v>
      </c>
    </row>
    <row r="2215" spans="1:21">
      <c r="A2215" s="285"/>
      <c r="B2215" s="285"/>
      <c r="C2215" s="447"/>
      <c r="D2215" s="497" t="e">
        <f t="shared" si="313"/>
        <v>#N/A</v>
      </c>
      <c r="E2215" s="496" t="e">
        <v>#N/A</v>
      </c>
      <c r="F2215" s="489" t="e">
        <v>#N/A</v>
      </c>
      <c r="G2215" s="489" t="e">
        <v>#N/A</v>
      </c>
      <c r="H2215" s="489" t="e">
        <v>#N/A</v>
      </c>
      <c r="I2215" s="489" t="e">
        <v>#N/A</v>
      </c>
      <c r="J2215" s="489" t="e">
        <v>#N/A</v>
      </c>
      <c r="K2215" s="489" t="e">
        <v>#N/A</v>
      </c>
      <c r="L2215" s="489" t="e">
        <v>#N/A</v>
      </c>
      <c r="N2215" s="613" t="e">
        <f t="shared" si="306"/>
        <v>#N/A</v>
      </c>
      <c r="O2215" s="613" t="e">
        <f t="shared" si="307"/>
        <v>#N/A</v>
      </c>
      <c r="P2215" s="613" t="e">
        <f t="shared" si="308"/>
        <v>#N/A</v>
      </c>
      <c r="Q2215" s="896" t="e">
        <f t="shared" si="314"/>
        <v>#N/A</v>
      </c>
      <c r="R2215" s="613" t="e">
        <f t="shared" si="309"/>
        <v>#N/A</v>
      </c>
      <c r="S2215" s="613" t="e">
        <f t="shared" si="310"/>
        <v>#N/A</v>
      </c>
      <c r="T2215" s="747" t="e">
        <f t="shared" si="311"/>
        <v>#N/A</v>
      </c>
      <c r="U2215" s="613" t="e">
        <f t="shared" si="312"/>
        <v>#N/A</v>
      </c>
    </row>
    <row r="2216" spans="1:21">
      <c r="A2216" s="285"/>
      <c r="B2216" s="285"/>
      <c r="C2216" s="447"/>
      <c r="D2216" s="497" t="e">
        <f t="shared" si="313"/>
        <v>#N/A</v>
      </c>
      <c r="E2216" s="496" t="e">
        <v>#N/A</v>
      </c>
      <c r="F2216" s="489" t="e">
        <v>#N/A</v>
      </c>
      <c r="G2216" s="489" t="e">
        <v>#N/A</v>
      </c>
      <c r="H2216" s="489" t="e">
        <v>#N/A</v>
      </c>
      <c r="I2216" s="489" t="e">
        <v>#N/A</v>
      </c>
      <c r="J2216" s="489" t="e">
        <v>#N/A</v>
      </c>
      <c r="K2216" s="489" t="e">
        <v>#N/A</v>
      </c>
      <c r="L2216" s="489" t="e">
        <v>#N/A</v>
      </c>
      <c r="N2216" s="613" t="e">
        <f t="shared" si="306"/>
        <v>#N/A</v>
      </c>
      <c r="O2216" s="613" t="e">
        <f t="shared" si="307"/>
        <v>#N/A</v>
      </c>
      <c r="P2216" s="613" t="e">
        <f t="shared" si="308"/>
        <v>#N/A</v>
      </c>
      <c r="Q2216" s="896" t="e">
        <f t="shared" si="314"/>
        <v>#N/A</v>
      </c>
      <c r="R2216" s="613" t="e">
        <f t="shared" si="309"/>
        <v>#N/A</v>
      </c>
      <c r="S2216" s="613" t="e">
        <f t="shared" si="310"/>
        <v>#N/A</v>
      </c>
      <c r="T2216" s="747" t="e">
        <f t="shared" si="311"/>
        <v>#N/A</v>
      </c>
      <c r="U2216" s="613" t="e">
        <f t="shared" si="312"/>
        <v>#N/A</v>
      </c>
    </row>
    <row r="2217" spans="1:21">
      <c r="A2217" s="285"/>
      <c r="B2217" s="285"/>
      <c r="C2217" s="447"/>
      <c r="D2217" s="497" t="e">
        <f t="shared" si="313"/>
        <v>#N/A</v>
      </c>
      <c r="E2217" s="496" t="e">
        <v>#N/A</v>
      </c>
      <c r="F2217" s="489" t="e">
        <v>#N/A</v>
      </c>
      <c r="G2217" s="489" t="e">
        <v>#N/A</v>
      </c>
      <c r="H2217" s="489" t="e">
        <v>#N/A</v>
      </c>
      <c r="I2217" s="489" t="e">
        <v>#N/A</v>
      </c>
      <c r="J2217" s="489" t="e">
        <v>#N/A</v>
      </c>
      <c r="K2217" s="489" t="e">
        <v>#N/A</v>
      </c>
      <c r="L2217" s="489" t="e">
        <v>#N/A</v>
      </c>
      <c r="N2217" s="613" t="e">
        <f t="shared" si="306"/>
        <v>#N/A</v>
      </c>
      <c r="O2217" s="613" t="e">
        <f t="shared" si="307"/>
        <v>#N/A</v>
      </c>
      <c r="P2217" s="613" t="e">
        <f t="shared" si="308"/>
        <v>#N/A</v>
      </c>
      <c r="Q2217" s="896" t="e">
        <f t="shared" si="314"/>
        <v>#N/A</v>
      </c>
      <c r="R2217" s="613" t="e">
        <f t="shared" si="309"/>
        <v>#N/A</v>
      </c>
      <c r="S2217" s="613" t="e">
        <f t="shared" si="310"/>
        <v>#N/A</v>
      </c>
      <c r="T2217" s="747" t="e">
        <f t="shared" si="311"/>
        <v>#N/A</v>
      </c>
      <c r="U2217" s="613" t="e">
        <f t="shared" si="312"/>
        <v>#N/A</v>
      </c>
    </row>
    <row r="2218" spans="1:21">
      <c r="A2218" s="285"/>
      <c r="B2218" s="285"/>
      <c r="C2218" s="447"/>
      <c r="D2218" s="497" t="e">
        <f t="shared" si="313"/>
        <v>#N/A</v>
      </c>
      <c r="E2218" s="496" t="e">
        <v>#N/A</v>
      </c>
      <c r="F2218" s="489" t="e">
        <v>#N/A</v>
      </c>
      <c r="G2218" s="489" t="e">
        <v>#N/A</v>
      </c>
      <c r="H2218" s="489" t="e">
        <v>#N/A</v>
      </c>
      <c r="I2218" s="489" t="e">
        <v>#N/A</v>
      </c>
      <c r="J2218" s="489" t="e">
        <v>#N/A</v>
      </c>
      <c r="K2218" s="489" t="e">
        <v>#N/A</v>
      </c>
      <c r="L2218" s="489" t="e">
        <v>#N/A</v>
      </c>
      <c r="N2218" s="613" t="e">
        <f t="shared" si="306"/>
        <v>#N/A</v>
      </c>
      <c r="O2218" s="613" t="e">
        <f t="shared" si="307"/>
        <v>#N/A</v>
      </c>
      <c r="P2218" s="613" t="e">
        <f t="shared" si="308"/>
        <v>#N/A</v>
      </c>
      <c r="Q2218" s="896" t="e">
        <f t="shared" si="314"/>
        <v>#N/A</v>
      </c>
      <c r="R2218" s="613" t="e">
        <f t="shared" si="309"/>
        <v>#N/A</v>
      </c>
      <c r="S2218" s="613" t="e">
        <f t="shared" si="310"/>
        <v>#N/A</v>
      </c>
      <c r="T2218" s="747" t="e">
        <f t="shared" si="311"/>
        <v>#N/A</v>
      </c>
      <c r="U2218" s="613" t="e">
        <f t="shared" si="312"/>
        <v>#N/A</v>
      </c>
    </row>
    <row r="2219" spans="1:21">
      <c r="A2219" s="285"/>
      <c r="B2219" s="285"/>
      <c r="C2219" s="447"/>
      <c r="D2219" s="497" t="e">
        <f t="shared" si="313"/>
        <v>#N/A</v>
      </c>
      <c r="E2219" s="496" t="e">
        <v>#N/A</v>
      </c>
      <c r="F2219" s="489" t="e">
        <v>#N/A</v>
      </c>
      <c r="G2219" s="489" t="e">
        <v>#N/A</v>
      </c>
      <c r="H2219" s="489" t="e">
        <v>#N/A</v>
      </c>
      <c r="I2219" s="489" t="e">
        <v>#N/A</v>
      </c>
      <c r="J2219" s="489" t="e">
        <v>#N/A</v>
      </c>
      <c r="K2219" s="489" t="e">
        <v>#N/A</v>
      </c>
      <c r="L2219" s="489" t="e">
        <v>#N/A</v>
      </c>
      <c r="N2219" s="613" t="e">
        <f t="shared" si="306"/>
        <v>#N/A</v>
      </c>
      <c r="O2219" s="613" t="e">
        <f t="shared" si="307"/>
        <v>#N/A</v>
      </c>
      <c r="P2219" s="613" t="e">
        <f t="shared" si="308"/>
        <v>#N/A</v>
      </c>
      <c r="Q2219" s="896" t="e">
        <f t="shared" si="314"/>
        <v>#N/A</v>
      </c>
      <c r="R2219" s="613" t="e">
        <f t="shared" si="309"/>
        <v>#N/A</v>
      </c>
      <c r="S2219" s="613" t="e">
        <f t="shared" si="310"/>
        <v>#N/A</v>
      </c>
      <c r="T2219" s="747" t="e">
        <f t="shared" si="311"/>
        <v>#N/A</v>
      </c>
      <c r="U2219" s="613" t="e">
        <f t="shared" si="312"/>
        <v>#N/A</v>
      </c>
    </row>
    <row r="2220" spans="1:21">
      <c r="A2220" s="285"/>
      <c r="B2220" s="285"/>
      <c r="C2220" s="447"/>
      <c r="D2220" s="497" t="e">
        <f t="shared" si="313"/>
        <v>#N/A</v>
      </c>
      <c r="E2220" s="496" t="e">
        <v>#N/A</v>
      </c>
      <c r="F2220" s="489" t="e">
        <v>#N/A</v>
      </c>
      <c r="G2220" s="489" t="e">
        <v>#N/A</v>
      </c>
      <c r="H2220" s="489" t="e">
        <v>#N/A</v>
      </c>
      <c r="I2220" s="489" t="e">
        <v>#N/A</v>
      </c>
      <c r="J2220" s="489" t="e">
        <v>#N/A</v>
      </c>
      <c r="K2220" s="489" t="e">
        <v>#N/A</v>
      </c>
      <c r="L2220" s="489" t="e">
        <v>#N/A</v>
      </c>
      <c r="N2220" s="613" t="e">
        <f t="shared" si="306"/>
        <v>#N/A</v>
      </c>
      <c r="O2220" s="613" t="e">
        <f t="shared" si="307"/>
        <v>#N/A</v>
      </c>
      <c r="P2220" s="613" t="e">
        <f t="shared" si="308"/>
        <v>#N/A</v>
      </c>
      <c r="Q2220" s="896" t="e">
        <f t="shared" si="314"/>
        <v>#N/A</v>
      </c>
      <c r="R2220" s="613" t="e">
        <f t="shared" si="309"/>
        <v>#N/A</v>
      </c>
      <c r="S2220" s="613" t="e">
        <f t="shared" si="310"/>
        <v>#N/A</v>
      </c>
      <c r="T2220" s="747" t="e">
        <f t="shared" si="311"/>
        <v>#N/A</v>
      </c>
      <c r="U2220" s="613" t="e">
        <f t="shared" si="312"/>
        <v>#N/A</v>
      </c>
    </row>
    <row r="2221" spans="1:21">
      <c r="A2221" s="285"/>
      <c r="B2221" s="285"/>
      <c r="C2221" s="447"/>
      <c r="D2221" s="497" t="e">
        <f t="shared" si="313"/>
        <v>#N/A</v>
      </c>
      <c r="E2221" s="496" t="e">
        <v>#N/A</v>
      </c>
      <c r="F2221" s="489" t="e">
        <v>#N/A</v>
      </c>
      <c r="G2221" s="489" t="e">
        <v>#N/A</v>
      </c>
      <c r="H2221" s="489" t="e">
        <v>#N/A</v>
      </c>
      <c r="I2221" s="489" t="e">
        <v>#N/A</v>
      </c>
      <c r="J2221" s="489" t="e">
        <v>#N/A</v>
      </c>
      <c r="K2221" s="489" t="e">
        <v>#N/A</v>
      </c>
      <c r="L2221" s="489" t="e">
        <v>#N/A</v>
      </c>
      <c r="N2221" s="613" t="e">
        <f t="shared" si="306"/>
        <v>#N/A</v>
      </c>
      <c r="O2221" s="613" t="e">
        <f t="shared" si="307"/>
        <v>#N/A</v>
      </c>
      <c r="P2221" s="613" t="e">
        <f t="shared" si="308"/>
        <v>#N/A</v>
      </c>
      <c r="Q2221" s="896" t="e">
        <f t="shared" si="314"/>
        <v>#N/A</v>
      </c>
      <c r="R2221" s="613" t="e">
        <f t="shared" si="309"/>
        <v>#N/A</v>
      </c>
      <c r="S2221" s="613" t="e">
        <f t="shared" si="310"/>
        <v>#N/A</v>
      </c>
      <c r="T2221" s="747" t="e">
        <f t="shared" si="311"/>
        <v>#N/A</v>
      </c>
      <c r="U2221" s="613" t="e">
        <f t="shared" si="312"/>
        <v>#N/A</v>
      </c>
    </row>
    <row r="2222" spans="1:21">
      <c r="A2222" s="285"/>
      <c r="B2222" s="285"/>
      <c r="C2222" s="447"/>
      <c r="D2222" s="497" t="e">
        <f t="shared" si="313"/>
        <v>#N/A</v>
      </c>
      <c r="E2222" s="496" t="e">
        <v>#N/A</v>
      </c>
      <c r="F2222" s="489" t="e">
        <v>#N/A</v>
      </c>
      <c r="G2222" s="489" t="e">
        <v>#N/A</v>
      </c>
      <c r="H2222" s="489" t="e">
        <v>#N/A</v>
      </c>
      <c r="I2222" s="489" t="e">
        <v>#N/A</v>
      </c>
      <c r="J2222" s="489" t="e">
        <v>#N/A</v>
      </c>
      <c r="K2222" s="489" t="e">
        <v>#N/A</v>
      </c>
      <c r="L2222" s="489" t="e">
        <v>#N/A</v>
      </c>
      <c r="N2222" s="613" t="e">
        <f t="shared" si="306"/>
        <v>#N/A</v>
      </c>
      <c r="O2222" s="613" t="e">
        <f t="shared" si="307"/>
        <v>#N/A</v>
      </c>
      <c r="P2222" s="613" t="e">
        <f t="shared" si="308"/>
        <v>#N/A</v>
      </c>
      <c r="Q2222" s="896" t="e">
        <f t="shared" si="314"/>
        <v>#N/A</v>
      </c>
      <c r="R2222" s="613" t="e">
        <f t="shared" si="309"/>
        <v>#N/A</v>
      </c>
      <c r="S2222" s="613" t="e">
        <f t="shared" si="310"/>
        <v>#N/A</v>
      </c>
      <c r="T2222" s="747" t="e">
        <f t="shared" si="311"/>
        <v>#N/A</v>
      </c>
      <c r="U2222" s="613" t="e">
        <f t="shared" si="312"/>
        <v>#N/A</v>
      </c>
    </row>
    <row r="2223" spans="1:21">
      <c r="A2223" s="285"/>
      <c r="B2223" s="285"/>
      <c r="C2223" s="447"/>
      <c r="D2223" s="497" t="e">
        <f t="shared" si="313"/>
        <v>#N/A</v>
      </c>
      <c r="E2223" s="496" t="e">
        <v>#N/A</v>
      </c>
      <c r="F2223" s="489" t="e">
        <v>#N/A</v>
      </c>
      <c r="G2223" s="489" t="e">
        <v>#N/A</v>
      </c>
      <c r="H2223" s="489" t="e">
        <v>#N/A</v>
      </c>
      <c r="I2223" s="489" t="e">
        <v>#N/A</v>
      </c>
      <c r="J2223" s="489" t="e">
        <v>#N/A</v>
      </c>
      <c r="K2223" s="489" t="e">
        <v>#N/A</v>
      </c>
      <c r="L2223" s="489" t="e">
        <v>#N/A</v>
      </c>
      <c r="N2223" s="613" t="e">
        <f t="shared" si="306"/>
        <v>#N/A</v>
      </c>
      <c r="O2223" s="613" t="e">
        <f t="shared" si="307"/>
        <v>#N/A</v>
      </c>
      <c r="P2223" s="613" t="e">
        <f t="shared" si="308"/>
        <v>#N/A</v>
      </c>
      <c r="Q2223" s="896" t="e">
        <f t="shared" si="314"/>
        <v>#N/A</v>
      </c>
      <c r="R2223" s="613" t="e">
        <f t="shared" si="309"/>
        <v>#N/A</v>
      </c>
      <c r="S2223" s="613" t="e">
        <f t="shared" si="310"/>
        <v>#N/A</v>
      </c>
      <c r="T2223" s="747" t="e">
        <f t="shared" si="311"/>
        <v>#N/A</v>
      </c>
      <c r="U2223" s="613" t="e">
        <f t="shared" si="312"/>
        <v>#N/A</v>
      </c>
    </row>
    <row r="2224" spans="1:21">
      <c r="A2224" s="285"/>
      <c r="B2224" s="285"/>
      <c r="C2224" s="447"/>
      <c r="D2224" s="497" t="e">
        <f t="shared" si="313"/>
        <v>#N/A</v>
      </c>
      <c r="E2224" s="496" t="e">
        <v>#N/A</v>
      </c>
      <c r="F2224" s="489" t="e">
        <v>#N/A</v>
      </c>
      <c r="G2224" s="489" t="e">
        <v>#N/A</v>
      </c>
      <c r="H2224" s="489" t="e">
        <v>#N/A</v>
      </c>
      <c r="I2224" s="489" t="e">
        <v>#N/A</v>
      </c>
      <c r="J2224" s="489" t="e">
        <v>#N/A</v>
      </c>
      <c r="K2224" s="489" t="e">
        <v>#N/A</v>
      </c>
      <c r="L2224" s="489" t="e">
        <v>#N/A</v>
      </c>
      <c r="N2224" s="613" t="e">
        <f t="shared" si="306"/>
        <v>#N/A</v>
      </c>
      <c r="O2224" s="613" t="e">
        <f t="shared" si="307"/>
        <v>#N/A</v>
      </c>
      <c r="P2224" s="613" t="e">
        <f t="shared" si="308"/>
        <v>#N/A</v>
      </c>
      <c r="Q2224" s="896" t="e">
        <f t="shared" si="314"/>
        <v>#N/A</v>
      </c>
      <c r="R2224" s="613" t="e">
        <f t="shared" si="309"/>
        <v>#N/A</v>
      </c>
      <c r="S2224" s="613" t="e">
        <f t="shared" si="310"/>
        <v>#N/A</v>
      </c>
      <c r="T2224" s="747" t="e">
        <f t="shared" si="311"/>
        <v>#N/A</v>
      </c>
      <c r="U2224" s="613" t="e">
        <f t="shared" si="312"/>
        <v>#N/A</v>
      </c>
    </row>
    <row r="2225" spans="1:21">
      <c r="A2225" s="285"/>
      <c r="B2225" s="285"/>
      <c r="C2225" s="447"/>
      <c r="D2225" s="497" t="e">
        <f t="shared" si="313"/>
        <v>#N/A</v>
      </c>
      <c r="E2225" s="496" t="e">
        <v>#N/A</v>
      </c>
      <c r="F2225" s="489" t="e">
        <v>#N/A</v>
      </c>
      <c r="G2225" s="489" t="e">
        <v>#N/A</v>
      </c>
      <c r="H2225" s="489" t="e">
        <v>#N/A</v>
      </c>
      <c r="I2225" s="489" t="e">
        <v>#N/A</v>
      </c>
      <c r="J2225" s="489" t="e">
        <v>#N/A</v>
      </c>
      <c r="K2225" s="489" t="e">
        <v>#N/A</v>
      </c>
      <c r="L2225" s="489" t="e">
        <v>#N/A</v>
      </c>
      <c r="N2225" s="613" t="e">
        <f t="shared" si="306"/>
        <v>#N/A</v>
      </c>
      <c r="O2225" s="613" t="e">
        <f t="shared" si="307"/>
        <v>#N/A</v>
      </c>
      <c r="P2225" s="613" t="e">
        <f t="shared" si="308"/>
        <v>#N/A</v>
      </c>
      <c r="Q2225" s="896" t="e">
        <f t="shared" si="314"/>
        <v>#N/A</v>
      </c>
      <c r="R2225" s="613" t="e">
        <f t="shared" si="309"/>
        <v>#N/A</v>
      </c>
      <c r="S2225" s="613" t="e">
        <f t="shared" si="310"/>
        <v>#N/A</v>
      </c>
      <c r="T2225" s="747" t="e">
        <f t="shared" si="311"/>
        <v>#N/A</v>
      </c>
      <c r="U2225" s="613" t="e">
        <f t="shared" si="312"/>
        <v>#N/A</v>
      </c>
    </row>
    <row r="2226" spans="1:21">
      <c r="A2226" s="285"/>
      <c r="B2226" s="285"/>
      <c r="C2226" s="447"/>
      <c r="D2226" s="497" t="e">
        <f t="shared" si="313"/>
        <v>#N/A</v>
      </c>
      <c r="E2226" s="496" t="e">
        <v>#N/A</v>
      </c>
      <c r="F2226" s="489" t="e">
        <v>#N/A</v>
      </c>
      <c r="G2226" s="489" t="e">
        <v>#N/A</v>
      </c>
      <c r="H2226" s="489" t="e">
        <v>#N/A</v>
      </c>
      <c r="I2226" s="489" t="e">
        <v>#N/A</v>
      </c>
      <c r="J2226" s="489" t="e">
        <v>#N/A</v>
      </c>
      <c r="K2226" s="489" t="e">
        <v>#N/A</v>
      </c>
      <c r="L2226" s="489" t="e">
        <v>#N/A</v>
      </c>
      <c r="N2226" s="613" t="e">
        <f t="shared" si="306"/>
        <v>#N/A</v>
      </c>
      <c r="O2226" s="613" t="e">
        <f t="shared" si="307"/>
        <v>#N/A</v>
      </c>
      <c r="P2226" s="613" t="e">
        <f t="shared" si="308"/>
        <v>#N/A</v>
      </c>
      <c r="Q2226" s="896" t="e">
        <f t="shared" si="314"/>
        <v>#N/A</v>
      </c>
      <c r="R2226" s="613" t="e">
        <f t="shared" si="309"/>
        <v>#N/A</v>
      </c>
      <c r="S2226" s="613" t="e">
        <f t="shared" si="310"/>
        <v>#N/A</v>
      </c>
      <c r="T2226" s="747" t="e">
        <f t="shared" si="311"/>
        <v>#N/A</v>
      </c>
      <c r="U2226" s="613" t="e">
        <f t="shared" si="312"/>
        <v>#N/A</v>
      </c>
    </row>
    <row r="2227" spans="1:21">
      <c r="A2227" s="285"/>
      <c r="B2227" s="285"/>
      <c r="C2227" s="447"/>
      <c r="D2227" s="497" t="e">
        <f t="shared" si="313"/>
        <v>#N/A</v>
      </c>
      <c r="E2227" s="496" t="e">
        <v>#N/A</v>
      </c>
      <c r="F2227" s="489" t="e">
        <v>#N/A</v>
      </c>
      <c r="G2227" s="489" t="e">
        <v>#N/A</v>
      </c>
      <c r="H2227" s="489" t="e">
        <v>#N/A</v>
      </c>
      <c r="I2227" s="489" t="e">
        <v>#N/A</v>
      </c>
      <c r="J2227" s="489" t="e">
        <v>#N/A</v>
      </c>
      <c r="K2227" s="489" t="e">
        <v>#N/A</v>
      </c>
      <c r="L2227" s="489" t="e">
        <v>#N/A</v>
      </c>
      <c r="N2227" s="613" t="e">
        <f t="shared" si="306"/>
        <v>#N/A</v>
      </c>
      <c r="O2227" s="613" t="e">
        <f t="shared" si="307"/>
        <v>#N/A</v>
      </c>
      <c r="P2227" s="613" t="e">
        <f t="shared" si="308"/>
        <v>#N/A</v>
      </c>
      <c r="Q2227" s="896" t="e">
        <f t="shared" si="314"/>
        <v>#N/A</v>
      </c>
      <c r="R2227" s="613" t="e">
        <f t="shared" si="309"/>
        <v>#N/A</v>
      </c>
      <c r="S2227" s="613" t="e">
        <f t="shared" si="310"/>
        <v>#N/A</v>
      </c>
      <c r="T2227" s="747" t="e">
        <f t="shared" si="311"/>
        <v>#N/A</v>
      </c>
      <c r="U2227" s="613" t="e">
        <f t="shared" si="312"/>
        <v>#N/A</v>
      </c>
    </row>
    <row r="2228" spans="1:21">
      <c r="A2228" s="285"/>
      <c r="B2228" s="285"/>
      <c r="C2228" s="447"/>
      <c r="D2228" s="497" t="e">
        <f t="shared" si="313"/>
        <v>#N/A</v>
      </c>
      <c r="E2228" s="496" t="e">
        <v>#N/A</v>
      </c>
      <c r="F2228" s="489" t="e">
        <v>#N/A</v>
      </c>
      <c r="G2228" s="489" t="e">
        <v>#N/A</v>
      </c>
      <c r="H2228" s="489" t="e">
        <v>#N/A</v>
      </c>
      <c r="I2228" s="489" t="e">
        <v>#N/A</v>
      </c>
      <c r="J2228" s="489" t="e">
        <v>#N/A</v>
      </c>
      <c r="K2228" s="489" t="e">
        <v>#N/A</v>
      </c>
      <c r="L2228" s="489" t="e">
        <v>#N/A</v>
      </c>
      <c r="N2228" s="613" t="e">
        <f t="shared" si="306"/>
        <v>#N/A</v>
      </c>
      <c r="O2228" s="613" t="e">
        <f t="shared" si="307"/>
        <v>#N/A</v>
      </c>
      <c r="P2228" s="613" t="e">
        <f t="shared" si="308"/>
        <v>#N/A</v>
      </c>
      <c r="Q2228" s="896" t="e">
        <f t="shared" si="314"/>
        <v>#N/A</v>
      </c>
      <c r="R2228" s="613" t="e">
        <f t="shared" si="309"/>
        <v>#N/A</v>
      </c>
      <c r="S2228" s="613" t="e">
        <f t="shared" si="310"/>
        <v>#N/A</v>
      </c>
      <c r="T2228" s="747" t="e">
        <f t="shared" si="311"/>
        <v>#N/A</v>
      </c>
      <c r="U2228" s="613" t="e">
        <f t="shared" si="312"/>
        <v>#N/A</v>
      </c>
    </row>
    <row r="2229" spans="1:21">
      <c r="A2229" s="285"/>
      <c r="B2229" s="285"/>
      <c r="C2229" s="447"/>
      <c r="D2229" s="497" t="e">
        <f t="shared" si="313"/>
        <v>#N/A</v>
      </c>
      <c r="E2229" s="496" t="e">
        <v>#N/A</v>
      </c>
      <c r="F2229" s="489" t="e">
        <v>#N/A</v>
      </c>
      <c r="G2229" s="489" t="e">
        <v>#N/A</v>
      </c>
      <c r="H2229" s="489" t="e">
        <v>#N/A</v>
      </c>
      <c r="I2229" s="489" t="e">
        <v>#N/A</v>
      </c>
      <c r="J2229" s="489" t="e">
        <v>#N/A</v>
      </c>
      <c r="K2229" s="489" t="e">
        <v>#N/A</v>
      </c>
      <c r="L2229" s="489" t="e">
        <v>#N/A</v>
      </c>
      <c r="N2229" s="613" t="e">
        <f t="shared" si="306"/>
        <v>#N/A</v>
      </c>
      <c r="O2229" s="613" t="e">
        <f t="shared" si="307"/>
        <v>#N/A</v>
      </c>
      <c r="P2229" s="613" t="e">
        <f t="shared" si="308"/>
        <v>#N/A</v>
      </c>
      <c r="Q2229" s="896" t="e">
        <f t="shared" si="314"/>
        <v>#N/A</v>
      </c>
      <c r="R2229" s="613" t="e">
        <f t="shared" si="309"/>
        <v>#N/A</v>
      </c>
      <c r="S2229" s="613" t="e">
        <f t="shared" si="310"/>
        <v>#N/A</v>
      </c>
      <c r="T2229" s="747" t="e">
        <f t="shared" si="311"/>
        <v>#N/A</v>
      </c>
      <c r="U2229" s="613" t="e">
        <f t="shared" si="312"/>
        <v>#N/A</v>
      </c>
    </row>
    <row r="2230" spans="1:21">
      <c r="A2230" s="285"/>
      <c r="B2230" s="285"/>
      <c r="C2230" s="447"/>
      <c r="D2230" s="497" t="e">
        <f t="shared" si="313"/>
        <v>#N/A</v>
      </c>
      <c r="E2230" s="496" t="e">
        <v>#N/A</v>
      </c>
      <c r="F2230" s="489" t="e">
        <v>#N/A</v>
      </c>
      <c r="G2230" s="489" t="e">
        <v>#N/A</v>
      </c>
      <c r="H2230" s="489" t="e">
        <v>#N/A</v>
      </c>
      <c r="I2230" s="489" t="e">
        <v>#N/A</v>
      </c>
      <c r="J2230" s="489" t="e">
        <v>#N/A</v>
      </c>
      <c r="K2230" s="489" t="e">
        <v>#N/A</v>
      </c>
      <c r="L2230" s="489" t="e">
        <v>#N/A</v>
      </c>
      <c r="N2230" s="613" t="e">
        <f t="shared" si="306"/>
        <v>#N/A</v>
      </c>
      <c r="O2230" s="613" t="e">
        <f t="shared" si="307"/>
        <v>#N/A</v>
      </c>
      <c r="P2230" s="613" t="e">
        <f t="shared" si="308"/>
        <v>#N/A</v>
      </c>
      <c r="Q2230" s="896" t="e">
        <f t="shared" si="314"/>
        <v>#N/A</v>
      </c>
      <c r="R2230" s="613" t="e">
        <f t="shared" si="309"/>
        <v>#N/A</v>
      </c>
      <c r="S2230" s="613" t="e">
        <f t="shared" si="310"/>
        <v>#N/A</v>
      </c>
      <c r="T2230" s="747" t="e">
        <f t="shared" si="311"/>
        <v>#N/A</v>
      </c>
      <c r="U2230" s="613" t="e">
        <f t="shared" si="312"/>
        <v>#N/A</v>
      </c>
    </row>
    <row r="2231" spans="1:21">
      <c r="A2231" s="285"/>
      <c r="B2231" s="285"/>
      <c r="C2231" s="447"/>
      <c r="D2231" s="497" t="e">
        <f t="shared" si="313"/>
        <v>#N/A</v>
      </c>
      <c r="E2231" s="496" t="e">
        <v>#N/A</v>
      </c>
      <c r="F2231" s="489" t="e">
        <v>#N/A</v>
      </c>
      <c r="G2231" s="489" t="e">
        <v>#N/A</v>
      </c>
      <c r="H2231" s="489" t="e">
        <v>#N/A</v>
      </c>
      <c r="I2231" s="489" t="e">
        <v>#N/A</v>
      </c>
      <c r="J2231" s="489" t="e">
        <v>#N/A</v>
      </c>
      <c r="K2231" s="489" t="e">
        <v>#N/A</v>
      </c>
      <c r="L2231" s="489" t="e">
        <v>#N/A</v>
      </c>
      <c r="N2231" s="613" t="e">
        <f t="shared" si="306"/>
        <v>#N/A</v>
      </c>
      <c r="O2231" s="613" t="e">
        <f t="shared" si="307"/>
        <v>#N/A</v>
      </c>
      <c r="P2231" s="613" t="e">
        <f t="shared" si="308"/>
        <v>#N/A</v>
      </c>
      <c r="Q2231" s="896" t="e">
        <f t="shared" si="314"/>
        <v>#N/A</v>
      </c>
      <c r="R2231" s="613" t="e">
        <f t="shared" si="309"/>
        <v>#N/A</v>
      </c>
      <c r="S2231" s="613" t="e">
        <f t="shared" si="310"/>
        <v>#N/A</v>
      </c>
      <c r="T2231" s="747" t="e">
        <f t="shared" si="311"/>
        <v>#N/A</v>
      </c>
      <c r="U2231" s="613" t="e">
        <f t="shared" si="312"/>
        <v>#N/A</v>
      </c>
    </row>
    <row r="2232" spans="1:21">
      <c r="A2232" s="285"/>
      <c r="B2232" s="285"/>
      <c r="C2232" s="447"/>
      <c r="D2232" s="497" t="e">
        <f t="shared" si="313"/>
        <v>#N/A</v>
      </c>
      <c r="E2232" s="496" t="e">
        <v>#N/A</v>
      </c>
      <c r="F2232" s="489" t="e">
        <v>#N/A</v>
      </c>
      <c r="G2232" s="489" t="e">
        <v>#N/A</v>
      </c>
      <c r="H2232" s="489" t="e">
        <v>#N/A</v>
      </c>
      <c r="I2232" s="489" t="e">
        <v>#N/A</v>
      </c>
      <c r="J2232" s="489" t="e">
        <v>#N/A</v>
      </c>
      <c r="K2232" s="489" t="e">
        <v>#N/A</v>
      </c>
      <c r="L2232" s="489" t="e">
        <v>#N/A</v>
      </c>
      <c r="N2232" s="613" t="e">
        <f t="shared" si="306"/>
        <v>#N/A</v>
      </c>
      <c r="O2232" s="613" t="e">
        <f t="shared" si="307"/>
        <v>#N/A</v>
      </c>
      <c r="P2232" s="613" t="e">
        <f t="shared" si="308"/>
        <v>#N/A</v>
      </c>
      <c r="Q2232" s="896" t="e">
        <f t="shared" si="314"/>
        <v>#N/A</v>
      </c>
      <c r="R2232" s="613" t="e">
        <f t="shared" si="309"/>
        <v>#N/A</v>
      </c>
      <c r="S2232" s="613" t="e">
        <f t="shared" si="310"/>
        <v>#N/A</v>
      </c>
      <c r="T2232" s="747" t="e">
        <f t="shared" si="311"/>
        <v>#N/A</v>
      </c>
      <c r="U2232" s="613" t="e">
        <f t="shared" si="312"/>
        <v>#N/A</v>
      </c>
    </row>
    <row r="2233" spans="1:21">
      <c r="A2233" s="285"/>
      <c r="B2233" s="285"/>
      <c r="C2233" s="447"/>
      <c r="D2233" s="497" t="e">
        <f t="shared" si="313"/>
        <v>#N/A</v>
      </c>
      <c r="E2233" s="496" t="e">
        <v>#N/A</v>
      </c>
      <c r="F2233" s="489" t="e">
        <v>#N/A</v>
      </c>
      <c r="G2233" s="489" t="e">
        <v>#N/A</v>
      </c>
      <c r="H2233" s="489" t="e">
        <v>#N/A</v>
      </c>
      <c r="I2233" s="489" t="e">
        <v>#N/A</v>
      </c>
      <c r="J2233" s="489" t="e">
        <v>#N/A</v>
      </c>
      <c r="K2233" s="489" t="e">
        <v>#N/A</v>
      </c>
      <c r="L2233" s="489" t="e">
        <v>#N/A</v>
      </c>
      <c r="N2233" s="613" t="e">
        <f t="shared" si="306"/>
        <v>#N/A</v>
      </c>
      <c r="O2233" s="613" t="e">
        <f t="shared" si="307"/>
        <v>#N/A</v>
      </c>
      <c r="P2233" s="613" t="e">
        <f t="shared" si="308"/>
        <v>#N/A</v>
      </c>
      <c r="Q2233" s="896" t="e">
        <f t="shared" si="314"/>
        <v>#N/A</v>
      </c>
      <c r="R2233" s="613" t="e">
        <f t="shared" si="309"/>
        <v>#N/A</v>
      </c>
      <c r="S2233" s="613" t="e">
        <f t="shared" si="310"/>
        <v>#N/A</v>
      </c>
      <c r="T2233" s="747" t="e">
        <f t="shared" si="311"/>
        <v>#N/A</v>
      </c>
      <c r="U2233" s="613" t="e">
        <f t="shared" si="312"/>
        <v>#N/A</v>
      </c>
    </row>
    <row r="2234" spans="1:21">
      <c r="A2234" s="285"/>
      <c r="B2234" s="285"/>
      <c r="C2234" s="447"/>
      <c r="D2234" s="497" t="e">
        <f t="shared" si="313"/>
        <v>#N/A</v>
      </c>
      <c r="E2234" s="496" t="e">
        <v>#N/A</v>
      </c>
      <c r="F2234" s="489" t="e">
        <v>#N/A</v>
      </c>
      <c r="G2234" s="489" t="e">
        <v>#N/A</v>
      </c>
      <c r="H2234" s="489" t="e">
        <v>#N/A</v>
      </c>
      <c r="I2234" s="489" t="e">
        <v>#N/A</v>
      </c>
      <c r="J2234" s="489" t="e">
        <v>#N/A</v>
      </c>
      <c r="K2234" s="489" t="e">
        <v>#N/A</v>
      </c>
      <c r="L2234" s="489" t="e">
        <v>#N/A</v>
      </c>
      <c r="N2234" s="613" t="e">
        <f t="shared" si="306"/>
        <v>#N/A</v>
      </c>
      <c r="O2234" s="613" t="e">
        <f t="shared" si="307"/>
        <v>#N/A</v>
      </c>
      <c r="P2234" s="613" t="e">
        <f t="shared" si="308"/>
        <v>#N/A</v>
      </c>
      <c r="Q2234" s="896" t="e">
        <f t="shared" si="314"/>
        <v>#N/A</v>
      </c>
      <c r="R2234" s="613" t="e">
        <f t="shared" si="309"/>
        <v>#N/A</v>
      </c>
      <c r="S2234" s="613" t="e">
        <f t="shared" si="310"/>
        <v>#N/A</v>
      </c>
      <c r="T2234" s="747" t="e">
        <f t="shared" si="311"/>
        <v>#N/A</v>
      </c>
      <c r="U2234" s="613" t="e">
        <f t="shared" si="312"/>
        <v>#N/A</v>
      </c>
    </row>
    <row r="2235" spans="1:21">
      <c r="A2235" s="285"/>
      <c r="B2235" s="285"/>
      <c r="C2235" s="447"/>
      <c r="D2235" s="497" t="e">
        <f t="shared" si="313"/>
        <v>#N/A</v>
      </c>
      <c r="E2235" s="496" t="e">
        <v>#N/A</v>
      </c>
      <c r="F2235" s="489" t="e">
        <v>#N/A</v>
      </c>
      <c r="G2235" s="489" t="e">
        <v>#N/A</v>
      </c>
      <c r="H2235" s="489" t="e">
        <v>#N/A</v>
      </c>
      <c r="I2235" s="489" t="e">
        <v>#N/A</v>
      </c>
      <c r="J2235" s="489" t="e">
        <v>#N/A</v>
      </c>
      <c r="K2235" s="489" t="e">
        <v>#N/A</v>
      </c>
      <c r="L2235" s="489" t="e">
        <v>#N/A</v>
      </c>
      <c r="N2235" s="613" t="e">
        <f t="shared" si="306"/>
        <v>#N/A</v>
      </c>
      <c r="O2235" s="613" t="e">
        <f t="shared" si="307"/>
        <v>#N/A</v>
      </c>
      <c r="P2235" s="613" t="e">
        <f t="shared" si="308"/>
        <v>#N/A</v>
      </c>
      <c r="Q2235" s="896" t="e">
        <f t="shared" si="314"/>
        <v>#N/A</v>
      </c>
      <c r="R2235" s="613" t="e">
        <f t="shared" si="309"/>
        <v>#N/A</v>
      </c>
      <c r="S2235" s="613" t="e">
        <f t="shared" si="310"/>
        <v>#N/A</v>
      </c>
      <c r="T2235" s="747" t="e">
        <f t="shared" si="311"/>
        <v>#N/A</v>
      </c>
      <c r="U2235" s="613" t="e">
        <f t="shared" si="312"/>
        <v>#N/A</v>
      </c>
    </row>
    <row r="2236" spans="1:21">
      <c r="A2236" s="285"/>
      <c r="B2236" s="285"/>
      <c r="C2236" s="447"/>
      <c r="D2236" s="497" t="e">
        <f t="shared" si="313"/>
        <v>#N/A</v>
      </c>
      <c r="E2236" s="496" t="e">
        <v>#N/A</v>
      </c>
      <c r="F2236" s="489" t="e">
        <v>#N/A</v>
      </c>
      <c r="G2236" s="489" t="e">
        <v>#N/A</v>
      </c>
      <c r="H2236" s="489" t="e">
        <v>#N/A</v>
      </c>
      <c r="I2236" s="489" t="e">
        <v>#N/A</v>
      </c>
      <c r="J2236" s="489" t="e">
        <v>#N/A</v>
      </c>
      <c r="K2236" s="489" t="e">
        <v>#N/A</v>
      </c>
      <c r="L2236" s="489" t="e">
        <v>#N/A</v>
      </c>
      <c r="N2236" s="613" t="e">
        <f t="shared" si="306"/>
        <v>#N/A</v>
      </c>
      <c r="O2236" s="613" t="e">
        <f t="shared" si="307"/>
        <v>#N/A</v>
      </c>
      <c r="P2236" s="613" t="e">
        <f t="shared" si="308"/>
        <v>#N/A</v>
      </c>
      <c r="Q2236" s="896" t="e">
        <f t="shared" si="314"/>
        <v>#N/A</v>
      </c>
      <c r="R2236" s="613" t="e">
        <f t="shared" si="309"/>
        <v>#N/A</v>
      </c>
      <c r="S2236" s="613" t="e">
        <f t="shared" si="310"/>
        <v>#N/A</v>
      </c>
      <c r="T2236" s="747" t="e">
        <f t="shared" si="311"/>
        <v>#N/A</v>
      </c>
      <c r="U2236" s="613" t="e">
        <f t="shared" si="312"/>
        <v>#N/A</v>
      </c>
    </row>
    <row r="2237" spans="1:21">
      <c r="A2237" s="285"/>
      <c r="B2237" s="285"/>
      <c r="C2237" s="447"/>
      <c r="D2237" s="497" t="e">
        <f t="shared" si="313"/>
        <v>#N/A</v>
      </c>
      <c r="E2237" s="496" t="e">
        <v>#N/A</v>
      </c>
      <c r="F2237" s="489" t="e">
        <v>#N/A</v>
      </c>
      <c r="G2237" s="489" t="e">
        <v>#N/A</v>
      </c>
      <c r="H2237" s="489" t="e">
        <v>#N/A</v>
      </c>
      <c r="I2237" s="489" t="e">
        <v>#N/A</v>
      </c>
      <c r="J2237" s="489" t="e">
        <v>#N/A</v>
      </c>
      <c r="K2237" s="489" t="e">
        <v>#N/A</v>
      </c>
      <c r="L2237" s="489" t="e">
        <v>#N/A</v>
      </c>
      <c r="N2237" s="613" t="e">
        <f t="shared" si="306"/>
        <v>#N/A</v>
      </c>
      <c r="O2237" s="613" t="e">
        <f t="shared" si="307"/>
        <v>#N/A</v>
      </c>
      <c r="P2237" s="613" t="e">
        <f t="shared" si="308"/>
        <v>#N/A</v>
      </c>
      <c r="Q2237" s="896" t="e">
        <f t="shared" si="314"/>
        <v>#N/A</v>
      </c>
      <c r="R2237" s="613" t="e">
        <f t="shared" si="309"/>
        <v>#N/A</v>
      </c>
      <c r="S2237" s="613" t="e">
        <f t="shared" si="310"/>
        <v>#N/A</v>
      </c>
      <c r="T2237" s="747" t="e">
        <f t="shared" si="311"/>
        <v>#N/A</v>
      </c>
      <c r="U2237" s="613" t="e">
        <f t="shared" si="312"/>
        <v>#N/A</v>
      </c>
    </row>
    <row r="2238" spans="1:21">
      <c r="A2238" s="285"/>
      <c r="B2238" s="285"/>
      <c r="C2238" s="447"/>
      <c r="D2238" s="497" t="e">
        <f t="shared" si="313"/>
        <v>#N/A</v>
      </c>
      <c r="E2238" s="496" t="e">
        <v>#N/A</v>
      </c>
      <c r="F2238" s="489" t="e">
        <v>#N/A</v>
      </c>
      <c r="G2238" s="489" t="e">
        <v>#N/A</v>
      </c>
      <c r="H2238" s="489" t="e">
        <v>#N/A</v>
      </c>
      <c r="I2238" s="489" t="e">
        <v>#N/A</v>
      </c>
      <c r="J2238" s="489" t="e">
        <v>#N/A</v>
      </c>
      <c r="K2238" s="489" t="e">
        <v>#N/A</v>
      </c>
      <c r="L2238" s="489" t="e">
        <v>#N/A</v>
      </c>
      <c r="N2238" s="613" t="e">
        <f t="shared" si="306"/>
        <v>#N/A</v>
      </c>
      <c r="O2238" s="613" t="e">
        <f t="shared" si="307"/>
        <v>#N/A</v>
      </c>
      <c r="P2238" s="613" t="e">
        <f t="shared" si="308"/>
        <v>#N/A</v>
      </c>
      <c r="Q2238" s="896" t="e">
        <f t="shared" si="314"/>
        <v>#N/A</v>
      </c>
      <c r="R2238" s="613" t="e">
        <f t="shared" si="309"/>
        <v>#N/A</v>
      </c>
      <c r="S2238" s="613" t="e">
        <f t="shared" si="310"/>
        <v>#N/A</v>
      </c>
      <c r="T2238" s="747" t="e">
        <f t="shared" si="311"/>
        <v>#N/A</v>
      </c>
      <c r="U2238" s="613" t="e">
        <f t="shared" si="312"/>
        <v>#N/A</v>
      </c>
    </row>
    <row r="2239" spans="1:21">
      <c r="A2239" s="285"/>
      <c r="B2239" s="285"/>
      <c r="C2239" s="447"/>
      <c r="D2239" s="497" t="e">
        <f t="shared" si="313"/>
        <v>#N/A</v>
      </c>
      <c r="E2239" s="496" t="e">
        <v>#N/A</v>
      </c>
      <c r="F2239" s="489" t="e">
        <v>#N/A</v>
      </c>
      <c r="G2239" s="489" t="e">
        <v>#N/A</v>
      </c>
      <c r="H2239" s="489" t="e">
        <v>#N/A</v>
      </c>
      <c r="I2239" s="489" t="e">
        <v>#N/A</v>
      </c>
      <c r="J2239" s="489" t="e">
        <v>#N/A</v>
      </c>
      <c r="K2239" s="489" t="e">
        <v>#N/A</v>
      </c>
      <c r="L2239" s="489" t="e">
        <v>#N/A</v>
      </c>
      <c r="N2239" s="613" t="e">
        <f t="shared" si="306"/>
        <v>#N/A</v>
      </c>
      <c r="O2239" s="613" t="e">
        <f t="shared" si="307"/>
        <v>#N/A</v>
      </c>
      <c r="P2239" s="613" t="e">
        <f t="shared" si="308"/>
        <v>#N/A</v>
      </c>
      <c r="Q2239" s="896" t="e">
        <f t="shared" si="314"/>
        <v>#N/A</v>
      </c>
      <c r="R2239" s="613" t="e">
        <f t="shared" si="309"/>
        <v>#N/A</v>
      </c>
      <c r="S2239" s="613" t="e">
        <f t="shared" si="310"/>
        <v>#N/A</v>
      </c>
      <c r="T2239" s="747" t="e">
        <f t="shared" si="311"/>
        <v>#N/A</v>
      </c>
      <c r="U2239" s="613" t="e">
        <f t="shared" si="312"/>
        <v>#N/A</v>
      </c>
    </row>
    <row r="2240" spans="1:21">
      <c r="A2240" s="285"/>
      <c r="B2240" s="285"/>
      <c r="C2240" s="447"/>
      <c r="D2240" s="497" t="e">
        <f t="shared" si="313"/>
        <v>#N/A</v>
      </c>
      <c r="E2240" s="496" t="e">
        <v>#N/A</v>
      </c>
      <c r="F2240" s="489" t="e">
        <v>#N/A</v>
      </c>
      <c r="G2240" s="489" t="e">
        <v>#N/A</v>
      </c>
      <c r="H2240" s="489" t="e">
        <v>#N/A</v>
      </c>
      <c r="I2240" s="489" t="e">
        <v>#N/A</v>
      </c>
      <c r="J2240" s="489" t="e">
        <v>#N/A</v>
      </c>
      <c r="K2240" s="489" t="e">
        <v>#N/A</v>
      </c>
      <c r="L2240" s="489" t="e">
        <v>#N/A</v>
      </c>
      <c r="N2240" s="613" t="e">
        <f t="shared" si="306"/>
        <v>#N/A</v>
      </c>
      <c r="O2240" s="613" t="e">
        <f t="shared" si="307"/>
        <v>#N/A</v>
      </c>
      <c r="P2240" s="613" t="e">
        <f t="shared" si="308"/>
        <v>#N/A</v>
      </c>
      <c r="Q2240" s="896" t="e">
        <f t="shared" si="314"/>
        <v>#N/A</v>
      </c>
      <c r="R2240" s="613" t="e">
        <f t="shared" si="309"/>
        <v>#N/A</v>
      </c>
      <c r="S2240" s="613" t="e">
        <f t="shared" si="310"/>
        <v>#N/A</v>
      </c>
      <c r="T2240" s="747" t="e">
        <f t="shared" si="311"/>
        <v>#N/A</v>
      </c>
      <c r="U2240" s="613" t="e">
        <f t="shared" si="312"/>
        <v>#N/A</v>
      </c>
    </row>
    <row r="2241" spans="1:21">
      <c r="A2241" s="285"/>
      <c r="B2241" s="285"/>
      <c r="C2241" s="447"/>
      <c r="D2241" s="497" t="e">
        <f t="shared" si="313"/>
        <v>#N/A</v>
      </c>
      <c r="E2241" s="496" t="e">
        <v>#N/A</v>
      </c>
      <c r="F2241" s="489" t="e">
        <v>#N/A</v>
      </c>
      <c r="G2241" s="489" t="e">
        <v>#N/A</v>
      </c>
      <c r="H2241" s="489" t="e">
        <v>#N/A</v>
      </c>
      <c r="I2241" s="489" t="e">
        <v>#N/A</v>
      </c>
      <c r="J2241" s="489" t="e">
        <v>#N/A</v>
      </c>
      <c r="K2241" s="489" t="e">
        <v>#N/A</v>
      </c>
      <c r="L2241" s="489" t="e">
        <v>#N/A</v>
      </c>
      <c r="N2241" s="613" t="e">
        <f t="shared" si="306"/>
        <v>#N/A</v>
      </c>
      <c r="O2241" s="613" t="e">
        <f t="shared" si="307"/>
        <v>#N/A</v>
      </c>
      <c r="P2241" s="613" t="e">
        <f t="shared" si="308"/>
        <v>#N/A</v>
      </c>
      <c r="Q2241" s="896" t="e">
        <f t="shared" si="314"/>
        <v>#N/A</v>
      </c>
      <c r="R2241" s="613" t="e">
        <f t="shared" si="309"/>
        <v>#N/A</v>
      </c>
      <c r="S2241" s="613" t="e">
        <f t="shared" si="310"/>
        <v>#N/A</v>
      </c>
      <c r="T2241" s="747" t="e">
        <f t="shared" si="311"/>
        <v>#N/A</v>
      </c>
      <c r="U2241" s="613" t="e">
        <f t="shared" si="312"/>
        <v>#N/A</v>
      </c>
    </row>
    <row r="2242" spans="1:21">
      <c r="A2242" s="285"/>
      <c r="B2242" s="285"/>
      <c r="C2242" s="447"/>
      <c r="D2242" s="497" t="e">
        <f t="shared" si="313"/>
        <v>#N/A</v>
      </c>
      <c r="E2242" s="496" t="e">
        <v>#N/A</v>
      </c>
      <c r="F2242" s="489" t="e">
        <v>#N/A</v>
      </c>
      <c r="G2242" s="489" t="e">
        <v>#N/A</v>
      </c>
      <c r="H2242" s="489" t="e">
        <v>#N/A</v>
      </c>
      <c r="I2242" s="489" t="e">
        <v>#N/A</v>
      </c>
      <c r="J2242" s="489" t="e">
        <v>#N/A</v>
      </c>
      <c r="K2242" s="489" t="e">
        <v>#N/A</v>
      </c>
      <c r="L2242" s="489" t="e">
        <v>#N/A</v>
      </c>
      <c r="N2242" s="613" t="e">
        <f t="shared" ref="N2242:N2305" si="315">D2242-E2242</f>
        <v>#N/A</v>
      </c>
      <c r="O2242" s="613" t="e">
        <f t="shared" ref="O2242:O2305" si="316">D2242-F2242</f>
        <v>#N/A</v>
      </c>
      <c r="P2242" s="613" t="e">
        <f t="shared" ref="P2242:P2305" si="317">D2242-H2242</f>
        <v>#N/A</v>
      </c>
      <c r="Q2242" s="896" t="e">
        <f t="shared" si="314"/>
        <v>#N/A</v>
      </c>
      <c r="R2242" s="613" t="e">
        <f t="shared" ref="R2242:R2305" si="318">D2242-I2242</f>
        <v>#N/A</v>
      </c>
      <c r="S2242" s="613" t="e">
        <f t="shared" ref="S2242:S2305" si="319">D2242-J2242</f>
        <v>#N/A</v>
      </c>
      <c r="T2242" s="747" t="e">
        <f t="shared" ref="T2242:T2305" si="320">D2242-K2242</f>
        <v>#N/A</v>
      </c>
      <c r="U2242" s="613" t="e">
        <f t="shared" ref="U2242:U2305" si="321">D2242-L2242</f>
        <v>#N/A</v>
      </c>
    </row>
    <row r="2243" spans="1:21">
      <c r="A2243" s="285"/>
      <c r="B2243" s="285"/>
      <c r="C2243" s="447"/>
      <c r="D2243" s="497" t="e">
        <f t="shared" ref="D2243:D2306" si="322">IFERROR(E2243,IFERROR(F2243,IFERROR(G2243,IFERROR(H2243,IFERROR(I2243,IFERROR(J2243,IFERROR(K2243,L2243)))))))</f>
        <v>#N/A</v>
      </c>
      <c r="E2243" s="496" t="e">
        <v>#N/A</v>
      </c>
      <c r="F2243" s="489" t="e">
        <v>#N/A</v>
      </c>
      <c r="G2243" s="489" t="e">
        <v>#N/A</v>
      </c>
      <c r="H2243" s="489" t="e">
        <v>#N/A</v>
      </c>
      <c r="I2243" s="489" t="e">
        <v>#N/A</v>
      </c>
      <c r="J2243" s="489" t="e">
        <v>#N/A</v>
      </c>
      <c r="K2243" s="489" t="e">
        <v>#N/A</v>
      </c>
      <c r="L2243" s="489" t="e">
        <v>#N/A</v>
      </c>
      <c r="N2243" s="613" t="e">
        <f t="shared" si="315"/>
        <v>#N/A</v>
      </c>
      <c r="O2243" s="613" t="e">
        <f t="shared" si="316"/>
        <v>#N/A</v>
      </c>
      <c r="P2243" s="613" t="e">
        <f t="shared" si="317"/>
        <v>#N/A</v>
      </c>
      <c r="Q2243" s="896" t="e">
        <f t="shared" ref="Q2243:Q2306" si="323">F2243/H2243</f>
        <v>#N/A</v>
      </c>
      <c r="R2243" s="613" t="e">
        <f t="shared" si="318"/>
        <v>#N/A</v>
      </c>
      <c r="S2243" s="613" t="e">
        <f t="shared" si="319"/>
        <v>#N/A</v>
      </c>
      <c r="T2243" s="747" t="e">
        <f t="shared" si="320"/>
        <v>#N/A</v>
      </c>
      <c r="U2243" s="613" t="e">
        <f t="shared" si="321"/>
        <v>#N/A</v>
      </c>
    </row>
    <row r="2244" spans="1:21">
      <c r="A2244" s="285"/>
      <c r="B2244" s="285"/>
      <c r="C2244" s="447"/>
      <c r="D2244" s="497" t="e">
        <f t="shared" si="322"/>
        <v>#N/A</v>
      </c>
      <c r="E2244" s="496" t="e">
        <v>#N/A</v>
      </c>
      <c r="F2244" s="489" t="e">
        <v>#N/A</v>
      </c>
      <c r="G2244" s="489" t="e">
        <v>#N/A</v>
      </c>
      <c r="H2244" s="489" t="e">
        <v>#N/A</v>
      </c>
      <c r="I2244" s="489" t="e">
        <v>#N/A</v>
      </c>
      <c r="J2244" s="489" t="e">
        <v>#N/A</v>
      </c>
      <c r="K2244" s="489" t="e">
        <v>#N/A</v>
      </c>
      <c r="L2244" s="489" t="e">
        <v>#N/A</v>
      </c>
      <c r="N2244" s="613" t="e">
        <f t="shared" si="315"/>
        <v>#N/A</v>
      </c>
      <c r="O2244" s="613" t="e">
        <f t="shared" si="316"/>
        <v>#N/A</v>
      </c>
      <c r="P2244" s="613" t="e">
        <f t="shared" si="317"/>
        <v>#N/A</v>
      </c>
      <c r="Q2244" s="896" t="e">
        <f t="shared" si="323"/>
        <v>#N/A</v>
      </c>
      <c r="R2244" s="613" t="e">
        <f t="shared" si="318"/>
        <v>#N/A</v>
      </c>
      <c r="S2244" s="613" t="e">
        <f t="shared" si="319"/>
        <v>#N/A</v>
      </c>
      <c r="T2244" s="747" t="e">
        <f t="shared" si="320"/>
        <v>#N/A</v>
      </c>
      <c r="U2244" s="613" t="e">
        <f t="shared" si="321"/>
        <v>#N/A</v>
      </c>
    </row>
    <row r="2245" spans="1:21">
      <c r="A2245" s="285"/>
      <c r="B2245" s="285"/>
      <c r="C2245" s="447"/>
      <c r="D2245" s="497" t="e">
        <f t="shared" si="322"/>
        <v>#N/A</v>
      </c>
      <c r="E2245" s="496" t="e">
        <v>#N/A</v>
      </c>
      <c r="F2245" s="489" t="e">
        <v>#N/A</v>
      </c>
      <c r="G2245" s="489" t="e">
        <v>#N/A</v>
      </c>
      <c r="H2245" s="489" t="e">
        <v>#N/A</v>
      </c>
      <c r="I2245" s="489" t="e">
        <v>#N/A</v>
      </c>
      <c r="J2245" s="489" t="e">
        <v>#N/A</v>
      </c>
      <c r="K2245" s="489" t="e">
        <v>#N/A</v>
      </c>
      <c r="L2245" s="489" t="e">
        <v>#N/A</v>
      </c>
      <c r="N2245" s="613" t="e">
        <f t="shared" si="315"/>
        <v>#N/A</v>
      </c>
      <c r="O2245" s="613" t="e">
        <f t="shared" si="316"/>
        <v>#N/A</v>
      </c>
      <c r="P2245" s="613" t="e">
        <f t="shared" si="317"/>
        <v>#N/A</v>
      </c>
      <c r="Q2245" s="896" t="e">
        <f t="shared" si="323"/>
        <v>#N/A</v>
      </c>
      <c r="R2245" s="613" t="e">
        <f t="shared" si="318"/>
        <v>#N/A</v>
      </c>
      <c r="S2245" s="613" t="e">
        <f t="shared" si="319"/>
        <v>#N/A</v>
      </c>
      <c r="T2245" s="747" t="e">
        <f t="shared" si="320"/>
        <v>#N/A</v>
      </c>
      <c r="U2245" s="613" t="e">
        <f t="shared" si="321"/>
        <v>#N/A</v>
      </c>
    </row>
    <row r="2246" spans="1:21">
      <c r="A2246" s="285"/>
      <c r="B2246" s="285"/>
      <c r="C2246" s="447"/>
      <c r="D2246" s="497" t="e">
        <f t="shared" si="322"/>
        <v>#N/A</v>
      </c>
      <c r="E2246" s="496" t="e">
        <v>#N/A</v>
      </c>
      <c r="F2246" s="489" t="e">
        <v>#N/A</v>
      </c>
      <c r="G2246" s="489" t="e">
        <v>#N/A</v>
      </c>
      <c r="H2246" s="489" t="e">
        <v>#N/A</v>
      </c>
      <c r="I2246" s="489" t="e">
        <v>#N/A</v>
      </c>
      <c r="J2246" s="489" t="e">
        <v>#N/A</v>
      </c>
      <c r="K2246" s="489" t="e">
        <v>#N/A</v>
      </c>
      <c r="L2246" s="489" t="e">
        <v>#N/A</v>
      </c>
      <c r="N2246" s="613" t="e">
        <f t="shared" si="315"/>
        <v>#N/A</v>
      </c>
      <c r="O2246" s="613" t="e">
        <f t="shared" si="316"/>
        <v>#N/A</v>
      </c>
      <c r="P2246" s="613" t="e">
        <f t="shared" si="317"/>
        <v>#N/A</v>
      </c>
      <c r="Q2246" s="896" t="e">
        <f t="shared" si="323"/>
        <v>#N/A</v>
      </c>
      <c r="R2246" s="613" t="e">
        <f t="shared" si="318"/>
        <v>#N/A</v>
      </c>
      <c r="S2246" s="613" t="e">
        <f t="shared" si="319"/>
        <v>#N/A</v>
      </c>
      <c r="T2246" s="747" t="e">
        <f t="shared" si="320"/>
        <v>#N/A</v>
      </c>
      <c r="U2246" s="613" t="e">
        <f t="shared" si="321"/>
        <v>#N/A</v>
      </c>
    </row>
    <row r="2247" spans="1:21">
      <c r="A2247" s="285"/>
      <c r="B2247" s="285"/>
      <c r="C2247" s="447"/>
      <c r="D2247" s="497" t="e">
        <f t="shared" si="322"/>
        <v>#N/A</v>
      </c>
      <c r="E2247" s="496" t="e">
        <v>#N/A</v>
      </c>
      <c r="F2247" s="489" t="e">
        <v>#N/A</v>
      </c>
      <c r="G2247" s="489" t="e">
        <v>#N/A</v>
      </c>
      <c r="H2247" s="489" t="e">
        <v>#N/A</v>
      </c>
      <c r="I2247" s="489" t="e">
        <v>#N/A</v>
      </c>
      <c r="J2247" s="489" t="e">
        <v>#N/A</v>
      </c>
      <c r="K2247" s="489" t="e">
        <v>#N/A</v>
      </c>
      <c r="L2247" s="489" t="e">
        <v>#N/A</v>
      </c>
      <c r="N2247" s="613" t="e">
        <f t="shared" si="315"/>
        <v>#N/A</v>
      </c>
      <c r="O2247" s="613" t="e">
        <f t="shared" si="316"/>
        <v>#N/A</v>
      </c>
      <c r="P2247" s="613" t="e">
        <f t="shared" si="317"/>
        <v>#N/A</v>
      </c>
      <c r="Q2247" s="896" t="e">
        <f t="shared" si="323"/>
        <v>#N/A</v>
      </c>
      <c r="R2247" s="613" t="e">
        <f t="shared" si="318"/>
        <v>#N/A</v>
      </c>
      <c r="S2247" s="613" t="e">
        <f t="shared" si="319"/>
        <v>#N/A</v>
      </c>
      <c r="T2247" s="747" t="e">
        <f t="shared" si="320"/>
        <v>#N/A</v>
      </c>
      <c r="U2247" s="613" t="e">
        <f t="shared" si="321"/>
        <v>#N/A</v>
      </c>
    </row>
    <row r="2248" spans="1:21">
      <c r="A2248" s="285"/>
      <c r="B2248" s="285"/>
      <c r="C2248" s="447"/>
      <c r="D2248" s="497" t="e">
        <f t="shared" si="322"/>
        <v>#N/A</v>
      </c>
      <c r="E2248" s="496" t="e">
        <v>#N/A</v>
      </c>
      <c r="F2248" s="489" t="e">
        <v>#N/A</v>
      </c>
      <c r="G2248" s="489" t="e">
        <v>#N/A</v>
      </c>
      <c r="H2248" s="489" t="e">
        <v>#N/A</v>
      </c>
      <c r="I2248" s="489" t="e">
        <v>#N/A</v>
      </c>
      <c r="J2248" s="489" t="e">
        <v>#N/A</v>
      </c>
      <c r="K2248" s="489" t="e">
        <v>#N/A</v>
      </c>
      <c r="L2248" s="489" t="e">
        <v>#N/A</v>
      </c>
      <c r="N2248" s="613" t="e">
        <f t="shared" si="315"/>
        <v>#N/A</v>
      </c>
      <c r="O2248" s="613" t="e">
        <f t="shared" si="316"/>
        <v>#N/A</v>
      </c>
      <c r="P2248" s="613" t="e">
        <f t="shared" si="317"/>
        <v>#N/A</v>
      </c>
      <c r="Q2248" s="896" t="e">
        <f t="shared" si="323"/>
        <v>#N/A</v>
      </c>
      <c r="R2248" s="613" t="e">
        <f t="shared" si="318"/>
        <v>#N/A</v>
      </c>
      <c r="S2248" s="613" t="e">
        <f t="shared" si="319"/>
        <v>#N/A</v>
      </c>
      <c r="T2248" s="747" t="e">
        <f t="shared" si="320"/>
        <v>#N/A</v>
      </c>
      <c r="U2248" s="613" t="e">
        <f t="shared" si="321"/>
        <v>#N/A</v>
      </c>
    </row>
    <row r="2249" spans="1:21">
      <c r="A2249" s="285"/>
      <c r="B2249" s="285"/>
      <c r="C2249" s="447"/>
      <c r="D2249" s="497" t="e">
        <f t="shared" si="322"/>
        <v>#N/A</v>
      </c>
      <c r="E2249" s="496" t="e">
        <v>#N/A</v>
      </c>
      <c r="F2249" s="489" t="e">
        <v>#N/A</v>
      </c>
      <c r="G2249" s="489" t="e">
        <v>#N/A</v>
      </c>
      <c r="H2249" s="489" t="e">
        <v>#N/A</v>
      </c>
      <c r="I2249" s="489" t="e">
        <v>#N/A</v>
      </c>
      <c r="J2249" s="489" t="e">
        <v>#N/A</v>
      </c>
      <c r="K2249" s="489" t="e">
        <v>#N/A</v>
      </c>
      <c r="L2249" s="489" t="e">
        <v>#N/A</v>
      </c>
      <c r="N2249" s="613" t="e">
        <f t="shared" si="315"/>
        <v>#N/A</v>
      </c>
      <c r="O2249" s="613" t="e">
        <f t="shared" si="316"/>
        <v>#N/A</v>
      </c>
      <c r="P2249" s="613" t="e">
        <f t="shared" si="317"/>
        <v>#N/A</v>
      </c>
      <c r="Q2249" s="896" t="e">
        <f t="shared" si="323"/>
        <v>#N/A</v>
      </c>
      <c r="R2249" s="613" t="e">
        <f t="shared" si="318"/>
        <v>#N/A</v>
      </c>
      <c r="S2249" s="613" t="e">
        <f t="shared" si="319"/>
        <v>#N/A</v>
      </c>
      <c r="T2249" s="747" t="e">
        <f t="shared" si="320"/>
        <v>#N/A</v>
      </c>
      <c r="U2249" s="613" t="e">
        <f t="shared" si="321"/>
        <v>#N/A</v>
      </c>
    </row>
    <row r="2250" spans="1:21">
      <c r="A2250" s="285"/>
      <c r="B2250" s="285"/>
      <c r="C2250" s="447"/>
      <c r="D2250" s="497" t="e">
        <f t="shared" si="322"/>
        <v>#N/A</v>
      </c>
      <c r="E2250" s="496" t="e">
        <v>#N/A</v>
      </c>
      <c r="F2250" s="489" t="e">
        <v>#N/A</v>
      </c>
      <c r="G2250" s="489" t="e">
        <v>#N/A</v>
      </c>
      <c r="H2250" s="489" t="e">
        <v>#N/A</v>
      </c>
      <c r="I2250" s="489" t="e">
        <v>#N/A</v>
      </c>
      <c r="J2250" s="489" t="e">
        <v>#N/A</v>
      </c>
      <c r="K2250" s="489" t="e">
        <v>#N/A</v>
      </c>
      <c r="L2250" s="489" t="e">
        <v>#N/A</v>
      </c>
      <c r="N2250" s="613" t="e">
        <f t="shared" si="315"/>
        <v>#N/A</v>
      </c>
      <c r="O2250" s="613" t="e">
        <f t="shared" si="316"/>
        <v>#N/A</v>
      </c>
      <c r="P2250" s="613" t="e">
        <f t="shared" si="317"/>
        <v>#N/A</v>
      </c>
      <c r="Q2250" s="896" t="e">
        <f t="shared" si="323"/>
        <v>#N/A</v>
      </c>
      <c r="R2250" s="613" t="e">
        <f t="shared" si="318"/>
        <v>#N/A</v>
      </c>
      <c r="S2250" s="613" t="e">
        <f t="shared" si="319"/>
        <v>#N/A</v>
      </c>
      <c r="T2250" s="747" t="e">
        <f t="shared" si="320"/>
        <v>#N/A</v>
      </c>
      <c r="U2250" s="613" t="e">
        <f t="shared" si="321"/>
        <v>#N/A</v>
      </c>
    </row>
    <row r="2251" spans="1:21">
      <c r="A2251" s="285"/>
      <c r="B2251" s="285"/>
      <c r="C2251" s="447"/>
      <c r="D2251" s="497" t="e">
        <f t="shared" si="322"/>
        <v>#N/A</v>
      </c>
      <c r="E2251" s="496" t="e">
        <v>#N/A</v>
      </c>
      <c r="F2251" s="489" t="e">
        <v>#N/A</v>
      </c>
      <c r="G2251" s="489" t="e">
        <v>#N/A</v>
      </c>
      <c r="H2251" s="489" t="e">
        <v>#N/A</v>
      </c>
      <c r="I2251" s="489" t="e">
        <v>#N/A</v>
      </c>
      <c r="J2251" s="489" t="e">
        <v>#N/A</v>
      </c>
      <c r="K2251" s="489" t="e">
        <v>#N/A</v>
      </c>
      <c r="L2251" s="489" t="e">
        <v>#N/A</v>
      </c>
      <c r="N2251" s="613" t="e">
        <f t="shared" si="315"/>
        <v>#N/A</v>
      </c>
      <c r="O2251" s="613" t="e">
        <f t="shared" si="316"/>
        <v>#N/A</v>
      </c>
      <c r="P2251" s="613" t="e">
        <f t="shared" si="317"/>
        <v>#N/A</v>
      </c>
      <c r="Q2251" s="896" t="e">
        <f t="shared" si="323"/>
        <v>#N/A</v>
      </c>
      <c r="R2251" s="613" t="e">
        <f t="shared" si="318"/>
        <v>#N/A</v>
      </c>
      <c r="S2251" s="613" t="e">
        <f t="shared" si="319"/>
        <v>#N/A</v>
      </c>
      <c r="T2251" s="747" t="e">
        <f t="shared" si="320"/>
        <v>#N/A</v>
      </c>
      <c r="U2251" s="613" t="e">
        <f t="shared" si="321"/>
        <v>#N/A</v>
      </c>
    </row>
    <row r="2252" spans="1:21">
      <c r="A2252" s="285"/>
      <c r="B2252" s="285"/>
      <c r="C2252" s="447"/>
      <c r="D2252" s="497" t="e">
        <f t="shared" si="322"/>
        <v>#N/A</v>
      </c>
      <c r="E2252" s="496" t="e">
        <v>#N/A</v>
      </c>
      <c r="F2252" s="489" t="e">
        <v>#N/A</v>
      </c>
      <c r="G2252" s="489" t="e">
        <v>#N/A</v>
      </c>
      <c r="H2252" s="489" t="e">
        <v>#N/A</v>
      </c>
      <c r="I2252" s="489" t="e">
        <v>#N/A</v>
      </c>
      <c r="J2252" s="489" t="e">
        <v>#N/A</v>
      </c>
      <c r="K2252" s="489" t="e">
        <v>#N/A</v>
      </c>
      <c r="L2252" s="489" t="e">
        <v>#N/A</v>
      </c>
      <c r="N2252" s="613" t="e">
        <f t="shared" si="315"/>
        <v>#N/A</v>
      </c>
      <c r="O2252" s="613" t="e">
        <f t="shared" si="316"/>
        <v>#N/A</v>
      </c>
      <c r="P2252" s="613" t="e">
        <f t="shared" si="317"/>
        <v>#N/A</v>
      </c>
      <c r="Q2252" s="896" t="e">
        <f t="shared" si="323"/>
        <v>#N/A</v>
      </c>
      <c r="R2252" s="613" t="e">
        <f t="shared" si="318"/>
        <v>#N/A</v>
      </c>
      <c r="S2252" s="613" t="e">
        <f t="shared" si="319"/>
        <v>#N/A</v>
      </c>
      <c r="T2252" s="747" t="e">
        <f t="shared" si="320"/>
        <v>#N/A</v>
      </c>
      <c r="U2252" s="613" t="e">
        <f t="shared" si="321"/>
        <v>#N/A</v>
      </c>
    </row>
    <row r="2253" spans="1:21">
      <c r="A2253" s="285"/>
      <c r="B2253" s="285"/>
      <c r="C2253" s="447"/>
      <c r="D2253" s="497" t="e">
        <f t="shared" si="322"/>
        <v>#N/A</v>
      </c>
      <c r="E2253" s="496" t="e">
        <v>#N/A</v>
      </c>
      <c r="F2253" s="489" t="e">
        <v>#N/A</v>
      </c>
      <c r="G2253" s="489" t="e">
        <v>#N/A</v>
      </c>
      <c r="H2253" s="489" t="e">
        <v>#N/A</v>
      </c>
      <c r="I2253" s="489" t="e">
        <v>#N/A</v>
      </c>
      <c r="J2253" s="489" t="e">
        <v>#N/A</v>
      </c>
      <c r="K2253" s="489" t="e">
        <v>#N/A</v>
      </c>
      <c r="L2253" s="489" t="e">
        <v>#N/A</v>
      </c>
      <c r="N2253" s="613" t="e">
        <f t="shared" si="315"/>
        <v>#N/A</v>
      </c>
      <c r="O2253" s="613" t="e">
        <f t="shared" si="316"/>
        <v>#N/A</v>
      </c>
      <c r="P2253" s="613" t="e">
        <f t="shared" si="317"/>
        <v>#N/A</v>
      </c>
      <c r="Q2253" s="896" t="e">
        <f t="shared" si="323"/>
        <v>#N/A</v>
      </c>
      <c r="R2253" s="613" t="e">
        <f t="shared" si="318"/>
        <v>#N/A</v>
      </c>
      <c r="S2253" s="613" t="e">
        <f t="shared" si="319"/>
        <v>#N/A</v>
      </c>
      <c r="T2253" s="747" t="e">
        <f t="shared" si="320"/>
        <v>#N/A</v>
      </c>
      <c r="U2253" s="613" t="e">
        <f t="shared" si="321"/>
        <v>#N/A</v>
      </c>
    </row>
    <row r="2254" spans="1:21">
      <c r="A2254" s="285"/>
      <c r="B2254" s="285"/>
      <c r="C2254" s="447"/>
      <c r="D2254" s="497" t="e">
        <f t="shared" si="322"/>
        <v>#N/A</v>
      </c>
      <c r="E2254" s="496" t="e">
        <v>#N/A</v>
      </c>
      <c r="F2254" s="489" t="e">
        <v>#N/A</v>
      </c>
      <c r="G2254" s="489" t="e">
        <v>#N/A</v>
      </c>
      <c r="H2254" s="489" t="e">
        <v>#N/A</v>
      </c>
      <c r="I2254" s="489" t="e">
        <v>#N/A</v>
      </c>
      <c r="J2254" s="489" t="e">
        <v>#N/A</v>
      </c>
      <c r="K2254" s="489" t="e">
        <v>#N/A</v>
      </c>
      <c r="L2254" s="489" t="e">
        <v>#N/A</v>
      </c>
      <c r="N2254" s="613" t="e">
        <f t="shared" si="315"/>
        <v>#N/A</v>
      </c>
      <c r="O2254" s="613" t="e">
        <f t="shared" si="316"/>
        <v>#N/A</v>
      </c>
      <c r="P2254" s="613" t="e">
        <f t="shared" si="317"/>
        <v>#N/A</v>
      </c>
      <c r="Q2254" s="896" t="e">
        <f t="shared" si="323"/>
        <v>#N/A</v>
      </c>
      <c r="R2254" s="613" t="e">
        <f t="shared" si="318"/>
        <v>#N/A</v>
      </c>
      <c r="S2254" s="613" t="e">
        <f t="shared" si="319"/>
        <v>#N/A</v>
      </c>
      <c r="T2254" s="747" t="e">
        <f t="shared" si="320"/>
        <v>#N/A</v>
      </c>
      <c r="U2254" s="613" t="e">
        <f t="shared" si="321"/>
        <v>#N/A</v>
      </c>
    </row>
    <row r="2255" spans="1:21">
      <c r="A2255" s="285"/>
      <c r="B2255" s="285"/>
      <c r="C2255" s="447"/>
      <c r="D2255" s="497" t="e">
        <f t="shared" si="322"/>
        <v>#N/A</v>
      </c>
      <c r="E2255" s="496" t="e">
        <v>#N/A</v>
      </c>
      <c r="F2255" s="489" t="e">
        <v>#N/A</v>
      </c>
      <c r="G2255" s="489" t="e">
        <v>#N/A</v>
      </c>
      <c r="H2255" s="489" t="e">
        <v>#N/A</v>
      </c>
      <c r="I2255" s="489" t="e">
        <v>#N/A</v>
      </c>
      <c r="J2255" s="489" t="e">
        <v>#N/A</v>
      </c>
      <c r="K2255" s="489" t="e">
        <v>#N/A</v>
      </c>
      <c r="L2255" s="489" t="e">
        <v>#N/A</v>
      </c>
      <c r="N2255" s="613" t="e">
        <f t="shared" si="315"/>
        <v>#N/A</v>
      </c>
      <c r="O2255" s="613" t="e">
        <f t="shared" si="316"/>
        <v>#N/A</v>
      </c>
      <c r="P2255" s="613" t="e">
        <f t="shared" si="317"/>
        <v>#N/A</v>
      </c>
      <c r="Q2255" s="896" t="e">
        <f t="shared" si="323"/>
        <v>#N/A</v>
      </c>
      <c r="R2255" s="613" t="e">
        <f t="shared" si="318"/>
        <v>#N/A</v>
      </c>
      <c r="S2255" s="613" t="e">
        <f t="shared" si="319"/>
        <v>#N/A</v>
      </c>
      <c r="T2255" s="747" t="e">
        <f t="shared" si="320"/>
        <v>#N/A</v>
      </c>
      <c r="U2255" s="613" t="e">
        <f t="shared" si="321"/>
        <v>#N/A</v>
      </c>
    </row>
    <row r="2256" spans="1:21">
      <c r="A2256" s="285"/>
      <c r="B2256" s="285"/>
      <c r="C2256" s="447"/>
      <c r="D2256" s="497" t="e">
        <f t="shared" si="322"/>
        <v>#N/A</v>
      </c>
      <c r="E2256" s="496" t="e">
        <v>#N/A</v>
      </c>
      <c r="F2256" s="489" t="e">
        <v>#N/A</v>
      </c>
      <c r="G2256" s="489" t="e">
        <v>#N/A</v>
      </c>
      <c r="H2256" s="489" t="e">
        <v>#N/A</v>
      </c>
      <c r="I2256" s="489" t="e">
        <v>#N/A</v>
      </c>
      <c r="J2256" s="489" t="e">
        <v>#N/A</v>
      </c>
      <c r="K2256" s="489" t="e">
        <v>#N/A</v>
      </c>
      <c r="L2256" s="489" t="e">
        <v>#N/A</v>
      </c>
      <c r="N2256" s="613" t="e">
        <f t="shared" si="315"/>
        <v>#N/A</v>
      </c>
      <c r="O2256" s="613" t="e">
        <f t="shared" si="316"/>
        <v>#N/A</v>
      </c>
      <c r="P2256" s="613" t="e">
        <f t="shared" si="317"/>
        <v>#N/A</v>
      </c>
      <c r="Q2256" s="896" t="e">
        <f t="shared" si="323"/>
        <v>#N/A</v>
      </c>
      <c r="R2256" s="613" t="e">
        <f t="shared" si="318"/>
        <v>#N/A</v>
      </c>
      <c r="S2256" s="613" t="e">
        <f t="shared" si="319"/>
        <v>#N/A</v>
      </c>
      <c r="T2256" s="747" t="e">
        <f t="shared" si="320"/>
        <v>#N/A</v>
      </c>
      <c r="U2256" s="613" t="e">
        <f t="shared" si="321"/>
        <v>#N/A</v>
      </c>
    </row>
    <row r="2257" spans="1:21">
      <c r="A2257" s="285"/>
      <c r="B2257" s="285"/>
      <c r="C2257" s="447"/>
      <c r="D2257" s="497" t="e">
        <f t="shared" si="322"/>
        <v>#N/A</v>
      </c>
      <c r="E2257" s="496" t="e">
        <v>#N/A</v>
      </c>
      <c r="F2257" s="489" t="e">
        <v>#N/A</v>
      </c>
      <c r="G2257" s="489" t="e">
        <v>#N/A</v>
      </c>
      <c r="H2257" s="489" t="e">
        <v>#N/A</v>
      </c>
      <c r="I2257" s="489" t="e">
        <v>#N/A</v>
      </c>
      <c r="J2257" s="489" t="e">
        <v>#N/A</v>
      </c>
      <c r="K2257" s="489" t="e">
        <v>#N/A</v>
      </c>
      <c r="L2257" s="489" t="e">
        <v>#N/A</v>
      </c>
      <c r="N2257" s="613" t="e">
        <f t="shared" si="315"/>
        <v>#N/A</v>
      </c>
      <c r="O2257" s="613" t="e">
        <f t="shared" si="316"/>
        <v>#N/A</v>
      </c>
      <c r="P2257" s="613" t="e">
        <f t="shared" si="317"/>
        <v>#N/A</v>
      </c>
      <c r="Q2257" s="896" t="e">
        <f t="shared" si="323"/>
        <v>#N/A</v>
      </c>
      <c r="R2257" s="613" t="e">
        <f t="shared" si="318"/>
        <v>#N/A</v>
      </c>
      <c r="S2257" s="613" t="e">
        <f t="shared" si="319"/>
        <v>#N/A</v>
      </c>
      <c r="T2257" s="747" t="e">
        <f t="shared" si="320"/>
        <v>#N/A</v>
      </c>
      <c r="U2257" s="613" t="e">
        <f t="shared" si="321"/>
        <v>#N/A</v>
      </c>
    </row>
    <row r="2258" spans="1:21">
      <c r="A2258" s="285"/>
      <c r="B2258" s="285"/>
      <c r="C2258" s="447"/>
      <c r="D2258" s="497" t="e">
        <f t="shared" si="322"/>
        <v>#N/A</v>
      </c>
      <c r="E2258" s="496" t="e">
        <v>#N/A</v>
      </c>
      <c r="F2258" s="489" t="e">
        <v>#N/A</v>
      </c>
      <c r="G2258" s="489" t="e">
        <v>#N/A</v>
      </c>
      <c r="H2258" s="489" t="e">
        <v>#N/A</v>
      </c>
      <c r="I2258" s="489" t="e">
        <v>#N/A</v>
      </c>
      <c r="J2258" s="489" t="e">
        <v>#N/A</v>
      </c>
      <c r="K2258" s="489" t="e">
        <v>#N/A</v>
      </c>
      <c r="L2258" s="489" t="e">
        <v>#N/A</v>
      </c>
      <c r="N2258" s="613" t="e">
        <f t="shared" si="315"/>
        <v>#N/A</v>
      </c>
      <c r="O2258" s="613" t="e">
        <f t="shared" si="316"/>
        <v>#N/A</v>
      </c>
      <c r="P2258" s="613" t="e">
        <f t="shared" si="317"/>
        <v>#N/A</v>
      </c>
      <c r="Q2258" s="896" t="e">
        <f t="shared" si="323"/>
        <v>#N/A</v>
      </c>
      <c r="R2258" s="613" t="e">
        <f t="shared" si="318"/>
        <v>#N/A</v>
      </c>
      <c r="S2258" s="613" t="e">
        <f t="shared" si="319"/>
        <v>#N/A</v>
      </c>
      <c r="T2258" s="747" t="e">
        <f t="shared" si="320"/>
        <v>#N/A</v>
      </c>
      <c r="U2258" s="613" t="e">
        <f t="shared" si="321"/>
        <v>#N/A</v>
      </c>
    </row>
    <row r="2259" spans="1:21">
      <c r="A2259" s="285"/>
      <c r="B2259" s="285"/>
      <c r="C2259" s="447"/>
      <c r="D2259" s="497" t="e">
        <f t="shared" si="322"/>
        <v>#N/A</v>
      </c>
      <c r="E2259" s="496" t="e">
        <v>#N/A</v>
      </c>
      <c r="F2259" s="489" t="e">
        <v>#N/A</v>
      </c>
      <c r="G2259" s="489" t="e">
        <v>#N/A</v>
      </c>
      <c r="H2259" s="489" t="e">
        <v>#N/A</v>
      </c>
      <c r="I2259" s="489" t="e">
        <v>#N/A</v>
      </c>
      <c r="J2259" s="489" t="e">
        <v>#N/A</v>
      </c>
      <c r="K2259" s="489" t="e">
        <v>#N/A</v>
      </c>
      <c r="L2259" s="489" t="e">
        <v>#N/A</v>
      </c>
      <c r="N2259" s="613" t="e">
        <f t="shared" si="315"/>
        <v>#N/A</v>
      </c>
      <c r="O2259" s="613" t="e">
        <f t="shared" si="316"/>
        <v>#N/A</v>
      </c>
      <c r="P2259" s="613" t="e">
        <f t="shared" si="317"/>
        <v>#N/A</v>
      </c>
      <c r="Q2259" s="896" t="e">
        <f t="shared" si="323"/>
        <v>#N/A</v>
      </c>
      <c r="R2259" s="613" t="e">
        <f t="shared" si="318"/>
        <v>#N/A</v>
      </c>
      <c r="S2259" s="613" t="e">
        <f t="shared" si="319"/>
        <v>#N/A</v>
      </c>
      <c r="T2259" s="747" t="e">
        <f t="shared" si="320"/>
        <v>#N/A</v>
      </c>
      <c r="U2259" s="613" t="e">
        <f t="shared" si="321"/>
        <v>#N/A</v>
      </c>
    </row>
    <row r="2260" spans="1:21">
      <c r="A2260" s="285"/>
      <c r="B2260" s="285"/>
      <c r="C2260" s="447"/>
      <c r="D2260" s="497" t="e">
        <f t="shared" si="322"/>
        <v>#N/A</v>
      </c>
      <c r="E2260" s="496" t="e">
        <v>#N/A</v>
      </c>
      <c r="F2260" s="489" t="e">
        <v>#N/A</v>
      </c>
      <c r="G2260" s="489" t="e">
        <v>#N/A</v>
      </c>
      <c r="H2260" s="489" t="e">
        <v>#N/A</v>
      </c>
      <c r="I2260" s="489" t="e">
        <v>#N/A</v>
      </c>
      <c r="J2260" s="489" t="e">
        <v>#N/A</v>
      </c>
      <c r="K2260" s="489" t="e">
        <v>#N/A</v>
      </c>
      <c r="L2260" s="489" t="e">
        <v>#N/A</v>
      </c>
      <c r="N2260" s="613" t="e">
        <f t="shared" si="315"/>
        <v>#N/A</v>
      </c>
      <c r="O2260" s="613" t="e">
        <f t="shared" si="316"/>
        <v>#N/A</v>
      </c>
      <c r="P2260" s="613" t="e">
        <f t="shared" si="317"/>
        <v>#N/A</v>
      </c>
      <c r="Q2260" s="896" t="e">
        <f t="shared" si="323"/>
        <v>#N/A</v>
      </c>
      <c r="R2260" s="613" t="e">
        <f t="shared" si="318"/>
        <v>#N/A</v>
      </c>
      <c r="S2260" s="613" t="e">
        <f t="shared" si="319"/>
        <v>#N/A</v>
      </c>
      <c r="T2260" s="747" t="e">
        <f t="shared" si="320"/>
        <v>#N/A</v>
      </c>
      <c r="U2260" s="613" t="e">
        <f t="shared" si="321"/>
        <v>#N/A</v>
      </c>
    </row>
    <row r="2261" spans="1:21">
      <c r="A2261" s="285"/>
      <c r="B2261" s="285"/>
      <c r="C2261" s="447"/>
      <c r="D2261" s="497" t="e">
        <f t="shared" si="322"/>
        <v>#N/A</v>
      </c>
      <c r="E2261" s="496" t="e">
        <v>#N/A</v>
      </c>
      <c r="F2261" s="489" t="e">
        <v>#N/A</v>
      </c>
      <c r="G2261" s="489" t="e">
        <v>#N/A</v>
      </c>
      <c r="H2261" s="489" t="e">
        <v>#N/A</v>
      </c>
      <c r="I2261" s="489" t="e">
        <v>#N/A</v>
      </c>
      <c r="J2261" s="489" t="e">
        <v>#N/A</v>
      </c>
      <c r="K2261" s="489" t="e">
        <v>#N/A</v>
      </c>
      <c r="L2261" s="489" t="e">
        <v>#N/A</v>
      </c>
      <c r="N2261" s="613" t="e">
        <f t="shared" si="315"/>
        <v>#N/A</v>
      </c>
      <c r="O2261" s="613" t="e">
        <f t="shared" si="316"/>
        <v>#N/A</v>
      </c>
      <c r="P2261" s="613" t="e">
        <f t="shared" si="317"/>
        <v>#N/A</v>
      </c>
      <c r="Q2261" s="896" t="e">
        <f t="shared" si="323"/>
        <v>#N/A</v>
      </c>
      <c r="R2261" s="613" t="e">
        <f t="shared" si="318"/>
        <v>#N/A</v>
      </c>
      <c r="S2261" s="613" t="e">
        <f t="shared" si="319"/>
        <v>#N/A</v>
      </c>
      <c r="T2261" s="747" t="e">
        <f t="shared" si="320"/>
        <v>#N/A</v>
      </c>
      <c r="U2261" s="613" t="e">
        <f t="shared" si="321"/>
        <v>#N/A</v>
      </c>
    </row>
    <row r="2262" spans="1:21">
      <c r="A2262" s="285"/>
      <c r="B2262" s="285"/>
      <c r="C2262" s="447"/>
      <c r="D2262" s="497" t="e">
        <f t="shared" si="322"/>
        <v>#N/A</v>
      </c>
      <c r="E2262" s="496" t="e">
        <v>#N/A</v>
      </c>
      <c r="F2262" s="489" t="e">
        <v>#N/A</v>
      </c>
      <c r="G2262" s="489" t="e">
        <v>#N/A</v>
      </c>
      <c r="H2262" s="489" t="e">
        <v>#N/A</v>
      </c>
      <c r="I2262" s="489" t="e">
        <v>#N/A</v>
      </c>
      <c r="J2262" s="489" t="e">
        <v>#N/A</v>
      </c>
      <c r="K2262" s="489" t="e">
        <v>#N/A</v>
      </c>
      <c r="L2262" s="489" t="e">
        <v>#N/A</v>
      </c>
      <c r="N2262" s="613" t="e">
        <f t="shared" si="315"/>
        <v>#N/A</v>
      </c>
      <c r="O2262" s="613" t="e">
        <f t="shared" si="316"/>
        <v>#N/A</v>
      </c>
      <c r="P2262" s="613" t="e">
        <f t="shared" si="317"/>
        <v>#N/A</v>
      </c>
      <c r="Q2262" s="896" t="e">
        <f t="shared" si="323"/>
        <v>#N/A</v>
      </c>
      <c r="R2262" s="613" t="e">
        <f t="shared" si="318"/>
        <v>#N/A</v>
      </c>
      <c r="S2262" s="613" t="e">
        <f t="shared" si="319"/>
        <v>#N/A</v>
      </c>
      <c r="T2262" s="747" t="e">
        <f t="shared" si="320"/>
        <v>#N/A</v>
      </c>
      <c r="U2262" s="613" t="e">
        <f t="shared" si="321"/>
        <v>#N/A</v>
      </c>
    </row>
    <row r="2263" spans="1:21">
      <c r="A2263" s="285"/>
      <c r="B2263" s="285"/>
      <c r="C2263" s="447"/>
      <c r="D2263" s="497" t="e">
        <f t="shared" si="322"/>
        <v>#N/A</v>
      </c>
      <c r="E2263" s="496" t="e">
        <v>#N/A</v>
      </c>
      <c r="F2263" s="489" t="e">
        <v>#N/A</v>
      </c>
      <c r="G2263" s="489" t="e">
        <v>#N/A</v>
      </c>
      <c r="H2263" s="489" t="e">
        <v>#N/A</v>
      </c>
      <c r="I2263" s="489" t="e">
        <v>#N/A</v>
      </c>
      <c r="J2263" s="489" t="e">
        <v>#N/A</v>
      </c>
      <c r="K2263" s="489" t="e">
        <v>#N/A</v>
      </c>
      <c r="L2263" s="489" t="e">
        <v>#N/A</v>
      </c>
      <c r="N2263" s="613" t="e">
        <f t="shared" si="315"/>
        <v>#N/A</v>
      </c>
      <c r="O2263" s="613" t="e">
        <f t="shared" si="316"/>
        <v>#N/A</v>
      </c>
      <c r="P2263" s="613" t="e">
        <f t="shared" si="317"/>
        <v>#N/A</v>
      </c>
      <c r="Q2263" s="896" t="e">
        <f t="shared" si="323"/>
        <v>#N/A</v>
      </c>
      <c r="R2263" s="613" t="e">
        <f t="shared" si="318"/>
        <v>#N/A</v>
      </c>
      <c r="S2263" s="613" t="e">
        <f t="shared" si="319"/>
        <v>#N/A</v>
      </c>
      <c r="T2263" s="747" t="e">
        <f t="shared" si="320"/>
        <v>#N/A</v>
      </c>
      <c r="U2263" s="613" t="e">
        <f t="shared" si="321"/>
        <v>#N/A</v>
      </c>
    </row>
    <row r="2264" spans="1:21">
      <c r="A2264" s="285"/>
      <c r="B2264" s="285"/>
      <c r="C2264" s="447"/>
      <c r="D2264" s="497" t="e">
        <f t="shared" si="322"/>
        <v>#N/A</v>
      </c>
      <c r="E2264" s="496" t="e">
        <v>#N/A</v>
      </c>
      <c r="F2264" s="489" t="e">
        <v>#N/A</v>
      </c>
      <c r="G2264" s="489" t="e">
        <v>#N/A</v>
      </c>
      <c r="H2264" s="489" t="e">
        <v>#N/A</v>
      </c>
      <c r="I2264" s="489" t="e">
        <v>#N/A</v>
      </c>
      <c r="J2264" s="489" t="e">
        <v>#N/A</v>
      </c>
      <c r="K2264" s="489" t="e">
        <v>#N/A</v>
      </c>
      <c r="L2264" s="489" t="e">
        <v>#N/A</v>
      </c>
      <c r="N2264" s="613" t="e">
        <f t="shared" si="315"/>
        <v>#N/A</v>
      </c>
      <c r="O2264" s="613" t="e">
        <f t="shared" si="316"/>
        <v>#N/A</v>
      </c>
      <c r="P2264" s="613" t="e">
        <f t="shared" si="317"/>
        <v>#N/A</v>
      </c>
      <c r="Q2264" s="896" t="e">
        <f t="shared" si="323"/>
        <v>#N/A</v>
      </c>
      <c r="R2264" s="613" t="e">
        <f t="shared" si="318"/>
        <v>#N/A</v>
      </c>
      <c r="S2264" s="613" t="e">
        <f t="shared" si="319"/>
        <v>#N/A</v>
      </c>
      <c r="T2264" s="747" t="e">
        <f t="shared" si="320"/>
        <v>#N/A</v>
      </c>
      <c r="U2264" s="613" t="e">
        <f t="shared" si="321"/>
        <v>#N/A</v>
      </c>
    </row>
    <row r="2265" spans="1:21">
      <c r="A2265" s="285"/>
      <c r="B2265" s="285"/>
      <c r="C2265" s="447"/>
      <c r="D2265" s="497" t="e">
        <f t="shared" si="322"/>
        <v>#N/A</v>
      </c>
      <c r="E2265" s="496" t="e">
        <v>#N/A</v>
      </c>
      <c r="F2265" s="489" t="e">
        <v>#N/A</v>
      </c>
      <c r="G2265" s="489" t="e">
        <v>#N/A</v>
      </c>
      <c r="H2265" s="489" t="e">
        <v>#N/A</v>
      </c>
      <c r="I2265" s="489" t="e">
        <v>#N/A</v>
      </c>
      <c r="J2265" s="489" t="e">
        <v>#N/A</v>
      </c>
      <c r="K2265" s="489" t="e">
        <v>#N/A</v>
      </c>
      <c r="L2265" s="489" t="e">
        <v>#N/A</v>
      </c>
      <c r="N2265" s="613" t="e">
        <f t="shared" si="315"/>
        <v>#N/A</v>
      </c>
      <c r="O2265" s="613" t="e">
        <f t="shared" si="316"/>
        <v>#N/A</v>
      </c>
      <c r="P2265" s="613" t="e">
        <f t="shared" si="317"/>
        <v>#N/A</v>
      </c>
      <c r="Q2265" s="896" t="e">
        <f t="shared" si="323"/>
        <v>#N/A</v>
      </c>
      <c r="R2265" s="613" t="e">
        <f t="shared" si="318"/>
        <v>#N/A</v>
      </c>
      <c r="S2265" s="613" t="e">
        <f t="shared" si="319"/>
        <v>#N/A</v>
      </c>
      <c r="T2265" s="747" t="e">
        <f t="shared" si="320"/>
        <v>#N/A</v>
      </c>
      <c r="U2265" s="613" t="e">
        <f t="shared" si="321"/>
        <v>#N/A</v>
      </c>
    </row>
    <row r="2266" spans="1:21">
      <c r="A2266" s="285"/>
      <c r="B2266" s="285"/>
      <c r="C2266" s="447"/>
      <c r="D2266" s="497" t="e">
        <f t="shared" si="322"/>
        <v>#N/A</v>
      </c>
      <c r="E2266" s="496" t="e">
        <v>#N/A</v>
      </c>
      <c r="F2266" s="489" t="e">
        <v>#N/A</v>
      </c>
      <c r="G2266" s="489" t="e">
        <v>#N/A</v>
      </c>
      <c r="H2266" s="489" t="e">
        <v>#N/A</v>
      </c>
      <c r="I2266" s="489" t="e">
        <v>#N/A</v>
      </c>
      <c r="J2266" s="489" t="e">
        <v>#N/A</v>
      </c>
      <c r="K2266" s="489" t="e">
        <v>#N/A</v>
      </c>
      <c r="L2266" s="489" t="e">
        <v>#N/A</v>
      </c>
      <c r="N2266" s="613" t="e">
        <f t="shared" si="315"/>
        <v>#N/A</v>
      </c>
      <c r="O2266" s="613" t="e">
        <f t="shared" si="316"/>
        <v>#N/A</v>
      </c>
      <c r="P2266" s="613" t="e">
        <f t="shared" si="317"/>
        <v>#N/A</v>
      </c>
      <c r="Q2266" s="896" t="e">
        <f t="shared" si="323"/>
        <v>#N/A</v>
      </c>
      <c r="R2266" s="613" t="e">
        <f t="shared" si="318"/>
        <v>#N/A</v>
      </c>
      <c r="S2266" s="613" t="e">
        <f t="shared" si="319"/>
        <v>#N/A</v>
      </c>
      <c r="T2266" s="747" t="e">
        <f t="shared" si="320"/>
        <v>#N/A</v>
      </c>
      <c r="U2266" s="613" t="e">
        <f t="shared" si="321"/>
        <v>#N/A</v>
      </c>
    </row>
    <row r="2267" spans="1:21">
      <c r="A2267" s="285"/>
      <c r="B2267" s="285"/>
      <c r="C2267" s="447"/>
      <c r="D2267" s="497" t="e">
        <f t="shared" si="322"/>
        <v>#N/A</v>
      </c>
      <c r="E2267" s="496" t="e">
        <v>#N/A</v>
      </c>
      <c r="F2267" s="489" t="e">
        <v>#N/A</v>
      </c>
      <c r="G2267" s="489" t="e">
        <v>#N/A</v>
      </c>
      <c r="H2267" s="489" t="e">
        <v>#N/A</v>
      </c>
      <c r="I2267" s="489" t="e">
        <v>#N/A</v>
      </c>
      <c r="J2267" s="489" t="e">
        <v>#N/A</v>
      </c>
      <c r="K2267" s="489" t="e">
        <v>#N/A</v>
      </c>
      <c r="L2267" s="489" t="e">
        <v>#N/A</v>
      </c>
      <c r="N2267" s="613" t="e">
        <f t="shared" si="315"/>
        <v>#N/A</v>
      </c>
      <c r="O2267" s="613" t="e">
        <f t="shared" si="316"/>
        <v>#N/A</v>
      </c>
      <c r="P2267" s="613" t="e">
        <f t="shared" si="317"/>
        <v>#N/A</v>
      </c>
      <c r="Q2267" s="896" t="e">
        <f t="shared" si="323"/>
        <v>#N/A</v>
      </c>
      <c r="R2267" s="613" t="e">
        <f t="shared" si="318"/>
        <v>#N/A</v>
      </c>
      <c r="S2267" s="613" t="e">
        <f t="shared" si="319"/>
        <v>#N/A</v>
      </c>
      <c r="T2267" s="747" t="e">
        <f t="shared" si="320"/>
        <v>#N/A</v>
      </c>
      <c r="U2267" s="613" t="e">
        <f t="shared" si="321"/>
        <v>#N/A</v>
      </c>
    </row>
    <row r="2268" spans="1:21">
      <c r="A2268" s="285"/>
      <c r="B2268" s="285"/>
      <c r="C2268" s="447"/>
      <c r="D2268" s="497" t="e">
        <f t="shared" si="322"/>
        <v>#N/A</v>
      </c>
      <c r="E2268" s="496" t="e">
        <v>#N/A</v>
      </c>
      <c r="F2268" s="489" t="e">
        <v>#N/A</v>
      </c>
      <c r="G2268" s="489" t="e">
        <v>#N/A</v>
      </c>
      <c r="H2268" s="489" t="e">
        <v>#N/A</v>
      </c>
      <c r="I2268" s="489" t="e">
        <v>#N/A</v>
      </c>
      <c r="J2268" s="489" t="e">
        <v>#N/A</v>
      </c>
      <c r="K2268" s="489" t="e">
        <v>#N/A</v>
      </c>
      <c r="L2268" s="489" t="e">
        <v>#N/A</v>
      </c>
      <c r="N2268" s="613" t="e">
        <f t="shared" si="315"/>
        <v>#N/A</v>
      </c>
      <c r="O2268" s="613" t="e">
        <f t="shared" si="316"/>
        <v>#N/A</v>
      </c>
      <c r="P2268" s="613" t="e">
        <f t="shared" si="317"/>
        <v>#N/A</v>
      </c>
      <c r="Q2268" s="896" t="e">
        <f t="shared" si="323"/>
        <v>#N/A</v>
      </c>
      <c r="R2268" s="613" t="e">
        <f t="shared" si="318"/>
        <v>#N/A</v>
      </c>
      <c r="S2268" s="613" t="e">
        <f t="shared" si="319"/>
        <v>#N/A</v>
      </c>
      <c r="T2268" s="747" t="e">
        <f t="shared" si="320"/>
        <v>#N/A</v>
      </c>
      <c r="U2268" s="613" t="e">
        <f t="shared" si="321"/>
        <v>#N/A</v>
      </c>
    </row>
    <row r="2269" spans="1:21">
      <c r="A2269" s="285"/>
      <c r="B2269" s="285"/>
      <c r="C2269" s="447"/>
      <c r="D2269" s="497" t="e">
        <f t="shared" si="322"/>
        <v>#N/A</v>
      </c>
      <c r="E2269" s="496" t="e">
        <v>#N/A</v>
      </c>
      <c r="F2269" s="489" t="e">
        <v>#N/A</v>
      </c>
      <c r="G2269" s="489" t="e">
        <v>#N/A</v>
      </c>
      <c r="H2269" s="489" t="e">
        <v>#N/A</v>
      </c>
      <c r="I2269" s="489" t="e">
        <v>#N/A</v>
      </c>
      <c r="J2269" s="489" t="e">
        <v>#N/A</v>
      </c>
      <c r="K2269" s="489" t="e">
        <v>#N/A</v>
      </c>
      <c r="L2269" s="489" t="e">
        <v>#N/A</v>
      </c>
      <c r="N2269" s="613" t="e">
        <f t="shared" si="315"/>
        <v>#N/A</v>
      </c>
      <c r="O2269" s="613" t="e">
        <f t="shared" si="316"/>
        <v>#N/A</v>
      </c>
      <c r="P2269" s="613" t="e">
        <f t="shared" si="317"/>
        <v>#N/A</v>
      </c>
      <c r="Q2269" s="896" t="e">
        <f t="shared" si="323"/>
        <v>#N/A</v>
      </c>
      <c r="R2269" s="613" t="e">
        <f t="shared" si="318"/>
        <v>#N/A</v>
      </c>
      <c r="S2269" s="613" t="e">
        <f t="shared" si="319"/>
        <v>#N/A</v>
      </c>
      <c r="T2269" s="747" t="e">
        <f t="shared" si="320"/>
        <v>#N/A</v>
      </c>
      <c r="U2269" s="613" t="e">
        <f t="shared" si="321"/>
        <v>#N/A</v>
      </c>
    </row>
    <row r="2270" spans="1:21">
      <c r="A2270" s="285"/>
      <c r="B2270" s="285"/>
      <c r="C2270" s="447"/>
      <c r="D2270" s="497" t="e">
        <f t="shared" si="322"/>
        <v>#N/A</v>
      </c>
      <c r="E2270" s="496" t="e">
        <v>#N/A</v>
      </c>
      <c r="F2270" s="489" t="e">
        <v>#N/A</v>
      </c>
      <c r="G2270" s="489" t="e">
        <v>#N/A</v>
      </c>
      <c r="H2270" s="489" t="e">
        <v>#N/A</v>
      </c>
      <c r="I2270" s="489" t="e">
        <v>#N/A</v>
      </c>
      <c r="J2270" s="489" t="e">
        <v>#N/A</v>
      </c>
      <c r="K2270" s="489" t="e">
        <v>#N/A</v>
      </c>
      <c r="L2270" s="489" t="e">
        <v>#N/A</v>
      </c>
      <c r="N2270" s="613" t="e">
        <f t="shared" si="315"/>
        <v>#N/A</v>
      </c>
      <c r="O2270" s="613" t="e">
        <f t="shared" si="316"/>
        <v>#N/A</v>
      </c>
      <c r="P2270" s="613" t="e">
        <f t="shared" si="317"/>
        <v>#N/A</v>
      </c>
      <c r="Q2270" s="896" t="e">
        <f t="shared" si="323"/>
        <v>#N/A</v>
      </c>
      <c r="R2270" s="613" t="e">
        <f t="shared" si="318"/>
        <v>#N/A</v>
      </c>
      <c r="S2270" s="613" t="e">
        <f t="shared" si="319"/>
        <v>#N/A</v>
      </c>
      <c r="T2270" s="747" t="e">
        <f t="shared" si="320"/>
        <v>#N/A</v>
      </c>
      <c r="U2270" s="613" t="e">
        <f t="shared" si="321"/>
        <v>#N/A</v>
      </c>
    </row>
    <row r="2271" spans="1:21">
      <c r="A2271" s="285"/>
      <c r="B2271" s="285"/>
      <c r="C2271" s="447"/>
      <c r="D2271" s="497" t="e">
        <f t="shared" si="322"/>
        <v>#N/A</v>
      </c>
      <c r="E2271" s="496" t="e">
        <v>#N/A</v>
      </c>
      <c r="F2271" s="489" t="e">
        <v>#N/A</v>
      </c>
      <c r="G2271" s="489" t="e">
        <v>#N/A</v>
      </c>
      <c r="H2271" s="489" t="e">
        <v>#N/A</v>
      </c>
      <c r="I2271" s="489" t="e">
        <v>#N/A</v>
      </c>
      <c r="J2271" s="489" t="e">
        <v>#N/A</v>
      </c>
      <c r="K2271" s="489" t="e">
        <v>#N/A</v>
      </c>
      <c r="L2271" s="489" t="e">
        <v>#N/A</v>
      </c>
      <c r="N2271" s="613" t="e">
        <f t="shared" si="315"/>
        <v>#N/A</v>
      </c>
      <c r="O2271" s="613" t="e">
        <f t="shared" si="316"/>
        <v>#N/A</v>
      </c>
      <c r="P2271" s="613" t="e">
        <f t="shared" si="317"/>
        <v>#N/A</v>
      </c>
      <c r="Q2271" s="896" t="e">
        <f t="shared" si="323"/>
        <v>#N/A</v>
      </c>
      <c r="R2271" s="613" t="e">
        <f t="shared" si="318"/>
        <v>#N/A</v>
      </c>
      <c r="S2271" s="613" t="e">
        <f t="shared" si="319"/>
        <v>#N/A</v>
      </c>
      <c r="T2271" s="747" t="e">
        <f t="shared" si="320"/>
        <v>#N/A</v>
      </c>
      <c r="U2271" s="613" t="e">
        <f t="shared" si="321"/>
        <v>#N/A</v>
      </c>
    </row>
    <row r="2272" spans="1:21">
      <c r="A2272" s="285"/>
      <c r="B2272" s="285"/>
      <c r="C2272" s="447"/>
      <c r="D2272" s="497" t="e">
        <f t="shared" si="322"/>
        <v>#N/A</v>
      </c>
      <c r="E2272" s="496" t="e">
        <v>#N/A</v>
      </c>
      <c r="F2272" s="489" t="e">
        <v>#N/A</v>
      </c>
      <c r="G2272" s="489" t="e">
        <v>#N/A</v>
      </c>
      <c r="H2272" s="489" t="e">
        <v>#N/A</v>
      </c>
      <c r="I2272" s="489" t="e">
        <v>#N/A</v>
      </c>
      <c r="J2272" s="489" t="e">
        <v>#N/A</v>
      </c>
      <c r="K2272" s="489" t="e">
        <v>#N/A</v>
      </c>
      <c r="L2272" s="489" t="e">
        <v>#N/A</v>
      </c>
      <c r="N2272" s="613" t="e">
        <f t="shared" si="315"/>
        <v>#N/A</v>
      </c>
      <c r="O2272" s="613" t="e">
        <f t="shared" si="316"/>
        <v>#N/A</v>
      </c>
      <c r="P2272" s="613" t="e">
        <f t="shared" si="317"/>
        <v>#N/A</v>
      </c>
      <c r="Q2272" s="896" t="e">
        <f t="shared" si="323"/>
        <v>#N/A</v>
      </c>
      <c r="R2272" s="613" t="e">
        <f t="shared" si="318"/>
        <v>#N/A</v>
      </c>
      <c r="S2272" s="613" t="e">
        <f t="shared" si="319"/>
        <v>#N/A</v>
      </c>
      <c r="T2272" s="747" t="e">
        <f t="shared" si="320"/>
        <v>#N/A</v>
      </c>
      <c r="U2272" s="613" t="e">
        <f t="shared" si="321"/>
        <v>#N/A</v>
      </c>
    </row>
    <row r="2273" spans="1:21">
      <c r="A2273" s="285"/>
      <c r="B2273" s="285"/>
      <c r="C2273" s="447"/>
      <c r="D2273" s="497" t="e">
        <f t="shared" si="322"/>
        <v>#N/A</v>
      </c>
      <c r="E2273" s="496" t="e">
        <v>#N/A</v>
      </c>
      <c r="F2273" s="489" t="e">
        <v>#N/A</v>
      </c>
      <c r="G2273" s="489" t="e">
        <v>#N/A</v>
      </c>
      <c r="H2273" s="489" t="e">
        <v>#N/A</v>
      </c>
      <c r="I2273" s="489" t="e">
        <v>#N/A</v>
      </c>
      <c r="J2273" s="489" t="e">
        <v>#N/A</v>
      </c>
      <c r="K2273" s="489" t="e">
        <v>#N/A</v>
      </c>
      <c r="L2273" s="489" t="e">
        <v>#N/A</v>
      </c>
      <c r="N2273" s="613" t="e">
        <f t="shared" si="315"/>
        <v>#N/A</v>
      </c>
      <c r="O2273" s="613" t="e">
        <f t="shared" si="316"/>
        <v>#N/A</v>
      </c>
      <c r="P2273" s="613" t="e">
        <f t="shared" si="317"/>
        <v>#N/A</v>
      </c>
      <c r="Q2273" s="896" t="e">
        <f t="shared" si="323"/>
        <v>#N/A</v>
      </c>
      <c r="R2273" s="613" t="e">
        <f t="shared" si="318"/>
        <v>#N/A</v>
      </c>
      <c r="S2273" s="613" t="e">
        <f t="shared" si="319"/>
        <v>#N/A</v>
      </c>
      <c r="T2273" s="747" t="e">
        <f t="shared" si="320"/>
        <v>#N/A</v>
      </c>
      <c r="U2273" s="613" t="e">
        <f t="shared" si="321"/>
        <v>#N/A</v>
      </c>
    </row>
    <row r="2274" spans="1:21">
      <c r="A2274" s="285"/>
      <c r="B2274" s="285"/>
      <c r="C2274" s="447"/>
      <c r="D2274" s="497" t="e">
        <f t="shared" si="322"/>
        <v>#N/A</v>
      </c>
      <c r="E2274" s="496" t="e">
        <v>#N/A</v>
      </c>
      <c r="F2274" s="489" t="e">
        <v>#N/A</v>
      </c>
      <c r="G2274" s="489" t="e">
        <v>#N/A</v>
      </c>
      <c r="H2274" s="489" t="e">
        <v>#N/A</v>
      </c>
      <c r="I2274" s="489" t="e">
        <v>#N/A</v>
      </c>
      <c r="J2274" s="489" t="e">
        <v>#N/A</v>
      </c>
      <c r="K2274" s="489" t="e">
        <v>#N/A</v>
      </c>
      <c r="L2274" s="489" t="e">
        <v>#N/A</v>
      </c>
      <c r="N2274" s="613" t="e">
        <f t="shared" si="315"/>
        <v>#N/A</v>
      </c>
      <c r="O2274" s="613" t="e">
        <f t="shared" si="316"/>
        <v>#N/A</v>
      </c>
      <c r="P2274" s="613" t="e">
        <f t="shared" si="317"/>
        <v>#N/A</v>
      </c>
      <c r="Q2274" s="896" t="e">
        <f t="shared" si="323"/>
        <v>#N/A</v>
      </c>
      <c r="R2274" s="613" t="e">
        <f t="shared" si="318"/>
        <v>#N/A</v>
      </c>
      <c r="S2274" s="613" t="e">
        <f t="shared" si="319"/>
        <v>#N/A</v>
      </c>
      <c r="T2274" s="747" t="e">
        <f t="shared" si="320"/>
        <v>#N/A</v>
      </c>
      <c r="U2274" s="613" t="e">
        <f t="shared" si="321"/>
        <v>#N/A</v>
      </c>
    </row>
    <row r="2275" spans="1:21">
      <c r="A2275" s="285"/>
      <c r="B2275" s="285"/>
      <c r="C2275" s="447"/>
      <c r="D2275" s="497" t="e">
        <f t="shared" si="322"/>
        <v>#N/A</v>
      </c>
      <c r="E2275" s="496" t="e">
        <v>#N/A</v>
      </c>
      <c r="F2275" s="489" t="e">
        <v>#N/A</v>
      </c>
      <c r="G2275" s="489" t="e">
        <v>#N/A</v>
      </c>
      <c r="H2275" s="489" t="e">
        <v>#N/A</v>
      </c>
      <c r="I2275" s="489" t="e">
        <v>#N/A</v>
      </c>
      <c r="J2275" s="489" t="e">
        <v>#N/A</v>
      </c>
      <c r="K2275" s="489" t="e">
        <v>#N/A</v>
      </c>
      <c r="L2275" s="489" t="e">
        <v>#N/A</v>
      </c>
      <c r="N2275" s="613" t="e">
        <f t="shared" si="315"/>
        <v>#N/A</v>
      </c>
      <c r="O2275" s="613" t="e">
        <f t="shared" si="316"/>
        <v>#N/A</v>
      </c>
      <c r="P2275" s="613" t="e">
        <f t="shared" si="317"/>
        <v>#N/A</v>
      </c>
      <c r="Q2275" s="896" t="e">
        <f t="shared" si="323"/>
        <v>#N/A</v>
      </c>
      <c r="R2275" s="613" t="e">
        <f t="shared" si="318"/>
        <v>#N/A</v>
      </c>
      <c r="S2275" s="613" t="e">
        <f t="shared" si="319"/>
        <v>#N/A</v>
      </c>
      <c r="T2275" s="747" t="e">
        <f t="shared" si="320"/>
        <v>#N/A</v>
      </c>
      <c r="U2275" s="613" t="e">
        <f t="shared" si="321"/>
        <v>#N/A</v>
      </c>
    </row>
    <row r="2276" spans="1:21">
      <c r="A2276" s="285"/>
      <c r="B2276" s="285"/>
      <c r="C2276" s="447"/>
      <c r="D2276" s="497" t="e">
        <f t="shared" si="322"/>
        <v>#N/A</v>
      </c>
      <c r="E2276" s="496" t="e">
        <v>#N/A</v>
      </c>
      <c r="F2276" s="489" t="e">
        <v>#N/A</v>
      </c>
      <c r="G2276" s="489" t="e">
        <v>#N/A</v>
      </c>
      <c r="H2276" s="489" t="e">
        <v>#N/A</v>
      </c>
      <c r="I2276" s="489" t="e">
        <v>#N/A</v>
      </c>
      <c r="J2276" s="489" t="e">
        <v>#N/A</v>
      </c>
      <c r="K2276" s="489" t="e">
        <v>#N/A</v>
      </c>
      <c r="L2276" s="489" t="e">
        <v>#N/A</v>
      </c>
      <c r="N2276" s="613" t="e">
        <f t="shared" si="315"/>
        <v>#N/A</v>
      </c>
      <c r="O2276" s="613" t="e">
        <f t="shared" si="316"/>
        <v>#N/A</v>
      </c>
      <c r="P2276" s="613" t="e">
        <f t="shared" si="317"/>
        <v>#N/A</v>
      </c>
      <c r="Q2276" s="896" t="e">
        <f t="shared" si="323"/>
        <v>#N/A</v>
      </c>
      <c r="R2276" s="613" t="e">
        <f t="shared" si="318"/>
        <v>#N/A</v>
      </c>
      <c r="S2276" s="613" t="e">
        <f t="shared" si="319"/>
        <v>#N/A</v>
      </c>
      <c r="T2276" s="747" t="e">
        <f t="shared" si="320"/>
        <v>#N/A</v>
      </c>
      <c r="U2276" s="613" t="e">
        <f t="shared" si="321"/>
        <v>#N/A</v>
      </c>
    </row>
    <row r="2277" spans="1:21">
      <c r="A2277" s="285"/>
      <c r="B2277" s="285"/>
      <c r="C2277" s="447"/>
      <c r="D2277" s="497" t="e">
        <f t="shared" si="322"/>
        <v>#N/A</v>
      </c>
      <c r="E2277" s="496" t="e">
        <v>#N/A</v>
      </c>
      <c r="F2277" s="489" t="e">
        <v>#N/A</v>
      </c>
      <c r="G2277" s="489" t="e">
        <v>#N/A</v>
      </c>
      <c r="H2277" s="489" t="e">
        <v>#N/A</v>
      </c>
      <c r="I2277" s="489" t="e">
        <v>#N/A</v>
      </c>
      <c r="J2277" s="489" t="e">
        <v>#N/A</v>
      </c>
      <c r="K2277" s="489" t="e">
        <v>#N/A</v>
      </c>
      <c r="L2277" s="489" t="e">
        <v>#N/A</v>
      </c>
      <c r="N2277" s="613" t="e">
        <f t="shared" si="315"/>
        <v>#N/A</v>
      </c>
      <c r="O2277" s="613" t="e">
        <f t="shared" si="316"/>
        <v>#N/A</v>
      </c>
      <c r="P2277" s="613" t="e">
        <f t="shared" si="317"/>
        <v>#N/A</v>
      </c>
      <c r="Q2277" s="896" t="e">
        <f t="shared" si="323"/>
        <v>#N/A</v>
      </c>
      <c r="R2277" s="613" t="e">
        <f t="shared" si="318"/>
        <v>#N/A</v>
      </c>
      <c r="S2277" s="613" t="e">
        <f t="shared" si="319"/>
        <v>#N/A</v>
      </c>
      <c r="T2277" s="747" t="e">
        <f t="shared" si="320"/>
        <v>#N/A</v>
      </c>
      <c r="U2277" s="613" t="e">
        <f t="shared" si="321"/>
        <v>#N/A</v>
      </c>
    </row>
    <row r="2278" spans="1:21">
      <c r="A2278" s="285"/>
      <c r="B2278" s="285"/>
      <c r="C2278" s="447"/>
      <c r="D2278" s="497" t="e">
        <f t="shared" si="322"/>
        <v>#N/A</v>
      </c>
      <c r="E2278" s="496" t="e">
        <v>#N/A</v>
      </c>
      <c r="F2278" s="489" t="e">
        <v>#N/A</v>
      </c>
      <c r="G2278" s="489" t="e">
        <v>#N/A</v>
      </c>
      <c r="H2278" s="489" t="e">
        <v>#N/A</v>
      </c>
      <c r="I2278" s="489" t="e">
        <v>#N/A</v>
      </c>
      <c r="J2278" s="489" t="e">
        <v>#N/A</v>
      </c>
      <c r="K2278" s="489" t="e">
        <v>#N/A</v>
      </c>
      <c r="L2278" s="489" t="e">
        <v>#N/A</v>
      </c>
      <c r="N2278" s="613" t="e">
        <f t="shared" si="315"/>
        <v>#N/A</v>
      </c>
      <c r="O2278" s="613" t="e">
        <f t="shared" si="316"/>
        <v>#N/A</v>
      </c>
      <c r="P2278" s="613" t="e">
        <f t="shared" si="317"/>
        <v>#N/A</v>
      </c>
      <c r="Q2278" s="896" t="e">
        <f t="shared" si="323"/>
        <v>#N/A</v>
      </c>
      <c r="R2278" s="613" t="e">
        <f t="shared" si="318"/>
        <v>#N/A</v>
      </c>
      <c r="S2278" s="613" t="e">
        <f t="shared" si="319"/>
        <v>#N/A</v>
      </c>
      <c r="T2278" s="747" t="e">
        <f t="shared" si="320"/>
        <v>#N/A</v>
      </c>
      <c r="U2278" s="613" t="e">
        <f t="shared" si="321"/>
        <v>#N/A</v>
      </c>
    </row>
    <row r="2279" spans="1:21">
      <c r="A2279" s="285"/>
      <c r="B2279" s="285"/>
      <c r="C2279" s="447"/>
      <c r="D2279" s="497" t="e">
        <f t="shared" si="322"/>
        <v>#N/A</v>
      </c>
      <c r="E2279" s="496" t="e">
        <v>#N/A</v>
      </c>
      <c r="F2279" s="489" t="e">
        <v>#N/A</v>
      </c>
      <c r="G2279" s="489" t="e">
        <v>#N/A</v>
      </c>
      <c r="H2279" s="489" t="e">
        <v>#N/A</v>
      </c>
      <c r="I2279" s="489" t="e">
        <v>#N/A</v>
      </c>
      <c r="J2279" s="489" t="e">
        <v>#N/A</v>
      </c>
      <c r="K2279" s="489" t="e">
        <v>#N/A</v>
      </c>
      <c r="L2279" s="489" t="e">
        <v>#N/A</v>
      </c>
      <c r="N2279" s="613" t="e">
        <f t="shared" si="315"/>
        <v>#N/A</v>
      </c>
      <c r="O2279" s="613" t="e">
        <f t="shared" si="316"/>
        <v>#N/A</v>
      </c>
      <c r="P2279" s="613" t="e">
        <f t="shared" si="317"/>
        <v>#N/A</v>
      </c>
      <c r="Q2279" s="896" t="e">
        <f t="shared" si="323"/>
        <v>#N/A</v>
      </c>
      <c r="R2279" s="613" t="e">
        <f t="shared" si="318"/>
        <v>#N/A</v>
      </c>
      <c r="S2279" s="613" t="e">
        <f t="shared" si="319"/>
        <v>#N/A</v>
      </c>
      <c r="T2279" s="747" t="e">
        <f t="shared" si="320"/>
        <v>#N/A</v>
      </c>
      <c r="U2279" s="613" t="e">
        <f t="shared" si="321"/>
        <v>#N/A</v>
      </c>
    </row>
    <row r="2280" spans="1:21">
      <c r="A2280" s="285"/>
      <c r="B2280" s="285"/>
      <c r="C2280" s="447"/>
      <c r="D2280" s="497" t="e">
        <f t="shared" si="322"/>
        <v>#N/A</v>
      </c>
      <c r="E2280" s="496" t="e">
        <v>#N/A</v>
      </c>
      <c r="F2280" s="489" t="e">
        <v>#N/A</v>
      </c>
      <c r="G2280" s="489" t="e">
        <v>#N/A</v>
      </c>
      <c r="H2280" s="489" t="e">
        <v>#N/A</v>
      </c>
      <c r="I2280" s="489" t="e">
        <v>#N/A</v>
      </c>
      <c r="J2280" s="489" t="e">
        <v>#N/A</v>
      </c>
      <c r="K2280" s="489" t="e">
        <v>#N/A</v>
      </c>
      <c r="L2280" s="489" t="e">
        <v>#N/A</v>
      </c>
      <c r="N2280" s="613" t="e">
        <f t="shared" si="315"/>
        <v>#N/A</v>
      </c>
      <c r="O2280" s="613" t="e">
        <f t="shared" si="316"/>
        <v>#N/A</v>
      </c>
      <c r="P2280" s="613" t="e">
        <f t="shared" si="317"/>
        <v>#N/A</v>
      </c>
      <c r="Q2280" s="896" t="e">
        <f t="shared" si="323"/>
        <v>#N/A</v>
      </c>
      <c r="R2280" s="613" t="e">
        <f t="shared" si="318"/>
        <v>#N/A</v>
      </c>
      <c r="S2280" s="613" t="e">
        <f t="shared" si="319"/>
        <v>#N/A</v>
      </c>
      <c r="T2280" s="747" t="e">
        <f t="shared" si="320"/>
        <v>#N/A</v>
      </c>
      <c r="U2280" s="613" t="e">
        <f t="shared" si="321"/>
        <v>#N/A</v>
      </c>
    </row>
    <row r="2281" spans="1:21">
      <c r="A2281" s="285"/>
      <c r="B2281" s="285"/>
      <c r="C2281" s="447"/>
      <c r="D2281" s="497" t="e">
        <f t="shared" si="322"/>
        <v>#N/A</v>
      </c>
      <c r="E2281" s="496" t="e">
        <v>#N/A</v>
      </c>
      <c r="F2281" s="489" t="e">
        <v>#N/A</v>
      </c>
      <c r="G2281" s="489" t="e">
        <v>#N/A</v>
      </c>
      <c r="H2281" s="489" t="e">
        <v>#N/A</v>
      </c>
      <c r="I2281" s="489" t="e">
        <v>#N/A</v>
      </c>
      <c r="J2281" s="489" t="e">
        <v>#N/A</v>
      </c>
      <c r="K2281" s="489" t="e">
        <v>#N/A</v>
      </c>
      <c r="L2281" s="489" t="e">
        <v>#N/A</v>
      </c>
      <c r="N2281" s="613" t="e">
        <f t="shared" si="315"/>
        <v>#N/A</v>
      </c>
      <c r="O2281" s="613" t="e">
        <f t="shared" si="316"/>
        <v>#N/A</v>
      </c>
      <c r="P2281" s="613" t="e">
        <f t="shared" si="317"/>
        <v>#N/A</v>
      </c>
      <c r="Q2281" s="896" t="e">
        <f t="shared" si="323"/>
        <v>#N/A</v>
      </c>
      <c r="R2281" s="613" t="e">
        <f t="shared" si="318"/>
        <v>#N/A</v>
      </c>
      <c r="S2281" s="613" t="e">
        <f t="shared" si="319"/>
        <v>#N/A</v>
      </c>
      <c r="T2281" s="747" t="e">
        <f t="shared" si="320"/>
        <v>#N/A</v>
      </c>
      <c r="U2281" s="613" t="e">
        <f t="shared" si="321"/>
        <v>#N/A</v>
      </c>
    </row>
    <row r="2282" spans="1:21">
      <c r="A2282" s="285"/>
      <c r="B2282" s="285"/>
      <c r="C2282" s="447"/>
      <c r="D2282" s="497" t="e">
        <f t="shared" si="322"/>
        <v>#N/A</v>
      </c>
      <c r="E2282" s="496" t="e">
        <v>#N/A</v>
      </c>
      <c r="F2282" s="489" t="e">
        <v>#N/A</v>
      </c>
      <c r="G2282" s="489" t="e">
        <v>#N/A</v>
      </c>
      <c r="H2282" s="489" t="e">
        <v>#N/A</v>
      </c>
      <c r="I2282" s="489" t="e">
        <v>#N/A</v>
      </c>
      <c r="J2282" s="489" t="e">
        <v>#N/A</v>
      </c>
      <c r="K2282" s="489" t="e">
        <v>#N/A</v>
      </c>
      <c r="L2282" s="489" t="e">
        <v>#N/A</v>
      </c>
      <c r="N2282" s="613" t="e">
        <f t="shared" si="315"/>
        <v>#N/A</v>
      </c>
      <c r="O2282" s="613" t="e">
        <f t="shared" si="316"/>
        <v>#N/A</v>
      </c>
      <c r="P2282" s="613" t="e">
        <f t="shared" si="317"/>
        <v>#N/A</v>
      </c>
      <c r="Q2282" s="896" t="e">
        <f t="shared" si="323"/>
        <v>#N/A</v>
      </c>
      <c r="R2282" s="613" t="e">
        <f t="shared" si="318"/>
        <v>#N/A</v>
      </c>
      <c r="S2282" s="613" t="e">
        <f t="shared" si="319"/>
        <v>#N/A</v>
      </c>
      <c r="T2282" s="747" t="e">
        <f t="shared" si="320"/>
        <v>#N/A</v>
      </c>
      <c r="U2282" s="613" t="e">
        <f t="shared" si="321"/>
        <v>#N/A</v>
      </c>
    </row>
    <row r="2283" spans="1:21">
      <c r="A2283" s="285"/>
      <c r="B2283" s="285"/>
      <c r="C2283" s="447"/>
      <c r="D2283" s="497" t="e">
        <f t="shared" si="322"/>
        <v>#N/A</v>
      </c>
      <c r="E2283" s="496" t="e">
        <v>#N/A</v>
      </c>
      <c r="F2283" s="489" t="e">
        <v>#N/A</v>
      </c>
      <c r="G2283" s="489" t="e">
        <v>#N/A</v>
      </c>
      <c r="H2283" s="489" t="e">
        <v>#N/A</v>
      </c>
      <c r="I2283" s="489" t="e">
        <v>#N/A</v>
      </c>
      <c r="J2283" s="489" t="e">
        <v>#N/A</v>
      </c>
      <c r="K2283" s="489" t="e">
        <v>#N/A</v>
      </c>
      <c r="L2283" s="489" t="e">
        <v>#N/A</v>
      </c>
      <c r="N2283" s="613" t="e">
        <f t="shared" si="315"/>
        <v>#N/A</v>
      </c>
      <c r="O2283" s="613" t="e">
        <f t="shared" si="316"/>
        <v>#N/A</v>
      </c>
      <c r="P2283" s="613" t="e">
        <f t="shared" si="317"/>
        <v>#N/A</v>
      </c>
      <c r="Q2283" s="896" t="e">
        <f t="shared" si="323"/>
        <v>#N/A</v>
      </c>
      <c r="R2283" s="613" t="e">
        <f t="shared" si="318"/>
        <v>#N/A</v>
      </c>
      <c r="S2283" s="613" t="e">
        <f t="shared" si="319"/>
        <v>#N/A</v>
      </c>
      <c r="T2283" s="747" t="e">
        <f t="shared" si="320"/>
        <v>#N/A</v>
      </c>
      <c r="U2283" s="613" t="e">
        <f t="shared" si="321"/>
        <v>#N/A</v>
      </c>
    </row>
    <row r="2284" spans="1:21">
      <c r="A2284" s="285"/>
      <c r="B2284" s="285"/>
      <c r="C2284" s="447"/>
      <c r="D2284" s="497" t="e">
        <f t="shared" si="322"/>
        <v>#N/A</v>
      </c>
      <c r="E2284" s="496" t="e">
        <v>#N/A</v>
      </c>
      <c r="F2284" s="489" t="e">
        <v>#N/A</v>
      </c>
      <c r="G2284" s="489" t="e">
        <v>#N/A</v>
      </c>
      <c r="H2284" s="489" t="e">
        <v>#N/A</v>
      </c>
      <c r="I2284" s="489" t="e">
        <v>#N/A</v>
      </c>
      <c r="J2284" s="489" t="e">
        <v>#N/A</v>
      </c>
      <c r="K2284" s="489" t="e">
        <v>#N/A</v>
      </c>
      <c r="L2284" s="489" t="e">
        <v>#N/A</v>
      </c>
      <c r="N2284" s="613" t="e">
        <f t="shared" si="315"/>
        <v>#N/A</v>
      </c>
      <c r="O2284" s="613" t="e">
        <f t="shared" si="316"/>
        <v>#N/A</v>
      </c>
      <c r="P2284" s="613" t="e">
        <f t="shared" si="317"/>
        <v>#N/A</v>
      </c>
      <c r="Q2284" s="896" t="e">
        <f t="shared" si="323"/>
        <v>#N/A</v>
      </c>
      <c r="R2284" s="613" t="e">
        <f t="shared" si="318"/>
        <v>#N/A</v>
      </c>
      <c r="S2284" s="613" t="e">
        <f t="shared" si="319"/>
        <v>#N/A</v>
      </c>
      <c r="T2284" s="747" t="e">
        <f t="shared" si="320"/>
        <v>#N/A</v>
      </c>
      <c r="U2284" s="613" t="e">
        <f t="shared" si="321"/>
        <v>#N/A</v>
      </c>
    </row>
    <row r="2285" spans="1:21">
      <c r="A2285" s="285"/>
      <c r="B2285" s="285"/>
      <c r="C2285" s="447"/>
      <c r="D2285" s="497" t="e">
        <f t="shared" si="322"/>
        <v>#N/A</v>
      </c>
      <c r="E2285" s="496" t="e">
        <v>#N/A</v>
      </c>
      <c r="F2285" s="489" t="e">
        <v>#N/A</v>
      </c>
      <c r="G2285" s="489" t="e">
        <v>#N/A</v>
      </c>
      <c r="H2285" s="489" t="e">
        <v>#N/A</v>
      </c>
      <c r="I2285" s="489" t="e">
        <v>#N/A</v>
      </c>
      <c r="J2285" s="489" t="e">
        <v>#N/A</v>
      </c>
      <c r="K2285" s="489" t="e">
        <v>#N/A</v>
      </c>
      <c r="L2285" s="489" t="e">
        <v>#N/A</v>
      </c>
      <c r="N2285" s="613" t="e">
        <f t="shared" si="315"/>
        <v>#N/A</v>
      </c>
      <c r="O2285" s="613" t="e">
        <f t="shared" si="316"/>
        <v>#N/A</v>
      </c>
      <c r="P2285" s="613" t="e">
        <f t="shared" si="317"/>
        <v>#N/A</v>
      </c>
      <c r="Q2285" s="896" t="e">
        <f t="shared" si="323"/>
        <v>#N/A</v>
      </c>
      <c r="R2285" s="613" t="e">
        <f t="shared" si="318"/>
        <v>#N/A</v>
      </c>
      <c r="S2285" s="613" t="e">
        <f t="shared" si="319"/>
        <v>#N/A</v>
      </c>
      <c r="T2285" s="747" t="e">
        <f t="shared" si="320"/>
        <v>#N/A</v>
      </c>
      <c r="U2285" s="613" t="e">
        <f t="shared" si="321"/>
        <v>#N/A</v>
      </c>
    </row>
    <row r="2286" spans="1:21">
      <c r="A2286" s="285"/>
      <c r="B2286" s="285"/>
      <c r="C2286" s="447"/>
      <c r="D2286" s="497" t="e">
        <f t="shared" si="322"/>
        <v>#N/A</v>
      </c>
      <c r="E2286" s="496" t="e">
        <v>#N/A</v>
      </c>
      <c r="F2286" s="489" t="e">
        <v>#N/A</v>
      </c>
      <c r="G2286" s="489" t="e">
        <v>#N/A</v>
      </c>
      <c r="H2286" s="489" t="e">
        <v>#N/A</v>
      </c>
      <c r="I2286" s="489" t="e">
        <v>#N/A</v>
      </c>
      <c r="J2286" s="489" t="e">
        <v>#N/A</v>
      </c>
      <c r="K2286" s="489" t="e">
        <v>#N/A</v>
      </c>
      <c r="L2286" s="489" t="e">
        <v>#N/A</v>
      </c>
      <c r="N2286" s="613" t="e">
        <f t="shared" si="315"/>
        <v>#N/A</v>
      </c>
      <c r="O2286" s="613" t="e">
        <f t="shared" si="316"/>
        <v>#N/A</v>
      </c>
      <c r="P2286" s="613" t="e">
        <f t="shared" si="317"/>
        <v>#N/A</v>
      </c>
      <c r="Q2286" s="896" t="e">
        <f t="shared" si="323"/>
        <v>#N/A</v>
      </c>
      <c r="R2286" s="613" t="e">
        <f t="shared" si="318"/>
        <v>#N/A</v>
      </c>
      <c r="S2286" s="613" t="e">
        <f t="shared" si="319"/>
        <v>#N/A</v>
      </c>
      <c r="T2286" s="747" t="e">
        <f t="shared" si="320"/>
        <v>#N/A</v>
      </c>
      <c r="U2286" s="613" t="e">
        <f t="shared" si="321"/>
        <v>#N/A</v>
      </c>
    </row>
    <row r="2287" spans="1:21">
      <c r="A2287" s="285"/>
      <c r="B2287" s="285"/>
      <c r="C2287" s="447"/>
      <c r="D2287" s="497" t="e">
        <f t="shared" si="322"/>
        <v>#N/A</v>
      </c>
      <c r="E2287" s="496" t="e">
        <v>#N/A</v>
      </c>
      <c r="F2287" s="489" t="e">
        <v>#N/A</v>
      </c>
      <c r="G2287" s="489" t="e">
        <v>#N/A</v>
      </c>
      <c r="H2287" s="489" t="e">
        <v>#N/A</v>
      </c>
      <c r="I2287" s="489" t="e">
        <v>#N/A</v>
      </c>
      <c r="J2287" s="489" t="e">
        <v>#N/A</v>
      </c>
      <c r="K2287" s="489" t="e">
        <v>#N/A</v>
      </c>
      <c r="L2287" s="489" t="e">
        <v>#N/A</v>
      </c>
      <c r="N2287" s="613" t="e">
        <f t="shared" si="315"/>
        <v>#N/A</v>
      </c>
      <c r="O2287" s="613" t="e">
        <f t="shared" si="316"/>
        <v>#N/A</v>
      </c>
      <c r="P2287" s="613" t="e">
        <f t="shared" si="317"/>
        <v>#N/A</v>
      </c>
      <c r="Q2287" s="896" t="e">
        <f t="shared" si="323"/>
        <v>#N/A</v>
      </c>
      <c r="R2287" s="613" t="e">
        <f t="shared" si="318"/>
        <v>#N/A</v>
      </c>
      <c r="S2287" s="613" t="e">
        <f t="shared" si="319"/>
        <v>#N/A</v>
      </c>
      <c r="T2287" s="747" t="e">
        <f t="shared" si="320"/>
        <v>#N/A</v>
      </c>
      <c r="U2287" s="613" t="e">
        <f t="shared" si="321"/>
        <v>#N/A</v>
      </c>
    </row>
    <row r="2288" spans="1:21">
      <c r="A2288" s="285"/>
      <c r="B2288" s="285"/>
      <c r="C2288" s="447"/>
      <c r="D2288" s="497" t="e">
        <f t="shared" si="322"/>
        <v>#N/A</v>
      </c>
      <c r="E2288" s="496" t="e">
        <v>#N/A</v>
      </c>
      <c r="F2288" s="489" t="e">
        <v>#N/A</v>
      </c>
      <c r="G2288" s="489" t="e">
        <v>#N/A</v>
      </c>
      <c r="H2288" s="489" t="e">
        <v>#N/A</v>
      </c>
      <c r="I2288" s="489" t="e">
        <v>#N/A</v>
      </c>
      <c r="J2288" s="489" t="e">
        <v>#N/A</v>
      </c>
      <c r="K2288" s="489" t="e">
        <v>#N/A</v>
      </c>
      <c r="L2288" s="489" t="e">
        <v>#N/A</v>
      </c>
      <c r="N2288" s="613" t="e">
        <f t="shared" si="315"/>
        <v>#N/A</v>
      </c>
      <c r="O2288" s="613" t="e">
        <f t="shared" si="316"/>
        <v>#N/A</v>
      </c>
      <c r="P2288" s="613" t="e">
        <f t="shared" si="317"/>
        <v>#N/A</v>
      </c>
      <c r="Q2288" s="896" t="e">
        <f t="shared" si="323"/>
        <v>#N/A</v>
      </c>
      <c r="R2288" s="613" t="e">
        <f t="shared" si="318"/>
        <v>#N/A</v>
      </c>
      <c r="S2288" s="613" t="e">
        <f t="shared" si="319"/>
        <v>#N/A</v>
      </c>
      <c r="T2288" s="747" t="e">
        <f t="shared" si="320"/>
        <v>#N/A</v>
      </c>
      <c r="U2288" s="613" t="e">
        <f t="shared" si="321"/>
        <v>#N/A</v>
      </c>
    </row>
    <row r="2289" spans="1:21">
      <c r="A2289" s="285"/>
      <c r="B2289" s="285"/>
      <c r="C2289" s="447"/>
      <c r="D2289" s="497" t="e">
        <f t="shared" si="322"/>
        <v>#N/A</v>
      </c>
      <c r="E2289" s="496" t="e">
        <v>#N/A</v>
      </c>
      <c r="F2289" s="489" t="e">
        <v>#N/A</v>
      </c>
      <c r="G2289" s="489" t="e">
        <v>#N/A</v>
      </c>
      <c r="H2289" s="489" t="e">
        <v>#N/A</v>
      </c>
      <c r="I2289" s="489" t="e">
        <v>#N/A</v>
      </c>
      <c r="J2289" s="489" t="e">
        <v>#N/A</v>
      </c>
      <c r="K2289" s="489" t="e">
        <v>#N/A</v>
      </c>
      <c r="L2289" s="489" t="e">
        <v>#N/A</v>
      </c>
      <c r="N2289" s="613" t="e">
        <f t="shared" si="315"/>
        <v>#N/A</v>
      </c>
      <c r="O2289" s="613" t="e">
        <f t="shared" si="316"/>
        <v>#N/A</v>
      </c>
      <c r="P2289" s="613" t="e">
        <f t="shared" si="317"/>
        <v>#N/A</v>
      </c>
      <c r="Q2289" s="896" t="e">
        <f t="shared" si="323"/>
        <v>#N/A</v>
      </c>
      <c r="R2289" s="613" t="e">
        <f t="shared" si="318"/>
        <v>#N/A</v>
      </c>
      <c r="S2289" s="613" t="e">
        <f t="shared" si="319"/>
        <v>#N/A</v>
      </c>
      <c r="T2289" s="747" t="e">
        <f t="shared" si="320"/>
        <v>#N/A</v>
      </c>
      <c r="U2289" s="613" t="e">
        <f t="shared" si="321"/>
        <v>#N/A</v>
      </c>
    </row>
    <row r="2290" spans="1:21">
      <c r="A2290" s="285"/>
      <c r="B2290" s="285"/>
      <c r="C2290" s="447"/>
      <c r="D2290" s="497" t="e">
        <f t="shared" si="322"/>
        <v>#N/A</v>
      </c>
      <c r="E2290" s="496" t="e">
        <v>#N/A</v>
      </c>
      <c r="F2290" s="489" t="e">
        <v>#N/A</v>
      </c>
      <c r="G2290" s="489" t="e">
        <v>#N/A</v>
      </c>
      <c r="H2290" s="489" t="e">
        <v>#N/A</v>
      </c>
      <c r="I2290" s="489" t="e">
        <v>#N/A</v>
      </c>
      <c r="J2290" s="489" t="e">
        <v>#N/A</v>
      </c>
      <c r="K2290" s="489" t="e">
        <v>#N/A</v>
      </c>
      <c r="L2290" s="489" t="e">
        <v>#N/A</v>
      </c>
      <c r="N2290" s="613" t="e">
        <f t="shared" si="315"/>
        <v>#N/A</v>
      </c>
      <c r="O2290" s="613" t="e">
        <f t="shared" si="316"/>
        <v>#N/A</v>
      </c>
      <c r="P2290" s="613" t="e">
        <f t="shared" si="317"/>
        <v>#N/A</v>
      </c>
      <c r="Q2290" s="896" t="e">
        <f t="shared" si="323"/>
        <v>#N/A</v>
      </c>
      <c r="R2290" s="613" t="e">
        <f t="shared" si="318"/>
        <v>#N/A</v>
      </c>
      <c r="S2290" s="613" t="e">
        <f t="shared" si="319"/>
        <v>#N/A</v>
      </c>
      <c r="T2290" s="747" t="e">
        <f t="shared" si="320"/>
        <v>#N/A</v>
      </c>
      <c r="U2290" s="613" t="e">
        <f t="shared" si="321"/>
        <v>#N/A</v>
      </c>
    </row>
    <row r="2291" spans="1:21">
      <c r="A2291" s="285"/>
      <c r="B2291" s="285"/>
      <c r="C2291" s="447"/>
      <c r="D2291" s="497" t="e">
        <f t="shared" si="322"/>
        <v>#N/A</v>
      </c>
      <c r="E2291" s="496" t="e">
        <v>#N/A</v>
      </c>
      <c r="F2291" s="489" t="e">
        <v>#N/A</v>
      </c>
      <c r="G2291" s="489" t="e">
        <v>#N/A</v>
      </c>
      <c r="H2291" s="489" t="e">
        <v>#N/A</v>
      </c>
      <c r="I2291" s="489" t="e">
        <v>#N/A</v>
      </c>
      <c r="J2291" s="489" t="e">
        <v>#N/A</v>
      </c>
      <c r="K2291" s="489" t="e">
        <v>#N/A</v>
      </c>
      <c r="L2291" s="489" t="e">
        <v>#N/A</v>
      </c>
      <c r="N2291" s="613" t="e">
        <f t="shared" si="315"/>
        <v>#N/A</v>
      </c>
      <c r="O2291" s="613" t="e">
        <f t="shared" si="316"/>
        <v>#N/A</v>
      </c>
      <c r="P2291" s="613" t="e">
        <f t="shared" si="317"/>
        <v>#N/A</v>
      </c>
      <c r="Q2291" s="896" t="e">
        <f t="shared" si="323"/>
        <v>#N/A</v>
      </c>
      <c r="R2291" s="613" t="e">
        <f t="shared" si="318"/>
        <v>#N/A</v>
      </c>
      <c r="S2291" s="613" t="e">
        <f t="shared" si="319"/>
        <v>#N/A</v>
      </c>
      <c r="T2291" s="747" t="e">
        <f t="shared" si="320"/>
        <v>#N/A</v>
      </c>
      <c r="U2291" s="613" t="e">
        <f t="shared" si="321"/>
        <v>#N/A</v>
      </c>
    </row>
    <row r="2292" spans="1:21">
      <c r="A2292" s="285"/>
      <c r="B2292" s="285"/>
      <c r="C2292" s="447"/>
      <c r="D2292" s="497" t="e">
        <f t="shared" si="322"/>
        <v>#N/A</v>
      </c>
      <c r="E2292" s="496" t="e">
        <v>#N/A</v>
      </c>
      <c r="F2292" s="489" t="e">
        <v>#N/A</v>
      </c>
      <c r="G2292" s="489" t="e">
        <v>#N/A</v>
      </c>
      <c r="H2292" s="489" t="e">
        <v>#N/A</v>
      </c>
      <c r="I2292" s="489" t="e">
        <v>#N/A</v>
      </c>
      <c r="J2292" s="489" t="e">
        <v>#N/A</v>
      </c>
      <c r="K2292" s="489" t="e">
        <v>#N/A</v>
      </c>
      <c r="L2292" s="489" t="e">
        <v>#N/A</v>
      </c>
      <c r="N2292" s="613" t="e">
        <f t="shared" si="315"/>
        <v>#N/A</v>
      </c>
      <c r="O2292" s="613" t="e">
        <f t="shared" si="316"/>
        <v>#N/A</v>
      </c>
      <c r="P2292" s="613" t="e">
        <f t="shared" si="317"/>
        <v>#N/A</v>
      </c>
      <c r="Q2292" s="896" t="e">
        <f t="shared" si="323"/>
        <v>#N/A</v>
      </c>
      <c r="R2292" s="613" t="e">
        <f t="shared" si="318"/>
        <v>#N/A</v>
      </c>
      <c r="S2292" s="613" t="e">
        <f t="shared" si="319"/>
        <v>#N/A</v>
      </c>
      <c r="T2292" s="747" t="e">
        <f t="shared" si="320"/>
        <v>#N/A</v>
      </c>
      <c r="U2292" s="613" t="e">
        <f t="shared" si="321"/>
        <v>#N/A</v>
      </c>
    </row>
    <row r="2293" spans="1:21">
      <c r="A2293" s="285"/>
      <c r="B2293" s="285"/>
      <c r="C2293" s="447"/>
      <c r="D2293" s="497" t="e">
        <f t="shared" si="322"/>
        <v>#N/A</v>
      </c>
      <c r="E2293" s="496" t="e">
        <v>#N/A</v>
      </c>
      <c r="F2293" s="489" t="e">
        <v>#N/A</v>
      </c>
      <c r="G2293" s="489" t="e">
        <v>#N/A</v>
      </c>
      <c r="H2293" s="489" t="e">
        <v>#N/A</v>
      </c>
      <c r="I2293" s="489" t="e">
        <v>#N/A</v>
      </c>
      <c r="J2293" s="489" t="e">
        <v>#N/A</v>
      </c>
      <c r="K2293" s="489" t="e">
        <v>#N/A</v>
      </c>
      <c r="L2293" s="489" t="e">
        <v>#N/A</v>
      </c>
      <c r="N2293" s="613" t="e">
        <f t="shared" si="315"/>
        <v>#N/A</v>
      </c>
      <c r="O2293" s="613" t="e">
        <f t="shared" si="316"/>
        <v>#N/A</v>
      </c>
      <c r="P2293" s="613" t="e">
        <f t="shared" si="317"/>
        <v>#N/A</v>
      </c>
      <c r="Q2293" s="896" t="e">
        <f t="shared" si="323"/>
        <v>#N/A</v>
      </c>
      <c r="R2293" s="613" t="e">
        <f t="shared" si="318"/>
        <v>#N/A</v>
      </c>
      <c r="S2293" s="613" t="e">
        <f t="shared" si="319"/>
        <v>#N/A</v>
      </c>
      <c r="T2293" s="747" t="e">
        <f t="shared" si="320"/>
        <v>#N/A</v>
      </c>
      <c r="U2293" s="613" t="e">
        <f t="shared" si="321"/>
        <v>#N/A</v>
      </c>
    </row>
    <row r="2294" spans="1:21">
      <c r="A2294" s="285"/>
      <c r="B2294" s="285"/>
      <c r="C2294" s="447"/>
      <c r="D2294" s="497" t="e">
        <f t="shared" si="322"/>
        <v>#N/A</v>
      </c>
      <c r="E2294" s="496" t="e">
        <v>#N/A</v>
      </c>
      <c r="F2294" s="489" t="e">
        <v>#N/A</v>
      </c>
      <c r="G2294" s="489" t="e">
        <v>#N/A</v>
      </c>
      <c r="H2294" s="489" t="e">
        <v>#N/A</v>
      </c>
      <c r="I2294" s="489" t="e">
        <v>#N/A</v>
      </c>
      <c r="J2294" s="489" t="e">
        <v>#N/A</v>
      </c>
      <c r="K2294" s="489" t="e">
        <v>#N/A</v>
      </c>
      <c r="L2294" s="489" t="e">
        <v>#N/A</v>
      </c>
      <c r="N2294" s="613" t="e">
        <f t="shared" si="315"/>
        <v>#N/A</v>
      </c>
      <c r="O2294" s="613" t="e">
        <f t="shared" si="316"/>
        <v>#N/A</v>
      </c>
      <c r="P2294" s="613" t="e">
        <f t="shared" si="317"/>
        <v>#N/A</v>
      </c>
      <c r="Q2294" s="896" t="e">
        <f t="shared" si="323"/>
        <v>#N/A</v>
      </c>
      <c r="R2294" s="613" t="e">
        <f t="shared" si="318"/>
        <v>#N/A</v>
      </c>
      <c r="S2294" s="613" t="e">
        <f t="shared" si="319"/>
        <v>#N/A</v>
      </c>
      <c r="T2294" s="747" t="e">
        <f t="shared" si="320"/>
        <v>#N/A</v>
      </c>
      <c r="U2294" s="613" t="e">
        <f t="shared" si="321"/>
        <v>#N/A</v>
      </c>
    </row>
    <row r="2295" spans="1:21">
      <c r="A2295" s="285"/>
      <c r="B2295" s="285"/>
      <c r="C2295" s="447"/>
      <c r="D2295" s="497" t="e">
        <f t="shared" si="322"/>
        <v>#N/A</v>
      </c>
      <c r="E2295" s="496" t="e">
        <v>#N/A</v>
      </c>
      <c r="F2295" s="489" t="e">
        <v>#N/A</v>
      </c>
      <c r="G2295" s="489" t="e">
        <v>#N/A</v>
      </c>
      <c r="H2295" s="489" t="e">
        <v>#N/A</v>
      </c>
      <c r="I2295" s="489" t="e">
        <v>#N/A</v>
      </c>
      <c r="J2295" s="489" t="e">
        <v>#N/A</v>
      </c>
      <c r="K2295" s="489" t="e">
        <v>#N/A</v>
      </c>
      <c r="L2295" s="489" t="e">
        <v>#N/A</v>
      </c>
      <c r="N2295" s="613" t="e">
        <f t="shared" si="315"/>
        <v>#N/A</v>
      </c>
      <c r="O2295" s="613" t="e">
        <f t="shared" si="316"/>
        <v>#N/A</v>
      </c>
      <c r="P2295" s="613" t="e">
        <f t="shared" si="317"/>
        <v>#N/A</v>
      </c>
      <c r="Q2295" s="896" t="e">
        <f t="shared" si="323"/>
        <v>#N/A</v>
      </c>
      <c r="R2295" s="613" t="e">
        <f t="shared" si="318"/>
        <v>#N/A</v>
      </c>
      <c r="S2295" s="613" t="e">
        <f t="shared" si="319"/>
        <v>#N/A</v>
      </c>
      <c r="T2295" s="747" t="e">
        <f t="shared" si="320"/>
        <v>#N/A</v>
      </c>
      <c r="U2295" s="613" t="e">
        <f t="shared" si="321"/>
        <v>#N/A</v>
      </c>
    </row>
    <row r="2296" spans="1:21">
      <c r="A2296" s="285"/>
      <c r="B2296" s="285"/>
      <c r="C2296" s="447"/>
      <c r="D2296" s="497" t="e">
        <f t="shared" si="322"/>
        <v>#N/A</v>
      </c>
      <c r="E2296" s="496" t="e">
        <v>#N/A</v>
      </c>
      <c r="F2296" s="489" t="e">
        <v>#N/A</v>
      </c>
      <c r="G2296" s="489" t="e">
        <v>#N/A</v>
      </c>
      <c r="H2296" s="489" t="e">
        <v>#N/A</v>
      </c>
      <c r="I2296" s="489" t="e">
        <v>#N/A</v>
      </c>
      <c r="J2296" s="489" t="e">
        <v>#N/A</v>
      </c>
      <c r="K2296" s="489" t="e">
        <v>#N/A</v>
      </c>
      <c r="L2296" s="489" t="e">
        <v>#N/A</v>
      </c>
      <c r="N2296" s="613" t="e">
        <f t="shared" si="315"/>
        <v>#N/A</v>
      </c>
      <c r="O2296" s="613" t="e">
        <f t="shared" si="316"/>
        <v>#N/A</v>
      </c>
      <c r="P2296" s="613" t="e">
        <f t="shared" si="317"/>
        <v>#N/A</v>
      </c>
      <c r="Q2296" s="896" t="e">
        <f t="shared" si="323"/>
        <v>#N/A</v>
      </c>
      <c r="R2296" s="613" t="e">
        <f t="shared" si="318"/>
        <v>#N/A</v>
      </c>
      <c r="S2296" s="613" t="e">
        <f t="shared" si="319"/>
        <v>#N/A</v>
      </c>
      <c r="T2296" s="747" t="e">
        <f t="shared" si="320"/>
        <v>#N/A</v>
      </c>
      <c r="U2296" s="613" t="e">
        <f t="shared" si="321"/>
        <v>#N/A</v>
      </c>
    </row>
    <row r="2297" spans="1:21">
      <c r="A2297" s="285"/>
      <c r="B2297" s="285"/>
      <c r="C2297" s="447"/>
      <c r="D2297" s="497" t="e">
        <f t="shared" si="322"/>
        <v>#N/A</v>
      </c>
      <c r="E2297" s="496" t="e">
        <v>#N/A</v>
      </c>
      <c r="F2297" s="489" t="e">
        <v>#N/A</v>
      </c>
      <c r="G2297" s="489" t="e">
        <v>#N/A</v>
      </c>
      <c r="H2297" s="489" t="e">
        <v>#N/A</v>
      </c>
      <c r="I2297" s="489" t="e">
        <v>#N/A</v>
      </c>
      <c r="J2297" s="489" t="e">
        <v>#N/A</v>
      </c>
      <c r="K2297" s="489" t="e">
        <v>#N/A</v>
      </c>
      <c r="L2297" s="489" t="e">
        <v>#N/A</v>
      </c>
      <c r="N2297" s="613" t="e">
        <f t="shared" si="315"/>
        <v>#N/A</v>
      </c>
      <c r="O2297" s="613" t="e">
        <f t="shared" si="316"/>
        <v>#N/A</v>
      </c>
      <c r="P2297" s="613" t="e">
        <f t="shared" si="317"/>
        <v>#N/A</v>
      </c>
      <c r="Q2297" s="896" t="e">
        <f t="shared" si="323"/>
        <v>#N/A</v>
      </c>
      <c r="R2297" s="613" t="e">
        <f t="shared" si="318"/>
        <v>#N/A</v>
      </c>
      <c r="S2297" s="613" t="e">
        <f t="shared" si="319"/>
        <v>#N/A</v>
      </c>
      <c r="T2297" s="747" t="e">
        <f t="shared" si="320"/>
        <v>#N/A</v>
      </c>
      <c r="U2297" s="613" t="e">
        <f t="shared" si="321"/>
        <v>#N/A</v>
      </c>
    </row>
    <row r="2298" spans="1:21">
      <c r="A2298" s="285"/>
      <c r="B2298" s="285"/>
      <c r="C2298" s="447"/>
      <c r="D2298" s="497" t="e">
        <f t="shared" si="322"/>
        <v>#N/A</v>
      </c>
      <c r="E2298" s="496" t="e">
        <v>#N/A</v>
      </c>
      <c r="F2298" s="489" t="e">
        <v>#N/A</v>
      </c>
      <c r="G2298" s="489" t="e">
        <v>#N/A</v>
      </c>
      <c r="H2298" s="489" t="e">
        <v>#N/A</v>
      </c>
      <c r="I2298" s="489" t="e">
        <v>#N/A</v>
      </c>
      <c r="J2298" s="489" t="e">
        <v>#N/A</v>
      </c>
      <c r="K2298" s="489" t="e">
        <v>#N/A</v>
      </c>
      <c r="L2298" s="489" t="e">
        <v>#N/A</v>
      </c>
      <c r="N2298" s="613" t="e">
        <f t="shared" si="315"/>
        <v>#N/A</v>
      </c>
      <c r="O2298" s="613" t="e">
        <f t="shared" si="316"/>
        <v>#N/A</v>
      </c>
      <c r="P2298" s="613" t="e">
        <f t="shared" si="317"/>
        <v>#N/A</v>
      </c>
      <c r="Q2298" s="896" t="e">
        <f t="shared" si="323"/>
        <v>#N/A</v>
      </c>
      <c r="R2298" s="613" t="e">
        <f t="shared" si="318"/>
        <v>#N/A</v>
      </c>
      <c r="S2298" s="613" t="e">
        <f t="shared" si="319"/>
        <v>#N/A</v>
      </c>
      <c r="T2298" s="747" t="e">
        <f t="shared" si="320"/>
        <v>#N/A</v>
      </c>
      <c r="U2298" s="613" t="e">
        <f t="shared" si="321"/>
        <v>#N/A</v>
      </c>
    </row>
    <row r="2299" spans="1:21">
      <c r="A2299" s="285"/>
      <c r="B2299" s="285"/>
      <c r="C2299" s="447"/>
      <c r="D2299" s="497" t="e">
        <f t="shared" si="322"/>
        <v>#N/A</v>
      </c>
      <c r="E2299" s="496" t="e">
        <v>#N/A</v>
      </c>
      <c r="F2299" s="489" t="e">
        <v>#N/A</v>
      </c>
      <c r="G2299" s="489" t="e">
        <v>#N/A</v>
      </c>
      <c r="H2299" s="489" t="e">
        <v>#N/A</v>
      </c>
      <c r="I2299" s="489" t="e">
        <v>#N/A</v>
      </c>
      <c r="J2299" s="489" t="e">
        <v>#N/A</v>
      </c>
      <c r="K2299" s="489" t="e">
        <v>#N/A</v>
      </c>
      <c r="L2299" s="489" t="e">
        <v>#N/A</v>
      </c>
      <c r="N2299" s="613" t="e">
        <f t="shared" si="315"/>
        <v>#N/A</v>
      </c>
      <c r="O2299" s="613" t="e">
        <f t="shared" si="316"/>
        <v>#N/A</v>
      </c>
      <c r="P2299" s="613" t="e">
        <f t="shared" si="317"/>
        <v>#N/A</v>
      </c>
      <c r="Q2299" s="896" t="e">
        <f t="shared" si="323"/>
        <v>#N/A</v>
      </c>
      <c r="R2299" s="613" t="e">
        <f t="shared" si="318"/>
        <v>#N/A</v>
      </c>
      <c r="S2299" s="613" t="e">
        <f t="shared" si="319"/>
        <v>#N/A</v>
      </c>
      <c r="T2299" s="747" t="e">
        <f t="shared" si="320"/>
        <v>#N/A</v>
      </c>
      <c r="U2299" s="613" t="e">
        <f t="shared" si="321"/>
        <v>#N/A</v>
      </c>
    </row>
    <row r="2300" spans="1:21">
      <c r="A2300" s="285"/>
      <c r="B2300" s="285"/>
      <c r="C2300" s="447"/>
      <c r="D2300" s="497" t="e">
        <f t="shared" si="322"/>
        <v>#N/A</v>
      </c>
      <c r="E2300" s="496" t="e">
        <v>#N/A</v>
      </c>
      <c r="F2300" s="489" t="e">
        <v>#N/A</v>
      </c>
      <c r="G2300" s="489" t="e">
        <v>#N/A</v>
      </c>
      <c r="H2300" s="489" t="e">
        <v>#N/A</v>
      </c>
      <c r="I2300" s="489" t="e">
        <v>#N/A</v>
      </c>
      <c r="J2300" s="489" t="e">
        <v>#N/A</v>
      </c>
      <c r="K2300" s="489" t="e">
        <v>#N/A</v>
      </c>
      <c r="L2300" s="489" t="e">
        <v>#N/A</v>
      </c>
      <c r="N2300" s="613" t="e">
        <f t="shared" si="315"/>
        <v>#N/A</v>
      </c>
      <c r="O2300" s="613" t="e">
        <f t="shared" si="316"/>
        <v>#N/A</v>
      </c>
      <c r="P2300" s="613" t="e">
        <f t="shared" si="317"/>
        <v>#N/A</v>
      </c>
      <c r="Q2300" s="896" t="e">
        <f t="shared" si="323"/>
        <v>#N/A</v>
      </c>
      <c r="R2300" s="613" t="e">
        <f t="shared" si="318"/>
        <v>#N/A</v>
      </c>
      <c r="S2300" s="613" t="e">
        <f t="shared" si="319"/>
        <v>#N/A</v>
      </c>
      <c r="T2300" s="747" t="e">
        <f t="shared" si="320"/>
        <v>#N/A</v>
      </c>
      <c r="U2300" s="613" t="e">
        <f t="shared" si="321"/>
        <v>#N/A</v>
      </c>
    </row>
    <row r="2301" spans="1:21">
      <c r="A2301" s="285"/>
      <c r="B2301" s="285"/>
      <c r="C2301" s="447"/>
      <c r="D2301" s="497" t="e">
        <f t="shared" si="322"/>
        <v>#N/A</v>
      </c>
      <c r="E2301" s="496" t="e">
        <v>#N/A</v>
      </c>
      <c r="F2301" s="489" t="e">
        <v>#N/A</v>
      </c>
      <c r="G2301" s="489" t="e">
        <v>#N/A</v>
      </c>
      <c r="H2301" s="489" t="e">
        <v>#N/A</v>
      </c>
      <c r="I2301" s="489" t="e">
        <v>#N/A</v>
      </c>
      <c r="J2301" s="489" t="e">
        <v>#N/A</v>
      </c>
      <c r="K2301" s="489" t="e">
        <v>#N/A</v>
      </c>
      <c r="L2301" s="489" t="e">
        <v>#N/A</v>
      </c>
      <c r="N2301" s="613" t="e">
        <f t="shared" si="315"/>
        <v>#N/A</v>
      </c>
      <c r="O2301" s="613" t="e">
        <f t="shared" si="316"/>
        <v>#N/A</v>
      </c>
      <c r="P2301" s="613" t="e">
        <f t="shared" si="317"/>
        <v>#N/A</v>
      </c>
      <c r="Q2301" s="896" t="e">
        <f t="shared" si="323"/>
        <v>#N/A</v>
      </c>
      <c r="R2301" s="613" t="e">
        <f t="shared" si="318"/>
        <v>#N/A</v>
      </c>
      <c r="S2301" s="613" t="e">
        <f t="shared" si="319"/>
        <v>#N/A</v>
      </c>
      <c r="T2301" s="747" t="e">
        <f t="shared" si="320"/>
        <v>#N/A</v>
      </c>
      <c r="U2301" s="613" t="e">
        <f t="shared" si="321"/>
        <v>#N/A</v>
      </c>
    </row>
    <row r="2302" spans="1:21">
      <c r="A2302" s="285"/>
      <c r="B2302" s="285"/>
      <c r="C2302" s="447"/>
      <c r="D2302" s="497" t="e">
        <f t="shared" si="322"/>
        <v>#N/A</v>
      </c>
      <c r="E2302" s="496" t="e">
        <v>#N/A</v>
      </c>
      <c r="F2302" s="489" t="e">
        <v>#N/A</v>
      </c>
      <c r="G2302" s="489" t="e">
        <v>#N/A</v>
      </c>
      <c r="H2302" s="489" t="e">
        <v>#N/A</v>
      </c>
      <c r="I2302" s="489" t="e">
        <v>#N/A</v>
      </c>
      <c r="J2302" s="489" t="e">
        <v>#N/A</v>
      </c>
      <c r="K2302" s="489" t="e">
        <v>#N/A</v>
      </c>
      <c r="L2302" s="489" t="e">
        <v>#N/A</v>
      </c>
      <c r="N2302" s="613" t="e">
        <f t="shared" si="315"/>
        <v>#N/A</v>
      </c>
      <c r="O2302" s="613" t="e">
        <f t="shared" si="316"/>
        <v>#N/A</v>
      </c>
      <c r="P2302" s="613" t="e">
        <f t="shared" si="317"/>
        <v>#N/A</v>
      </c>
      <c r="Q2302" s="896" t="e">
        <f t="shared" si="323"/>
        <v>#N/A</v>
      </c>
      <c r="R2302" s="613" t="e">
        <f t="shared" si="318"/>
        <v>#N/A</v>
      </c>
      <c r="S2302" s="613" t="e">
        <f t="shared" si="319"/>
        <v>#N/A</v>
      </c>
      <c r="T2302" s="747" t="e">
        <f t="shared" si="320"/>
        <v>#N/A</v>
      </c>
      <c r="U2302" s="613" t="e">
        <f t="shared" si="321"/>
        <v>#N/A</v>
      </c>
    </row>
    <row r="2303" spans="1:21">
      <c r="A2303" s="285"/>
      <c r="B2303" s="285"/>
      <c r="C2303" s="447"/>
      <c r="D2303" s="497" t="e">
        <f t="shared" si="322"/>
        <v>#N/A</v>
      </c>
      <c r="E2303" s="496" t="e">
        <v>#N/A</v>
      </c>
      <c r="F2303" s="489" t="e">
        <v>#N/A</v>
      </c>
      <c r="G2303" s="489" t="e">
        <v>#N/A</v>
      </c>
      <c r="H2303" s="489" t="e">
        <v>#N/A</v>
      </c>
      <c r="I2303" s="489" t="e">
        <v>#N/A</v>
      </c>
      <c r="J2303" s="489" t="e">
        <v>#N/A</v>
      </c>
      <c r="K2303" s="489" t="e">
        <v>#N/A</v>
      </c>
      <c r="L2303" s="489" t="e">
        <v>#N/A</v>
      </c>
      <c r="N2303" s="613" t="e">
        <f t="shared" si="315"/>
        <v>#N/A</v>
      </c>
      <c r="O2303" s="613" t="e">
        <f t="shared" si="316"/>
        <v>#N/A</v>
      </c>
      <c r="P2303" s="613" t="e">
        <f t="shared" si="317"/>
        <v>#N/A</v>
      </c>
      <c r="Q2303" s="896" t="e">
        <f t="shared" si="323"/>
        <v>#N/A</v>
      </c>
      <c r="R2303" s="613" t="e">
        <f t="shared" si="318"/>
        <v>#N/A</v>
      </c>
      <c r="S2303" s="613" t="e">
        <f t="shared" si="319"/>
        <v>#N/A</v>
      </c>
      <c r="T2303" s="747" t="e">
        <f t="shared" si="320"/>
        <v>#N/A</v>
      </c>
      <c r="U2303" s="613" t="e">
        <f t="shared" si="321"/>
        <v>#N/A</v>
      </c>
    </row>
    <row r="2304" spans="1:21">
      <c r="A2304" s="285"/>
      <c r="B2304" s="285"/>
      <c r="C2304" s="447"/>
      <c r="D2304" s="497" t="e">
        <f t="shared" si="322"/>
        <v>#N/A</v>
      </c>
      <c r="E2304" s="496" t="e">
        <v>#N/A</v>
      </c>
      <c r="F2304" s="489" t="e">
        <v>#N/A</v>
      </c>
      <c r="G2304" s="489" t="e">
        <v>#N/A</v>
      </c>
      <c r="H2304" s="489" t="e">
        <v>#N/A</v>
      </c>
      <c r="I2304" s="489" t="e">
        <v>#N/A</v>
      </c>
      <c r="J2304" s="489" t="e">
        <v>#N/A</v>
      </c>
      <c r="K2304" s="489" t="e">
        <v>#N/A</v>
      </c>
      <c r="L2304" s="489" t="e">
        <v>#N/A</v>
      </c>
      <c r="N2304" s="613" t="e">
        <f t="shared" si="315"/>
        <v>#N/A</v>
      </c>
      <c r="O2304" s="613" t="e">
        <f t="shared" si="316"/>
        <v>#N/A</v>
      </c>
      <c r="P2304" s="613" t="e">
        <f t="shared" si="317"/>
        <v>#N/A</v>
      </c>
      <c r="Q2304" s="896" t="e">
        <f t="shared" si="323"/>
        <v>#N/A</v>
      </c>
      <c r="R2304" s="613" t="e">
        <f t="shared" si="318"/>
        <v>#N/A</v>
      </c>
      <c r="S2304" s="613" t="e">
        <f t="shared" si="319"/>
        <v>#N/A</v>
      </c>
      <c r="T2304" s="747" t="e">
        <f t="shared" si="320"/>
        <v>#N/A</v>
      </c>
      <c r="U2304" s="613" t="e">
        <f t="shared" si="321"/>
        <v>#N/A</v>
      </c>
    </row>
    <row r="2305" spans="1:21">
      <c r="A2305" s="285"/>
      <c r="B2305" s="285"/>
      <c r="C2305" s="447"/>
      <c r="D2305" s="497" t="e">
        <f t="shared" si="322"/>
        <v>#N/A</v>
      </c>
      <c r="E2305" s="496" t="e">
        <v>#N/A</v>
      </c>
      <c r="F2305" s="489" t="e">
        <v>#N/A</v>
      </c>
      <c r="G2305" s="489" t="e">
        <v>#N/A</v>
      </c>
      <c r="H2305" s="489" t="e">
        <v>#N/A</v>
      </c>
      <c r="I2305" s="489" t="e">
        <v>#N/A</v>
      </c>
      <c r="J2305" s="489" t="e">
        <v>#N/A</v>
      </c>
      <c r="K2305" s="489" t="e">
        <v>#N/A</v>
      </c>
      <c r="L2305" s="489" t="e">
        <v>#N/A</v>
      </c>
      <c r="N2305" s="613" t="e">
        <f t="shared" si="315"/>
        <v>#N/A</v>
      </c>
      <c r="O2305" s="613" t="e">
        <f t="shared" si="316"/>
        <v>#N/A</v>
      </c>
      <c r="P2305" s="613" t="e">
        <f t="shared" si="317"/>
        <v>#N/A</v>
      </c>
      <c r="Q2305" s="896" t="e">
        <f t="shared" si="323"/>
        <v>#N/A</v>
      </c>
      <c r="R2305" s="613" t="e">
        <f t="shared" si="318"/>
        <v>#N/A</v>
      </c>
      <c r="S2305" s="613" t="e">
        <f t="shared" si="319"/>
        <v>#N/A</v>
      </c>
      <c r="T2305" s="747" t="e">
        <f t="shared" si="320"/>
        <v>#N/A</v>
      </c>
      <c r="U2305" s="613" t="e">
        <f t="shared" si="321"/>
        <v>#N/A</v>
      </c>
    </row>
    <row r="2306" spans="1:21">
      <c r="A2306" s="285"/>
      <c r="B2306" s="285"/>
      <c r="C2306" s="447"/>
      <c r="D2306" s="497" t="e">
        <f t="shared" si="322"/>
        <v>#N/A</v>
      </c>
      <c r="E2306" s="496" t="e">
        <v>#N/A</v>
      </c>
      <c r="F2306" s="489" t="e">
        <v>#N/A</v>
      </c>
      <c r="G2306" s="489" t="e">
        <v>#N/A</v>
      </c>
      <c r="H2306" s="489" t="e">
        <v>#N/A</v>
      </c>
      <c r="I2306" s="489" t="e">
        <v>#N/A</v>
      </c>
      <c r="J2306" s="489" t="e">
        <v>#N/A</v>
      </c>
      <c r="K2306" s="489" t="e">
        <v>#N/A</v>
      </c>
      <c r="L2306" s="489" t="e">
        <v>#N/A</v>
      </c>
      <c r="N2306" s="613" t="e">
        <f t="shared" ref="N2306:N2369" si="324">D2306-E2306</f>
        <v>#N/A</v>
      </c>
      <c r="O2306" s="613" t="e">
        <f t="shared" ref="O2306:O2369" si="325">D2306-F2306</f>
        <v>#N/A</v>
      </c>
      <c r="P2306" s="613" t="e">
        <f t="shared" ref="P2306:P2369" si="326">D2306-H2306</f>
        <v>#N/A</v>
      </c>
      <c r="Q2306" s="896" t="e">
        <f t="shared" si="323"/>
        <v>#N/A</v>
      </c>
      <c r="R2306" s="613" t="e">
        <f t="shared" ref="R2306:R2369" si="327">D2306-I2306</f>
        <v>#N/A</v>
      </c>
      <c r="S2306" s="613" t="e">
        <f t="shared" ref="S2306:S2369" si="328">D2306-J2306</f>
        <v>#N/A</v>
      </c>
      <c r="T2306" s="747" t="e">
        <f t="shared" ref="T2306:T2369" si="329">D2306-K2306</f>
        <v>#N/A</v>
      </c>
      <c r="U2306" s="613" t="e">
        <f t="shared" ref="U2306:U2369" si="330">D2306-L2306</f>
        <v>#N/A</v>
      </c>
    </row>
    <row r="2307" spans="1:21">
      <c r="A2307" s="285"/>
      <c r="B2307" s="285"/>
      <c r="C2307" s="447"/>
      <c r="D2307" s="497" t="e">
        <f t="shared" ref="D2307:D2370" si="331">IFERROR(E2307,IFERROR(F2307,IFERROR(G2307,IFERROR(H2307,IFERROR(I2307,IFERROR(J2307,IFERROR(K2307,L2307)))))))</f>
        <v>#N/A</v>
      </c>
      <c r="E2307" s="496" t="e">
        <v>#N/A</v>
      </c>
      <c r="F2307" s="489" t="e">
        <v>#N/A</v>
      </c>
      <c r="G2307" s="489" t="e">
        <v>#N/A</v>
      </c>
      <c r="H2307" s="489" t="e">
        <v>#N/A</v>
      </c>
      <c r="I2307" s="489" t="e">
        <v>#N/A</v>
      </c>
      <c r="J2307" s="489" t="e">
        <v>#N/A</v>
      </c>
      <c r="K2307" s="489" t="e">
        <v>#N/A</v>
      </c>
      <c r="L2307" s="489" t="e">
        <v>#N/A</v>
      </c>
      <c r="N2307" s="613" t="e">
        <f t="shared" si="324"/>
        <v>#N/A</v>
      </c>
      <c r="O2307" s="613" t="e">
        <f t="shared" si="325"/>
        <v>#N/A</v>
      </c>
      <c r="P2307" s="613" t="e">
        <f t="shared" si="326"/>
        <v>#N/A</v>
      </c>
      <c r="Q2307" s="896" t="e">
        <f t="shared" ref="Q2307:Q2370" si="332">F2307/H2307</f>
        <v>#N/A</v>
      </c>
      <c r="R2307" s="613" t="e">
        <f t="shared" si="327"/>
        <v>#N/A</v>
      </c>
      <c r="S2307" s="613" t="e">
        <f t="shared" si="328"/>
        <v>#N/A</v>
      </c>
      <c r="T2307" s="747" t="e">
        <f t="shared" si="329"/>
        <v>#N/A</v>
      </c>
      <c r="U2307" s="613" t="e">
        <f t="shared" si="330"/>
        <v>#N/A</v>
      </c>
    </row>
    <row r="2308" spans="1:21">
      <c r="A2308" s="285"/>
      <c r="B2308" s="285"/>
      <c r="C2308" s="447"/>
      <c r="D2308" s="497" t="e">
        <f t="shared" si="331"/>
        <v>#N/A</v>
      </c>
      <c r="E2308" s="496" t="e">
        <v>#N/A</v>
      </c>
      <c r="F2308" s="489" t="e">
        <v>#N/A</v>
      </c>
      <c r="G2308" s="489" t="e">
        <v>#N/A</v>
      </c>
      <c r="H2308" s="489" t="e">
        <v>#N/A</v>
      </c>
      <c r="I2308" s="489" t="e">
        <v>#N/A</v>
      </c>
      <c r="J2308" s="489" t="e">
        <v>#N/A</v>
      </c>
      <c r="K2308" s="489" t="e">
        <v>#N/A</v>
      </c>
      <c r="L2308" s="489" t="e">
        <v>#N/A</v>
      </c>
      <c r="N2308" s="613" t="e">
        <f t="shared" si="324"/>
        <v>#N/A</v>
      </c>
      <c r="O2308" s="613" t="e">
        <f t="shared" si="325"/>
        <v>#N/A</v>
      </c>
      <c r="P2308" s="613" t="e">
        <f t="shared" si="326"/>
        <v>#N/A</v>
      </c>
      <c r="Q2308" s="896" t="e">
        <f t="shared" si="332"/>
        <v>#N/A</v>
      </c>
      <c r="R2308" s="613" t="e">
        <f t="shared" si="327"/>
        <v>#N/A</v>
      </c>
      <c r="S2308" s="613" t="e">
        <f t="shared" si="328"/>
        <v>#N/A</v>
      </c>
      <c r="T2308" s="747" t="e">
        <f t="shared" si="329"/>
        <v>#N/A</v>
      </c>
      <c r="U2308" s="613" t="e">
        <f t="shared" si="330"/>
        <v>#N/A</v>
      </c>
    </row>
    <row r="2309" spans="1:21">
      <c r="A2309" s="285"/>
      <c r="B2309" s="285"/>
      <c r="C2309" s="447"/>
      <c r="D2309" s="497" t="e">
        <f t="shared" si="331"/>
        <v>#N/A</v>
      </c>
      <c r="E2309" s="496" t="e">
        <v>#N/A</v>
      </c>
      <c r="F2309" s="489" t="e">
        <v>#N/A</v>
      </c>
      <c r="G2309" s="489" t="e">
        <v>#N/A</v>
      </c>
      <c r="H2309" s="489" t="e">
        <v>#N/A</v>
      </c>
      <c r="I2309" s="489" t="e">
        <v>#N/A</v>
      </c>
      <c r="J2309" s="489" t="e">
        <v>#N/A</v>
      </c>
      <c r="K2309" s="489" t="e">
        <v>#N/A</v>
      </c>
      <c r="L2309" s="489" t="e">
        <v>#N/A</v>
      </c>
      <c r="N2309" s="613" t="e">
        <f t="shared" si="324"/>
        <v>#N/A</v>
      </c>
      <c r="O2309" s="613" t="e">
        <f t="shared" si="325"/>
        <v>#N/A</v>
      </c>
      <c r="P2309" s="613" t="e">
        <f t="shared" si="326"/>
        <v>#N/A</v>
      </c>
      <c r="Q2309" s="896" t="e">
        <f t="shared" si="332"/>
        <v>#N/A</v>
      </c>
      <c r="R2309" s="613" t="e">
        <f t="shared" si="327"/>
        <v>#N/A</v>
      </c>
      <c r="S2309" s="613" t="e">
        <f t="shared" si="328"/>
        <v>#N/A</v>
      </c>
      <c r="T2309" s="747" t="e">
        <f t="shared" si="329"/>
        <v>#N/A</v>
      </c>
      <c r="U2309" s="613" t="e">
        <f t="shared" si="330"/>
        <v>#N/A</v>
      </c>
    </row>
    <row r="2310" spans="1:21">
      <c r="A2310" s="285"/>
      <c r="B2310" s="285"/>
      <c r="C2310" s="447"/>
      <c r="D2310" s="497" t="e">
        <f t="shared" si="331"/>
        <v>#N/A</v>
      </c>
      <c r="E2310" s="496" t="e">
        <v>#N/A</v>
      </c>
      <c r="F2310" s="489" t="e">
        <v>#N/A</v>
      </c>
      <c r="G2310" s="489" t="e">
        <v>#N/A</v>
      </c>
      <c r="H2310" s="489" t="e">
        <v>#N/A</v>
      </c>
      <c r="I2310" s="489" t="e">
        <v>#N/A</v>
      </c>
      <c r="J2310" s="489" t="e">
        <v>#N/A</v>
      </c>
      <c r="K2310" s="489" t="e">
        <v>#N/A</v>
      </c>
      <c r="L2310" s="489" t="e">
        <v>#N/A</v>
      </c>
      <c r="N2310" s="613" t="e">
        <f t="shared" si="324"/>
        <v>#N/A</v>
      </c>
      <c r="O2310" s="613" t="e">
        <f t="shared" si="325"/>
        <v>#N/A</v>
      </c>
      <c r="P2310" s="613" t="e">
        <f t="shared" si="326"/>
        <v>#N/A</v>
      </c>
      <c r="Q2310" s="896" t="e">
        <f t="shared" si="332"/>
        <v>#N/A</v>
      </c>
      <c r="R2310" s="613" t="e">
        <f t="shared" si="327"/>
        <v>#N/A</v>
      </c>
      <c r="S2310" s="613" t="e">
        <f t="shared" si="328"/>
        <v>#N/A</v>
      </c>
      <c r="T2310" s="747" t="e">
        <f t="shared" si="329"/>
        <v>#N/A</v>
      </c>
      <c r="U2310" s="613" t="e">
        <f t="shared" si="330"/>
        <v>#N/A</v>
      </c>
    </row>
    <row r="2311" spans="1:21">
      <c r="A2311" s="285"/>
      <c r="B2311" s="285"/>
      <c r="C2311" s="447"/>
      <c r="D2311" s="497" t="e">
        <f t="shared" si="331"/>
        <v>#N/A</v>
      </c>
      <c r="E2311" s="496" t="e">
        <v>#N/A</v>
      </c>
      <c r="F2311" s="489" t="e">
        <v>#N/A</v>
      </c>
      <c r="G2311" s="489" t="e">
        <v>#N/A</v>
      </c>
      <c r="H2311" s="489" t="e">
        <v>#N/A</v>
      </c>
      <c r="I2311" s="489" t="e">
        <v>#N/A</v>
      </c>
      <c r="J2311" s="489" t="e">
        <v>#N/A</v>
      </c>
      <c r="K2311" s="489" t="e">
        <v>#N/A</v>
      </c>
      <c r="L2311" s="489" t="e">
        <v>#N/A</v>
      </c>
      <c r="N2311" s="613" t="e">
        <f t="shared" si="324"/>
        <v>#N/A</v>
      </c>
      <c r="O2311" s="613" t="e">
        <f t="shared" si="325"/>
        <v>#N/A</v>
      </c>
      <c r="P2311" s="613" t="e">
        <f t="shared" si="326"/>
        <v>#N/A</v>
      </c>
      <c r="Q2311" s="896" t="e">
        <f t="shared" si="332"/>
        <v>#N/A</v>
      </c>
      <c r="R2311" s="613" t="e">
        <f t="shared" si="327"/>
        <v>#N/A</v>
      </c>
      <c r="S2311" s="613" t="e">
        <f t="shared" si="328"/>
        <v>#N/A</v>
      </c>
      <c r="T2311" s="747" t="e">
        <f t="shared" si="329"/>
        <v>#N/A</v>
      </c>
      <c r="U2311" s="613" t="e">
        <f t="shared" si="330"/>
        <v>#N/A</v>
      </c>
    </row>
    <row r="2312" spans="1:21">
      <c r="A2312" s="285"/>
      <c r="B2312" s="285"/>
      <c r="C2312" s="447"/>
      <c r="D2312" s="497" t="e">
        <f t="shared" si="331"/>
        <v>#N/A</v>
      </c>
      <c r="E2312" s="496" t="e">
        <v>#N/A</v>
      </c>
      <c r="F2312" s="489" t="e">
        <v>#N/A</v>
      </c>
      <c r="G2312" s="489" t="e">
        <v>#N/A</v>
      </c>
      <c r="H2312" s="489" t="e">
        <v>#N/A</v>
      </c>
      <c r="I2312" s="489" t="e">
        <v>#N/A</v>
      </c>
      <c r="J2312" s="489" t="e">
        <v>#N/A</v>
      </c>
      <c r="K2312" s="489" t="e">
        <v>#N/A</v>
      </c>
      <c r="L2312" s="489" t="e">
        <v>#N/A</v>
      </c>
      <c r="N2312" s="613" t="e">
        <f t="shared" si="324"/>
        <v>#N/A</v>
      </c>
      <c r="O2312" s="613" t="e">
        <f t="shared" si="325"/>
        <v>#N/A</v>
      </c>
      <c r="P2312" s="613" t="e">
        <f t="shared" si="326"/>
        <v>#N/A</v>
      </c>
      <c r="Q2312" s="896" t="e">
        <f t="shared" si="332"/>
        <v>#N/A</v>
      </c>
      <c r="R2312" s="613" t="e">
        <f t="shared" si="327"/>
        <v>#N/A</v>
      </c>
      <c r="S2312" s="613" t="e">
        <f t="shared" si="328"/>
        <v>#N/A</v>
      </c>
      <c r="T2312" s="747" t="e">
        <f t="shared" si="329"/>
        <v>#N/A</v>
      </c>
      <c r="U2312" s="613" t="e">
        <f t="shared" si="330"/>
        <v>#N/A</v>
      </c>
    </row>
    <row r="2313" spans="1:21">
      <c r="A2313" s="285"/>
      <c r="B2313" s="285"/>
      <c r="C2313" s="447"/>
      <c r="D2313" s="497" t="e">
        <f t="shared" si="331"/>
        <v>#N/A</v>
      </c>
      <c r="E2313" s="496" t="e">
        <v>#N/A</v>
      </c>
      <c r="F2313" s="489" t="e">
        <v>#N/A</v>
      </c>
      <c r="G2313" s="489" t="e">
        <v>#N/A</v>
      </c>
      <c r="H2313" s="489" t="e">
        <v>#N/A</v>
      </c>
      <c r="I2313" s="489" t="e">
        <v>#N/A</v>
      </c>
      <c r="J2313" s="489" t="e">
        <v>#N/A</v>
      </c>
      <c r="K2313" s="489" t="e">
        <v>#N/A</v>
      </c>
      <c r="L2313" s="489" t="e">
        <v>#N/A</v>
      </c>
      <c r="N2313" s="613" t="e">
        <f t="shared" si="324"/>
        <v>#N/A</v>
      </c>
      <c r="O2313" s="613" t="e">
        <f t="shared" si="325"/>
        <v>#N/A</v>
      </c>
      <c r="P2313" s="613" t="e">
        <f t="shared" si="326"/>
        <v>#N/A</v>
      </c>
      <c r="Q2313" s="896" t="e">
        <f t="shared" si="332"/>
        <v>#N/A</v>
      </c>
      <c r="R2313" s="613" t="e">
        <f t="shared" si="327"/>
        <v>#N/A</v>
      </c>
      <c r="S2313" s="613" t="e">
        <f t="shared" si="328"/>
        <v>#N/A</v>
      </c>
      <c r="T2313" s="747" t="e">
        <f t="shared" si="329"/>
        <v>#N/A</v>
      </c>
      <c r="U2313" s="613" t="e">
        <f t="shared" si="330"/>
        <v>#N/A</v>
      </c>
    </row>
    <row r="2314" spans="1:21">
      <c r="A2314" s="285"/>
      <c r="B2314" s="285"/>
      <c r="C2314" s="447"/>
      <c r="D2314" s="497" t="e">
        <f t="shared" si="331"/>
        <v>#N/A</v>
      </c>
      <c r="E2314" s="496" t="e">
        <v>#N/A</v>
      </c>
      <c r="F2314" s="489" t="e">
        <v>#N/A</v>
      </c>
      <c r="G2314" s="489" t="e">
        <v>#N/A</v>
      </c>
      <c r="H2314" s="489" t="e">
        <v>#N/A</v>
      </c>
      <c r="I2314" s="489" t="e">
        <v>#N/A</v>
      </c>
      <c r="J2314" s="489" t="e">
        <v>#N/A</v>
      </c>
      <c r="K2314" s="489" t="e">
        <v>#N/A</v>
      </c>
      <c r="L2314" s="489" t="e">
        <v>#N/A</v>
      </c>
      <c r="N2314" s="613" t="e">
        <f t="shared" si="324"/>
        <v>#N/A</v>
      </c>
      <c r="O2314" s="613" t="e">
        <f t="shared" si="325"/>
        <v>#N/A</v>
      </c>
      <c r="P2314" s="613" t="e">
        <f t="shared" si="326"/>
        <v>#N/A</v>
      </c>
      <c r="Q2314" s="896" t="e">
        <f t="shared" si="332"/>
        <v>#N/A</v>
      </c>
      <c r="R2314" s="613" t="e">
        <f t="shared" si="327"/>
        <v>#N/A</v>
      </c>
      <c r="S2314" s="613" t="e">
        <f t="shared" si="328"/>
        <v>#N/A</v>
      </c>
      <c r="T2314" s="747" t="e">
        <f t="shared" si="329"/>
        <v>#N/A</v>
      </c>
      <c r="U2314" s="613" t="e">
        <f t="shared" si="330"/>
        <v>#N/A</v>
      </c>
    </row>
    <row r="2315" spans="1:21">
      <c r="A2315" s="285"/>
      <c r="B2315" s="285"/>
      <c r="C2315" s="447"/>
      <c r="D2315" s="497" t="e">
        <f t="shared" si="331"/>
        <v>#N/A</v>
      </c>
      <c r="E2315" s="496" t="e">
        <v>#N/A</v>
      </c>
      <c r="F2315" s="489" t="e">
        <v>#N/A</v>
      </c>
      <c r="G2315" s="489" t="e">
        <v>#N/A</v>
      </c>
      <c r="H2315" s="489" t="e">
        <v>#N/A</v>
      </c>
      <c r="I2315" s="489" t="e">
        <v>#N/A</v>
      </c>
      <c r="J2315" s="489" t="e">
        <v>#N/A</v>
      </c>
      <c r="K2315" s="489" t="e">
        <v>#N/A</v>
      </c>
      <c r="L2315" s="489" t="e">
        <v>#N/A</v>
      </c>
      <c r="N2315" s="613" t="e">
        <f t="shared" si="324"/>
        <v>#N/A</v>
      </c>
      <c r="O2315" s="613" t="e">
        <f t="shared" si="325"/>
        <v>#N/A</v>
      </c>
      <c r="P2315" s="613" t="e">
        <f t="shared" si="326"/>
        <v>#N/A</v>
      </c>
      <c r="Q2315" s="896" t="e">
        <f t="shared" si="332"/>
        <v>#N/A</v>
      </c>
      <c r="R2315" s="613" t="e">
        <f t="shared" si="327"/>
        <v>#N/A</v>
      </c>
      <c r="S2315" s="613" t="e">
        <f t="shared" si="328"/>
        <v>#N/A</v>
      </c>
      <c r="T2315" s="747" t="e">
        <f t="shared" si="329"/>
        <v>#N/A</v>
      </c>
      <c r="U2315" s="613" t="e">
        <f t="shared" si="330"/>
        <v>#N/A</v>
      </c>
    </row>
    <row r="2316" spans="1:21">
      <c r="A2316" s="285"/>
      <c r="B2316" s="285"/>
      <c r="C2316" s="447"/>
      <c r="D2316" s="497" t="e">
        <f t="shared" si="331"/>
        <v>#N/A</v>
      </c>
      <c r="E2316" s="496" t="e">
        <v>#N/A</v>
      </c>
      <c r="F2316" s="489" t="e">
        <v>#N/A</v>
      </c>
      <c r="G2316" s="489" t="e">
        <v>#N/A</v>
      </c>
      <c r="H2316" s="489" t="e">
        <v>#N/A</v>
      </c>
      <c r="I2316" s="489" t="e">
        <v>#N/A</v>
      </c>
      <c r="J2316" s="489" t="e">
        <v>#N/A</v>
      </c>
      <c r="K2316" s="489" t="e">
        <v>#N/A</v>
      </c>
      <c r="L2316" s="489" t="e">
        <v>#N/A</v>
      </c>
      <c r="N2316" s="613" t="e">
        <f t="shared" si="324"/>
        <v>#N/A</v>
      </c>
      <c r="O2316" s="613" t="e">
        <f t="shared" si="325"/>
        <v>#N/A</v>
      </c>
      <c r="P2316" s="613" t="e">
        <f t="shared" si="326"/>
        <v>#N/A</v>
      </c>
      <c r="Q2316" s="896" t="e">
        <f t="shared" si="332"/>
        <v>#N/A</v>
      </c>
      <c r="R2316" s="613" t="e">
        <f t="shared" si="327"/>
        <v>#N/A</v>
      </c>
      <c r="S2316" s="613" t="e">
        <f t="shared" si="328"/>
        <v>#N/A</v>
      </c>
      <c r="T2316" s="747" t="e">
        <f t="shared" si="329"/>
        <v>#N/A</v>
      </c>
      <c r="U2316" s="613" t="e">
        <f t="shared" si="330"/>
        <v>#N/A</v>
      </c>
    </row>
    <row r="2317" spans="1:21">
      <c r="A2317" s="285"/>
      <c r="B2317" s="285"/>
      <c r="C2317" s="447"/>
      <c r="D2317" s="497" t="e">
        <f t="shared" si="331"/>
        <v>#N/A</v>
      </c>
      <c r="E2317" s="496" t="e">
        <v>#N/A</v>
      </c>
      <c r="F2317" s="489" t="e">
        <v>#N/A</v>
      </c>
      <c r="G2317" s="489" t="e">
        <v>#N/A</v>
      </c>
      <c r="H2317" s="489" t="e">
        <v>#N/A</v>
      </c>
      <c r="I2317" s="489" t="e">
        <v>#N/A</v>
      </c>
      <c r="J2317" s="489" t="e">
        <v>#N/A</v>
      </c>
      <c r="K2317" s="489" t="e">
        <v>#N/A</v>
      </c>
      <c r="L2317" s="489" t="e">
        <v>#N/A</v>
      </c>
      <c r="N2317" s="613" t="e">
        <f t="shared" si="324"/>
        <v>#N/A</v>
      </c>
      <c r="O2317" s="613" t="e">
        <f t="shared" si="325"/>
        <v>#N/A</v>
      </c>
      <c r="P2317" s="613" t="e">
        <f t="shared" si="326"/>
        <v>#N/A</v>
      </c>
      <c r="Q2317" s="896" t="e">
        <f t="shared" si="332"/>
        <v>#N/A</v>
      </c>
      <c r="R2317" s="613" t="e">
        <f t="shared" si="327"/>
        <v>#N/A</v>
      </c>
      <c r="S2317" s="613" t="e">
        <f t="shared" si="328"/>
        <v>#N/A</v>
      </c>
      <c r="T2317" s="747" t="e">
        <f t="shared" si="329"/>
        <v>#N/A</v>
      </c>
      <c r="U2317" s="613" t="e">
        <f t="shared" si="330"/>
        <v>#N/A</v>
      </c>
    </row>
    <row r="2318" spans="1:21">
      <c r="A2318" s="285"/>
      <c r="B2318" s="285"/>
      <c r="C2318" s="447"/>
      <c r="D2318" s="497" t="e">
        <f t="shared" si="331"/>
        <v>#N/A</v>
      </c>
      <c r="E2318" s="496" t="e">
        <v>#N/A</v>
      </c>
      <c r="F2318" s="489" t="e">
        <v>#N/A</v>
      </c>
      <c r="G2318" s="489" t="e">
        <v>#N/A</v>
      </c>
      <c r="H2318" s="489" t="e">
        <v>#N/A</v>
      </c>
      <c r="I2318" s="489" t="e">
        <v>#N/A</v>
      </c>
      <c r="J2318" s="489" t="e">
        <v>#N/A</v>
      </c>
      <c r="K2318" s="489" t="e">
        <v>#N/A</v>
      </c>
      <c r="L2318" s="489" t="e">
        <v>#N/A</v>
      </c>
      <c r="N2318" s="613" t="e">
        <f t="shared" si="324"/>
        <v>#N/A</v>
      </c>
      <c r="O2318" s="613" t="e">
        <f t="shared" si="325"/>
        <v>#N/A</v>
      </c>
      <c r="P2318" s="613" t="e">
        <f t="shared" si="326"/>
        <v>#N/A</v>
      </c>
      <c r="Q2318" s="896" t="e">
        <f t="shared" si="332"/>
        <v>#N/A</v>
      </c>
      <c r="R2318" s="613" t="e">
        <f t="shared" si="327"/>
        <v>#N/A</v>
      </c>
      <c r="S2318" s="613" t="e">
        <f t="shared" si="328"/>
        <v>#N/A</v>
      </c>
      <c r="T2318" s="747" t="e">
        <f t="shared" si="329"/>
        <v>#N/A</v>
      </c>
      <c r="U2318" s="613" t="e">
        <f t="shared" si="330"/>
        <v>#N/A</v>
      </c>
    </row>
    <row r="2319" spans="1:21">
      <c r="A2319" s="285"/>
      <c r="B2319" s="285"/>
      <c r="C2319" s="447"/>
      <c r="D2319" s="497" t="e">
        <f t="shared" si="331"/>
        <v>#N/A</v>
      </c>
      <c r="E2319" s="496" t="e">
        <v>#N/A</v>
      </c>
      <c r="F2319" s="489" t="e">
        <v>#N/A</v>
      </c>
      <c r="G2319" s="489" t="e">
        <v>#N/A</v>
      </c>
      <c r="H2319" s="489" t="e">
        <v>#N/A</v>
      </c>
      <c r="I2319" s="489" t="e">
        <v>#N/A</v>
      </c>
      <c r="J2319" s="489" t="e">
        <v>#N/A</v>
      </c>
      <c r="K2319" s="489" t="e">
        <v>#N/A</v>
      </c>
      <c r="L2319" s="489" t="e">
        <v>#N/A</v>
      </c>
      <c r="N2319" s="613" t="e">
        <f t="shared" si="324"/>
        <v>#N/A</v>
      </c>
      <c r="O2319" s="613" t="e">
        <f t="shared" si="325"/>
        <v>#N/A</v>
      </c>
      <c r="P2319" s="613" t="e">
        <f t="shared" si="326"/>
        <v>#N/A</v>
      </c>
      <c r="Q2319" s="896" t="e">
        <f t="shared" si="332"/>
        <v>#N/A</v>
      </c>
      <c r="R2319" s="613" t="e">
        <f t="shared" si="327"/>
        <v>#N/A</v>
      </c>
      <c r="S2319" s="613" t="e">
        <f t="shared" si="328"/>
        <v>#N/A</v>
      </c>
      <c r="T2319" s="747" t="e">
        <f t="shared" si="329"/>
        <v>#N/A</v>
      </c>
      <c r="U2319" s="613" t="e">
        <f t="shared" si="330"/>
        <v>#N/A</v>
      </c>
    </row>
    <row r="2320" spans="1:21">
      <c r="A2320" s="285"/>
      <c r="B2320" s="285"/>
      <c r="C2320" s="447"/>
      <c r="D2320" s="497" t="e">
        <f t="shared" si="331"/>
        <v>#N/A</v>
      </c>
      <c r="E2320" s="496" t="e">
        <v>#N/A</v>
      </c>
      <c r="F2320" s="489" t="e">
        <v>#N/A</v>
      </c>
      <c r="G2320" s="489" t="e">
        <v>#N/A</v>
      </c>
      <c r="H2320" s="489" t="e">
        <v>#N/A</v>
      </c>
      <c r="I2320" s="489" t="e">
        <v>#N/A</v>
      </c>
      <c r="J2320" s="489" t="e">
        <v>#N/A</v>
      </c>
      <c r="K2320" s="489" t="e">
        <v>#N/A</v>
      </c>
      <c r="L2320" s="489" t="e">
        <v>#N/A</v>
      </c>
      <c r="N2320" s="613" t="e">
        <f t="shared" si="324"/>
        <v>#N/A</v>
      </c>
      <c r="O2320" s="613" t="e">
        <f t="shared" si="325"/>
        <v>#N/A</v>
      </c>
      <c r="P2320" s="613" t="e">
        <f t="shared" si="326"/>
        <v>#N/A</v>
      </c>
      <c r="Q2320" s="896" t="e">
        <f t="shared" si="332"/>
        <v>#N/A</v>
      </c>
      <c r="R2320" s="613" t="e">
        <f t="shared" si="327"/>
        <v>#N/A</v>
      </c>
      <c r="S2320" s="613" t="e">
        <f t="shared" si="328"/>
        <v>#N/A</v>
      </c>
      <c r="T2320" s="747" t="e">
        <f t="shared" si="329"/>
        <v>#N/A</v>
      </c>
      <c r="U2320" s="613" t="e">
        <f t="shared" si="330"/>
        <v>#N/A</v>
      </c>
    </row>
    <row r="2321" spans="1:21">
      <c r="A2321" s="285"/>
      <c r="B2321" s="285"/>
      <c r="C2321" s="447"/>
      <c r="D2321" s="497" t="e">
        <f t="shared" si="331"/>
        <v>#N/A</v>
      </c>
      <c r="E2321" s="496" t="e">
        <v>#N/A</v>
      </c>
      <c r="F2321" s="489" t="e">
        <v>#N/A</v>
      </c>
      <c r="G2321" s="489" t="e">
        <v>#N/A</v>
      </c>
      <c r="H2321" s="489" t="e">
        <v>#N/A</v>
      </c>
      <c r="I2321" s="489" t="e">
        <v>#N/A</v>
      </c>
      <c r="J2321" s="489" t="e">
        <v>#N/A</v>
      </c>
      <c r="K2321" s="489" t="e">
        <v>#N/A</v>
      </c>
      <c r="L2321" s="489" t="e">
        <v>#N/A</v>
      </c>
      <c r="N2321" s="613" t="e">
        <f t="shared" si="324"/>
        <v>#N/A</v>
      </c>
      <c r="O2321" s="613" t="e">
        <f t="shared" si="325"/>
        <v>#N/A</v>
      </c>
      <c r="P2321" s="613" t="e">
        <f t="shared" si="326"/>
        <v>#N/A</v>
      </c>
      <c r="Q2321" s="896" t="e">
        <f t="shared" si="332"/>
        <v>#N/A</v>
      </c>
      <c r="R2321" s="613" t="e">
        <f t="shared" si="327"/>
        <v>#N/A</v>
      </c>
      <c r="S2321" s="613" t="e">
        <f t="shared" si="328"/>
        <v>#N/A</v>
      </c>
      <c r="T2321" s="747" t="e">
        <f t="shared" si="329"/>
        <v>#N/A</v>
      </c>
      <c r="U2321" s="613" t="e">
        <f t="shared" si="330"/>
        <v>#N/A</v>
      </c>
    </row>
    <row r="2322" spans="1:21">
      <c r="A2322" s="285"/>
      <c r="B2322" s="285"/>
      <c r="C2322" s="447"/>
      <c r="D2322" s="497" t="e">
        <f t="shared" si="331"/>
        <v>#N/A</v>
      </c>
      <c r="E2322" s="496" t="e">
        <v>#N/A</v>
      </c>
      <c r="F2322" s="489" t="e">
        <v>#N/A</v>
      </c>
      <c r="G2322" s="489" t="e">
        <v>#N/A</v>
      </c>
      <c r="H2322" s="489" t="e">
        <v>#N/A</v>
      </c>
      <c r="I2322" s="489" t="e">
        <v>#N/A</v>
      </c>
      <c r="J2322" s="489" t="e">
        <v>#N/A</v>
      </c>
      <c r="K2322" s="489" t="e">
        <v>#N/A</v>
      </c>
      <c r="L2322" s="489" t="e">
        <v>#N/A</v>
      </c>
      <c r="N2322" s="613" t="e">
        <f t="shared" si="324"/>
        <v>#N/A</v>
      </c>
      <c r="O2322" s="613" t="e">
        <f t="shared" si="325"/>
        <v>#N/A</v>
      </c>
      <c r="P2322" s="613" t="e">
        <f t="shared" si="326"/>
        <v>#N/A</v>
      </c>
      <c r="Q2322" s="896" t="e">
        <f t="shared" si="332"/>
        <v>#N/A</v>
      </c>
      <c r="R2322" s="613" t="e">
        <f t="shared" si="327"/>
        <v>#N/A</v>
      </c>
      <c r="S2322" s="613" t="e">
        <f t="shared" si="328"/>
        <v>#N/A</v>
      </c>
      <c r="T2322" s="747" t="e">
        <f t="shared" si="329"/>
        <v>#N/A</v>
      </c>
      <c r="U2322" s="613" t="e">
        <f t="shared" si="330"/>
        <v>#N/A</v>
      </c>
    </row>
    <row r="2323" spans="1:21">
      <c r="A2323" s="285"/>
      <c r="B2323" s="285"/>
      <c r="C2323" s="447"/>
      <c r="D2323" s="497" t="e">
        <f t="shared" si="331"/>
        <v>#N/A</v>
      </c>
      <c r="E2323" s="496" t="e">
        <v>#N/A</v>
      </c>
      <c r="F2323" s="489" t="e">
        <v>#N/A</v>
      </c>
      <c r="G2323" s="489" t="e">
        <v>#N/A</v>
      </c>
      <c r="H2323" s="489" t="e">
        <v>#N/A</v>
      </c>
      <c r="I2323" s="489" t="e">
        <v>#N/A</v>
      </c>
      <c r="J2323" s="489" t="e">
        <v>#N/A</v>
      </c>
      <c r="K2323" s="489" t="e">
        <v>#N/A</v>
      </c>
      <c r="L2323" s="489" t="e">
        <v>#N/A</v>
      </c>
      <c r="N2323" s="613" t="e">
        <f t="shared" si="324"/>
        <v>#N/A</v>
      </c>
      <c r="O2323" s="613" t="e">
        <f t="shared" si="325"/>
        <v>#N/A</v>
      </c>
      <c r="P2323" s="613" t="e">
        <f t="shared" si="326"/>
        <v>#N/A</v>
      </c>
      <c r="Q2323" s="896" t="e">
        <f t="shared" si="332"/>
        <v>#N/A</v>
      </c>
      <c r="R2323" s="613" t="e">
        <f t="shared" si="327"/>
        <v>#N/A</v>
      </c>
      <c r="S2323" s="613" t="e">
        <f t="shared" si="328"/>
        <v>#N/A</v>
      </c>
      <c r="T2323" s="747" t="e">
        <f t="shared" si="329"/>
        <v>#N/A</v>
      </c>
      <c r="U2323" s="613" t="e">
        <f t="shared" si="330"/>
        <v>#N/A</v>
      </c>
    </row>
    <row r="2324" spans="1:21">
      <c r="A2324" s="285"/>
      <c r="B2324" s="285"/>
      <c r="C2324" s="447"/>
      <c r="D2324" s="497" t="e">
        <f t="shared" si="331"/>
        <v>#N/A</v>
      </c>
      <c r="E2324" s="496" t="e">
        <v>#N/A</v>
      </c>
      <c r="F2324" s="489" t="e">
        <v>#N/A</v>
      </c>
      <c r="G2324" s="489" t="e">
        <v>#N/A</v>
      </c>
      <c r="H2324" s="489" t="e">
        <v>#N/A</v>
      </c>
      <c r="I2324" s="489" t="e">
        <v>#N/A</v>
      </c>
      <c r="J2324" s="489" t="e">
        <v>#N/A</v>
      </c>
      <c r="K2324" s="489" t="e">
        <v>#N/A</v>
      </c>
      <c r="L2324" s="489" t="e">
        <v>#N/A</v>
      </c>
      <c r="N2324" s="613" t="e">
        <f t="shared" si="324"/>
        <v>#N/A</v>
      </c>
      <c r="O2324" s="613" t="e">
        <f t="shared" si="325"/>
        <v>#N/A</v>
      </c>
      <c r="P2324" s="613" t="e">
        <f t="shared" si="326"/>
        <v>#N/A</v>
      </c>
      <c r="Q2324" s="896" t="e">
        <f t="shared" si="332"/>
        <v>#N/A</v>
      </c>
      <c r="R2324" s="613" t="e">
        <f t="shared" si="327"/>
        <v>#N/A</v>
      </c>
      <c r="S2324" s="613" t="e">
        <f t="shared" si="328"/>
        <v>#N/A</v>
      </c>
      <c r="T2324" s="747" t="e">
        <f t="shared" si="329"/>
        <v>#N/A</v>
      </c>
      <c r="U2324" s="613" t="e">
        <f t="shared" si="330"/>
        <v>#N/A</v>
      </c>
    </row>
    <row r="2325" spans="1:21">
      <c r="A2325" s="285"/>
      <c r="B2325" s="285"/>
      <c r="C2325" s="447"/>
      <c r="D2325" s="497" t="e">
        <f t="shared" si="331"/>
        <v>#N/A</v>
      </c>
      <c r="E2325" s="496" t="e">
        <v>#N/A</v>
      </c>
      <c r="F2325" s="489" t="e">
        <v>#N/A</v>
      </c>
      <c r="G2325" s="489" t="e">
        <v>#N/A</v>
      </c>
      <c r="H2325" s="489" t="e">
        <v>#N/A</v>
      </c>
      <c r="I2325" s="489" t="e">
        <v>#N/A</v>
      </c>
      <c r="J2325" s="489" t="e">
        <v>#N/A</v>
      </c>
      <c r="K2325" s="489" t="e">
        <v>#N/A</v>
      </c>
      <c r="L2325" s="489" t="e">
        <v>#N/A</v>
      </c>
      <c r="N2325" s="613" t="e">
        <f t="shared" si="324"/>
        <v>#N/A</v>
      </c>
      <c r="O2325" s="613" t="e">
        <f t="shared" si="325"/>
        <v>#N/A</v>
      </c>
      <c r="P2325" s="613" t="e">
        <f t="shared" si="326"/>
        <v>#N/A</v>
      </c>
      <c r="Q2325" s="896" t="e">
        <f t="shared" si="332"/>
        <v>#N/A</v>
      </c>
      <c r="R2325" s="613" t="e">
        <f t="shared" si="327"/>
        <v>#N/A</v>
      </c>
      <c r="S2325" s="613" t="e">
        <f t="shared" si="328"/>
        <v>#N/A</v>
      </c>
      <c r="T2325" s="747" t="e">
        <f t="shared" si="329"/>
        <v>#N/A</v>
      </c>
      <c r="U2325" s="613" t="e">
        <f t="shared" si="330"/>
        <v>#N/A</v>
      </c>
    </row>
    <row r="2326" spans="1:21">
      <c r="A2326" s="285"/>
      <c r="B2326" s="285"/>
      <c r="C2326" s="447"/>
      <c r="D2326" s="497" t="e">
        <f t="shared" si="331"/>
        <v>#N/A</v>
      </c>
      <c r="E2326" s="496" t="e">
        <v>#N/A</v>
      </c>
      <c r="F2326" s="489" t="e">
        <v>#N/A</v>
      </c>
      <c r="G2326" s="489" t="e">
        <v>#N/A</v>
      </c>
      <c r="H2326" s="489" t="e">
        <v>#N/A</v>
      </c>
      <c r="I2326" s="489" t="e">
        <v>#N/A</v>
      </c>
      <c r="J2326" s="489" t="e">
        <v>#N/A</v>
      </c>
      <c r="K2326" s="489" t="e">
        <v>#N/A</v>
      </c>
      <c r="L2326" s="489" t="e">
        <v>#N/A</v>
      </c>
      <c r="N2326" s="613" t="e">
        <f t="shared" si="324"/>
        <v>#N/A</v>
      </c>
      <c r="O2326" s="613" t="e">
        <f t="shared" si="325"/>
        <v>#N/A</v>
      </c>
      <c r="P2326" s="613" t="e">
        <f t="shared" si="326"/>
        <v>#N/A</v>
      </c>
      <c r="Q2326" s="896" t="e">
        <f t="shared" si="332"/>
        <v>#N/A</v>
      </c>
      <c r="R2326" s="613" t="e">
        <f t="shared" si="327"/>
        <v>#N/A</v>
      </c>
      <c r="S2326" s="613" t="e">
        <f t="shared" si="328"/>
        <v>#N/A</v>
      </c>
      <c r="T2326" s="747" t="e">
        <f t="shared" si="329"/>
        <v>#N/A</v>
      </c>
      <c r="U2326" s="613" t="e">
        <f t="shared" si="330"/>
        <v>#N/A</v>
      </c>
    </row>
    <row r="2327" spans="1:21">
      <c r="A2327" s="285"/>
      <c r="B2327" s="285"/>
      <c r="C2327" s="447"/>
      <c r="D2327" s="497" t="e">
        <f t="shared" si="331"/>
        <v>#N/A</v>
      </c>
      <c r="E2327" s="496" t="e">
        <v>#N/A</v>
      </c>
      <c r="F2327" s="489" t="e">
        <v>#N/A</v>
      </c>
      <c r="G2327" s="489" t="e">
        <v>#N/A</v>
      </c>
      <c r="H2327" s="489" t="e">
        <v>#N/A</v>
      </c>
      <c r="I2327" s="489" t="e">
        <v>#N/A</v>
      </c>
      <c r="J2327" s="489" t="e">
        <v>#N/A</v>
      </c>
      <c r="K2327" s="489" t="e">
        <v>#N/A</v>
      </c>
      <c r="L2327" s="489" t="e">
        <v>#N/A</v>
      </c>
      <c r="N2327" s="613" t="e">
        <f t="shared" si="324"/>
        <v>#N/A</v>
      </c>
      <c r="O2327" s="613" t="e">
        <f t="shared" si="325"/>
        <v>#N/A</v>
      </c>
      <c r="P2327" s="613" t="e">
        <f t="shared" si="326"/>
        <v>#N/A</v>
      </c>
      <c r="Q2327" s="896" t="e">
        <f t="shared" si="332"/>
        <v>#N/A</v>
      </c>
      <c r="R2327" s="613" t="e">
        <f t="shared" si="327"/>
        <v>#N/A</v>
      </c>
      <c r="S2327" s="613" t="e">
        <f t="shared" si="328"/>
        <v>#N/A</v>
      </c>
      <c r="T2327" s="747" t="e">
        <f t="shared" si="329"/>
        <v>#N/A</v>
      </c>
      <c r="U2327" s="613" t="e">
        <f t="shared" si="330"/>
        <v>#N/A</v>
      </c>
    </row>
    <row r="2328" spans="1:21">
      <c r="A2328" s="285"/>
      <c r="B2328" s="285"/>
      <c r="C2328" s="447"/>
      <c r="D2328" s="497" t="e">
        <f t="shared" si="331"/>
        <v>#N/A</v>
      </c>
      <c r="E2328" s="496" t="e">
        <v>#N/A</v>
      </c>
      <c r="F2328" s="489" t="e">
        <v>#N/A</v>
      </c>
      <c r="G2328" s="489" t="e">
        <v>#N/A</v>
      </c>
      <c r="H2328" s="489" t="e">
        <v>#N/A</v>
      </c>
      <c r="I2328" s="489" t="e">
        <v>#N/A</v>
      </c>
      <c r="J2328" s="489" t="e">
        <v>#N/A</v>
      </c>
      <c r="K2328" s="489" t="e">
        <v>#N/A</v>
      </c>
      <c r="L2328" s="489" t="e">
        <v>#N/A</v>
      </c>
      <c r="N2328" s="613" t="e">
        <f t="shared" si="324"/>
        <v>#N/A</v>
      </c>
      <c r="O2328" s="613" t="e">
        <f t="shared" si="325"/>
        <v>#N/A</v>
      </c>
      <c r="P2328" s="613" t="e">
        <f t="shared" si="326"/>
        <v>#N/A</v>
      </c>
      <c r="Q2328" s="896" t="e">
        <f t="shared" si="332"/>
        <v>#N/A</v>
      </c>
      <c r="R2328" s="613" t="e">
        <f t="shared" si="327"/>
        <v>#N/A</v>
      </c>
      <c r="S2328" s="613" t="e">
        <f t="shared" si="328"/>
        <v>#N/A</v>
      </c>
      <c r="T2328" s="747" t="e">
        <f t="shared" si="329"/>
        <v>#N/A</v>
      </c>
      <c r="U2328" s="613" t="e">
        <f t="shared" si="330"/>
        <v>#N/A</v>
      </c>
    </row>
    <row r="2329" spans="1:21">
      <c r="A2329" s="285"/>
      <c r="B2329" s="285"/>
      <c r="C2329" s="447"/>
      <c r="D2329" s="497" t="e">
        <f t="shared" si="331"/>
        <v>#N/A</v>
      </c>
      <c r="E2329" s="496" t="e">
        <v>#N/A</v>
      </c>
      <c r="F2329" s="489" t="e">
        <v>#N/A</v>
      </c>
      <c r="G2329" s="489" t="e">
        <v>#N/A</v>
      </c>
      <c r="H2329" s="489" t="e">
        <v>#N/A</v>
      </c>
      <c r="I2329" s="489" t="e">
        <v>#N/A</v>
      </c>
      <c r="J2329" s="489" t="e">
        <v>#N/A</v>
      </c>
      <c r="K2329" s="489" t="e">
        <v>#N/A</v>
      </c>
      <c r="L2329" s="489" t="e">
        <v>#N/A</v>
      </c>
      <c r="N2329" s="613" t="e">
        <f t="shared" si="324"/>
        <v>#N/A</v>
      </c>
      <c r="O2329" s="613" t="e">
        <f t="shared" si="325"/>
        <v>#N/A</v>
      </c>
      <c r="P2329" s="613" t="e">
        <f t="shared" si="326"/>
        <v>#N/A</v>
      </c>
      <c r="Q2329" s="896" t="e">
        <f t="shared" si="332"/>
        <v>#N/A</v>
      </c>
      <c r="R2329" s="613" t="e">
        <f t="shared" si="327"/>
        <v>#N/A</v>
      </c>
      <c r="S2329" s="613" t="e">
        <f t="shared" si="328"/>
        <v>#N/A</v>
      </c>
      <c r="T2329" s="747" t="e">
        <f t="shared" si="329"/>
        <v>#N/A</v>
      </c>
      <c r="U2329" s="613" t="e">
        <f t="shared" si="330"/>
        <v>#N/A</v>
      </c>
    </row>
    <row r="2330" spans="1:21">
      <c r="A2330" s="285"/>
      <c r="B2330" s="285"/>
      <c r="C2330" s="447"/>
      <c r="D2330" s="497" t="e">
        <f t="shared" si="331"/>
        <v>#N/A</v>
      </c>
      <c r="E2330" s="496" t="e">
        <v>#N/A</v>
      </c>
      <c r="F2330" s="489" t="e">
        <v>#N/A</v>
      </c>
      <c r="G2330" s="489" t="e">
        <v>#N/A</v>
      </c>
      <c r="H2330" s="489" t="e">
        <v>#N/A</v>
      </c>
      <c r="I2330" s="489" t="e">
        <v>#N/A</v>
      </c>
      <c r="J2330" s="489" t="e">
        <v>#N/A</v>
      </c>
      <c r="K2330" s="489" t="e">
        <v>#N/A</v>
      </c>
      <c r="L2330" s="489" t="e">
        <v>#N/A</v>
      </c>
      <c r="N2330" s="613" t="e">
        <f t="shared" si="324"/>
        <v>#N/A</v>
      </c>
      <c r="O2330" s="613" t="e">
        <f t="shared" si="325"/>
        <v>#N/A</v>
      </c>
      <c r="P2330" s="613" t="e">
        <f t="shared" si="326"/>
        <v>#N/A</v>
      </c>
      <c r="Q2330" s="896" t="e">
        <f t="shared" si="332"/>
        <v>#N/A</v>
      </c>
      <c r="R2330" s="613" t="e">
        <f t="shared" si="327"/>
        <v>#N/A</v>
      </c>
      <c r="S2330" s="613" t="e">
        <f t="shared" si="328"/>
        <v>#N/A</v>
      </c>
      <c r="T2330" s="747" t="e">
        <f t="shared" si="329"/>
        <v>#N/A</v>
      </c>
      <c r="U2330" s="613" t="e">
        <f t="shared" si="330"/>
        <v>#N/A</v>
      </c>
    </row>
    <row r="2331" spans="1:21">
      <c r="A2331" s="285"/>
      <c r="B2331" s="285"/>
      <c r="C2331" s="447"/>
      <c r="D2331" s="497" t="e">
        <f t="shared" si="331"/>
        <v>#N/A</v>
      </c>
      <c r="E2331" s="496" t="e">
        <v>#N/A</v>
      </c>
      <c r="F2331" s="489" t="e">
        <v>#N/A</v>
      </c>
      <c r="G2331" s="489" t="e">
        <v>#N/A</v>
      </c>
      <c r="H2331" s="489" t="e">
        <v>#N/A</v>
      </c>
      <c r="I2331" s="489" t="e">
        <v>#N/A</v>
      </c>
      <c r="J2331" s="489" t="e">
        <v>#N/A</v>
      </c>
      <c r="K2331" s="489" t="e">
        <v>#N/A</v>
      </c>
      <c r="L2331" s="489" t="e">
        <v>#N/A</v>
      </c>
      <c r="N2331" s="613" t="e">
        <f t="shared" si="324"/>
        <v>#N/A</v>
      </c>
      <c r="O2331" s="613" t="e">
        <f t="shared" si="325"/>
        <v>#N/A</v>
      </c>
      <c r="P2331" s="613" t="e">
        <f t="shared" si="326"/>
        <v>#N/A</v>
      </c>
      <c r="Q2331" s="896" t="e">
        <f t="shared" si="332"/>
        <v>#N/A</v>
      </c>
      <c r="R2331" s="613" t="e">
        <f t="shared" si="327"/>
        <v>#N/A</v>
      </c>
      <c r="S2331" s="613" t="e">
        <f t="shared" si="328"/>
        <v>#N/A</v>
      </c>
      <c r="T2331" s="747" t="e">
        <f t="shared" si="329"/>
        <v>#N/A</v>
      </c>
      <c r="U2331" s="613" t="e">
        <f t="shared" si="330"/>
        <v>#N/A</v>
      </c>
    </row>
    <row r="2332" spans="1:21">
      <c r="A2332" s="285"/>
      <c r="B2332" s="285"/>
      <c r="C2332" s="447"/>
      <c r="D2332" s="497" t="e">
        <f t="shared" si="331"/>
        <v>#N/A</v>
      </c>
      <c r="E2332" s="496" t="e">
        <v>#N/A</v>
      </c>
      <c r="F2332" s="489" t="e">
        <v>#N/A</v>
      </c>
      <c r="G2332" s="489" t="e">
        <v>#N/A</v>
      </c>
      <c r="H2332" s="489" t="e">
        <v>#N/A</v>
      </c>
      <c r="I2332" s="489" t="e">
        <v>#N/A</v>
      </c>
      <c r="J2332" s="489" t="e">
        <v>#N/A</v>
      </c>
      <c r="K2332" s="489" t="e">
        <v>#N/A</v>
      </c>
      <c r="L2332" s="489" t="e">
        <v>#N/A</v>
      </c>
      <c r="N2332" s="613" t="e">
        <f t="shared" si="324"/>
        <v>#N/A</v>
      </c>
      <c r="O2332" s="613" t="e">
        <f t="shared" si="325"/>
        <v>#N/A</v>
      </c>
      <c r="P2332" s="613" t="e">
        <f t="shared" si="326"/>
        <v>#N/A</v>
      </c>
      <c r="Q2332" s="896" t="e">
        <f t="shared" si="332"/>
        <v>#N/A</v>
      </c>
      <c r="R2332" s="613" t="e">
        <f t="shared" si="327"/>
        <v>#N/A</v>
      </c>
      <c r="S2332" s="613" t="e">
        <f t="shared" si="328"/>
        <v>#N/A</v>
      </c>
      <c r="T2332" s="747" t="e">
        <f t="shared" si="329"/>
        <v>#N/A</v>
      </c>
      <c r="U2332" s="613" t="e">
        <f t="shared" si="330"/>
        <v>#N/A</v>
      </c>
    </row>
    <row r="2333" spans="1:21">
      <c r="A2333" s="285"/>
      <c r="B2333" s="285"/>
      <c r="C2333" s="447"/>
      <c r="D2333" s="497" t="e">
        <f t="shared" si="331"/>
        <v>#N/A</v>
      </c>
      <c r="E2333" s="496" t="e">
        <v>#N/A</v>
      </c>
      <c r="F2333" s="489" t="e">
        <v>#N/A</v>
      </c>
      <c r="G2333" s="489" t="e">
        <v>#N/A</v>
      </c>
      <c r="H2333" s="489" t="e">
        <v>#N/A</v>
      </c>
      <c r="I2333" s="489" t="e">
        <v>#N/A</v>
      </c>
      <c r="J2333" s="489" t="e">
        <v>#N/A</v>
      </c>
      <c r="K2333" s="489" t="e">
        <v>#N/A</v>
      </c>
      <c r="L2333" s="489" t="e">
        <v>#N/A</v>
      </c>
      <c r="N2333" s="613" t="e">
        <f t="shared" si="324"/>
        <v>#N/A</v>
      </c>
      <c r="O2333" s="613" t="e">
        <f t="shared" si="325"/>
        <v>#N/A</v>
      </c>
      <c r="P2333" s="613" t="e">
        <f t="shared" si="326"/>
        <v>#N/A</v>
      </c>
      <c r="Q2333" s="896" t="e">
        <f t="shared" si="332"/>
        <v>#N/A</v>
      </c>
      <c r="R2333" s="613" t="e">
        <f t="shared" si="327"/>
        <v>#N/A</v>
      </c>
      <c r="S2333" s="613" t="e">
        <f t="shared" si="328"/>
        <v>#N/A</v>
      </c>
      <c r="T2333" s="747" t="e">
        <f t="shared" si="329"/>
        <v>#N/A</v>
      </c>
      <c r="U2333" s="613" t="e">
        <f t="shared" si="330"/>
        <v>#N/A</v>
      </c>
    </row>
    <row r="2334" spans="1:21">
      <c r="A2334" s="285"/>
      <c r="B2334" s="285"/>
      <c r="C2334" s="447"/>
      <c r="D2334" s="497" t="e">
        <f t="shared" si="331"/>
        <v>#N/A</v>
      </c>
      <c r="E2334" s="496" t="e">
        <v>#N/A</v>
      </c>
      <c r="F2334" s="489" t="e">
        <v>#N/A</v>
      </c>
      <c r="G2334" s="489" t="e">
        <v>#N/A</v>
      </c>
      <c r="H2334" s="489" t="e">
        <v>#N/A</v>
      </c>
      <c r="I2334" s="489" t="e">
        <v>#N/A</v>
      </c>
      <c r="J2334" s="489" t="e">
        <v>#N/A</v>
      </c>
      <c r="K2334" s="489" t="e">
        <v>#N/A</v>
      </c>
      <c r="L2334" s="489" t="e">
        <v>#N/A</v>
      </c>
      <c r="N2334" s="613" t="e">
        <f t="shared" si="324"/>
        <v>#N/A</v>
      </c>
      <c r="O2334" s="613" t="e">
        <f t="shared" si="325"/>
        <v>#N/A</v>
      </c>
      <c r="P2334" s="613" t="e">
        <f t="shared" si="326"/>
        <v>#N/A</v>
      </c>
      <c r="Q2334" s="896" t="e">
        <f t="shared" si="332"/>
        <v>#N/A</v>
      </c>
      <c r="R2334" s="613" t="e">
        <f t="shared" si="327"/>
        <v>#N/A</v>
      </c>
      <c r="S2334" s="613" t="e">
        <f t="shared" si="328"/>
        <v>#N/A</v>
      </c>
      <c r="T2334" s="747" t="e">
        <f t="shared" si="329"/>
        <v>#N/A</v>
      </c>
      <c r="U2334" s="613" t="e">
        <f t="shared" si="330"/>
        <v>#N/A</v>
      </c>
    </row>
    <row r="2335" spans="1:21">
      <c r="A2335" s="285"/>
      <c r="B2335" s="285"/>
      <c r="C2335" s="447"/>
      <c r="D2335" s="497" t="e">
        <f t="shared" si="331"/>
        <v>#N/A</v>
      </c>
      <c r="E2335" s="496" t="e">
        <v>#N/A</v>
      </c>
      <c r="F2335" s="489" t="e">
        <v>#N/A</v>
      </c>
      <c r="G2335" s="489" t="e">
        <v>#N/A</v>
      </c>
      <c r="H2335" s="489" t="e">
        <v>#N/A</v>
      </c>
      <c r="I2335" s="489" t="e">
        <v>#N/A</v>
      </c>
      <c r="J2335" s="489" t="e">
        <v>#N/A</v>
      </c>
      <c r="K2335" s="489" t="e">
        <v>#N/A</v>
      </c>
      <c r="L2335" s="489" t="e">
        <v>#N/A</v>
      </c>
      <c r="N2335" s="613" t="e">
        <f t="shared" si="324"/>
        <v>#N/A</v>
      </c>
      <c r="O2335" s="613" t="e">
        <f t="shared" si="325"/>
        <v>#N/A</v>
      </c>
      <c r="P2335" s="613" t="e">
        <f t="shared" si="326"/>
        <v>#N/A</v>
      </c>
      <c r="Q2335" s="896" t="e">
        <f t="shared" si="332"/>
        <v>#N/A</v>
      </c>
      <c r="R2335" s="613" t="e">
        <f t="shared" si="327"/>
        <v>#N/A</v>
      </c>
      <c r="S2335" s="613" t="e">
        <f t="shared" si="328"/>
        <v>#N/A</v>
      </c>
      <c r="T2335" s="747" t="e">
        <f t="shared" si="329"/>
        <v>#N/A</v>
      </c>
      <c r="U2335" s="613" t="e">
        <f t="shared" si="330"/>
        <v>#N/A</v>
      </c>
    </row>
    <row r="2336" spans="1:21">
      <c r="A2336" s="285"/>
      <c r="B2336" s="285"/>
      <c r="C2336" s="447"/>
      <c r="D2336" s="497" t="e">
        <f t="shared" si="331"/>
        <v>#N/A</v>
      </c>
      <c r="E2336" s="496" t="e">
        <v>#N/A</v>
      </c>
      <c r="F2336" s="489" t="e">
        <v>#N/A</v>
      </c>
      <c r="G2336" s="489" t="e">
        <v>#N/A</v>
      </c>
      <c r="H2336" s="489" t="e">
        <v>#N/A</v>
      </c>
      <c r="I2336" s="489" t="e">
        <v>#N/A</v>
      </c>
      <c r="J2336" s="489" t="e">
        <v>#N/A</v>
      </c>
      <c r="K2336" s="489" t="e">
        <v>#N/A</v>
      </c>
      <c r="L2336" s="489" t="e">
        <v>#N/A</v>
      </c>
      <c r="N2336" s="613" t="e">
        <f t="shared" si="324"/>
        <v>#N/A</v>
      </c>
      <c r="O2336" s="613" t="e">
        <f t="shared" si="325"/>
        <v>#N/A</v>
      </c>
      <c r="P2336" s="613" t="e">
        <f t="shared" si="326"/>
        <v>#N/A</v>
      </c>
      <c r="Q2336" s="896" t="e">
        <f t="shared" si="332"/>
        <v>#N/A</v>
      </c>
      <c r="R2336" s="613" t="e">
        <f t="shared" si="327"/>
        <v>#N/A</v>
      </c>
      <c r="S2336" s="613" t="e">
        <f t="shared" si="328"/>
        <v>#N/A</v>
      </c>
      <c r="T2336" s="747" t="e">
        <f t="shared" si="329"/>
        <v>#N/A</v>
      </c>
      <c r="U2336" s="613" t="e">
        <f t="shared" si="330"/>
        <v>#N/A</v>
      </c>
    </row>
    <row r="2337" spans="1:21">
      <c r="A2337" s="285"/>
      <c r="B2337" s="285"/>
      <c r="C2337" s="447"/>
      <c r="D2337" s="497" t="e">
        <f t="shared" si="331"/>
        <v>#N/A</v>
      </c>
      <c r="E2337" s="496" t="e">
        <v>#N/A</v>
      </c>
      <c r="F2337" s="489" t="e">
        <v>#N/A</v>
      </c>
      <c r="G2337" s="489" t="e">
        <v>#N/A</v>
      </c>
      <c r="H2337" s="489" t="e">
        <v>#N/A</v>
      </c>
      <c r="I2337" s="489" t="e">
        <v>#N/A</v>
      </c>
      <c r="J2337" s="489" t="e">
        <v>#N/A</v>
      </c>
      <c r="K2337" s="489" t="e">
        <v>#N/A</v>
      </c>
      <c r="L2337" s="489" t="e">
        <v>#N/A</v>
      </c>
      <c r="N2337" s="613" t="e">
        <f t="shared" si="324"/>
        <v>#N/A</v>
      </c>
      <c r="O2337" s="613" t="e">
        <f t="shared" si="325"/>
        <v>#N/A</v>
      </c>
      <c r="P2337" s="613" t="e">
        <f t="shared" si="326"/>
        <v>#N/A</v>
      </c>
      <c r="Q2337" s="896" t="e">
        <f t="shared" si="332"/>
        <v>#N/A</v>
      </c>
      <c r="R2337" s="613" t="e">
        <f t="shared" si="327"/>
        <v>#N/A</v>
      </c>
      <c r="S2337" s="613" t="e">
        <f t="shared" si="328"/>
        <v>#N/A</v>
      </c>
      <c r="T2337" s="747" t="e">
        <f t="shared" si="329"/>
        <v>#N/A</v>
      </c>
      <c r="U2337" s="613" t="e">
        <f t="shared" si="330"/>
        <v>#N/A</v>
      </c>
    </row>
    <row r="2338" spans="1:21">
      <c r="A2338" s="285"/>
      <c r="B2338" s="285"/>
      <c r="C2338" s="447"/>
      <c r="D2338" s="497" t="e">
        <f t="shared" si="331"/>
        <v>#N/A</v>
      </c>
      <c r="E2338" s="496" t="e">
        <v>#N/A</v>
      </c>
      <c r="F2338" s="489" t="e">
        <v>#N/A</v>
      </c>
      <c r="G2338" s="489" t="e">
        <v>#N/A</v>
      </c>
      <c r="H2338" s="489" t="e">
        <v>#N/A</v>
      </c>
      <c r="I2338" s="489" t="e">
        <v>#N/A</v>
      </c>
      <c r="J2338" s="489" t="e">
        <v>#N/A</v>
      </c>
      <c r="K2338" s="489" t="e">
        <v>#N/A</v>
      </c>
      <c r="L2338" s="489" t="e">
        <v>#N/A</v>
      </c>
      <c r="N2338" s="613" t="e">
        <f t="shared" si="324"/>
        <v>#N/A</v>
      </c>
      <c r="O2338" s="613" t="e">
        <f t="shared" si="325"/>
        <v>#N/A</v>
      </c>
      <c r="P2338" s="613" t="e">
        <f t="shared" si="326"/>
        <v>#N/A</v>
      </c>
      <c r="Q2338" s="896" t="e">
        <f t="shared" si="332"/>
        <v>#N/A</v>
      </c>
      <c r="R2338" s="613" t="e">
        <f t="shared" si="327"/>
        <v>#N/A</v>
      </c>
      <c r="S2338" s="613" t="e">
        <f t="shared" si="328"/>
        <v>#N/A</v>
      </c>
      <c r="T2338" s="747" t="e">
        <f t="shared" si="329"/>
        <v>#N/A</v>
      </c>
      <c r="U2338" s="613" t="e">
        <f t="shared" si="330"/>
        <v>#N/A</v>
      </c>
    </row>
    <row r="2339" spans="1:21">
      <c r="A2339" s="285"/>
      <c r="B2339" s="285"/>
      <c r="C2339" s="447"/>
      <c r="D2339" s="497" t="e">
        <f t="shared" si="331"/>
        <v>#N/A</v>
      </c>
      <c r="E2339" s="496" t="e">
        <v>#N/A</v>
      </c>
      <c r="F2339" s="489" t="e">
        <v>#N/A</v>
      </c>
      <c r="G2339" s="489" t="e">
        <v>#N/A</v>
      </c>
      <c r="H2339" s="489" t="e">
        <v>#N/A</v>
      </c>
      <c r="I2339" s="489" t="e">
        <v>#N/A</v>
      </c>
      <c r="J2339" s="489" t="e">
        <v>#N/A</v>
      </c>
      <c r="K2339" s="489" t="e">
        <v>#N/A</v>
      </c>
      <c r="L2339" s="489" t="e">
        <v>#N/A</v>
      </c>
      <c r="N2339" s="613" t="e">
        <f t="shared" si="324"/>
        <v>#N/A</v>
      </c>
      <c r="O2339" s="613" t="e">
        <f t="shared" si="325"/>
        <v>#N/A</v>
      </c>
      <c r="P2339" s="613" t="e">
        <f t="shared" si="326"/>
        <v>#N/A</v>
      </c>
      <c r="Q2339" s="896" t="e">
        <f t="shared" si="332"/>
        <v>#N/A</v>
      </c>
      <c r="R2339" s="613" t="e">
        <f t="shared" si="327"/>
        <v>#N/A</v>
      </c>
      <c r="S2339" s="613" t="e">
        <f t="shared" si="328"/>
        <v>#N/A</v>
      </c>
      <c r="T2339" s="747" t="e">
        <f t="shared" si="329"/>
        <v>#N/A</v>
      </c>
      <c r="U2339" s="613" t="e">
        <f t="shared" si="330"/>
        <v>#N/A</v>
      </c>
    </row>
    <row r="2340" spans="1:21">
      <c r="A2340" s="285"/>
      <c r="B2340" s="285"/>
      <c r="C2340" s="447"/>
      <c r="D2340" s="497" t="e">
        <f t="shared" si="331"/>
        <v>#N/A</v>
      </c>
      <c r="E2340" s="496" t="e">
        <v>#N/A</v>
      </c>
      <c r="F2340" s="489" t="e">
        <v>#N/A</v>
      </c>
      <c r="G2340" s="489" t="e">
        <v>#N/A</v>
      </c>
      <c r="H2340" s="489" t="e">
        <v>#N/A</v>
      </c>
      <c r="I2340" s="489" t="e">
        <v>#N/A</v>
      </c>
      <c r="J2340" s="489" t="e">
        <v>#N/A</v>
      </c>
      <c r="K2340" s="489" t="e">
        <v>#N/A</v>
      </c>
      <c r="L2340" s="489" t="e">
        <v>#N/A</v>
      </c>
      <c r="N2340" s="613" t="e">
        <f t="shared" si="324"/>
        <v>#N/A</v>
      </c>
      <c r="O2340" s="613" t="e">
        <f t="shared" si="325"/>
        <v>#N/A</v>
      </c>
      <c r="P2340" s="613" t="e">
        <f t="shared" si="326"/>
        <v>#N/A</v>
      </c>
      <c r="Q2340" s="896" t="e">
        <f t="shared" si="332"/>
        <v>#N/A</v>
      </c>
      <c r="R2340" s="613" t="e">
        <f t="shared" si="327"/>
        <v>#N/A</v>
      </c>
      <c r="S2340" s="613" t="e">
        <f t="shared" si="328"/>
        <v>#N/A</v>
      </c>
      <c r="T2340" s="747" t="e">
        <f t="shared" si="329"/>
        <v>#N/A</v>
      </c>
      <c r="U2340" s="613" t="e">
        <f t="shared" si="330"/>
        <v>#N/A</v>
      </c>
    </row>
    <row r="2341" spans="1:21">
      <c r="A2341" s="285"/>
      <c r="B2341" s="285"/>
      <c r="C2341" s="447"/>
      <c r="D2341" s="497" t="e">
        <f t="shared" si="331"/>
        <v>#N/A</v>
      </c>
      <c r="E2341" s="496" t="e">
        <v>#N/A</v>
      </c>
      <c r="F2341" s="489" t="e">
        <v>#N/A</v>
      </c>
      <c r="G2341" s="489" t="e">
        <v>#N/A</v>
      </c>
      <c r="H2341" s="489" t="e">
        <v>#N/A</v>
      </c>
      <c r="I2341" s="489" t="e">
        <v>#N/A</v>
      </c>
      <c r="J2341" s="489" t="e">
        <v>#N/A</v>
      </c>
      <c r="K2341" s="489" t="e">
        <v>#N/A</v>
      </c>
      <c r="L2341" s="489" t="e">
        <v>#N/A</v>
      </c>
      <c r="N2341" s="613" t="e">
        <f t="shared" si="324"/>
        <v>#N/A</v>
      </c>
      <c r="O2341" s="613" t="e">
        <f t="shared" si="325"/>
        <v>#N/A</v>
      </c>
      <c r="P2341" s="613" t="e">
        <f t="shared" si="326"/>
        <v>#N/A</v>
      </c>
      <c r="Q2341" s="896" t="e">
        <f t="shared" si="332"/>
        <v>#N/A</v>
      </c>
      <c r="R2341" s="613" t="e">
        <f t="shared" si="327"/>
        <v>#N/A</v>
      </c>
      <c r="S2341" s="613" t="e">
        <f t="shared" si="328"/>
        <v>#N/A</v>
      </c>
      <c r="T2341" s="747" t="e">
        <f t="shared" si="329"/>
        <v>#N/A</v>
      </c>
      <c r="U2341" s="613" t="e">
        <f t="shared" si="330"/>
        <v>#N/A</v>
      </c>
    </row>
    <row r="2342" spans="1:21">
      <c r="A2342" s="285"/>
      <c r="B2342" s="285"/>
      <c r="C2342" s="447"/>
      <c r="D2342" s="497" t="e">
        <f t="shared" si="331"/>
        <v>#N/A</v>
      </c>
      <c r="E2342" s="496" t="e">
        <v>#N/A</v>
      </c>
      <c r="F2342" s="489" t="e">
        <v>#N/A</v>
      </c>
      <c r="G2342" s="489" t="e">
        <v>#N/A</v>
      </c>
      <c r="H2342" s="489" t="e">
        <v>#N/A</v>
      </c>
      <c r="I2342" s="489" t="e">
        <v>#N/A</v>
      </c>
      <c r="J2342" s="489" t="e">
        <v>#N/A</v>
      </c>
      <c r="K2342" s="489" t="e">
        <v>#N/A</v>
      </c>
      <c r="L2342" s="489" t="e">
        <v>#N/A</v>
      </c>
      <c r="N2342" s="613" t="e">
        <f t="shared" si="324"/>
        <v>#N/A</v>
      </c>
      <c r="O2342" s="613" t="e">
        <f t="shared" si="325"/>
        <v>#N/A</v>
      </c>
      <c r="P2342" s="613" t="e">
        <f t="shared" si="326"/>
        <v>#N/A</v>
      </c>
      <c r="Q2342" s="896" t="e">
        <f t="shared" si="332"/>
        <v>#N/A</v>
      </c>
      <c r="R2342" s="613" t="e">
        <f t="shared" si="327"/>
        <v>#N/A</v>
      </c>
      <c r="S2342" s="613" t="e">
        <f t="shared" si="328"/>
        <v>#N/A</v>
      </c>
      <c r="T2342" s="747" t="e">
        <f t="shared" si="329"/>
        <v>#N/A</v>
      </c>
      <c r="U2342" s="613" t="e">
        <f t="shared" si="330"/>
        <v>#N/A</v>
      </c>
    </row>
    <row r="2343" spans="1:21">
      <c r="A2343" s="285"/>
      <c r="B2343" s="285"/>
      <c r="C2343" s="447"/>
      <c r="D2343" s="497" t="e">
        <f t="shared" si="331"/>
        <v>#N/A</v>
      </c>
      <c r="E2343" s="496" t="e">
        <v>#N/A</v>
      </c>
      <c r="F2343" s="489" t="e">
        <v>#N/A</v>
      </c>
      <c r="G2343" s="489" t="e">
        <v>#N/A</v>
      </c>
      <c r="H2343" s="489" t="e">
        <v>#N/A</v>
      </c>
      <c r="I2343" s="489" t="e">
        <v>#N/A</v>
      </c>
      <c r="J2343" s="489" t="e">
        <v>#N/A</v>
      </c>
      <c r="K2343" s="489" t="e">
        <v>#N/A</v>
      </c>
      <c r="L2343" s="489" t="e">
        <v>#N/A</v>
      </c>
      <c r="N2343" s="613" t="e">
        <f t="shared" si="324"/>
        <v>#N/A</v>
      </c>
      <c r="O2343" s="613" t="e">
        <f t="shared" si="325"/>
        <v>#N/A</v>
      </c>
      <c r="P2343" s="613" t="e">
        <f t="shared" si="326"/>
        <v>#N/A</v>
      </c>
      <c r="Q2343" s="896" t="e">
        <f t="shared" si="332"/>
        <v>#N/A</v>
      </c>
      <c r="R2343" s="613" t="e">
        <f t="shared" si="327"/>
        <v>#N/A</v>
      </c>
      <c r="S2343" s="613" t="e">
        <f t="shared" si="328"/>
        <v>#N/A</v>
      </c>
      <c r="T2343" s="747" t="e">
        <f t="shared" si="329"/>
        <v>#N/A</v>
      </c>
      <c r="U2343" s="613" t="e">
        <f t="shared" si="330"/>
        <v>#N/A</v>
      </c>
    </row>
    <row r="2344" spans="1:21">
      <c r="A2344" s="285"/>
      <c r="B2344" s="285"/>
      <c r="C2344" s="447"/>
      <c r="D2344" s="497" t="e">
        <f t="shared" si="331"/>
        <v>#N/A</v>
      </c>
      <c r="E2344" s="496" t="e">
        <v>#N/A</v>
      </c>
      <c r="F2344" s="489" t="e">
        <v>#N/A</v>
      </c>
      <c r="G2344" s="489" t="e">
        <v>#N/A</v>
      </c>
      <c r="H2344" s="489" t="e">
        <v>#N/A</v>
      </c>
      <c r="I2344" s="489" t="e">
        <v>#N/A</v>
      </c>
      <c r="J2344" s="489" t="e">
        <v>#N/A</v>
      </c>
      <c r="K2344" s="489" t="e">
        <v>#N/A</v>
      </c>
      <c r="L2344" s="489" t="e">
        <v>#N/A</v>
      </c>
      <c r="N2344" s="613" t="e">
        <f t="shared" si="324"/>
        <v>#N/A</v>
      </c>
      <c r="O2344" s="613" t="e">
        <f t="shared" si="325"/>
        <v>#N/A</v>
      </c>
      <c r="P2344" s="613" t="e">
        <f t="shared" si="326"/>
        <v>#N/A</v>
      </c>
      <c r="Q2344" s="896" t="e">
        <f t="shared" si="332"/>
        <v>#N/A</v>
      </c>
      <c r="R2344" s="613" t="e">
        <f t="shared" si="327"/>
        <v>#N/A</v>
      </c>
      <c r="S2344" s="613" t="e">
        <f t="shared" si="328"/>
        <v>#N/A</v>
      </c>
      <c r="T2344" s="747" t="e">
        <f t="shared" si="329"/>
        <v>#N/A</v>
      </c>
      <c r="U2344" s="613" t="e">
        <f t="shared" si="330"/>
        <v>#N/A</v>
      </c>
    </row>
    <row r="2345" spans="1:21">
      <c r="A2345" s="285"/>
      <c r="B2345" s="285"/>
      <c r="C2345" s="447"/>
      <c r="D2345" s="497" t="e">
        <f t="shared" si="331"/>
        <v>#N/A</v>
      </c>
      <c r="E2345" s="496" t="e">
        <v>#N/A</v>
      </c>
      <c r="F2345" s="489" t="e">
        <v>#N/A</v>
      </c>
      <c r="G2345" s="489" t="e">
        <v>#N/A</v>
      </c>
      <c r="H2345" s="489" t="e">
        <v>#N/A</v>
      </c>
      <c r="I2345" s="489" t="e">
        <v>#N/A</v>
      </c>
      <c r="J2345" s="489" t="e">
        <v>#N/A</v>
      </c>
      <c r="K2345" s="489" t="e">
        <v>#N/A</v>
      </c>
      <c r="L2345" s="489" t="e">
        <v>#N/A</v>
      </c>
      <c r="N2345" s="613" t="e">
        <f t="shared" si="324"/>
        <v>#N/A</v>
      </c>
      <c r="O2345" s="613" t="e">
        <f t="shared" si="325"/>
        <v>#N/A</v>
      </c>
      <c r="P2345" s="613" t="e">
        <f t="shared" si="326"/>
        <v>#N/A</v>
      </c>
      <c r="Q2345" s="896" t="e">
        <f t="shared" si="332"/>
        <v>#N/A</v>
      </c>
      <c r="R2345" s="613" t="e">
        <f t="shared" si="327"/>
        <v>#N/A</v>
      </c>
      <c r="S2345" s="613" t="e">
        <f t="shared" si="328"/>
        <v>#N/A</v>
      </c>
      <c r="T2345" s="747" t="e">
        <f t="shared" si="329"/>
        <v>#N/A</v>
      </c>
      <c r="U2345" s="613" t="e">
        <f t="shared" si="330"/>
        <v>#N/A</v>
      </c>
    </row>
    <row r="2346" spans="1:21">
      <c r="A2346" s="285"/>
      <c r="B2346" s="285"/>
      <c r="C2346" s="447"/>
      <c r="D2346" s="497" t="e">
        <f t="shared" si="331"/>
        <v>#N/A</v>
      </c>
      <c r="E2346" s="496" t="e">
        <v>#N/A</v>
      </c>
      <c r="F2346" s="489" t="e">
        <v>#N/A</v>
      </c>
      <c r="G2346" s="489" t="e">
        <v>#N/A</v>
      </c>
      <c r="H2346" s="489" t="e">
        <v>#N/A</v>
      </c>
      <c r="I2346" s="489" t="e">
        <v>#N/A</v>
      </c>
      <c r="J2346" s="489" t="e">
        <v>#N/A</v>
      </c>
      <c r="K2346" s="489" t="e">
        <v>#N/A</v>
      </c>
      <c r="L2346" s="489" t="e">
        <v>#N/A</v>
      </c>
      <c r="N2346" s="613" t="e">
        <f t="shared" si="324"/>
        <v>#N/A</v>
      </c>
      <c r="O2346" s="613" t="e">
        <f t="shared" si="325"/>
        <v>#N/A</v>
      </c>
      <c r="P2346" s="613" t="e">
        <f t="shared" si="326"/>
        <v>#N/A</v>
      </c>
      <c r="Q2346" s="896" t="e">
        <f t="shared" si="332"/>
        <v>#N/A</v>
      </c>
      <c r="R2346" s="613" t="e">
        <f t="shared" si="327"/>
        <v>#N/A</v>
      </c>
      <c r="S2346" s="613" t="e">
        <f t="shared" si="328"/>
        <v>#N/A</v>
      </c>
      <c r="T2346" s="747" t="e">
        <f t="shared" si="329"/>
        <v>#N/A</v>
      </c>
      <c r="U2346" s="613" t="e">
        <f t="shared" si="330"/>
        <v>#N/A</v>
      </c>
    </row>
    <row r="2347" spans="1:21">
      <c r="A2347" s="285"/>
      <c r="B2347" s="285"/>
      <c r="C2347" s="447"/>
      <c r="D2347" s="497" t="e">
        <f t="shared" si="331"/>
        <v>#N/A</v>
      </c>
      <c r="E2347" s="496" t="e">
        <v>#N/A</v>
      </c>
      <c r="F2347" s="489" t="e">
        <v>#N/A</v>
      </c>
      <c r="G2347" s="489" t="e">
        <v>#N/A</v>
      </c>
      <c r="H2347" s="489" t="e">
        <v>#N/A</v>
      </c>
      <c r="I2347" s="489" t="e">
        <v>#N/A</v>
      </c>
      <c r="J2347" s="489" t="e">
        <v>#N/A</v>
      </c>
      <c r="K2347" s="489" t="e">
        <v>#N/A</v>
      </c>
      <c r="L2347" s="489" t="e">
        <v>#N/A</v>
      </c>
      <c r="N2347" s="613" t="e">
        <f t="shared" si="324"/>
        <v>#N/A</v>
      </c>
      <c r="O2347" s="613" t="e">
        <f t="shared" si="325"/>
        <v>#N/A</v>
      </c>
      <c r="P2347" s="613" t="e">
        <f t="shared" si="326"/>
        <v>#N/A</v>
      </c>
      <c r="Q2347" s="896" t="e">
        <f t="shared" si="332"/>
        <v>#N/A</v>
      </c>
      <c r="R2347" s="613" t="e">
        <f t="shared" si="327"/>
        <v>#N/A</v>
      </c>
      <c r="S2347" s="613" t="e">
        <f t="shared" si="328"/>
        <v>#N/A</v>
      </c>
      <c r="T2347" s="747" t="e">
        <f t="shared" si="329"/>
        <v>#N/A</v>
      </c>
      <c r="U2347" s="613" t="e">
        <f t="shared" si="330"/>
        <v>#N/A</v>
      </c>
    </row>
    <row r="2348" spans="1:21">
      <c r="A2348" s="285"/>
      <c r="B2348" s="285"/>
      <c r="C2348" s="447"/>
      <c r="D2348" s="497" t="e">
        <f t="shared" si="331"/>
        <v>#N/A</v>
      </c>
      <c r="E2348" s="496" t="e">
        <v>#N/A</v>
      </c>
      <c r="F2348" s="489" t="e">
        <v>#N/A</v>
      </c>
      <c r="G2348" s="489" t="e">
        <v>#N/A</v>
      </c>
      <c r="H2348" s="489" t="e">
        <v>#N/A</v>
      </c>
      <c r="I2348" s="489" t="e">
        <v>#N/A</v>
      </c>
      <c r="J2348" s="489" t="e">
        <v>#N/A</v>
      </c>
      <c r="K2348" s="489" t="e">
        <v>#N/A</v>
      </c>
      <c r="L2348" s="489" t="e">
        <v>#N/A</v>
      </c>
      <c r="N2348" s="613" t="e">
        <f t="shared" si="324"/>
        <v>#N/A</v>
      </c>
      <c r="O2348" s="613" t="e">
        <f t="shared" si="325"/>
        <v>#N/A</v>
      </c>
      <c r="P2348" s="613" t="e">
        <f t="shared" si="326"/>
        <v>#N/A</v>
      </c>
      <c r="Q2348" s="896" t="e">
        <f t="shared" si="332"/>
        <v>#N/A</v>
      </c>
      <c r="R2348" s="613" t="e">
        <f t="shared" si="327"/>
        <v>#N/A</v>
      </c>
      <c r="S2348" s="613" t="e">
        <f t="shared" si="328"/>
        <v>#N/A</v>
      </c>
      <c r="T2348" s="747" t="e">
        <f t="shared" si="329"/>
        <v>#N/A</v>
      </c>
      <c r="U2348" s="613" t="e">
        <f t="shared" si="330"/>
        <v>#N/A</v>
      </c>
    </row>
    <row r="2349" spans="1:21">
      <c r="A2349" s="285"/>
      <c r="B2349" s="285"/>
      <c r="C2349" s="447"/>
      <c r="D2349" s="497" t="e">
        <f t="shared" si="331"/>
        <v>#N/A</v>
      </c>
      <c r="E2349" s="496" t="e">
        <v>#N/A</v>
      </c>
      <c r="F2349" s="489" t="e">
        <v>#N/A</v>
      </c>
      <c r="G2349" s="489" t="e">
        <v>#N/A</v>
      </c>
      <c r="H2349" s="489" t="e">
        <v>#N/A</v>
      </c>
      <c r="I2349" s="489" t="e">
        <v>#N/A</v>
      </c>
      <c r="J2349" s="489" t="e">
        <v>#N/A</v>
      </c>
      <c r="K2349" s="489" t="e">
        <v>#N/A</v>
      </c>
      <c r="L2349" s="489" t="e">
        <v>#N/A</v>
      </c>
      <c r="N2349" s="613" t="e">
        <f t="shared" si="324"/>
        <v>#N/A</v>
      </c>
      <c r="O2349" s="613" t="e">
        <f t="shared" si="325"/>
        <v>#N/A</v>
      </c>
      <c r="P2349" s="613" t="e">
        <f t="shared" si="326"/>
        <v>#N/A</v>
      </c>
      <c r="Q2349" s="896" t="e">
        <f t="shared" si="332"/>
        <v>#N/A</v>
      </c>
      <c r="R2349" s="613" t="e">
        <f t="shared" si="327"/>
        <v>#N/A</v>
      </c>
      <c r="S2349" s="613" t="e">
        <f t="shared" si="328"/>
        <v>#N/A</v>
      </c>
      <c r="T2349" s="747" t="e">
        <f t="shared" si="329"/>
        <v>#N/A</v>
      </c>
      <c r="U2349" s="613" t="e">
        <f t="shared" si="330"/>
        <v>#N/A</v>
      </c>
    </row>
    <row r="2350" spans="1:21">
      <c r="A2350" s="285"/>
      <c r="B2350" s="285"/>
      <c r="C2350" s="447"/>
      <c r="D2350" s="497" t="e">
        <f t="shared" si="331"/>
        <v>#N/A</v>
      </c>
      <c r="E2350" s="496" t="e">
        <v>#N/A</v>
      </c>
      <c r="F2350" s="489" t="e">
        <v>#N/A</v>
      </c>
      <c r="G2350" s="489" t="e">
        <v>#N/A</v>
      </c>
      <c r="H2350" s="489" t="e">
        <v>#N/A</v>
      </c>
      <c r="I2350" s="489" t="e">
        <v>#N/A</v>
      </c>
      <c r="J2350" s="489" t="e">
        <v>#N/A</v>
      </c>
      <c r="K2350" s="489" t="e">
        <v>#N/A</v>
      </c>
      <c r="L2350" s="489" t="e">
        <v>#N/A</v>
      </c>
      <c r="N2350" s="613" t="e">
        <f t="shared" si="324"/>
        <v>#N/A</v>
      </c>
      <c r="O2350" s="613" t="e">
        <f t="shared" si="325"/>
        <v>#N/A</v>
      </c>
      <c r="P2350" s="613" t="e">
        <f t="shared" si="326"/>
        <v>#N/A</v>
      </c>
      <c r="Q2350" s="896" t="e">
        <f t="shared" si="332"/>
        <v>#N/A</v>
      </c>
      <c r="R2350" s="613" t="e">
        <f t="shared" si="327"/>
        <v>#N/A</v>
      </c>
      <c r="S2350" s="613" t="e">
        <f t="shared" si="328"/>
        <v>#N/A</v>
      </c>
      <c r="T2350" s="747" t="e">
        <f t="shared" si="329"/>
        <v>#N/A</v>
      </c>
      <c r="U2350" s="613" t="e">
        <f t="shared" si="330"/>
        <v>#N/A</v>
      </c>
    </row>
    <row r="2351" spans="1:21">
      <c r="A2351" s="285"/>
      <c r="B2351" s="285"/>
      <c r="C2351" s="447"/>
      <c r="D2351" s="497" t="e">
        <f t="shared" si="331"/>
        <v>#N/A</v>
      </c>
      <c r="E2351" s="496" t="e">
        <v>#N/A</v>
      </c>
      <c r="F2351" s="489" t="e">
        <v>#N/A</v>
      </c>
      <c r="G2351" s="489" t="e">
        <v>#N/A</v>
      </c>
      <c r="H2351" s="489" t="e">
        <v>#N/A</v>
      </c>
      <c r="I2351" s="489" t="e">
        <v>#N/A</v>
      </c>
      <c r="J2351" s="489" t="e">
        <v>#N/A</v>
      </c>
      <c r="K2351" s="489" t="e">
        <v>#N/A</v>
      </c>
      <c r="L2351" s="489" t="e">
        <v>#N/A</v>
      </c>
      <c r="N2351" s="613" t="e">
        <f t="shared" si="324"/>
        <v>#N/A</v>
      </c>
      <c r="O2351" s="613" t="e">
        <f t="shared" si="325"/>
        <v>#N/A</v>
      </c>
      <c r="P2351" s="613" t="e">
        <f t="shared" si="326"/>
        <v>#N/A</v>
      </c>
      <c r="Q2351" s="896" t="e">
        <f t="shared" si="332"/>
        <v>#N/A</v>
      </c>
      <c r="R2351" s="613" t="e">
        <f t="shared" si="327"/>
        <v>#N/A</v>
      </c>
      <c r="S2351" s="613" t="e">
        <f t="shared" si="328"/>
        <v>#N/A</v>
      </c>
      <c r="T2351" s="747" t="e">
        <f t="shared" si="329"/>
        <v>#N/A</v>
      </c>
      <c r="U2351" s="613" t="e">
        <f t="shared" si="330"/>
        <v>#N/A</v>
      </c>
    </row>
    <row r="2352" spans="1:21">
      <c r="A2352" s="285"/>
      <c r="B2352" s="285"/>
      <c r="C2352" s="447"/>
      <c r="D2352" s="497" t="e">
        <f t="shared" si="331"/>
        <v>#N/A</v>
      </c>
      <c r="E2352" s="496" t="e">
        <v>#N/A</v>
      </c>
      <c r="F2352" s="489" t="e">
        <v>#N/A</v>
      </c>
      <c r="G2352" s="489" t="e">
        <v>#N/A</v>
      </c>
      <c r="H2352" s="489" t="e">
        <v>#N/A</v>
      </c>
      <c r="I2352" s="489" t="e">
        <v>#N/A</v>
      </c>
      <c r="J2352" s="489" t="e">
        <v>#N/A</v>
      </c>
      <c r="K2352" s="489" t="e">
        <v>#N/A</v>
      </c>
      <c r="L2352" s="489" t="e">
        <v>#N/A</v>
      </c>
      <c r="N2352" s="613" t="e">
        <f t="shared" si="324"/>
        <v>#N/A</v>
      </c>
      <c r="O2352" s="613" t="e">
        <f t="shared" si="325"/>
        <v>#N/A</v>
      </c>
      <c r="P2352" s="613" t="e">
        <f t="shared" si="326"/>
        <v>#N/A</v>
      </c>
      <c r="Q2352" s="896" t="e">
        <f t="shared" si="332"/>
        <v>#N/A</v>
      </c>
      <c r="R2352" s="613" t="e">
        <f t="shared" si="327"/>
        <v>#N/A</v>
      </c>
      <c r="S2352" s="613" t="e">
        <f t="shared" si="328"/>
        <v>#N/A</v>
      </c>
      <c r="T2352" s="747" t="e">
        <f t="shared" si="329"/>
        <v>#N/A</v>
      </c>
      <c r="U2352" s="613" t="e">
        <f t="shared" si="330"/>
        <v>#N/A</v>
      </c>
    </row>
    <row r="2353" spans="1:21">
      <c r="A2353" s="285"/>
      <c r="B2353" s="285"/>
      <c r="C2353" s="447"/>
      <c r="D2353" s="497" t="e">
        <f t="shared" si="331"/>
        <v>#N/A</v>
      </c>
      <c r="E2353" s="496" t="e">
        <v>#N/A</v>
      </c>
      <c r="F2353" s="489" t="e">
        <v>#N/A</v>
      </c>
      <c r="G2353" s="489" t="e">
        <v>#N/A</v>
      </c>
      <c r="H2353" s="489" t="e">
        <v>#N/A</v>
      </c>
      <c r="I2353" s="489" t="e">
        <v>#N/A</v>
      </c>
      <c r="J2353" s="489" t="e">
        <v>#N/A</v>
      </c>
      <c r="K2353" s="489" t="e">
        <v>#N/A</v>
      </c>
      <c r="L2353" s="489" t="e">
        <v>#N/A</v>
      </c>
      <c r="N2353" s="613" t="e">
        <f t="shared" si="324"/>
        <v>#N/A</v>
      </c>
      <c r="O2353" s="613" t="e">
        <f t="shared" si="325"/>
        <v>#N/A</v>
      </c>
      <c r="P2353" s="613" t="e">
        <f t="shared" si="326"/>
        <v>#N/A</v>
      </c>
      <c r="Q2353" s="896" t="e">
        <f t="shared" si="332"/>
        <v>#N/A</v>
      </c>
      <c r="R2353" s="613" t="e">
        <f t="shared" si="327"/>
        <v>#N/A</v>
      </c>
      <c r="S2353" s="613" t="e">
        <f t="shared" si="328"/>
        <v>#N/A</v>
      </c>
      <c r="T2353" s="747" t="e">
        <f t="shared" si="329"/>
        <v>#N/A</v>
      </c>
      <c r="U2353" s="613" t="e">
        <f t="shared" si="330"/>
        <v>#N/A</v>
      </c>
    </row>
    <row r="2354" spans="1:21">
      <c r="A2354" s="285"/>
      <c r="B2354" s="285"/>
      <c r="C2354" s="447"/>
      <c r="D2354" s="497" t="e">
        <f t="shared" si="331"/>
        <v>#N/A</v>
      </c>
      <c r="E2354" s="496" t="e">
        <v>#N/A</v>
      </c>
      <c r="F2354" s="489" t="e">
        <v>#N/A</v>
      </c>
      <c r="G2354" s="489" t="e">
        <v>#N/A</v>
      </c>
      <c r="H2354" s="489" t="e">
        <v>#N/A</v>
      </c>
      <c r="I2354" s="489" t="e">
        <v>#N/A</v>
      </c>
      <c r="J2354" s="489" t="e">
        <v>#N/A</v>
      </c>
      <c r="K2354" s="489" t="e">
        <v>#N/A</v>
      </c>
      <c r="L2354" s="489" t="e">
        <v>#N/A</v>
      </c>
      <c r="N2354" s="613" t="e">
        <f t="shared" si="324"/>
        <v>#N/A</v>
      </c>
      <c r="O2354" s="613" t="e">
        <f t="shared" si="325"/>
        <v>#N/A</v>
      </c>
      <c r="P2354" s="613" t="e">
        <f t="shared" si="326"/>
        <v>#N/A</v>
      </c>
      <c r="Q2354" s="896" t="e">
        <f t="shared" si="332"/>
        <v>#N/A</v>
      </c>
      <c r="R2354" s="613" t="e">
        <f t="shared" si="327"/>
        <v>#N/A</v>
      </c>
      <c r="S2354" s="613" t="e">
        <f t="shared" si="328"/>
        <v>#N/A</v>
      </c>
      <c r="T2354" s="747" t="e">
        <f t="shared" si="329"/>
        <v>#N/A</v>
      </c>
      <c r="U2354" s="613" t="e">
        <f t="shared" si="330"/>
        <v>#N/A</v>
      </c>
    </row>
    <row r="2355" spans="1:21">
      <c r="A2355" s="285"/>
      <c r="B2355" s="285"/>
      <c r="C2355" s="447"/>
      <c r="D2355" s="497" t="e">
        <f t="shared" si="331"/>
        <v>#N/A</v>
      </c>
      <c r="E2355" s="496" t="e">
        <v>#N/A</v>
      </c>
      <c r="F2355" s="489" t="e">
        <v>#N/A</v>
      </c>
      <c r="G2355" s="489" t="e">
        <v>#N/A</v>
      </c>
      <c r="H2355" s="489" t="e">
        <v>#N/A</v>
      </c>
      <c r="I2355" s="489" t="e">
        <v>#N/A</v>
      </c>
      <c r="J2355" s="489" t="e">
        <v>#N/A</v>
      </c>
      <c r="K2355" s="489" t="e">
        <v>#N/A</v>
      </c>
      <c r="L2355" s="489" t="e">
        <v>#N/A</v>
      </c>
      <c r="N2355" s="613" t="e">
        <f t="shared" si="324"/>
        <v>#N/A</v>
      </c>
      <c r="O2355" s="613" t="e">
        <f t="shared" si="325"/>
        <v>#N/A</v>
      </c>
      <c r="P2355" s="613" t="e">
        <f t="shared" si="326"/>
        <v>#N/A</v>
      </c>
      <c r="Q2355" s="896" t="e">
        <f t="shared" si="332"/>
        <v>#N/A</v>
      </c>
      <c r="R2355" s="613" t="e">
        <f t="shared" si="327"/>
        <v>#N/A</v>
      </c>
      <c r="S2355" s="613" t="e">
        <f t="shared" si="328"/>
        <v>#N/A</v>
      </c>
      <c r="T2355" s="747" t="e">
        <f t="shared" si="329"/>
        <v>#N/A</v>
      </c>
      <c r="U2355" s="613" t="e">
        <f t="shared" si="330"/>
        <v>#N/A</v>
      </c>
    </row>
    <row r="2356" spans="1:21">
      <c r="A2356" s="285"/>
      <c r="B2356" s="285"/>
      <c r="C2356" s="447"/>
      <c r="D2356" s="497" t="e">
        <f t="shared" si="331"/>
        <v>#N/A</v>
      </c>
      <c r="E2356" s="496" t="e">
        <v>#N/A</v>
      </c>
      <c r="F2356" s="489" t="e">
        <v>#N/A</v>
      </c>
      <c r="G2356" s="489" t="e">
        <v>#N/A</v>
      </c>
      <c r="H2356" s="489" t="e">
        <v>#N/A</v>
      </c>
      <c r="I2356" s="489" t="e">
        <v>#N/A</v>
      </c>
      <c r="J2356" s="489" t="e">
        <v>#N/A</v>
      </c>
      <c r="K2356" s="489" t="e">
        <v>#N/A</v>
      </c>
      <c r="L2356" s="489" t="e">
        <v>#N/A</v>
      </c>
      <c r="N2356" s="613" t="e">
        <f t="shared" si="324"/>
        <v>#N/A</v>
      </c>
      <c r="O2356" s="613" t="e">
        <f t="shared" si="325"/>
        <v>#N/A</v>
      </c>
      <c r="P2356" s="613" t="e">
        <f t="shared" si="326"/>
        <v>#N/A</v>
      </c>
      <c r="Q2356" s="896" t="e">
        <f t="shared" si="332"/>
        <v>#N/A</v>
      </c>
      <c r="R2356" s="613" t="e">
        <f t="shared" si="327"/>
        <v>#N/A</v>
      </c>
      <c r="S2356" s="613" t="e">
        <f t="shared" si="328"/>
        <v>#N/A</v>
      </c>
      <c r="T2356" s="747" t="e">
        <f t="shared" si="329"/>
        <v>#N/A</v>
      </c>
      <c r="U2356" s="613" t="e">
        <f t="shared" si="330"/>
        <v>#N/A</v>
      </c>
    </row>
    <row r="2357" spans="1:21">
      <c r="A2357" s="285"/>
      <c r="B2357" s="285"/>
      <c r="C2357" s="447"/>
      <c r="D2357" s="497" t="e">
        <f t="shared" si="331"/>
        <v>#N/A</v>
      </c>
      <c r="E2357" s="496" t="e">
        <v>#N/A</v>
      </c>
      <c r="F2357" s="489" t="e">
        <v>#N/A</v>
      </c>
      <c r="G2357" s="489" t="e">
        <v>#N/A</v>
      </c>
      <c r="H2357" s="489" t="e">
        <v>#N/A</v>
      </c>
      <c r="I2357" s="489" t="e">
        <v>#N/A</v>
      </c>
      <c r="J2357" s="489" t="e">
        <v>#N/A</v>
      </c>
      <c r="K2357" s="489" t="e">
        <v>#N/A</v>
      </c>
      <c r="L2357" s="489" t="e">
        <v>#N/A</v>
      </c>
      <c r="N2357" s="613" t="e">
        <f t="shared" si="324"/>
        <v>#N/A</v>
      </c>
      <c r="O2357" s="613" t="e">
        <f t="shared" si="325"/>
        <v>#N/A</v>
      </c>
      <c r="P2357" s="613" t="e">
        <f t="shared" si="326"/>
        <v>#N/A</v>
      </c>
      <c r="Q2357" s="896" t="e">
        <f t="shared" si="332"/>
        <v>#N/A</v>
      </c>
      <c r="R2357" s="613" t="e">
        <f t="shared" si="327"/>
        <v>#N/A</v>
      </c>
      <c r="S2357" s="613" t="e">
        <f t="shared" si="328"/>
        <v>#N/A</v>
      </c>
      <c r="T2357" s="747" t="e">
        <f t="shared" si="329"/>
        <v>#N/A</v>
      </c>
      <c r="U2357" s="613" t="e">
        <f t="shared" si="330"/>
        <v>#N/A</v>
      </c>
    </row>
    <row r="2358" spans="1:21">
      <c r="A2358" s="285"/>
      <c r="B2358" s="285"/>
      <c r="C2358" s="447"/>
      <c r="D2358" s="497" t="e">
        <f t="shared" si="331"/>
        <v>#N/A</v>
      </c>
      <c r="E2358" s="496" t="e">
        <v>#N/A</v>
      </c>
      <c r="F2358" s="489" t="e">
        <v>#N/A</v>
      </c>
      <c r="G2358" s="489" t="e">
        <v>#N/A</v>
      </c>
      <c r="H2358" s="489" t="e">
        <v>#N/A</v>
      </c>
      <c r="I2358" s="489" t="e">
        <v>#N/A</v>
      </c>
      <c r="J2358" s="489" t="e">
        <v>#N/A</v>
      </c>
      <c r="K2358" s="489" t="e">
        <v>#N/A</v>
      </c>
      <c r="L2358" s="489" t="e">
        <v>#N/A</v>
      </c>
      <c r="N2358" s="613" t="e">
        <f t="shared" si="324"/>
        <v>#N/A</v>
      </c>
      <c r="O2358" s="613" t="e">
        <f t="shared" si="325"/>
        <v>#N/A</v>
      </c>
      <c r="P2358" s="613" t="e">
        <f t="shared" si="326"/>
        <v>#N/A</v>
      </c>
      <c r="Q2358" s="896" t="e">
        <f t="shared" si="332"/>
        <v>#N/A</v>
      </c>
      <c r="R2358" s="613" t="e">
        <f t="shared" si="327"/>
        <v>#N/A</v>
      </c>
      <c r="S2358" s="613" t="e">
        <f t="shared" si="328"/>
        <v>#N/A</v>
      </c>
      <c r="T2358" s="747" t="e">
        <f t="shared" si="329"/>
        <v>#N/A</v>
      </c>
      <c r="U2358" s="613" t="e">
        <f t="shared" si="330"/>
        <v>#N/A</v>
      </c>
    </row>
    <row r="2359" spans="1:21">
      <c r="A2359" s="285"/>
      <c r="B2359" s="285"/>
      <c r="C2359" s="447"/>
      <c r="D2359" s="497" t="e">
        <f t="shared" si="331"/>
        <v>#N/A</v>
      </c>
      <c r="E2359" s="496" t="e">
        <v>#N/A</v>
      </c>
      <c r="F2359" s="489" t="e">
        <v>#N/A</v>
      </c>
      <c r="G2359" s="489" t="e">
        <v>#N/A</v>
      </c>
      <c r="H2359" s="489" t="e">
        <v>#N/A</v>
      </c>
      <c r="I2359" s="489" t="e">
        <v>#N/A</v>
      </c>
      <c r="J2359" s="489" t="e">
        <v>#N/A</v>
      </c>
      <c r="K2359" s="489" t="e">
        <v>#N/A</v>
      </c>
      <c r="L2359" s="489" t="e">
        <v>#N/A</v>
      </c>
      <c r="N2359" s="613" t="e">
        <f t="shared" si="324"/>
        <v>#N/A</v>
      </c>
      <c r="O2359" s="613" t="e">
        <f t="shared" si="325"/>
        <v>#N/A</v>
      </c>
      <c r="P2359" s="613" t="e">
        <f t="shared" si="326"/>
        <v>#N/A</v>
      </c>
      <c r="Q2359" s="896" t="e">
        <f t="shared" si="332"/>
        <v>#N/A</v>
      </c>
      <c r="R2359" s="613" t="e">
        <f t="shared" si="327"/>
        <v>#N/A</v>
      </c>
      <c r="S2359" s="613" t="e">
        <f t="shared" si="328"/>
        <v>#N/A</v>
      </c>
      <c r="T2359" s="747" t="e">
        <f t="shared" si="329"/>
        <v>#N/A</v>
      </c>
      <c r="U2359" s="613" t="e">
        <f t="shared" si="330"/>
        <v>#N/A</v>
      </c>
    </row>
    <row r="2360" spans="1:21">
      <c r="A2360" s="285"/>
      <c r="B2360" s="285"/>
      <c r="C2360" s="447"/>
      <c r="D2360" s="497" t="e">
        <f t="shared" si="331"/>
        <v>#N/A</v>
      </c>
      <c r="E2360" s="496" t="e">
        <v>#N/A</v>
      </c>
      <c r="F2360" s="489" t="e">
        <v>#N/A</v>
      </c>
      <c r="G2360" s="489" t="e">
        <v>#N/A</v>
      </c>
      <c r="H2360" s="489" t="e">
        <v>#N/A</v>
      </c>
      <c r="I2360" s="489" t="e">
        <v>#N/A</v>
      </c>
      <c r="J2360" s="489" t="e">
        <v>#N/A</v>
      </c>
      <c r="K2360" s="489" t="e">
        <v>#N/A</v>
      </c>
      <c r="L2360" s="489" t="e">
        <v>#N/A</v>
      </c>
      <c r="N2360" s="613" t="e">
        <f t="shared" si="324"/>
        <v>#N/A</v>
      </c>
      <c r="O2360" s="613" t="e">
        <f t="shared" si="325"/>
        <v>#N/A</v>
      </c>
      <c r="P2360" s="613" t="e">
        <f t="shared" si="326"/>
        <v>#N/A</v>
      </c>
      <c r="Q2360" s="896" t="e">
        <f t="shared" si="332"/>
        <v>#N/A</v>
      </c>
      <c r="R2360" s="613" t="e">
        <f t="shared" si="327"/>
        <v>#N/A</v>
      </c>
      <c r="S2360" s="613" t="e">
        <f t="shared" si="328"/>
        <v>#N/A</v>
      </c>
      <c r="T2360" s="747" t="e">
        <f t="shared" si="329"/>
        <v>#N/A</v>
      </c>
      <c r="U2360" s="613" t="e">
        <f t="shared" si="330"/>
        <v>#N/A</v>
      </c>
    </row>
    <row r="2361" spans="1:21">
      <c r="A2361" s="285"/>
      <c r="B2361" s="285"/>
      <c r="C2361" s="447"/>
      <c r="D2361" s="497" t="e">
        <f t="shared" si="331"/>
        <v>#N/A</v>
      </c>
      <c r="E2361" s="496" t="e">
        <v>#N/A</v>
      </c>
      <c r="F2361" s="489" t="e">
        <v>#N/A</v>
      </c>
      <c r="G2361" s="489" t="e">
        <v>#N/A</v>
      </c>
      <c r="H2361" s="489" t="e">
        <v>#N/A</v>
      </c>
      <c r="I2361" s="489" t="e">
        <v>#N/A</v>
      </c>
      <c r="J2361" s="489" t="e">
        <v>#N/A</v>
      </c>
      <c r="K2361" s="489" t="e">
        <v>#N/A</v>
      </c>
      <c r="L2361" s="489" t="e">
        <v>#N/A</v>
      </c>
      <c r="N2361" s="613" t="e">
        <f t="shared" si="324"/>
        <v>#N/A</v>
      </c>
      <c r="O2361" s="613" t="e">
        <f t="shared" si="325"/>
        <v>#N/A</v>
      </c>
      <c r="P2361" s="613" t="e">
        <f t="shared" si="326"/>
        <v>#N/A</v>
      </c>
      <c r="Q2361" s="896" t="e">
        <f t="shared" si="332"/>
        <v>#N/A</v>
      </c>
      <c r="R2361" s="613" t="e">
        <f t="shared" si="327"/>
        <v>#N/A</v>
      </c>
      <c r="S2361" s="613" t="e">
        <f t="shared" si="328"/>
        <v>#N/A</v>
      </c>
      <c r="T2361" s="747" t="e">
        <f t="shared" si="329"/>
        <v>#N/A</v>
      </c>
      <c r="U2361" s="613" t="e">
        <f t="shared" si="330"/>
        <v>#N/A</v>
      </c>
    </row>
    <row r="2362" spans="1:21">
      <c r="A2362" s="285"/>
      <c r="B2362" s="285"/>
      <c r="C2362" s="447"/>
      <c r="D2362" s="497" t="e">
        <f t="shared" si="331"/>
        <v>#N/A</v>
      </c>
      <c r="E2362" s="496" t="e">
        <v>#N/A</v>
      </c>
      <c r="F2362" s="489" t="e">
        <v>#N/A</v>
      </c>
      <c r="G2362" s="489" t="e">
        <v>#N/A</v>
      </c>
      <c r="H2362" s="489" t="e">
        <v>#N/A</v>
      </c>
      <c r="I2362" s="489" t="e">
        <v>#N/A</v>
      </c>
      <c r="J2362" s="489" t="e">
        <v>#N/A</v>
      </c>
      <c r="K2362" s="489" t="e">
        <v>#N/A</v>
      </c>
      <c r="L2362" s="489" t="e">
        <v>#N/A</v>
      </c>
      <c r="N2362" s="613" t="e">
        <f t="shared" si="324"/>
        <v>#N/A</v>
      </c>
      <c r="O2362" s="613" t="e">
        <f t="shared" si="325"/>
        <v>#N/A</v>
      </c>
      <c r="P2362" s="613" t="e">
        <f t="shared" si="326"/>
        <v>#N/A</v>
      </c>
      <c r="Q2362" s="896" t="e">
        <f t="shared" si="332"/>
        <v>#N/A</v>
      </c>
      <c r="R2362" s="613" t="e">
        <f t="shared" si="327"/>
        <v>#N/A</v>
      </c>
      <c r="S2362" s="613" t="e">
        <f t="shared" si="328"/>
        <v>#N/A</v>
      </c>
      <c r="T2362" s="747" t="e">
        <f t="shared" si="329"/>
        <v>#N/A</v>
      </c>
      <c r="U2362" s="613" t="e">
        <f t="shared" si="330"/>
        <v>#N/A</v>
      </c>
    </row>
    <row r="2363" spans="1:21">
      <c r="A2363" s="285"/>
      <c r="B2363" s="285"/>
      <c r="C2363" s="447"/>
      <c r="D2363" s="497" t="e">
        <f t="shared" si="331"/>
        <v>#N/A</v>
      </c>
      <c r="E2363" s="496" t="e">
        <v>#N/A</v>
      </c>
      <c r="F2363" s="489" t="e">
        <v>#N/A</v>
      </c>
      <c r="G2363" s="489" t="e">
        <v>#N/A</v>
      </c>
      <c r="H2363" s="489" t="e">
        <v>#N/A</v>
      </c>
      <c r="I2363" s="489" t="e">
        <v>#N/A</v>
      </c>
      <c r="J2363" s="489" t="e">
        <v>#N/A</v>
      </c>
      <c r="K2363" s="489" t="e">
        <v>#N/A</v>
      </c>
      <c r="L2363" s="489" t="e">
        <v>#N/A</v>
      </c>
      <c r="N2363" s="613" t="e">
        <f t="shared" si="324"/>
        <v>#N/A</v>
      </c>
      <c r="O2363" s="613" t="e">
        <f t="shared" si="325"/>
        <v>#N/A</v>
      </c>
      <c r="P2363" s="613" t="e">
        <f t="shared" si="326"/>
        <v>#N/A</v>
      </c>
      <c r="Q2363" s="896" t="e">
        <f t="shared" si="332"/>
        <v>#N/A</v>
      </c>
      <c r="R2363" s="613" t="e">
        <f t="shared" si="327"/>
        <v>#N/A</v>
      </c>
      <c r="S2363" s="613" t="e">
        <f t="shared" si="328"/>
        <v>#N/A</v>
      </c>
      <c r="T2363" s="747" t="e">
        <f t="shared" si="329"/>
        <v>#N/A</v>
      </c>
      <c r="U2363" s="613" t="e">
        <f t="shared" si="330"/>
        <v>#N/A</v>
      </c>
    </row>
    <row r="2364" spans="1:21">
      <c r="A2364" s="285"/>
      <c r="B2364" s="285"/>
      <c r="C2364" s="447"/>
      <c r="D2364" s="497" t="e">
        <f t="shared" si="331"/>
        <v>#N/A</v>
      </c>
      <c r="E2364" s="496" t="e">
        <v>#N/A</v>
      </c>
      <c r="F2364" s="489" t="e">
        <v>#N/A</v>
      </c>
      <c r="G2364" s="489" t="e">
        <v>#N/A</v>
      </c>
      <c r="H2364" s="489" t="e">
        <v>#N/A</v>
      </c>
      <c r="I2364" s="489" t="e">
        <v>#N/A</v>
      </c>
      <c r="J2364" s="489" t="e">
        <v>#N/A</v>
      </c>
      <c r="K2364" s="489" t="e">
        <v>#N/A</v>
      </c>
      <c r="L2364" s="489" t="e">
        <v>#N/A</v>
      </c>
      <c r="N2364" s="613" t="e">
        <f t="shared" si="324"/>
        <v>#N/A</v>
      </c>
      <c r="O2364" s="613" t="e">
        <f t="shared" si="325"/>
        <v>#N/A</v>
      </c>
      <c r="P2364" s="613" t="e">
        <f t="shared" si="326"/>
        <v>#N/A</v>
      </c>
      <c r="Q2364" s="896" t="e">
        <f t="shared" si="332"/>
        <v>#N/A</v>
      </c>
      <c r="R2364" s="613" t="e">
        <f t="shared" si="327"/>
        <v>#N/A</v>
      </c>
      <c r="S2364" s="613" t="e">
        <f t="shared" si="328"/>
        <v>#N/A</v>
      </c>
      <c r="T2364" s="747" t="e">
        <f t="shared" si="329"/>
        <v>#N/A</v>
      </c>
      <c r="U2364" s="613" t="e">
        <f t="shared" si="330"/>
        <v>#N/A</v>
      </c>
    </row>
    <row r="2365" spans="1:21">
      <c r="A2365" s="285"/>
      <c r="B2365" s="285"/>
      <c r="C2365" s="447"/>
      <c r="D2365" s="497" t="e">
        <f t="shared" si="331"/>
        <v>#N/A</v>
      </c>
      <c r="E2365" s="496" t="e">
        <v>#N/A</v>
      </c>
      <c r="F2365" s="489" t="e">
        <v>#N/A</v>
      </c>
      <c r="G2365" s="489" t="e">
        <v>#N/A</v>
      </c>
      <c r="H2365" s="489" t="e">
        <v>#N/A</v>
      </c>
      <c r="I2365" s="489" t="e">
        <v>#N/A</v>
      </c>
      <c r="J2365" s="489" t="e">
        <v>#N/A</v>
      </c>
      <c r="K2365" s="489" t="e">
        <v>#N/A</v>
      </c>
      <c r="L2365" s="489" t="e">
        <v>#N/A</v>
      </c>
      <c r="N2365" s="613" t="e">
        <f t="shared" si="324"/>
        <v>#N/A</v>
      </c>
      <c r="O2365" s="613" t="e">
        <f t="shared" si="325"/>
        <v>#N/A</v>
      </c>
      <c r="P2365" s="613" t="e">
        <f t="shared" si="326"/>
        <v>#N/A</v>
      </c>
      <c r="Q2365" s="896" t="e">
        <f t="shared" si="332"/>
        <v>#N/A</v>
      </c>
      <c r="R2365" s="613" t="e">
        <f t="shared" si="327"/>
        <v>#N/A</v>
      </c>
      <c r="S2365" s="613" t="e">
        <f t="shared" si="328"/>
        <v>#N/A</v>
      </c>
      <c r="T2365" s="747" t="e">
        <f t="shared" si="329"/>
        <v>#N/A</v>
      </c>
      <c r="U2365" s="613" t="e">
        <f t="shared" si="330"/>
        <v>#N/A</v>
      </c>
    </row>
    <row r="2366" spans="1:21">
      <c r="A2366" s="285"/>
      <c r="B2366" s="285"/>
      <c r="C2366" s="447"/>
      <c r="D2366" s="497" t="e">
        <f t="shared" si="331"/>
        <v>#N/A</v>
      </c>
      <c r="E2366" s="496" t="e">
        <v>#N/A</v>
      </c>
      <c r="F2366" s="489" t="e">
        <v>#N/A</v>
      </c>
      <c r="G2366" s="489" t="e">
        <v>#N/A</v>
      </c>
      <c r="H2366" s="489" t="e">
        <v>#N/A</v>
      </c>
      <c r="I2366" s="489" t="e">
        <v>#N/A</v>
      </c>
      <c r="J2366" s="489" t="e">
        <v>#N/A</v>
      </c>
      <c r="K2366" s="489" t="e">
        <v>#N/A</v>
      </c>
      <c r="L2366" s="489" t="e">
        <v>#N/A</v>
      </c>
      <c r="N2366" s="613" t="e">
        <f t="shared" si="324"/>
        <v>#N/A</v>
      </c>
      <c r="O2366" s="613" t="e">
        <f t="shared" si="325"/>
        <v>#N/A</v>
      </c>
      <c r="P2366" s="613" t="e">
        <f t="shared" si="326"/>
        <v>#N/A</v>
      </c>
      <c r="Q2366" s="896" t="e">
        <f t="shared" si="332"/>
        <v>#N/A</v>
      </c>
      <c r="R2366" s="613" t="e">
        <f t="shared" si="327"/>
        <v>#N/A</v>
      </c>
      <c r="S2366" s="613" t="e">
        <f t="shared" si="328"/>
        <v>#N/A</v>
      </c>
      <c r="T2366" s="747" t="e">
        <f t="shared" si="329"/>
        <v>#N/A</v>
      </c>
      <c r="U2366" s="613" t="e">
        <f t="shared" si="330"/>
        <v>#N/A</v>
      </c>
    </row>
    <row r="2367" spans="1:21">
      <c r="A2367" s="285"/>
      <c r="B2367" s="285"/>
      <c r="C2367" s="447"/>
      <c r="D2367" s="497" t="e">
        <f t="shared" si="331"/>
        <v>#N/A</v>
      </c>
      <c r="E2367" s="496" t="e">
        <v>#N/A</v>
      </c>
      <c r="F2367" s="489" t="e">
        <v>#N/A</v>
      </c>
      <c r="G2367" s="489" t="e">
        <v>#N/A</v>
      </c>
      <c r="H2367" s="489" t="e">
        <v>#N/A</v>
      </c>
      <c r="I2367" s="489" t="e">
        <v>#N/A</v>
      </c>
      <c r="J2367" s="489" t="e">
        <v>#N/A</v>
      </c>
      <c r="K2367" s="489" t="e">
        <v>#N/A</v>
      </c>
      <c r="L2367" s="489" t="e">
        <v>#N/A</v>
      </c>
      <c r="N2367" s="613" t="e">
        <f t="shared" si="324"/>
        <v>#N/A</v>
      </c>
      <c r="O2367" s="613" t="e">
        <f t="shared" si="325"/>
        <v>#N/A</v>
      </c>
      <c r="P2367" s="613" t="e">
        <f t="shared" si="326"/>
        <v>#N/A</v>
      </c>
      <c r="Q2367" s="896" t="e">
        <f t="shared" si="332"/>
        <v>#N/A</v>
      </c>
      <c r="R2367" s="613" t="e">
        <f t="shared" si="327"/>
        <v>#N/A</v>
      </c>
      <c r="S2367" s="613" t="e">
        <f t="shared" si="328"/>
        <v>#N/A</v>
      </c>
      <c r="T2367" s="747" t="e">
        <f t="shared" si="329"/>
        <v>#N/A</v>
      </c>
      <c r="U2367" s="613" t="e">
        <f t="shared" si="330"/>
        <v>#N/A</v>
      </c>
    </row>
    <row r="2368" spans="1:21">
      <c r="A2368" s="285"/>
      <c r="B2368" s="285"/>
      <c r="C2368" s="447"/>
      <c r="D2368" s="497" t="e">
        <f t="shared" si="331"/>
        <v>#N/A</v>
      </c>
      <c r="E2368" s="496" t="e">
        <v>#N/A</v>
      </c>
      <c r="F2368" s="489" t="e">
        <v>#N/A</v>
      </c>
      <c r="G2368" s="489" t="e">
        <v>#N/A</v>
      </c>
      <c r="H2368" s="489" t="e">
        <v>#N/A</v>
      </c>
      <c r="I2368" s="489" t="e">
        <v>#N/A</v>
      </c>
      <c r="J2368" s="489" t="e">
        <v>#N/A</v>
      </c>
      <c r="K2368" s="489" t="e">
        <v>#N/A</v>
      </c>
      <c r="L2368" s="489" t="e">
        <v>#N/A</v>
      </c>
      <c r="N2368" s="613" t="e">
        <f t="shared" si="324"/>
        <v>#N/A</v>
      </c>
      <c r="O2368" s="613" t="e">
        <f t="shared" si="325"/>
        <v>#N/A</v>
      </c>
      <c r="P2368" s="613" t="e">
        <f t="shared" si="326"/>
        <v>#N/A</v>
      </c>
      <c r="Q2368" s="896" t="e">
        <f t="shared" si="332"/>
        <v>#N/A</v>
      </c>
      <c r="R2368" s="613" t="e">
        <f t="shared" si="327"/>
        <v>#N/A</v>
      </c>
      <c r="S2368" s="613" t="e">
        <f t="shared" si="328"/>
        <v>#N/A</v>
      </c>
      <c r="T2368" s="747" t="e">
        <f t="shared" si="329"/>
        <v>#N/A</v>
      </c>
      <c r="U2368" s="613" t="e">
        <f t="shared" si="330"/>
        <v>#N/A</v>
      </c>
    </row>
    <row r="2369" spans="1:21">
      <c r="A2369" s="285"/>
      <c r="B2369" s="285"/>
      <c r="C2369" s="447"/>
      <c r="D2369" s="497" t="e">
        <f t="shared" si="331"/>
        <v>#N/A</v>
      </c>
      <c r="E2369" s="496" t="e">
        <v>#N/A</v>
      </c>
      <c r="F2369" s="489" t="e">
        <v>#N/A</v>
      </c>
      <c r="G2369" s="489" t="e">
        <v>#N/A</v>
      </c>
      <c r="H2369" s="489" t="e">
        <v>#N/A</v>
      </c>
      <c r="I2369" s="489" t="e">
        <v>#N/A</v>
      </c>
      <c r="J2369" s="489" t="e">
        <v>#N/A</v>
      </c>
      <c r="K2369" s="489" t="e">
        <v>#N/A</v>
      </c>
      <c r="L2369" s="489" t="e">
        <v>#N/A</v>
      </c>
      <c r="N2369" s="613" t="e">
        <f t="shared" si="324"/>
        <v>#N/A</v>
      </c>
      <c r="O2369" s="613" t="e">
        <f t="shared" si="325"/>
        <v>#N/A</v>
      </c>
      <c r="P2369" s="613" t="e">
        <f t="shared" si="326"/>
        <v>#N/A</v>
      </c>
      <c r="Q2369" s="896" t="e">
        <f t="shared" si="332"/>
        <v>#N/A</v>
      </c>
      <c r="R2369" s="613" t="e">
        <f t="shared" si="327"/>
        <v>#N/A</v>
      </c>
      <c r="S2369" s="613" t="e">
        <f t="shared" si="328"/>
        <v>#N/A</v>
      </c>
      <c r="T2369" s="747" t="e">
        <f t="shared" si="329"/>
        <v>#N/A</v>
      </c>
      <c r="U2369" s="613" t="e">
        <f t="shared" si="330"/>
        <v>#N/A</v>
      </c>
    </row>
    <row r="2370" spans="1:21">
      <c r="A2370" s="285"/>
      <c r="B2370" s="285"/>
      <c r="C2370" s="447"/>
      <c r="D2370" s="497" t="e">
        <f t="shared" si="331"/>
        <v>#N/A</v>
      </c>
      <c r="E2370" s="496" t="e">
        <v>#N/A</v>
      </c>
      <c r="F2370" s="489" t="e">
        <v>#N/A</v>
      </c>
      <c r="G2370" s="489" t="e">
        <v>#N/A</v>
      </c>
      <c r="H2370" s="489" t="e">
        <v>#N/A</v>
      </c>
      <c r="I2370" s="489" t="e">
        <v>#N/A</v>
      </c>
      <c r="J2370" s="489" t="e">
        <v>#N/A</v>
      </c>
      <c r="K2370" s="489" t="e">
        <v>#N/A</v>
      </c>
      <c r="L2370" s="489" t="e">
        <v>#N/A</v>
      </c>
      <c r="N2370" s="613" t="e">
        <f t="shared" ref="N2370:N2433" si="333">D2370-E2370</f>
        <v>#N/A</v>
      </c>
      <c r="O2370" s="613" t="e">
        <f t="shared" ref="O2370:O2433" si="334">D2370-F2370</f>
        <v>#N/A</v>
      </c>
      <c r="P2370" s="613" t="e">
        <f t="shared" ref="P2370:P2433" si="335">D2370-H2370</f>
        <v>#N/A</v>
      </c>
      <c r="Q2370" s="896" t="e">
        <f t="shared" si="332"/>
        <v>#N/A</v>
      </c>
      <c r="R2370" s="613" t="e">
        <f t="shared" ref="R2370:R2433" si="336">D2370-I2370</f>
        <v>#N/A</v>
      </c>
      <c r="S2370" s="613" t="e">
        <f t="shared" ref="S2370:S2433" si="337">D2370-J2370</f>
        <v>#N/A</v>
      </c>
      <c r="T2370" s="747" t="e">
        <f t="shared" ref="T2370:T2433" si="338">D2370-K2370</f>
        <v>#N/A</v>
      </c>
      <c r="U2370" s="613" t="e">
        <f t="shared" ref="U2370:U2433" si="339">D2370-L2370</f>
        <v>#N/A</v>
      </c>
    </row>
    <row r="2371" spans="1:21">
      <c r="A2371" s="285"/>
      <c r="B2371" s="285"/>
      <c r="C2371" s="447"/>
      <c r="D2371" s="497" t="e">
        <f t="shared" ref="D2371:D2434" si="340">IFERROR(E2371,IFERROR(F2371,IFERROR(G2371,IFERROR(H2371,IFERROR(I2371,IFERROR(J2371,IFERROR(K2371,L2371)))))))</f>
        <v>#N/A</v>
      </c>
      <c r="E2371" s="496" t="e">
        <v>#N/A</v>
      </c>
      <c r="F2371" s="489" t="e">
        <v>#N/A</v>
      </c>
      <c r="G2371" s="489" t="e">
        <v>#N/A</v>
      </c>
      <c r="H2371" s="489" t="e">
        <v>#N/A</v>
      </c>
      <c r="I2371" s="489" t="e">
        <v>#N/A</v>
      </c>
      <c r="J2371" s="489" t="e">
        <v>#N/A</v>
      </c>
      <c r="K2371" s="489" t="e">
        <v>#N/A</v>
      </c>
      <c r="L2371" s="489" t="e">
        <v>#N/A</v>
      </c>
      <c r="N2371" s="613" t="e">
        <f t="shared" si="333"/>
        <v>#N/A</v>
      </c>
      <c r="O2371" s="613" t="e">
        <f t="shared" si="334"/>
        <v>#N/A</v>
      </c>
      <c r="P2371" s="613" t="e">
        <f t="shared" si="335"/>
        <v>#N/A</v>
      </c>
      <c r="Q2371" s="896" t="e">
        <f t="shared" ref="Q2371:Q2434" si="341">F2371/H2371</f>
        <v>#N/A</v>
      </c>
      <c r="R2371" s="613" t="e">
        <f t="shared" si="336"/>
        <v>#N/A</v>
      </c>
      <c r="S2371" s="613" t="e">
        <f t="shared" si="337"/>
        <v>#N/A</v>
      </c>
      <c r="T2371" s="747" t="e">
        <f t="shared" si="338"/>
        <v>#N/A</v>
      </c>
      <c r="U2371" s="613" t="e">
        <f t="shared" si="339"/>
        <v>#N/A</v>
      </c>
    </row>
    <row r="2372" spans="1:21">
      <c r="A2372" s="285"/>
      <c r="B2372" s="285"/>
      <c r="C2372" s="447"/>
      <c r="D2372" s="497" t="e">
        <f t="shared" si="340"/>
        <v>#N/A</v>
      </c>
      <c r="E2372" s="496" t="e">
        <v>#N/A</v>
      </c>
      <c r="F2372" s="489" t="e">
        <v>#N/A</v>
      </c>
      <c r="G2372" s="489" t="e">
        <v>#N/A</v>
      </c>
      <c r="H2372" s="489" t="e">
        <v>#N/A</v>
      </c>
      <c r="I2372" s="489" t="e">
        <v>#N/A</v>
      </c>
      <c r="J2372" s="489" t="e">
        <v>#N/A</v>
      </c>
      <c r="K2372" s="489" t="e">
        <v>#N/A</v>
      </c>
      <c r="L2372" s="489" t="e">
        <v>#N/A</v>
      </c>
      <c r="N2372" s="613" t="e">
        <f t="shared" si="333"/>
        <v>#N/A</v>
      </c>
      <c r="O2372" s="613" t="e">
        <f t="shared" si="334"/>
        <v>#N/A</v>
      </c>
      <c r="P2372" s="613" t="e">
        <f t="shared" si="335"/>
        <v>#N/A</v>
      </c>
      <c r="Q2372" s="896" t="e">
        <f t="shared" si="341"/>
        <v>#N/A</v>
      </c>
      <c r="R2372" s="613" t="e">
        <f t="shared" si="336"/>
        <v>#N/A</v>
      </c>
      <c r="S2372" s="613" t="e">
        <f t="shared" si="337"/>
        <v>#N/A</v>
      </c>
      <c r="T2372" s="747" t="e">
        <f t="shared" si="338"/>
        <v>#N/A</v>
      </c>
      <c r="U2372" s="613" t="e">
        <f t="shared" si="339"/>
        <v>#N/A</v>
      </c>
    </row>
    <row r="2373" spans="1:21">
      <c r="A2373" s="285"/>
      <c r="B2373" s="285"/>
      <c r="C2373" s="447"/>
      <c r="D2373" s="497" t="e">
        <f t="shared" si="340"/>
        <v>#N/A</v>
      </c>
      <c r="E2373" s="496" t="e">
        <v>#N/A</v>
      </c>
      <c r="F2373" s="489" t="e">
        <v>#N/A</v>
      </c>
      <c r="G2373" s="489" t="e">
        <v>#N/A</v>
      </c>
      <c r="H2373" s="489" t="e">
        <v>#N/A</v>
      </c>
      <c r="I2373" s="489" t="e">
        <v>#N/A</v>
      </c>
      <c r="J2373" s="489" t="e">
        <v>#N/A</v>
      </c>
      <c r="K2373" s="489" t="e">
        <v>#N/A</v>
      </c>
      <c r="L2373" s="489" t="e">
        <v>#N/A</v>
      </c>
      <c r="N2373" s="613" t="e">
        <f t="shared" si="333"/>
        <v>#N/A</v>
      </c>
      <c r="O2373" s="613" t="e">
        <f t="shared" si="334"/>
        <v>#N/A</v>
      </c>
      <c r="P2373" s="613" t="e">
        <f t="shared" si="335"/>
        <v>#N/A</v>
      </c>
      <c r="Q2373" s="896" t="e">
        <f t="shared" si="341"/>
        <v>#N/A</v>
      </c>
      <c r="R2373" s="613" t="e">
        <f t="shared" si="336"/>
        <v>#N/A</v>
      </c>
      <c r="S2373" s="613" t="e">
        <f t="shared" si="337"/>
        <v>#N/A</v>
      </c>
      <c r="T2373" s="747" t="e">
        <f t="shared" si="338"/>
        <v>#N/A</v>
      </c>
      <c r="U2373" s="613" t="e">
        <f t="shared" si="339"/>
        <v>#N/A</v>
      </c>
    </row>
    <row r="2374" spans="1:21">
      <c r="A2374" s="285"/>
      <c r="B2374" s="285"/>
      <c r="C2374" s="447"/>
      <c r="D2374" s="497" t="e">
        <f t="shared" si="340"/>
        <v>#N/A</v>
      </c>
      <c r="E2374" s="496" t="e">
        <v>#N/A</v>
      </c>
      <c r="F2374" s="489" t="e">
        <v>#N/A</v>
      </c>
      <c r="G2374" s="489" t="e">
        <v>#N/A</v>
      </c>
      <c r="H2374" s="489" t="e">
        <v>#N/A</v>
      </c>
      <c r="I2374" s="489" t="e">
        <v>#N/A</v>
      </c>
      <c r="J2374" s="489" t="e">
        <v>#N/A</v>
      </c>
      <c r="K2374" s="489" t="e">
        <v>#N/A</v>
      </c>
      <c r="L2374" s="489" t="e">
        <v>#N/A</v>
      </c>
      <c r="N2374" s="613" t="e">
        <f t="shared" si="333"/>
        <v>#N/A</v>
      </c>
      <c r="O2374" s="613" t="e">
        <f t="shared" si="334"/>
        <v>#N/A</v>
      </c>
      <c r="P2374" s="613" t="e">
        <f t="shared" si="335"/>
        <v>#N/A</v>
      </c>
      <c r="Q2374" s="896" t="e">
        <f t="shared" si="341"/>
        <v>#N/A</v>
      </c>
      <c r="R2374" s="613" t="e">
        <f t="shared" si="336"/>
        <v>#N/A</v>
      </c>
      <c r="S2374" s="613" t="e">
        <f t="shared" si="337"/>
        <v>#N/A</v>
      </c>
      <c r="T2374" s="747" t="e">
        <f t="shared" si="338"/>
        <v>#N/A</v>
      </c>
      <c r="U2374" s="613" t="e">
        <f t="shared" si="339"/>
        <v>#N/A</v>
      </c>
    </row>
    <row r="2375" spans="1:21">
      <c r="A2375" s="285"/>
      <c r="B2375" s="285"/>
      <c r="C2375" s="447"/>
      <c r="D2375" s="497" t="e">
        <f t="shared" si="340"/>
        <v>#N/A</v>
      </c>
      <c r="E2375" s="496" t="e">
        <v>#N/A</v>
      </c>
      <c r="F2375" s="489" t="e">
        <v>#N/A</v>
      </c>
      <c r="G2375" s="489" t="e">
        <v>#N/A</v>
      </c>
      <c r="H2375" s="489" t="e">
        <v>#N/A</v>
      </c>
      <c r="I2375" s="489" t="e">
        <v>#N/A</v>
      </c>
      <c r="J2375" s="489" t="e">
        <v>#N/A</v>
      </c>
      <c r="K2375" s="489" t="e">
        <v>#N/A</v>
      </c>
      <c r="L2375" s="489" t="e">
        <v>#N/A</v>
      </c>
      <c r="N2375" s="613" t="e">
        <f t="shared" si="333"/>
        <v>#N/A</v>
      </c>
      <c r="O2375" s="613" t="e">
        <f t="shared" si="334"/>
        <v>#N/A</v>
      </c>
      <c r="P2375" s="613" t="e">
        <f t="shared" si="335"/>
        <v>#N/A</v>
      </c>
      <c r="Q2375" s="896" t="e">
        <f t="shared" si="341"/>
        <v>#N/A</v>
      </c>
      <c r="R2375" s="613" t="e">
        <f t="shared" si="336"/>
        <v>#N/A</v>
      </c>
      <c r="S2375" s="613" t="e">
        <f t="shared" si="337"/>
        <v>#N/A</v>
      </c>
      <c r="T2375" s="747" t="e">
        <f t="shared" si="338"/>
        <v>#N/A</v>
      </c>
      <c r="U2375" s="613" t="e">
        <f t="shared" si="339"/>
        <v>#N/A</v>
      </c>
    </row>
    <row r="2376" spans="1:21">
      <c r="A2376" s="285"/>
      <c r="B2376" s="285"/>
      <c r="C2376" s="447"/>
      <c r="D2376" s="497" t="e">
        <f t="shared" si="340"/>
        <v>#N/A</v>
      </c>
      <c r="E2376" s="496" t="e">
        <v>#N/A</v>
      </c>
      <c r="F2376" s="489" t="e">
        <v>#N/A</v>
      </c>
      <c r="G2376" s="489" t="e">
        <v>#N/A</v>
      </c>
      <c r="H2376" s="489" t="e">
        <v>#N/A</v>
      </c>
      <c r="I2376" s="489" t="e">
        <v>#N/A</v>
      </c>
      <c r="J2376" s="489" t="e">
        <v>#N/A</v>
      </c>
      <c r="K2376" s="489" t="e">
        <v>#N/A</v>
      </c>
      <c r="L2376" s="489" t="e">
        <v>#N/A</v>
      </c>
      <c r="N2376" s="613" t="e">
        <f t="shared" si="333"/>
        <v>#N/A</v>
      </c>
      <c r="O2376" s="613" t="e">
        <f t="shared" si="334"/>
        <v>#N/A</v>
      </c>
      <c r="P2376" s="613" t="e">
        <f t="shared" si="335"/>
        <v>#N/A</v>
      </c>
      <c r="Q2376" s="896" t="e">
        <f t="shared" si="341"/>
        <v>#N/A</v>
      </c>
      <c r="R2376" s="613" t="e">
        <f t="shared" si="336"/>
        <v>#N/A</v>
      </c>
      <c r="S2376" s="613" t="e">
        <f t="shared" si="337"/>
        <v>#N/A</v>
      </c>
      <c r="T2376" s="747" t="e">
        <f t="shared" si="338"/>
        <v>#N/A</v>
      </c>
      <c r="U2376" s="613" t="e">
        <f t="shared" si="339"/>
        <v>#N/A</v>
      </c>
    </row>
    <row r="2377" spans="1:21">
      <c r="A2377" s="285"/>
      <c r="B2377" s="285"/>
      <c r="C2377" s="447"/>
      <c r="D2377" s="497" t="e">
        <f t="shared" si="340"/>
        <v>#N/A</v>
      </c>
      <c r="E2377" s="496" t="e">
        <v>#N/A</v>
      </c>
      <c r="F2377" s="489" t="e">
        <v>#N/A</v>
      </c>
      <c r="G2377" s="489" t="e">
        <v>#N/A</v>
      </c>
      <c r="H2377" s="489" t="e">
        <v>#N/A</v>
      </c>
      <c r="I2377" s="489" t="e">
        <v>#N/A</v>
      </c>
      <c r="J2377" s="489" t="e">
        <v>#N/A</v>
      </c>
      <c r="K2377" s="489" t="e">
        <v>#N/A</v>
      </c>
      <c r="L2377" s="489" t="e">
        <v>#N/A</v>
      </c>
      <c r="N2377" s="613" t="e">
        <f t="shared" si="333"/>
        <v>#N/A</v>
      </c>
      <c r="O2377" s="613" t="e">
        <f t="shared" si="334"/>
        <v>#N/A</v>
      </c>
      <c r="P2377" s="613" t="e">
        <f t="shared" si="335"/>
        <v>#N/A</v>
      </c>
      <c r="Q2377" s="896" t="e">
        <f t="shared" si="341"/>
        <v>#N/A</v>
      </c>
      <c r="R2377" s="613" t="e">
        <f t="shared" si="336"/>
        <v>#N/A</v>
      </c>
      <c r="S2377" s="613" t="e">
        <f t="shared" si="337"/>
        <v>#N/A</v>
      </c>
      <c r="T2377" s="747" t="e">
        <f t="shared" si="338"/>
        <v>#N/A</v>
      </c>
      <c r="U2377" s="613" t="e">
        <f t="shared" si="339"/>
        <v>#N/A</v>
      </c>
    </row>
    <row r="2378" spans="1:21">
      <c r="A2378" s="285"/>
      <c r="B2378" s="285"/>
      <c r="C2378" s="447"/>
      <c r="D2378" s="497" t="e">
        <f t="shared" si="340"/>
        <v>#N/A</v>
      </c>
      <c r="E2378" s="496" t="e">
        <v>#N/A</v>
      </c>
      <c r="F2378" s="489" t="e">
        <v>#N/A</v>
      </c>
      <c r="G2378" s="489" t="e">
        <v>#N/A</v>
      </c>
      <c r="H2378" s="489" t="e">
        <v>#N/A</v>
      </c>
      <c r="I2378" s="489" t="e">
        <v>#N/A</v>
      </c>
      <c r="J2378" s="489" t="e">
        <v>#N/A</v>
      </c>
      <c r="K2378" s="489" t="e">
        <v>#N/A</v>
      </c>
      <c r="L2378" s="489" t="e">
        <v>#N/A</v>
      </c>
      <c r="N2378" s="613" t="e">
        <f t="shared" si="333"/>
        <v>#N/A</v>
      </c>
      <c r="O2378" s="613" t="e">
        <f t="shared" si="334"/>
        <v>#N/A</v>
      </c>
      <c r="P2378" s="613" t="e">
        <f t="shared" si="335"/>
        <v>#N/A</v>
      </c>
      <c r="Q2378" s="896" t="e">
        <f t="shared" si="341"/>
        <v>#N/A</v>
      </c>
      <c r="R2378" s="613" t="e">
        <f t="shared" si="336"/>
        <v>#N/A</v>
      </c>
      <c r="S2378" s="613" t="e">
        <f t="shared" si="337"/>
        <v>#N/A</v>
      </c>
      <c r="T2378" s="747" t="e">
        <f t="shared" si="338"/>
        <v>#N/A</v>
      </c>
      <c r="U2378" s="613" t="e">
        <f t="shared" si="339"/>
        <v>#N/A</v>
      </c>
    </row>
    <row r="2379" spans="1:21">
      <c r="A2379" s="285"/>
      <c r="B2379" s="285"/>
      <c r="C2379" s="447"/>
      <c r="D2379" s="497" t="e">
        <f t="shared" si="340"/>
        <v>#N/A</v>
      </c>
      <c r="E2379" s="496" t="e">
        <v>#N/A</v>
      </c>
      <c r="F2379" s="489" t="e">
        <v>#N/A</v>
      </c>
      <c r="G2379" s="489" t="e">
        <v>#N/A</v>
      </c>
      <c r="H2379" s="489" t="e">
        <v>#N/A</v>
      </c>
      <c r="I2379" s="489" t="e">
        <v>#N/A</v>
      </c>
      <c r="J2379" s="489" t="e">
        <v>#N/A</v>
      </c>
      <c r="K2379" s="489" t="e">
        <v>#N/A</v>
      </c>
      <c r="L2379" s="489" t="e">
        <v>#N/A</v>
      </c>
      <c r="N2379" s="613" t="e">
        <f t="shared" si="333"/>
        <v>#N/A</v>
      </c>
      <c r="O2379" s="613" t="e">
        <f t="shared" si="334"/>
        <v>#N/A</v>
      </c>
      <c r="P2379" s="613" t="e">
        <f t="shared" si="335"/>
        <v>#N/A</v>
      </c>
      <c r="Q2379" s="896" t="e">
        <f t="shared" si="341"/>
        <v>#N/A</v>
      </c>
      <c r="R2379" s="613" t="e">
        <f t="shared" si="336"/>
        <v>#N/A</v>
      </c>
      <c r="S2379" s="613" t="e">
        <f t="shared" si="337"/>
        <v>#N/A</v>
      </c>
      <c r="T2379" s="747" t="e">
        <f t="shared" si="338"/>
        <v>#N/A</v>
      </c>
      <c r="U2379" s="613" t="e">
        <f t="shared" si="339"/>
        <v>#N/A</v>
      </c>
    </row>
    <row r="2380" spans="1:21">
      <c r="A2380" s="285"/>
      <c r="B2380" s="285"/>
      <c r="C2380" s="447"/>
      <c r="D2380" s="497" t="e">
        <f t="shared" si="340"/>
        <v>#N/A</v>
      </c>
      <c r="E2380" s="496" t="e">
        <v>#N/A</v>
      </c>
      <c r="F2380" s="489" t="e">
        <v>#N/A</v>
      </c>
      <c r="G2380" s="489" t="e">
        <v>#N/A</v>
      </c>
      <c r="H2380" s="489" t="e">
        <v>#N/A</v>
      </c>
      <c r="I2380" s="489" t="e">
        <v>#N/A</v>
      </c>
      <c r="J2380" s="489" t="e">
        <v>#N/A</v>
      </c>
      <c r="K2380" s="489" t="e">
        <v>#N/A</v>
      </c>
      <c r="L2380" s="489" t="e">
        <v>#N/A</v>
      </c>
      <c r="N2380" s="613" t="e">
        <f t="shared" si="333"/>
        <v>#N/A</v>
      </c>
      <c r="O2380" s="613" t="e">
        <f t="shared" si="334"/>
        <v>#N/A</v>
      </c>
      <c r="P2380" s="613" t="e">
        <f t="shared" si="335"/>
        <v>#N/A</v>
      </c>
      <c r="Q2380" s="896" t="e">
        <f t="shared" si="341"/>
        <v>#N/A</v>
      </c>
      <c r="R2380" s="613" t="e">
        <f t="shared" si="336"/>
        <v>#N/A</v>
      </c>
      <c r="S2380" s="613" t="e">
        <f t="shared" si="337"/>
        <v>#N/A</v>
      </c>
      <c r="T2380" s="747" t="e">
        <f t="shared" si="338"/>
        <v>#N/A</v>
      </c>
      <c r="U2380" s="613" t="e">
        <f t="shared" si="339"/>
        <v>#N/A</v>
      </c>
    </row>
    <row r="2381" spans="1:21">
      <c r="A2381" s="285"/>
      <c r="B2381" s="285"/>
      <c r="C2381" s="447"/>
      <c r="D2381" s="497" t="e">
        <f t="shared" si="340"/>
        <v>#N/A</v>
      </c>
      <c r="E2381" s="496" t="e">
        <v>#N/A</v>
      </c>
      <c r="F2381" s="489" t="e">
        <v>#N/A</v>
      </c>
      <c r="G2381" s="489" t="e">
        <v>#N/A</v>
      </c>
      <c r="H2381" s="489" t="e">
        <v>#N/A</v>
      </c>
      <c r="I2381" s="489" t="e">
        <v>#N/A</v>
      </c>
      <c r="J2381" s="489" t="e">
        <v>#N/A</v>
      </c>
      <c r="K2381" s="489" t="e">
        <v>#N/A</v>
      </c>
      <c r="L2381" s="489" t="e">
        <v>#N/A</v>
      </c>
      <c r="N2381" s="613" t="e">
        <f t="shared" si="333"/>
        <v>#N/A</v>
      </c>
      <c r="O2381" s="613" t="e">
        <f t="shared" si="334"/>
        <v>#N/A</v>
      </c>
      <c r="P2381" s="613" t="e">
        <f t="shared" si="335"/>
        <v>#N/A</v>
      </c>
      <c r="Q2381" s="896" t="e">
        <f t="shared" si="341"/>
        <v>#N/A</v>
      </c>
      <c r="R2381" s="613" t="e">
        <f t="shared" si="336"/>
        <v>#N/A</v>
      </c>
      <c r="S2381" s="613" t="e">
        <f t="shared" si="337"/>
        <v>#N/A</v>
      </c>
      <c r="T2381" s="747" t="e">
        <f t="shared" si="338"/>
        <v>#N/A</v>
      </c>
      <c r="U2381" s="613" t="e">
        <f t="shared" si="339"/>
        <v>#N/A</v>
      </c>
    </row>
    <row r="2382" spans="1:21">
      <c r="A2382" s="285"/>
      <c r="B2382" s="285"/>
      <c r="C2382" s="447"/>
      <c r="D2382" s="497" t="e">
        <f t="shared" si="340"/>
        <v>#N/A</v>
      </c>
      <c r="E2382" s="496" t="e">
        <v>#N/A</v>
      </c>
      <c r="F2382" s="489" t="e">
        <v>#N/A</v>
      </c>
      <c r="G2382" s="489" t="e">
        <v>#N/A</v>
      </c>
      <c r="H2382" s="489" t="e">
        <v>#N/A</v>
      </c>
      <c r="I2382" s="489" t="e">
        <v>#N/A</v>
      </c>
      <c r="J2382" s="489" t="e">
        <v>#N/A</v>
      </c>
      <c r="K2382" s="489" t="e">
        <v>#N/A</v>
      </c>
      <c r="L2382" s="489" t="e">
        <v>#N/A</v>
      </c>
      <c r="N2382" s="613" t="e">
        <f t="shared" si="333"/>
        <v>#N/A</v>
      </c>
      <c r="O2382" s="613" t="e">
        <f t="shared" si="334"/>
        <v>#N/A</v>
      </c>
      <c r="P2382" s="613" t="e">
        <f t="shared" si="335"/>
        <v>#N/A</v>
      </c>
      <c r="Q2382" s="896" t="e">
        <f t="shared" si="341"/>
        <v>#N/A</v>
      </c>
      <c r="R2382" s="613" t="e">
        <f t="shared" si="336"/>
        <v>#N/A</v>
      </c>
      <c r="S2382" s="613" t="e">
        <f t="shared" si="337"/>
        <v>#N/A</v>
      </c>
      <c r="T2382" s="747" t="e">
        <f t="shared" si="338"/>
        <v>#N/A</v>
      </c>
      <c r="U2382" s="613" t="e">
        <f t="shared" si="339"/>
        <v>#N/A</v>
      </c>
    </row>
    <row r="2383" spans="1:21">
      <c r="A2383" s="285"/>
      <c r="B2383" s="285"/>
      <c r="C2383" s="447"/>
      <c r="D2383" s="497" t="e">
        <f t="shared" si="340"/>
        <v>#N/A</v>
      </c>
      <c r="E2383" s="496" t="e">
        <v>#N/A</v>
      </c>
      <c r="F2383" s="489" t="e">
        <v>#N/A</v>
      </c>
      <c r="G2383" s="489" t="e">
        <v>#N/A</v>
      </c>
      <c r="H2383" s="489" t="e">
        <v>#N/A</v>
      </c>
      <c r="I2383" s="489" t="e">
        <v>#N/A</v>
      </c>
      <c r="J2383" s="489" t="e">
        <v>#N/A</v>
      </c>
      <c r="K2383" s="489" t="e">
        <v>#N/A</v>
      </c>
      <c r="L2383" s="489" t="e">
        <v>#N/A</v>
      </c>
      <c r="N2383" s="613" t="e">
        <f t="shared" si="333"/>
        <v>#N/A</v>
      </c>
      <c r="O2383" s="613" t="e">
        <f t="shared" si="334"/>
        <v>#N/A</v>
      </c>
      <c r="P2383" s="613" t="e">
        <f t="shared" si="335"/>
        <v>#N/A</v>
      </c>
      <c r="Q2383" s="896" t="e">
        <f t="shared" si="341"/>
        <v>#N/A</v>
      </c>
      <c r="R2383" s="613" t="e">
        <f t="shared" si="336"/>
        <v>#N/A</v>
      </c>
      <c r="S2383" s="613" t="e">
        <f t="shared" si="337"/>
        <v>#N/A</v>
      </c>
      <c r="T2383" s="747" t="e">
        <f t="shared" si="338"/>
        <v>#N/A</v>
      </c>
      <c r="U2383" s="613" t="e">
        <f t="shared" si="339"/>
        <v>#N/A</v>
      </c>
    </row>
    <row r="2384" spans="1:21">
      <c r="A2384" s="285"/>
      <c r="B2384" s="285"/>
      <c r="C2384" s="447"/>
      <c r="D2384" s="497" t="e">
        <f t="shared" si="340"/>
        <v>#N/A</v>
      </c>
      <c r="E2384" s="496" t="e">
        <v>#N/A</v>
      </c>
      <c r="F2384" s="489" t="e">
        <v>#N/A</v>
      </c>
      <c r="G2384" s="489" t="e">
        <v>#N/A</v>
      </c>
      <c r="H2384" s="489" t="e">
        <v>#N/A</v>
      </c>
      <c r="I2384" s="489" t="e">
        <v>#N/A</v>
      </c>
      <c r="J2384" s="489" t="e">
        <v>#N/A</v>
      </c>
      <c r="K2384" s="489" t="e">
        <v>#N/A</v>
      </c>
      <c r="L2384" s="489" t="e">
        <v>#N/A</v>
      </c>
      <c r="N2384" s="613" t="e">
        <f t="shared" si="333"/>
        <v>#N/A</v>
      </c>
      <c r="O2384" s="613" t="e">
        <f t="shared" si="334"/>
        <v>#N/A</v>
      </c>
      <c r="P2384" s="613" t="e">
        <f t="shared" si="335"/>
        <v>#N/A</v>
      </c>
      <c r="Q2384" s="896" t="e">
        <f t="shared" si="341"/>
        <v>#N/A</v>
      </c>
      <c r="R2384" s="613" t="e">
        <f t="shared" si="336"/>
        <v>#N/A</v>
      </c>
      <c r="S2384" s="613" t="e">
        <f t="shared" si="337"/>
        <v>#N/A</v>
      </c>
      <c r="T2384" s="747" t="e">
        <f t="shared" si="338"/>
        <v>#N/A</v>
      </c>
      <c r="U2384" s="613" t="e">
        <f t="shared" si="339"/>
        <v>#N/A</v>
      </c>
    </row>
    <row r="2385" spans="1:21">
      <c r="A2385" s="285"/>
      <c r="B2385" s="285"/>
      <c r="C2385" s="447"/>
      <c r="D2385" s="497" t="e">
        <f t="shared" si="340"/>
        <v>#N/A</v>
      </c>
      <c r="E2385" s="496" t="e">
        <v>#N/A</v>
      </c>
      <c r="F2385" s="489" t="e">
        <v>#N/A</v>
      </c>
      <c r="G2385" s="489" t="e">
        <v>#N/A</v>
      </c>
      <c r="H2385" s="489" t="e">
        <v>#N/A</v>
      </c>
      <c r="I2385" s="489" t="e">
        <v>#N/A</v>
      </c>
      <c r="J2385" s="489" t="e">
        <v>#N/A</v>
      </c>
      <c r="K2385" s="489" t="e">
        <v>#N/A</v>
      </c>
      <c r="L2385" s="489" t="e">
        <v>#N/A</v>
      </c>
      <c r="N2385" s="613" t="e">
        <f t="shared" si="333"/>
        <v>#N/A</v>
      </c>
      <c r="O2385" s="613" t="e">
        <f t="shared" si="334"/>
        <v>#N/A</v>
      </c>
      <c r="P2385" s="613" t="e">
        <f t="shared" si="335"/>
        <v>#N/A</v>
      </c>
      <c r="Q2385" s="896" t="e">
        <f t="shared" si="341"/>
        <v>#N/A</v>
      </c>
      <c r="R2385" s="613" t="e">
        <f t="shared" si="336"/>
        <v>#N/A</v>
      </c>
      <c r="S2385" s="613" t="e">
        <f t="shared" si="337"/>
        <v>#N/A</v>
      </c>
      <c r="T2385" s="747" t="e">
        <f t="shared" si="338"/>
        <v>#N/A</v>
      </c>
      <c r="U2385" s="613" t="e">
        <f t="shared" si="339"/>
        <v>#N/A</v>
      </c>
    </row>
    <row r="2386" spans="1:21">
      <c r="A2386" s="285"/>
      <c r="B2386" s="285"/>
      <c r="C2386" s="447"/>
      <c r="D2386" s="497" t="e">
        <f t="shared" si="340"/>
        <v>#N/A</v>
      </c>
      <c r="E2386" s="496" t="e">
        <v>#N/A</v>
      </c>
      <c r="F2386" s="489" t="e">
        <v>#N/A</v>
      </c>
      <c r="G2386" s="489" t="e">
        <v>#N/A</v>
      </c>
      <c r="H2386" s="489" t="e">
        <v>#N/A</v>
      </c>
      <c r="I2386" s="489" t="e">
        <v>#N/A</v>
      </c>
      <c r="J2386" s="489" t="e">
        <v>#N/A</v>
      </c>
      <c r="K2386" s="489" t="e">
        <v>#N/A</v>
      </c>
      <c r="L2386" s="489" t="e">
        <v>#N/A</v>
      </c>
      <c r="N2386" s="613" t="e">
        <f t="shared" si="333"/>
        <v>#N/A</v>
      </c>
      <c r="O2386" s="613" t="e">
        <f t="shared" si="334"/>
        <v>#N/A</v>
      </c>
      <c r="P2386" s="613" t="e">
        <f t="shared" si="335"/>
        <v>#N/A</v>
      </c>
      <c r="Q2386" s="896" t="e">
        <f t="shared" si="341"/>
        <v>#N/A</v>
      </c>
      <c r="R2386" s="613" t="e">
        <f t="shared" si="336"/>
        <v>#N/A</v>
      </c>
      <c r="S2386" s="613" t="e">
        <f t="shared" si="337"/>
        <v>#N/A</v>
      </c>
      <c r="T2386" s="747" t="e">
        <f t="shared" si="338"/>
        <v>#N/A</v>
      </c>
      <c r="U2386" s="613" t="e">
        <f t="shared" si="339"/>
        <v>#N/A</v>
      </c>
    </row>
    <row r="2387" spans="1:21">
      <c r="A2387" s="285"/>
      <c r="B2387" s="285"/>
      <c r="C2387" s="447"/>
      <c r="D2387" s="497" t="e">
        <f t="shared" si="340"/>
        <v>#N/A</v>
      </c>
      <c r="E2387" s="496" t="e">
        <v>#N/A</v>
      </c>
      <c r="F2387" s="489" t="e">
        <v>#N/A</v>
      </c>
      <c r="G2387" s="489" t="e">
        <v>#N/A</v>
      </c>
      <c r="H2387" s="489" t="e">
        <v>#N/A</v>
      </c>
      <c r="I2387" s="489" t="e">
        <v>#N/A</v>
      </c>
      <c r="J2387" s="489" t="e">
        <v>#N/A</v>
      </c>
      <c r="K2387" s="489" t="e">
        <v>#N/A</v>
      </c>
      <c r="L2387" s="489" t="e">
        <v>#N/A</v>
      </c>
      <c r="N2387" s="613" t="e">
        <f t="shared" si="333"/>
        <v>#N/A</v>
      </c>
      <c r="O2387" s="613" t="e">
        <f t="shared" si="334"/>
        <v>#N/A</v>
      </c>
      <c r="P2387" s="613" t="e">
        <f t="shared" si="335"/>
        <v>#N/A</v>
      </c>
      <c r="Q2387" s="896" t="e">
        <f t="shared" si="341"/>
        <v>#N/A</v>
      </c>
      <c r="R2387" s="613" t="e">
        <f t="shared" si="336"/>
        <v>#N/A</v>
      </c>
      <c r="S2387" s="613" t="e">
        <f t="shared" si="337"/>
        <v>#N/A</v>
      </c>
      <c r="T2387" s="747" t="e">
        <f t="shared" si="338"/>
        <v>#N/A</v>
      </c>
      <c r="U2387" s="613" t="e">
        <f t="shared" si="339"/>
        <v>#N/A</v>
      </c>
    </row>
    <row r="2388" spans="1:21">
      <c r="A2388" s="285"/>
      <c r="B2388" s="285"/>
      <c r="C2388" s="447"/>
      <c r="D2388" s="497" t="e">
        <f t="shared" si="340"/>
        <v>#N/A</v>
      </c>
      <c r="E2388" s="496" t="e">
        <v>#N/A</v>
      </c>
      <c r="F2388" s="489" t="e">
        <v>#N/A</v>
      </c>
      <c r="G2388" s="489" t="e">
        <v>#N/A</v>
      </c>
      <c r="H2388" s="489" t="e">
        <v>#N/A</v>
      </c>
      <c r="I2388" s="489" t="e">
        <v>#N/A</v>
      </c>
      <c r="J2388" s="489" t="e">
        <v>#N/A</v>
      </c>
      <c r="K2388" s="489" t="e">
        <v>#N/A</v>
      </c>
      <c r="L2388" s="489" t="e">
        <v>#N/A</v>
      </c>
      <c r="N2388" s="613" t="e">
        <f t="shared" si="333"/>
        <v>#N/A</v>
      </c>
      <c r="O2388" s="613" t="e">
        <f t="shared" si="334"/>
        <v>#N/A</v>
      </c>
      <c r="P2388" s="613" t="e">
        <f t="shared" si="335"/>
        <v>#N/A</v>
      </c>
      <c r="Q2388" s="896" t="e">
        <f t="shared" si="341"/>
        <v>#N/A</v>
      </c>
      <c r="R2388" s="613" t="e">
        <f t="shared" si="336"/>
        <v>#N/A</v>
      </c>
      <c r="S2388" s="613" t="e">
        <f t="shared" si="337"/>
        <v>#N/A</v>
      </c>
      <c r="T2388" s="747" t="e">
        <f t="shared" si="338"/>
        <v>#N/A</v>
      </c>
      <c r="U2388" s="613" t="e">
        <f t="shared" si="339"/>
        <v>#N/A</v>
      </c>
    </row>
    <row r="2389" spans="1:21">
      <c r="A2389" s="285"/>
      <c r="B2389" s="285"/>
      <c r="C2389" s="447"/>
      <c r="D2389" s="497" t="e">
        <f t="shared" si="340"/>
        <v>#N/A</v>
      </c>
      <c r="E2389" s="496" t="e">
        <v>#N/A</v>
      </c>
      <c r="F2389" s="489" t="e">
        <v>#N/A</v>
      </c>
      <c r="G2389" s="489" t="e">
        <v>#N/A</v>
      </c>
      <c r="H2389" s="489" t="e">
        <v>#N/A</v>
      </c>
      <c r="I2389" s="489" t="e">
        <v>#N/A</v>
      </c>
      <c r="J2389" s="489" t="e">
        <v>#N/A</v>
      </c>
      <c r="K2389" s="489" t="e">
        <v>#N/A</v>
      </c>
      <c r="L2389" s="489" t="e">
        <v>#N/A</v>
      </c>
      <c r="N2389" s="613" t="e">
        <f t="shared" si="333"/>
        <v>#N/A</v>
      </c>
      <c r="O2389" s="613" t="e">
        <f t="shared" si="334"/>
        <v>#N/A</v>
      </c>
      <c r="P2389" s="613" t="e">
        <f t="shared" si="335"/>
        <v>#N/A</v>
      </c>
      <c r="Q2389" s="896" t="e">
        <f t="shared" si="341"/>
        <v>#N/A</v>
      </c>
      <c r="R2389" s="613" t="e">
        <f t="shared" si="336"/>
        <v>#N/A</v>
      </c>
      <c r="S2389" s="613" t="e">
        <f t="shared" si="337"/>
        <v>#N/A</v>
      </c>
      <c r="T2389" s="747" t="e">
        <f t="shared" si="338"/>
        <v>#N/A</v>
      </c>
      <c r="U2389" s="613" t="e">
        <f t="shared" si="339"/>
        <v>#N/A</v>
      </c>
    </row>
    <row r="2390" spans="1:21">
      <c r="A2390" s="285"/>
      <c r="B2390" s="285"/>
      <c r="C2390" s="447"/>
      <c r="D2390" s="497" t="e">
        <f t="shared" si="340"/>
        <v>#N/A</v>
      </c>
      <c r="E2390" s="496" t="e">
        <v>#N/A</v>
      </c>
      <c r="F2390" s="489" t="e">
        <v>#N/A</v>
      </c>
      <c r="G2390" s="489" t="e">
        <v>#N/A</v>
      </c>
      <c r="H2390" s="489" t="e">
        <v>#N/A</v>
      </c>
      <c r="I2390" s="489" t="e">
        <v>#N/A</v>
      </c>
      <c r="J2390" s="489" t="e">
        <v>#N/A</v>
      </c>
      <c r="K2390" s="489" t="e">
        <v>#N/A</v>
      </c>
      <c r="L2390" s="489" t="e">
        <v>#N/A</v>
      </c>
      <c r="N2390" s="613" t="e">
        <f t="shared" si="333"/>
        <v>#N/A</v>
      </c>
      <c r="O2390" s="613" t="e">
        <f t="shared" si="334"/>
        <v>#N/A</v>
      </c>
      <c r="P2390" s="613" t="e">
        <f t="shared" si="335"/>
        <v>#N/A</v>
      </c>
      <c r="Q2390" s="896" t="e">
        <f t="shared" si="341"/>
        <v>#N/A</v>
      </c>
      <c r="R2390" s="613" t="e">
        <f t="shared" si="336"/>
        <v>#N/A</v>
      </c>
      <c r="S2390" s="613" t="e">
        <f t="shared" si="337"/>
        <v>#N/A</v>
      </c>
      <c r="T2390" s="747" t="e">
        <f t="shared" si="338"/>
        <v>#N/A</v>
      </c>
      <c r="U2390" s="613" t="e">
        <f t="shared" si="339"/>
        <v>#N/A</v>
      </c>
    </row>
    <row r="2391" spans="1:21">
      <c r="A2391" s="285"/>
      <c r="B2391" s="285"/>
      <c r="C2391" s="447"/>
      <c r="D2391" s="497" t="e">
        <f t="shared" si="340"/>
        <v>#N/A</v>
      </c>
      <c r="E2391" s="496" t="e">
        <v>#N/A</v>
      </c>
      <c r="F2391" s="489" t="e">
        <v>#N/A</v>
      </c>
      <c r="G2391" s="489" t="e">
        <v>#N/A</v>
      </c>
      <c r="H2391" s="489" t="e">
        <v>#N/A</v>
      </c>
      <c r="I2391" s="489" t="e">
        <v>#N/A</v>
      </c>
      <c r="J2391" s="489" t="e">
        <v>#N/A</v>
      </c>
      <c r="K2391" s="489" t="e">
        <v>#N/A</v>
      </c>
      <c r="L2391" s="489" t="e">
        <v>#N/A</v>
      </c>
      <c r="N2391" s="613" t="e">
        <f t="shared" si="333"/>
        <v>#N/A</v>
      </c>
      <c r="O2391" s="613" t="e">
        <f t="shared" si="334"/>
        <v>#N/A</v>
      </c>
      <c r="P2391" s="613" t="e">
        <f t="shared" si="335"/>
        <v>#N/A</v>
      </c>
      <c r="Q2391" s="896" t="e">
        <f t="shared" si="341"/>
        <v>#N/A</v>
      </c>
      <c r="R2391" s="613" t="e">
        <f t="shared" si="336"/>
        <v>#N/A</v>
      </c>
      <c r="S2391" s="613" t="e">
        <f t="shared" si="337"/>
        <v>#N/A</v>
      </c>
      <c r="T2391" s="747" t="e">
        <f t="shared" si="338"/>
        <v>#N/A</v>
      </c>
      <c r="U2391" s="613" t="e">
        <f t="shared" si="339"/>
        <v>#N/A</v>
      </c>
    </row>
    <row r="2392" spans="1:21">
      <c r="A2392" s="285"/>
      <c r="B2392" s="285"/>
      <c r="C2392" s="447"/>
      <c r="D2392" s="497" t="e">
        <f t="shared" si="340"/>
        <v>#N/A</v>
      </c>
      <c r="E2392" s="496" t="e">
        <v>#N/A</v>
      </c>
      <c r="F2392" s="489" t="e">
        <v>#N/A</v>
      </c>
      <c r="G2392" s="489" t="e">
        <v>#N/A</v>
      </c>
      <c r="H2392" s="489" t="e">
        <v>#N/A</v>
      </c>
      <c r="I2392" s="489" t="e">
        <v>#N/A</v>
      </c>
      <c r="J2392" s="489" t="e">
        <v>#N/A</v>
      </c>
      <c r="K2392" s="489" t="e">
        <v>#N/A</v>
      </c>
      <c r="L2392" s="489" t="e">
        <v>#N/A</v>
      </c>
      <c r="N2392" s="613" t="e">
        <f t="shared" si="333"/>
        <v>#N/A</v>
      </c>
      <c r="O2392" s="613" t="e">
        <f t="shared" si="334"/>
        <v>#N/A</v>
      </c>
      <c r="P2392" s="613" t="e">
        <f t="shared" si="335"/>
        <v>#N/A</v>
      </c>
      <c r="Q2392" s="896" t="e">
        <f t="shared" si="341"/>
        <v>#N/A</v>
      </c>
      <c r="R2392" s="613" t="e">
        <f t="shared" si="336"/>
        <v>#N/A</v>
      </c>
      <c r="S2392" s="613" t="e">
        <f t="shared" si="337"/>
        <v>#N/A</v>
      </c>
      <c r="T2392" s="747" t="e">
        <f t="shared" si="338"/>
        <v>#N/A</v>
      </c>
      <c r="U2392" s="613" t="e">
        <f t="shared" si="339"/>
        <v>#N/A</v>
      </c>
    </row>
    <row r="2393" spans="1:21">
      <c r="A2393" s="285"/>
      <c r="B2393" s="285"/>
      <c r="C2393" s="447"/>
      <c r="D2393" s="497" t="e">
        <f t="shared" si="340"/>
        <v>#N/A</v>
      </c>
      <c r="E2393" s="496" t="e">
        <v>#N/A</v>
      </c>
      <c r="F2393" s="489" t="e">
        <v>#N/A</v>
      </c>
      <c r="G2393" s="489" t="e">
        <v>#N/A</v>
      </c>
      <c r="H2393" s="489" t="e">
        <v>#N/A</v>
      </c>
      <c r="I2393" s="489" t="e">
        <v>#N/A</v>
      </c>
      <c r="J2393" s="489" t="e">
        <v>#N/A</v>
      </c>
      <c r="K2393" s="489" t="e">
        <v>#N/A</v>
      </c>
      <c r="L2393" s="489" t="e">
        <v>#N/A</v>
      </c>
      <c r="N2393" s="613" t="e">
        <f t="shared" si="333"/>
        <v>#N/A</v>
      </c>
      <c r="O2393" s="613" t="e">
        <f t="shared" si="334"/>
        <v>#N/A</v>
      </c>
      <c r="P2393" s="613" t="e">
        <f t="shared" si="335"/>
        <v>#N/A</v>
      </c>
      <c r="Q2393" s="896" t="e">
        <f t="shared" si="341"/>
        <v>#N/A</v>
      </c>
      <c r="R2393" s="613" t="e">
        <f t="shared" si="336"/>
        <v>#N/A</v>
      </c>
      <c r="S2393" s="613" t="e">
        <f t="shared" si="337"/>
        <v>#N/A</v>
      </c>
      <c r="T2393" s="747" t="e">
        <f t="shared" si="338"/>
        <v>#N/A</v>
      </c>
      <c r="U2393" s="613" t="e">
        <f t="shared" si="339"/>
        <v>#N/A</v>
      </c>
    </row>
    <row r="2394" spans="1:21">
      <c r="A2394" s="285"/>
      <c r="B2394" s="285"/>
      <c r="C2394" s="447"/>
      <c r="D2394" s="497" t="e">
        <f t="shared" si="340"/>
        <v>#N/A</v>
      </c>
      <c r="E2394" s="496" t="e">
        <v>#N/A</v>
      </c>
      <c r="F2394" s="489" t="e">
        <v>#N/A</v>
      </c>
      <c r="G2394" s="489" t="e">
        <v>#N/A</v>
      </c>
      <c r="H2394" s="489" t="e">
        <v>#N/A</v>
      </c>
      <c r="I2394" s="489" t="e">
        <v>#N/A</v>
      </c>
      <c r="J2394" s="489" t="e">
        <v>#N/A</v>
      </c>
      <c r="K2394" s="489" t="e">
        <v>#N/A</v>
      </c>
      <c r="L2394" s="489" t="e">
        <v>#N/A</v>
      </c>
      <c r="N2394" s="613" t="e">
        <f t="shared" si="333"/>
        <v>#N/A</v>
      </c>
      <c r="O2394" s="613" t="e">
        <f t="shared" si="334"/>
        <v>#N/A</v>
      </c>
      <c r="P2394" s="613" t="e">
        <f t="shared" si="335"/>
        <v>#N/A</v>
      </c>
      <c r="Q2394" s="896" t="e">
        <f t="shared" si="341"/>
        <v>#N/A</v>
      </c>
      <c r="R2394" s="613" t="e">
        <f t="shared" si="336"/>
        <v>#N/A</v>
      </c>
      <c r="S2394" s="613" t="e">
        <f t="shared" si="337"/>
        <v>#N/A</v>
      </c>
      <c r="T2394" s="747" t="e">
        <f t="shared" si="338"/>
        <v>#N/A</v>
      </c>
      <c r="U2394" s="613" t="e">
        <f t="shared" si="339"/>
        <v>#N/A</v>
      </c>
    </row>
    <row r="2395" spans="1:21">
      <c r="A2395" s="285"/>
      <c r="B2395" s="285"/>
      <c r="C2395" s="447"/>
      <c r="D2395" s="497" t="e">
        <f t="shared" si="340"/>
        <v>#N/A</v>
      </c>
      <c r="E2395" s="496" t="e">
        <v>#N/A</v>
      </c>
      <c r="F2395" s="489" t="e">
        <v>#N/A</v>
      </c>
      <c r="G2395" s="489" t="e">
        <v>#N/A</v>
      </c>
      <c r="H2395" s="489" t="e">
        <v>#N/A</v>
      </c>
      <c r="I2395" s="489" t="e">
        <v>#N/A</v>
      </c>
      <c r="J2395" s="489" t="e">
        <v>#N/A</v>
      </c>
      <c r="K2395" s="489" t="e">
        <v>#N/A</v>
      </c>
      <c r="L2395" s="489" t="e">
        <v>#N/A</v>
      </c>
      <c r="N2395" s="613" t="e">
        <f t="shared" si="333"/>
        <v>#N/A</v>
      </c>
      <c r="O2395" s="613" t="e">
        <f t="shared" si="334"/>
        <v>#N/A</v>
      </c>
      <c r="P2395" s="613" t="e">
        <f t="shared" si="335"/>
        <v>#N/A</v>
      </c>
      <c r="Q2395" s="896" t="e">
        <f t="shared" si="341"/>
        <v>#N/A</v>
      </c>
      <c r="R2395" s="613" t="e">
        <f t="shared" si="336"/>
        <v>#N/A</v>
      </c>
      <c r="S2395" s="613" t="e">
        <f t="shared" si="337"/>
        <v>#N/A</v>
      </c>
      <c r="T2395" s="747" t="e">
        <f t="shared" si="338"/>
        <v>#N/A</v>
      </c>
      <c r="U2395" s="613" t="e">
        <f t="shared" si="339"/>
        <v>#N/A</v>
      </c>
    </row>
    <row r="2396" spans="1:21">
      <c r="A2396" s="285"/>
      <c r="B2396" s="285"/>
      <c r="C2396" s="447"/>
      <c r="D2396" s="497" t="e">
        <f t="shared" si="340"/>
        <v>#N/A</v>
      </c>
      <c r="E2396" s="496" t="e">
        <v>#N/A</v>
      </c>
      <c r="F2396" s="489" t="e">
        <v>#N/A</v>
      </c>
      <c r="G2396" s="489" t="e">
        <v>#N/A</v>
      </c>
      <c r="H2396" s="489" t="e">
        <v>#N/A</v>
      </c>
      <c r="I2396" s="489" t="e">
        <v>#N/A</v>
      </c>
      <c r="J2396" s="489" t="e">
        <v>#N/A</v>
      </c>
      <c r="K2396" s="489" t="e">
        <v>#N/A</v>
      </c>
      <c r="L2396" s="489" t="e">
        <v>#N/A</v>
      </c>
      <c r="N2396" s="613" t="e">
        <f t="shared" si="333"/>
        <v>#N/A</v>
      </c>
      <c r="O2396" s="613" t="e">
        <f t="shared" si="334"/>
        <v>#N/A</v>
      </c>
      <c r="P2396" s="613" t="e">
        <f t="shared" si="335"/>
        <v>#N/A</v>
      </c>
      <c r="Q2396" s="896" t="e">
        <f t="shared" si="341"/>
        <v>#N/A</v>
      </c>
      <c r="R2396" s="613" t="e">
        <f t="shared" si="336"/>
        <v>#N/A</v>
      </c>
      <c r="S2396" s="613" t="e">
        <f t="shared" si="337"/>
        <v>#N/A</v>
      </c>
      <c r="T2396" s="747" t="e">
        <f t="shared" si="338"/>
        <v>#N/A</v>
      </c>
      <c r="U2396" s="613" t="e">
        <f t="shared" si="339"/>
        <v>#N/A</v>
      </c>
    </row>
    <row r="2397" spans="1:21">
      <c r="A2397" s="285"/>
      <c r="B2397" s="285"/>
      <c r="C2397" s="447"/>
      <c r="D2397" s="497" t="e">
        <f t="shared" si="340"/>
        <v>#N/A</v>
      </c>
      <c r="E2397" s="496" t="e">
        <v>#N/A</v>
      </c>
      <c r="F2397" s="489" t="e">
        <v>#N/A</v>
      </c>
      <c r="G2397" s="489" t="e">
        <v>#N/A</v>
      </c>
      <c r="H2397" s="489" t="e">
        <v>#N/A</v>
      </c>
      <c r="I2397" s="489" t="e">
        <v>#N/A</v>
      </c>
      <c r="J2397" s="489" t="e">
        <v>#N/A</v>
      </c>
      <c r="K2397" s="489" t="e">
        <v>#N/A</v>
      </c>
      <c r="L2397" s="489" t="e">
        <v>#N/A</v>
      </c>
      <c r="N2397" s="613" t="e">
        <f t="shared" si="333"/>
        <v>#N/A</v>
      </c>
      <c r="O2397" s="613" t="e">
        <f t="shared" si="334"/>
        <v>#N/A</v>
      </c>
      <c r="P2397" s="613" t="e">
        <f t="shared" si="335"/>
        <v>#N/A</v>
      </c>
      <c r="Q2397" s="896" t="e">
        <f t="shared" si="341"/>
        <v>#N/A</v>
      </c>
      <c r="R2397" s="613" t="e">
        <f t="shared" si="336"/>
        <v>#N/A</v>
      </c>
      <c r="S2397" s="613" t="e">
        <f t="shared" si="337"/>
        <v>#N/A</v>
      </c>
      <c r="T2397" s="747" t="e">
        <f t="shared" si="338"/>
        <v>#N/A</v>
      </c>
      <c r="U2397" s="613" t="e">
        <f t="shared" si="339"/>
        <v>#N/A</v>
      </c>
    </row>
    <row r="2398" spans="1:21">
      <c r="A2398" s="285"/>
      <c r="B2398" s="285"/>
      <c r="C2398" s="447"/>
      <c r="D2398" s="497" t="e">
        <f t="shared" si="340"/>
        <v>#N/A</v>
      </c>
      <c r="E2398" s="496" t="e">
        <v>#N/A</v>
      </c>
      <c r="F2398" s="489" t="e">
        <v>#N/A</v>
      </c>
      <c r="G2398" s="489" t="e">
        <v>#N/A</v>
      </c>
      <c r="H2398" s="489" t="e">
        <v>#N/A</v>
      </c>
      <c r="I2398" s="489" t="e">
        <v>#N/A</v>
      </c>
      <c r="J2398" s="489" t="e">
        <v>#N/A</v>
      </c>
      <c r="K2398" s="489" t="e">
        <v>#N/A</v>
      </c>
      <c r="L2398" s="489" t="e">
        <v>#N/A</v>
      </c>
      <c r="N2398" s="613" t="e">
        <f t="shared" si="333"/>
        <v>#N/A</v>
      </c>
      <c r="O2398" s="613" t="e">
        <f t="shared" si="334"/>
        <v>#N/A</v>
      </c>
      <c r="P2398" s="613" t="e">
        <f t="shared" si="335"/>
        <v>#N/A</v>
      </c>
      <c r="Q2398" s="896" t="e">
        <f t="shared" si="341"/>
        <v>#N/A</v>
      </c>
      <c r="R2398" s="613" t="e">
        <f t="shared" si="336"/>
        <v>#N/A</v>
      </c>
      <c r="S2398" s="613" t="e">
        <f t="shared" si="337"/>
        <v>#N/A</v>
      </c>
      <c r="T2398" s="747" t="e">
        <f t="shared" si="338"/>
        <v>#N/A</v>
      </c>
      <c r="U2398" s="613" t="e">
        <f t="shared" si="339"/>
        <v>#N/A</v>
      </c>
    </row>
    <row r="2399" spans="1:21">
      <c r="A2399" s="285"/>
      <c r="B2399" s="285"/>
      <c r="C2399" s="447"/>
      <c r="D2399" s="497" t="e">
        <f t="shared" si="340"/>
        <v>#N/A</v>
      </c>
      <c r="E2399" s="496" t="e">
        <v>#N/A</v>
      </c>
      <c r="F2399" s="489" t="e">
        <v>#N/A</v>
      </c>
      <c r="G2399" s="489" t="e">
        <v>#N/A</v>
      </c>
      <c r="H2399" s="489" t="e">
        <v>#N/A</v>
      </c>
      <c r="I2399" s="489" t="e">
        <v>#N/A</v>
      </c>
      <c r="J2399" s="489" t="e">
        <v>#N/A</v>
      </c>
      <c r="K2399" s="489" t="e">
        <v>#N/A</v>
      </c>
      <c r="L2399" s="489" t="e">
        <v>#N/A</v>
      </c>
      <c r="N2399" s="613" t="e">
        <f t="shared" si="333"/>
        <v>#N/A</v>
      </c>
      <c r="O2399" s="613" t="e">
        <f t="shared" si="334"/>
        <v>#N/A</v>
      </c>
      <c r="P2399" s="613" t="e">
        <f t="shared" si="335"/>
        <v>#N/A</v>
      </c>
      <c r="Q2399" s="896" t="e">
        <f t="shared" si="341"/>
        <v>#N/A</v>
      </c>
      <c r="R2399" s="613" t="e">
        <f t="shared" si="336"/>
        <v>#N/A</v>
      </c>
      <c r="S2399" s="613" t="e">
        <f t="shared" si="337"/>
        <v>#N/A</v>
      </c>
      <c r="T2399" s="747" t="e">
        <f t="shared" si="338"/>
        <v>#N/A</v>
      </c>
      <c r="U2399" s="613" t="e">
        <f t="shared" si="339"/>
        <v>#N/A</v>
      </c>
    </row>
    <row r="2400" spans="1:21">
      <c r="A2400" s="285"/>
      <c r="B2400" s="285"/>
      <c r="C2400" s="447"/>
      <c r="D2400" s="497" t="e">
        <f t="shared" si="340"/>
        <v>#N/A</v>
      </c>
      <c r="E2400" s="496" t="e">
        <v>#N/A</v>
      </c>
      <c r="F2400" s="489" t="e">
        <v>#N/A</v>
      </c>
      <c r="G2400" s="489" t="e">
        <v>#N/A</v>
      </c>
      <c r="H2400" s="489" t="e">
        <v>#N/A</v>
      </c>
      <c r="I2400" s="489" t="e">
        <v>#N/A</v>
      </c>
      <c r="J2400" s="489" t="e">
        <v>#N/A</v>
      </c>
      <c r="K2400" s="489" t="e">
        <v>#N/A</v>
      </c>
      <c r="L2400" s="489" t="e">
        <v>#N/A</v>
      </c>
      <c r="N2400" s="613" t="e">
        <f t="shared" si="333"/>
        <v>#N/A</v>
      </c>
      <c r="O2400" s="613" t="e">
        <f t="shared" si="334"/>
        <v>#N/A</v>
      </c>
      <c r="P2400" s="613" t="e">
        <f t="shared" si="335"/>
        <v>#N/A</v>
      </c>
      <c r="Q2400" s="896" t="e">
        <f t="shared" si="341"/>
        <v>#N/A</v>
      </c>
      <c r="R2400" s="613" t="e">
        <f t="shared" si="336"/>
        <v>#N/A</v>
      </c>
      <c r="S2400" s="613" t="e">
        <f t="shared" si="337"/>
        <v>#N/A</v>
      </c>
      <c r="T2400" s="747" t="e">
        <f t="shared" si="338"/>
        <v>#N/A</v>
      </c>
      <c r="U2400" s="613" t="e">
        <f t="shared" si="339"/>
        <v>#N/A</v>
      </c>
    </row>
    <row r="2401" spans="1:21">
      <c r="A2401" s="285"/>
      <c r="B2401" s="285"/>
      <c r="C2401" s="447"/>
      <c r="D2401" s="497" t="e">
        <f t="shared" si="340"/>
        <v>#N/A</v>
      </c>
      <c r="E2401" s="496" t="e">
        <v>#N/A</v>
      </c>
      <c r="F2401" s="489" t="e">
        <v>#N/A</v>
      </c>
      <c r="G2401" s="489" t="e">
        <v>#N/A</v>
      </c>
      <c r="H2401" s="489" t="e">
        <v>#N/A</v>
      </c>
      <c r="I2401" s="489" t="e">
        <v>#N/A</v>
      </c>
      <c r="J2401" s="489" t="e">
        <v>#N/A</v>
      </c>
      <c r="K2401" s="489" t="e">
        <v>#N/A</v>
      </c>
      <c r="L2401" s="489" t="e">
        <v>#N/A</v>
      </c>
      <c r="N2401" s="613" t="e">
        <f t="shared" si="333"/>
        <v>#N/A</v>
      </c>
      <c r="O2401" s="613" t="e">
        <f t="shared" si="334"/>
        <v>#N/A</v>
      </c>
      <c r="P2401" s="613" t="e">
        <f t="shared" si="335"/>
        <v>#N/A</v>
      </c>
      <c r="Q2401" s="896" t="e">
        <f t="shared" si="341"/>
        <v>#N/A</v>
      </c>
      <c r="R2401" s="613" t="e">
        <f t="shared" si="336"/>
        <v>#N/A</v>
      </c>
      <c r="S2401" s="613" t="e">
        <f t="shared" si="337"/>
        <v>#N/A</v>
      </c>
      <c r="T2401" s="747" t="e">
        <f t="shared" si="338"/>
        <v>#N/A</v>
      </c>
      <c r="U2401" s="613" t="e">
        <f t="shared" si="339"/>
        <v>#N/A</v>
      </c>
    </row>
    <row r="2402" spans="1:21">
      <c r="A2402" s="285"/>
      <c r="B2402" s="285"/>
      <c r="C2402" s="447"/>
      <c r="D2402" s="497" t="e">
        <f t="shared" si="340"/>
        <v>#N/A</v>
      </c>
      <c r="E2402" s="496" t="e">
        <v>#N/A</v>
      </c>
      <c r="F2402" s="489" t="e">
        <v>#N/A</v>
      </c>
      <c r="G2402" s="489" t="e">
        <v>#N/A</v>
      </c>
      <c r="H2402" s="489" t="e">
        <v>#N/A</v>
      </c>
      <c r="I2402" s="489" t="e">
        <v>#N/A</v>
      </c>
      <c r="J2402" s="489" t="e">
        <v>#N/A</v>
      </c>
      <c r="K2402" s="489" t="e">
        <v>#N/A</v>
      </c>
      <c r="L2402" s="489" t="e">
        <v>#N/A</v>
      </c>
      <c r="N2402" s="613" t="e">
        <f t="shared" si="333"/>
        <v>#N/A</v>
      </c>
      <c r="O2402" s="613" t="e">
        <f t="shared" si="334"/>
        <v>#N/A</v>
      </c>
      <c r="P2402" s="613" t="e">
        <f t="shared" si="335"/>
        <v>#N/A</v>
      </c>
      <c r="Q2402" s="896" t="e">
        <f t="shared" si="341"/>
        <v>#N/A</v>
      </c>
      <c r="R2402" s="613" t="e">
        <f t="shared" si="336"/>
        <v>#N/A</v>
      </c>
      <c r="S2402" s="613" t="e">
        <f t="shared" si="337"/>
        <v>#N/A</v>
      </c>
      <c r="T2402" s="747" t="e">
        <f t="shared" si="338"/>
        <v>#N/A</v>
      </c>
      <c r="U2402" s="613" t="e">
        <f t="shared" si="339"/>
        <v>#N/A</v>
      </c>
    </row>
    <row r="2403" spans="1:21">
      <c r="A2403" s="285"/>
      <c r="B2403" s="285"/>
      <c r="C2403" s="447"/>
      <c r="D2403" s="497" t="e">
        <f t="shared" si="340"/>
        <v>#N/A</v>
      </c>
      <c r="E2403" s="496" t="e">
        <v>#N/A</v>
      </c>
      <c r="F2403" s="489" t="e">
        <v>#N/A</v>
      </c>
      <c r="G2403" s="489" t="e">
        <v>#N/A</v>
      </c>
      <c r="H2403" s="489" t="e">
        <v>#N/A</v>
      </c>
      <c r="I2403" s="489" t="e">
        <v>#N/A</v>
      </c>
      <c r="J2403" s="489" t="e">
        <v>#N/A</v>
      </c>
      <c r="K2403" s="489" t="e">
        <v>#N/A</v>
      </c>
      <c r="L2403" s="489" t="e">
        <v>#N/A</v>
      </c>
      <c r="N2403" s="613" t="e">
        <f t="shared" si="333"/>
        <v>#N/A</v>
      </c>
      <c r="O2403" s="613" t="e">
        <f t="shared" si="334"/>
        <v>#N/A</v>
      </c>
      <c r="P2403" s="613" t="e">
        <f t="shared" si="335"/>
        <v>#N/A</v>
      </c>
      <c r="Q2403" s="896" t="e">
        <f t="shared" si="341"/>
        <v>#N/A</v>
      </c>
      <c r="R2403" s="613" t="e">
        <f t="shared" si="336"/>
        <v>#N/A</v>
      </c>
      <c r="S2403" s="613" t="e">
        <f t="shared" si="337"/>
        <v>#N/A</v>
      </c>
      <c r="T2403" s="747" t="e">
        <f t="shared" si="338"/>
        <v>#N/A</v>
      </c>
      <c r="U2403" s="613" t="e">
        <f t="shared" si="339"/>
        <v>#N/A</v>
      </c>
    </row>
    <row r="2404" spans="1:21">
      <c r="A2404" s="285"/>
      <c r="B2404" s="285"/>
      <c r="C2404" s="447"/>
      <c r="D2404" s="497" t="e">
        <f t="shared" si="340"/>
        <v>#N/A</v>
      </c>
      <c r="E2404" s="496" t="e">
        <v>#N/A</v>
      </c>
      <c r="F2404" s="489" t="e">
        <v>#N/A</v>
      </c>
      <c r="G2404" s="489" t="e">
        <v>#N/A</v>
      </c>
      <c r="H2404" s="489" t="e">
        <v>#N/A</v>
      </c>
      <c r="I2404" s="489" t="e">
        <v>#N/A</v>
      </c>
      <c r="J2404" s="489" t="e">
        <v>#N/A</v>
      </c>
      <c r="K2404" s="489" t="e">
        <v>#N/A</v>
      </c>
      <c r="L2404" s="489" t="e">
        <v>#N/A</v>
      </c>
      <c r="N2404" s="613" t="e">
        <f t="shared" si="333"/>
        <v>#N/A</v>
      </c>
      <c r="O2404" s="613" t="e">
        <f t="shared" si="334"/>
        <v>#N/A</v>
      </c>
      <c r="P2404" s="613" t="e">
        <f t="shared" si="335"/>
        <v>#N/A</v>
      </c>
      <c r="Q2404" s="896" t="e">
        <f t="shared" si="341"/>
        <v>#N/A</v>
      </c>
      <c r="R2404" s="613" t="e">
        <f t="shared" si="336"/>
        <v>#N/A</v>
      </c>
      <c r="S2404" s="613" t="e">
        <f t="shared" si="337"/>
        <v>#N/A</v>
      </c>
      <c r="T2404" s="747" t="e">
        <f t="shared" si="338"/>
        <v>#N/A</v>
      </c>
      <c r="U2404" s="613" t="e">
        <f t="shared" si="339"/>
        <v>#N/A</v>
      </c>
    </row>
    <row r="2405" spans="1:21">
      <c r="A2405" s="285"/>
      <c r="B2405" s="285"/>
      <c r="C2405" s="447"/>
      <c r="D2405" s="497" t="e">
        <f t="shared" si="340"/>
        <v>#N/A</v>
      </c>
      <c r="E2405" s="496" t="e">
        <v>#N/A</v>
      </c>
      <c r="F2405" s="489" t="e">
        <v>#N/A</v>
      </c>
      <c r="G2405" s="489" t="e">
        <v>#N/A</v>
      </c>
      <c r="H2405" s="489" t="e">
        <v>#N/A</v>
      </c>
      <c r="I2405" s="489" t="e">
        <v>#N/A</v>
      </c>
      <c r="J2405" s="489" t="e">
        <v>#N/A</v>
      </c>
      <c r="K2405" s="489" t="e">
        <v>#N/A</v>
      </c>
      <c r="L2405" s="489" t="e">
        <v>#N/A</v>
      </c>
      <c r="N2405" s="613" t="e">
        <f t="shared" si="333"/>
        <v>#N/A</v>
      </c>
      <c r="O2405" s="613" t="e">
        <f t="shared" si="334"/>
        <v>#N/A</v>
      </c>
      <c r="P2405" s="613" t="e">
        <f t="shared" si="335"/>
        <v>#N/A</v>
      </c>
      <c r="Q2405" s="896" t="e">
        <f t="shared" si="341"/>
        <v>#N/A</v>
      </c>
      <c r="R2405" s="613" t="e">
        <f t="shared" si="336"/>
        <v>#N/A</v>
      </c>
      <c r="S2405" s="613" t="e">
        <f t="shared" si="337"/>
        <v>#N/A</v>
      </c>
      <c r="T2405" s="747" t="e">
        <f t="shared" si="338"/>
        <v>#N/A</v>
      </c>
      <c r="U2405" s="613" t="e">
        <f t="shared" si="339"/>
        <v>#N/A</v>
      </c>
    </row>
    <row r="2406" spans="1:21">
      <c r="A2406" s="285"/>
      <c r="B2406" s="285"/>
      <c r="C2406" s="447"/>
      <c r="D2406" s="497" t="e">
        <f t="shared" si="340"/>
        <v>#N/A</v>
      </c>
      <c r="E2406" s="496" t="e">
        <v>#N/A</v>
      </c>
      <c r="F2406" s="489" t="e">
        <v>#N/A</v>
      </c>
      <c r="G2406" s="489" t="e">
        <v>#N/A</v>
      </c>
      <c r="H2406" s="489" t="e">
        <v>#N/A</v>
      </c>
      <c r="I2406" s="489" t="e">
        <v>#N/A</v>
      </c>
      <c r="J2406" s="489" t="e">
        <v>#N/A</v>
      </c>
      <c r="K2406" s="489" t="e">
        <v>#N/A</v>
      </c>
      <c r="L2406" s="489" t="e">
        <v>#N/A</v>
      </c>
      <c r="N2406" s="613" t="e">
        <f t="shared" si="333"/>
        <v>#N/A</v>
      </c>
      <c r="O2406" s="613" t="e">
        <f t="shared" si="334"/>
        <v>#N/A</v>
      </c>
      <c r="P2406" s="613" t="e">
        <f t="shared" si="335"/>
        <v>#N/A</v>
      </c>
      <c r="Q2406" s="896" t="e">
        <f t="shared" si="341"/>
        <v>#N/A</v>
      </c>
      <c r="R2406" s="613" t="e">
        <f t="shared" si="336"/>
        <v>#N/A</v>
      </c>
      <c r="S2406" s="613" t="e">
        <f t="shared" si="337"/>
        <v>#N/A</v>
      </c>
      <c r="T2406" s="747" t="e">
        <f t="shared" si="338"/>
        <v>#N/A</v>
      </c>
      <c r="U2406" s="613" t="e">
        <f t="shared" si="339"/>
        <v>#N/A</v>
      </c>
    </row>
    <row r="2407" spans="1:21">
      <c r="A2407" s="285"/>
      <c r="B2407" s="285"/>
      <c r="C2407" s="447"/>
      <c r="D2407" s="497" t="e">
        <f t="shared" si="340"/>
        <v>#N/A</v>
      </c>
      <c r="E2407" s="496" t="e">
        <v>#N/A</v>
      </c>
      <c r="F2407" s="489" t="e">
        <v>#N/A</v>
      </c>
      <c r="G2407" s="489" t="e">
        <v>#N/A</v>
      </c>
      <c r="H2407" s="489" t="e">
        <v>#N/A</v>
      </c>
      <c r="I2407" s="489" t="e">
        <v>#N/A</v>
      </c>
      <c r="J2407" s="489" t="e">
        <v>#N/A</v>
      </c>
      <c r="K2407" s="489" t="e">
        <v>#N/A</v>
      </c>
      <c r="L2407" s="489" t="e">
        <v>#N/A</v>
      </c>
      <c r="N2407" s="613" t="e">
        <f t="shared" si="333"/>
        <v>#N/A</v>
      </c>
      <c r="O2407" s="613" t="e">
        <f t="shared" si="334"/>
        <v>#N/A</v>
      </c>
      <c r="P2407" s="613" t="e">
        <f t="shared" si="335"/>
        <v>#N/A</v>
      </c>
      <c r="Q2407" s="896" t="e">
        <f t="shared" si="341"/>
        <v>#N/A</v>
      </c>
      <c r="R2407" s="613" t="e">
        <f t="shared" si="336"/>
        <v>#N/A</v>
      </c>
      <c r="S2407" s="613" t="e">
        <f t="shared" si="337"/>
        <v>#N/A</v>
      </c>
      <c r="T2407" s="747" t="e">
        <f t="shared" si="338"/>
        <v>#N/A</v>
      </c>
      <c r="U2407" s="613" t="e">
        <f t="shared" si="339"/>
        <v>#N/A</v>
      </c>
    </row>
    <row r="2408" spans="1:21">
      <c r="A2408" s="285"/>
      <c r="B2408" s="285"/>
      <c r="C2408" s="447"/>
      <c r="D2408" s="497" t="e">
        <f t="shared" si="340"/>
        <v>#N/A</v>
      </c>
      <c r="E2408" s="496" t="e">
        <v>#N/A</v>
      </c>
      <c r="F2408" s="489" t="e">
        <v>#N/A</v>
      </c>
      <c r="G2408" s="489" t="e">
        <v>#N/A</v>
      </c>
      <c r="H2408" s="489" t="e">
        <v>#N/A</v>
      </c>
      <c r="I2408" s="489" t="e">
        <v>#N/A</v>
      </c>
      <c r="J2408" s="489" t="e">
        <v>#N/A</v>
      </c>
      <c r="K2408" s="489" t="e">
        <v>#N/A</v>
      </c>
      <c r="L2408" s="489" t="e">
        <v>#N/A</v>
      </c>
      <c r="N2408" s="613" t="e">
        <f t="shared" si="333"/>
        <v>#N/A</v>
      </c>
      <c r="O2408" s="613" t="e">
        <f t="shared" si="334"/>
        <v>#N/A</v>
      </c>
      <c r="P2408" s="613" t="e">
        <f t="shared" si="335"/>
        <v>#N/A</v>
      </c>
      <c r="Q2408" s="896" t="e">
        <f t="shared" si="341"/>
        <v>#N/A</v>
      </c>
      <c r="R2408" s="613" t="e">
        <f t="shared" si="336"/>
        <v>#N/A</v>
      </c>
      <c r="S2408" s="613" t="e">
        <f t="shared" si="337"/>
        <v>#N/A</v>
      </c>
      <c r="T2408" s="747" t="e">
        <f t="shared" si="338"/>
        <v>#N/A</v>
      </c>
      <c r="U2408" s="613" t="e">
        <f t="shared" si="339"/>
        <v>#N/A</v>
      </c>
    </row>
    <row r="2409" spans="1:21">
      <c r="A2409" s="285"/>
      <c r="B2409" s="285"/>
      <c r="C2409" s="447"/>
      <c r="D2409" s="497" t="e">
        <f t="shared" si="340"/>
        <v>#N/A</v>
      </c>
      <c r="E2409" s="496" t="e">
        <v>#N/A</v>
      </c>
      <c r="F2409" s="489" t="e">
        <v>#N/A</v>
      </c>
      <c r="G2409" s="489" t="e">
        <v>#N/A</v>
      </c>
      <c r="H2409" s="489" t="e">
        <v>#N/A</v>
      </c>
      <c r="I2409" s="489" t="e">
        <v>#N/A</v>
      </c>
      <c r="J2409" s="489" t="e">
        <v>#N/A</v>
      </c>
      <c r="K2409" s="489" t="e">
        <v>#N/A</v>
      </c>
      <c r="L2409" s="489" t="e">
        <v>#N/A</v>
      </c>
      <c r="N2409" s="613" t="e">
        <f t="shared" si="333"/>
        <v>#N/A</v>
      </c>
      <c r="O2409" s="613" t="e">
        <f t="shared" si="334"/>
        <v>#N/A</v>
      </c>
      <c r="P2409" s="613" t="e">
        <f t="shared" si="335"/>
        <v>#N/A</v>
      </c>
      <c r="Q2409" s="896" t="e">
        <f t="shared" si="341"/>
        <v>#N/A</v>
      </c>
      <c r="R2409" s="613" t="e">
        <f t="shared" si="336"/>
        <v>#N/A</v>
      </c>
      <c r="S2409" s="613" t="e">
        <f t="shared" si="337"/>
        <v>#N/A</v>
      </c>
      <c r="T2409" s="747" t="e">
        <f t="shared" si="338"/>
        <v>#N/A</v>
      </c>
      <c r="U2409" s="613" t="e">
        <f t="shared" si="339"/>
        <v>#N/A</v>
      </c>
    </row>
    <row r="2410" spans="1:21">
      <c r="A2410" s="285"/>
      <c r="B2410" s="285"/>
      <c r="C2410" s="447"/>
      <c r="D2410" s="497" t="e">
        <f t="shared" si="340"/>
        <v>#N/A</v>
      </c>
      <c r="E2410" s="496" t="e">
        <v>#N/A</v>
      </c>
      <c r="F2410" s="489" t="e">
        <v>#N/A</v>
      </c>
      <c r="G2410" s="489" t="e">
        <v>#N/A</v>
      </c>
      <c r="H2410" s="489" t="e">
        <v>#N/A</v>
      </c>
      <c r="I2410" s="489" t="e">
        <v>#N/A</v>
      </c>
      <c r="J2410" s="489" t="e">
        <v>#N/A</v>
      </c>
      <c r="K2410" s="489" t="e">
        <v>#N/A</v>
      </c>
      <c r="L2410" s="489" t="e">
        <v>#N/A</v>
      </c>
      <c r="N2410" s="613" t="e">
        <f t="shared" si="333"/>
        <v>#N/A</v>
      </c>
      <c r="O2410" s="613" t="e">
        <f t="shared" si="334"/>
        <v>#N/A</v>
      </c>
      <c r="P2410" s="613" t="e">
        <f t="shared" si="335"/>
        <v>#N/A</v>
      </c>
      <c r="Q2410" s="896" t="e">
        <f t="shared" si="341"/>
        <v>#N/A</v>
      </c>
      <c r="R2410" s="613" t="e">
        <f t="shared" si="336"/>
        <v>#N/A</v>
      </c>
      <c r="S2410" s="613" t="e">
        <f t="shared" si="337"/>
        <v>#N/A</v>
      </c>
      <c r="T2410" s="747" t="e">
        <f t="shared" si="338"/>
        <v>#N/A</v>
      </c>
      <c r="U2410" s="613" t="e">
        <f t="shared" si="339"/>
        <v>#N/A</v>
      </c>
    </row>
    <row r="2411" spans="1:21">
      <c r="A2411" s="285"/>
      <c r="B2411" s="285"/>
      <c r="C2411" s="447"/>
      <c r="D2411" s="497" t="e">
        <f t="shared" si="340"/>
        <v>#N/A</v>
      </c>
      <c r="E2411" s="496" t="e">
        <v>#N/A</v>
      </c>
      <c r="F2411" s="489" t="e">
        <v>#N/A</v>
      </c>
      <c r="G2411" s="489" t="e">
        <v>#N/A</v>
      </c>
      <c r="H2411" s="489" t="e">
        <v>#N/A</v>
      </c>
      <c r="I2411" s="489" t="e">
        <v>#N/A</v>
      </c>
      <c r="J2411" s="489" t="e">
        <v>#N/A</v>
      </c>
      <c r="K2411" s="489" t="e">
        <v>#N/A</v>
      </c>
      <c r="L2411" s="489" t="e">
        <v>#N/A</v>
      </c>
      <c r="N2411" s="613" t="e">
        <f t="shared" si="333"/>
        <v>#N/A</v>
      </c>
      <c r="O2411" s="613" t="e">
        <f t="shared" si="334"/>
        <v>#N/A</v>
      </c>
      <c r="P2411" s="613" t="e">
        <f t="shared" si="335"/>
        <v>#N/A</v>
      </c>
      <c r="Q2411" s="896" t="e">
        <f t="shared" si="341"/>
        <v>#N/A</v>
      </c>
      <c r="R2411" s="613" t="e">
        <f t="shared" si="336"/>
        <v>#N/A</v>
      </c>
      <c r="S2411" s="613" t="e">
        <f t="shared" si="337"/>
        <v>#N/A</v>
      </c>
      <c r="T2411" s="747" t="e">
        <f t="shared" si="338"/>
        <v>#N/A</v>
      </c>
      <c r="U2411" s="613" t="e">
        <f t="shared" si="339"/>
        <v>#N/A</v>
      </c>
    </row>
    <row r="2412" spans="1:21">
      <c r="A2412" s="285"/>
      <c r="B2412" s="285"/>
      <c r="C2412" s="447"/>
      <c r="D2412" s="497" t="e">
        <f t="shared" si="340"/>
        <v>#N/A</v>
      </c>
      <c r="E2412" s="496" t="e">
        <v>#N/A</v>
      </c>
      <c r="F2412" s="489" t="e">
        <v>#N/A</v>
      </c>
      <c r="G2412" s="489" t="e">
        <v>#N/A</v>
      </c>
      <c r="H2412" s="489" t="e">
        <v>#N/A</v>
      </c>
      <c r="I2412" s="489" t="e">
        <v>#N/A</v>
      </c>
      <c r="J2412" s="489" t="e">
        <v>#N/A</v>
      </c>
      <c r="K2412" s="489" t="e">
        <v>#N/A</v>
      </c>
      <c r="L2412" s="489" t="e">
        <v>#N/A</v>
      </c>
      <c r="N2412" s="613" t="e">
        <f t="shared" si="333"/>
        <v>#N/A</v>
      </c>
      <c r="O2412" s="613" t="e">
        <f t="shared" si="334"/>
        <v>#N/A</v>
      </c>
      <c r="P2412" s="613" t="e">
        <f t="shared" si="335"/>
        <v>#N/A</v>
      </c>
      <c r="Q2412" s="896" t="e">
        <f t="shared" si="341"/>
        <v>#N/A</v>
      </c>
      <c r="R2412" s="613" t="e">
        <f t="shared" si="336"/>
        <v>#N/A</v>
      </c>
      <c r="S2412" s="613" t="e">
        <f t="shared" si="337"/>
        <v>#N/A</v>
      </c>
      <c r="T2412" s="747" t="e">
        <f t="shared" si="338"/>
        <v>#N/A</v>
      </c>
      <c r="U2412" s="613" t="e">
        <f t="shared" si="339"/>
        <v>#N/A</v>
      </c>
    </row>
    <row r="2413" spans="1:21">
      <c r="A2413" s="285"/>
      <c r="B2413" s="285"/>
      <c r="C2413" s="447"/>
      <c r="D2413" s="497" t="e">
        <f t="shared" si="340"/>
        <v>#N/A</v>
      </c>
      <c r="E2413" s="496" t="e">
        <v>#N/A</v>
      </c>
      <c r="F2413" s="489" t="e">
        <v>#N/A</v>
      </c>
      <c r="G2413" s="489" t="e">
        <v>#N/A</v>
      </c>
      <c r="H2413" s="489" t="e">
        <v>#N/A</v>
      </c>
      <c r="I2413" s="489" t="e">
        <v>#N/A</v>
      </c>
      <c r="J2413" s="489" t="e">
        <v>#N/A</v>
      </c>
      <c r="K2413" s="489" t="e">
        <v>#N/A</v>
      </c>
      <c r="L2413" s="489" t="e">
        <v>#N/A</v>
      </c>
      <c r="N2413" s="613" t="e">
        <f t="shared" si="333"/>
        <v>#N/A</v>
      </c>
      <c r="O2413" s="613" t="e">
        <f t="shared" si="334"/>
        <v>#N/A</v>
      </c>
      <c r="P2413" s="613" t="e">
        <f t="shared" si="335"/>
        <v>#N/A</v>
      </c>
      <c r="Q2413" s="896" t="e">
        <f t="shared" si="341"/>
        <v>#N/A</v>
      </c>
      <c r="R2413" s="613" t="e">
        <f t="shared" si="336"/>
        <v>#N/A</v>
      </c>
      <c r="S2413" s="613" t="e">
        <f t="shared" si="337"/>
        <v>#N/A</v>
      </c>
      <c r="T2413" s="747" t="e">
        <f t="shared" si="338"/>
        <v>#N/A</v>
      </c>
      <c r="U2413" s="613" t="e">
        <f t="shared" si="339"/>
        <v>#N/A</v>
      </c>
    </row>
    <row r="2414" spans="1:21">
      <c r="A2414" s="285"/>
      <c r="B2414" s="285"/>
      <c r="C2414" s="447"/>
      <c r="D2414" s="497" t="e">
        <f t="shared" si="340"/>
        <v>#N/A</v>
      </c>
      <c r="E2414" s="496" t="e">
        <v>#N/A</v>
      </c>
      <c r="F2414" s="489" t="e">
        <v>#N/A</v>
      </c>
      <c r="G2414" s="489" t="e">
        <v>#N/A</v>
      </c>
      <c r="H2414" s="489" t="e">
        <v>#N/A</v>
      </c>
      <c r="I2414" s="489" t="e">
        <v>#N/A</v>
      </c>
      <c r="J2414" s="489" t="e">
        <v>#N/A</v>
      </c>
      <c r="K2414" s="489" t="e">
        <v>#N/A</v>
      </c>
      <c r="L2414" s="489" t="e">
        <v>#N/A</v>
      </c>
      <c r="N2414" s="613" t="e">
        <f t="shared" si="333"/>
        <v>#N/A</v>
      </c>
      <c r="O2414" s="613" t="e">
        <f t="shared" si="334"/>
        <v>#N/A</v>
      </c>
      <c r="P2414" s="613" t="e">
        <f t="shared" si="335"/>
        <v>#N/A</v>
      </c>
      <c r="Q2414" s="896" t="e">
        <f t="shared" si="341"/>
        <v>#N/A</v>
      </c>
      <c r="R2414" s="613" t="e">
        <f t="shared" si="336"/>
        <v>#N/A</v>
      </c>
      <c r="S2414" s="613" t="e">
        <f t="shared" si="337"/>
        <v>#N/A</v>
      </c>
      <c r="T2414" s="747" t="e">
        <f t="shared" si="338"/>
        <v>#N/A</v>
      </c>
      <c r="U2414" s="613" t="e">
        <f t="shared" si="339"/>
        <v>#N/A</v>
      </c>
    </row>
    <row r="2415" spans="1:21">
      <c r="A2415" s="285"/>
      <c r="B2415" s="285"/>
      <c r="C2415" s="447"/>
      <c r="D2415" s="497" t="e">
        <f t="shared" si="340"/>
        <v>#N/A</v>
      </c>
      <c r="E2415" s="496" t="e">
        <v>#N/A</v>
      </c>
      <c r="F2415" s="489" t="e">
        <v>#N/A</v>
      </c>
      <c r="G2415" s="489" t="e">
        <v>#N/A</v>
      </c>
      <c r="H2415" s="489" t="e">
        <v>#N/A</v>
      </c>
      <c r="I2415" s="489" t="e">
        <v>#N/A</v>
      </c>
      <c r="J2415" s="489" t="e">
        <v>#N/A</v>
      </c>
      <c r="K2415" s="489" t="e">
        <v>#N/A</v>
      </c>
      <c r="L2415" s="489" t="e">
        <v>#N/A</v>
      </c>
      <c r="N2415" s="613" t="e">
        <f t="shared" si="333"/>
        <v>#N/A</v>
      </c>
      <c r="O2415" s="613" t="e">
        <f t="shared" si="334"/>
        <v>#N/A</v>
      </c>
      <c r="P2415" s="613" t="e">
        <f t="shared" si="335"/>
        <v>#N/A</v>
      </c>
      <c r="Q2415" s="896" t="e">
        <f t="shared" si="341"/>
        <v>#N/A</v>
      </c>
      <c r="R2415" s="613" t="e">
        <f t="shared" si="336"/>
        <v>#N/A</v>
      </c>
      <c r="S2415" s="613" t="e">
        <f t="shared" si="337"/>
        <v>#N/A</v>
      </c>
      <c r="T2415" s="747" t="e">
        <f t="shared" si="338"/>
        <v>#N/A</v>
      </c>
      <c r="U2415" s="613" t="e">
        <f t="shared" si="339"/>
        <v>#N/A</v>
      </c>
    </row>
    <row r="2416" spans="1:21">
      <c r="A2416" s="285"/>
      <c r="B2416" s="285"/>
      <c r="C2416" s="447"/>
      <c r="D2416" s="497" t="e">
        <f t="shared" si="340"/>
        <v>#N/A</v>
      </c>
      <c r="E2416" s="496" t="e">
        <v>#N/A</v>
      </c>
      <c r="F2416" s="489" t="e">
        <v>#N/A</v>
      </c>
      <c r="G2416" s="489" t="e">
        <v>#N/A</v>
      </c>
      <c r="H2416" s="489" t="e">
        <v>#N/A</v>
      </c>
      <c r="I2416" s="489" t="e">
        <v>#N/A</v>
      </c>
      <c r="J2416" s="489" t="e">
        <v>#N/A</v>
      </c>
      <c r="K2416" s="489" t="e">
        <v>#N/A</v>
      </c>
      <c r="L2416" s="489" t="e">
        <v>#N/A</v>
      </c>
      <c r="N2416" s="613" t="e">
        <f t="shared" si="333"/>
        <v>#N/A</v>
      </c>
      <c r="O2416" s="613" t="e">
        <f t="shared" si="334"/>
        <v>#N/A</v>
      </c>
      <c r="P2416" s="613" t="e">
        <f t="shared" si="335"/>
        <v>#N/A</v>
      </c>
      <c r="Q2416" s="896" t="e">
        <f t="shared" si="341"/>
        <v>#N/A</v>
      </c>
      <c r="R2416" s="613" t="e">
        <f t="shared" si="336"/>
        <v>#N/A</v>
      </c>
      <c r="S2416" s="613" t="e">
        <f t="shared" si="337"/>
        <v>#N/A</v>
      </c>
      <c r="T2416" s="747" t="e">
        <f t="shared" si="338"/>
        <v>#N/A</v>
      </c>
      <c r="U2416" s="613" t="e">
        <f t="shared" si="339"/>
        <v>#N/A</v>
      </c>
    </row>
    <row r="2417" spans="1:21">
      <c r="A2417" s="285"/>
      <c r="B2417" s="285"/>
      <c r="C2417" s="447"/>
      <c r="D2417" s="497" t="e">
        <f t="shared" si="340"/>
        <v>#N/A</v>
      </c>
      <c r="E2417" s="496" t="e">
        <v>#N/A</v>
      </c>
      <c r="F2417" s="489" t="e">
        <v>#N/A</v>
      </c>
      <c r="G2417" s="489" t="e">
        <v>#N/A</v>
      </c>
      <c r="H2417" s="489" t="e">
        <v>#N/A</v>
      </c>
      <c r="I2417" s="489" t="e">
        <v>#N/A</v>
      </c>
      <c r="J2417" s="489" t="e">
        <v>#N/A</v>
      </c>
      <c r="K2417" s="489" t="e">
        <v>#N/A</v>
      </c>
      <c r="L2417" s="489" t="e">
        <v>#N/A</v>
      </c>
      <c r="N2417" s="613" t="e">
        <f t="shared" si="333"/>
        <v>#N/A</v>
      </c>
      <c r="O2417" s="613" t="e">
        <f t="shared" si="334"/>
        <v>#N/A</v>
      </c>
      <c r="P2417" s="613" t="e">
        <f t="shared" si="335"/>
        <v>#N/A</v>
      </c>
      <c r="Q2417" s="896" t="e">
        <f t="shared" si="341"/>
        <v>#N/A</v>
      </c>
      <c r="R2417" s="613" t="e">
        <f t="shared" si="336"/>
        <v>#N/A</v>
      </c>
      <c r="S2417" s="613" t="e">
        <f t="shared" si="337"/>
        <v>#N/A</v>
      </c>
      <c r="T2417" s="747" t="e">
        <f t="shared" si="338"/>
        <v>#N/A</v>
      </c>
      <c r="U2417" s="613" t="e">
        <f t="shared" si="339"/>
        <v>#N/A</v>
      </c>
    </row>
    <row r="2418" spans="1:21">
      <c r="A2418" s="285"/>
      <c r="B2418" s="285"/>
      <c r="C2418" s="447"/>
      <c r="D2418" s="497" t="e">
        <f t="shared" si="340"/>
        <v>#N/A</v>
      </c>
      <c r="E2418" s="496" t="e">
        <v>#N/A</v>
      </c>
      <c r="F2418" s="489" t="e">
        <v>#N/A</v>
      </c>
      <c r="G2418" s="489" t="e">
        <v>#N/A</v>
      </c>
      <c r="H2418" s="489" t="e">
        <v>#N/A</v>
      </c>
      <c r="I2418" s="489" t="e">
        <v>#N/A</v>
      </c>
      <c r="J2418" s="489" t="e">
        <v>#N/A</v>
      </c>
      <c r="K2418" s="489" t="e">
        <v>#N/A</v>
      </c>
      <c r="L2418" s="489" t="e">
        <v>#N/A</v>
      </c>
      <c r="N2418" s="613" t="e">
        <f t="shared" si="333"/>
        <v>#N/A</v>
      </c>
      <c r="O2418" s="613" t="e">
        <f t="shared" si="334"/>
        <v>#N/A</v>
      </c>
      <c r="P2418" s="613" t="e">
        <f t="shared" si="335"/>
        <v>#N/A</v>
      </c>
      <c r="Q2418" s="896" t="e">
        <f t="shared" si="341"/>
        <v>#N/A</v>
      </c>
      <c r="R2418" s="613" t="e">
        <f t="shared" si="336"/>
        <v>#N/A</v>
      </c>
      <c r="S2418" s="613" t="e">
        <f t="shared" si="337"/>
        <v>#N/A</v>
      </c>
      <c r="T2418" s="747" t="e">
        <f t="shared" si="338"/>
        <v>#N/A</v>
      </c>
      <c r="U2418" s="613" t="e">
        <f t="shared" si="339"/>
        <v>#N/A</v>
      </c>
    </row>
    <row r="2419" spans="1:21">
      <c r="A2419" s="285"/>
      <c r="B2419" s="285"/>
      <c r="C2419" s="447"/>
      <c r="D2419" s="497" t="e">
        <f t="shared" si="340"/>
        <v>#N/A</v>
      </c>
      <c r="E2419" s="496" t="e">
        <v>#N/A</v>
      </c>
      <c r="F2419" s="489" t="e">
        <v>#N/A</v>
      </c>
      <c r="G2419" s="489" t="e">
        <v>#N/A</v>
      </c>
      <c r="H2419" s="489" t="e">
        <v>#N/A</v>
      </c>
      <c r="I2419" s="489" t="e">
        <v>#N/A</v>
      </c>
      <c r="J2419" s="489" t="e">
        <v>#N/A</v>
      </c>
      <c r="K2419" s="489" t="e">
        <v>#N/A</v>
      </c>
      <c r="L2419" s="489" t="e">
        <v>#N/A</v>
      </c>
      <c r="N2419" s="613" t="e">
        <f t="shared" si="333"/>
        <v>#N/A</v>
      </c>
      <c r="O2419" s="613" t="e">
        <f t="shared" si="334"/>
        <v>#N/A</v>
      </c>
      <c r="P2419" s="613" t="e">
        <f t="shared" si="335"/>
        <v>#N/A</v>
      </c>
      <c r="Q2419" s="896" t="e">
        <f t="shared" si="341"/>
        <v>#N/A</v>
      </c>
      <c r="R2419" s="613" t="e">
        <f t="shared" si="336"/>
        <v>#N/A</v>
      </c>
      <c r="S2419" s="613" t="e">
        <f t="shared" si="337"/>
        <v>#N/A</v>
      </c>
      <c r="T2419" s="747" t="e">
        <f t="shared" si="338"/>
        <v>#N/A</v>
      </c>
      <c r="U2419" s="613" t="e">
        <f t="shared" si="339"/>
        <v>#N/A</v>
      </c>
    </row>
    <row r="2420" spans="1:21">
      <c r="A2420" s="285"/>
      <c r="B2420" s="285"/>
      <c r="C2420" s="447"/>
      <c r="D2420" s="497" t="e">
        <f t="shared" si="340"/>
        <v>#N/A</v>
      </c>
      <c r="E2420" s="496" t="e">
        <v>#N/A</v>
      </c>
      <c r="F2420" s="489" t="e">
        <v>#N/A</v>
      </c>
      <c r="G2420" s="489" t="e">
        <v>#N/A</v>
      </c>
      <c r="H2420" s="489" t="e">
        <v>#N/A</v>
      </c>
      <c r="I2420" s="489" t="e">
        <v>#N/A</v>
      </c>
      <c r="J2420" s="489" t="e">
        <v>#N/A</v>
      </c>
      <c r="K2420" s="489" t="e">
        <v>#N/A</v>
      </c>
      <c r="L2420" s="489" t="e">
        <v>#N/A</v>
      </c>
      <c r="N2420" s="613" t="e">
        <f t="shared" si="333"/>
        <v>#N/A</v>
      </c>
      <c r="O2420" s="613" t="e">
        <f t="shared" si="334"/>
        <v>#N/A</v>
      </c>
      <c r="P2420" s="613" t="e">
        <f t="shared" si="335"/>
        <v>#N/A</v>
      </c>
      <c r="Q2420" s="896" t="e">
        <f t="shared" si="341"/>
        <v>#N/A</v>
      </c>
      <c r="R2420" s="613" t="e">
        <f t="shared" si="336"/>
        <v>#N/A</v>
      </c>
      <c r="S2420" s="613" t="e">
        <f t="shared" si="337"/>
        <v>#N/A</v>
      </c>
      <c r="T2420" s="747" t="e">
        <f t="shared" si="338"/>
        <v>#N/A</v>
      </c>
      <c r="U2420" s="613" t="e">
        <f t="shared" si="339"/>
        <v>#N/A</v>
      </c>
    </row>
    <row r="2421" spans="1:21">
      <c r="A2421" s="285"/>
      <c r="B2421" s="285"/>
      <c r="C2421" s="447"/>
      <c r="D2421" s="497" t="e">
        <f t="shared" si="340"/>
        <v>#N/A</v>
      </c>
      <c r="E2421" s="496" t="e">
        <v>#N/A</v>
      </c>
      <c r="F2421" s="489" t="e">
        <v>#N/A</v>
      </c>
      <c r="G2421" s="489" t="e">
        <v>#N/A</v>
      </c>
      <c r="H2421" s="489" t="e">
        <v>#N/A</v>
      </c>
      <c r="I2421" s="489" t="e">
        <v>#N/A</v>
      </c>
      <c r="J2421" s="489" t="e">
        <v>#N/A</v>
      </c>
      <c r="K2421" s="489" t="e">
        <v>#N/A</v>
      </c>
      <c r="L2421" s="489" t="e">
        <v>#N/A</v>
      </c>
      <c r="N2421" s="613" t="e">
        <f t="shared" si="333"/>
        <v>#N/A</v>
      </c>
      <c r="O2421" s="613" t="e">
        <f t="shared" si="334"/>
        <v>#N/A</v>
      </c>
      <c r="P2421" s="613" t="e">
        <f t="shared" si="335"/>
        <v>#N/A</v>
      </c>
      <c r="Q2421" s="896" t="e">
        <f t="shared" si="341"/>
        <v>#N/A</v>
      </c>
      <c r="R2421" s="613" t="e">
        <f t="shared" si="336"/>
        <v>#N/A</v>
      </c>
      <c r="S2421" s="613" t="e">
        <f t="shared" si="337"/>
        <v>#N/A</v>
      </c>
      <c r="T2421" s="747" t="e">
        <f t="shared" si="338"/>
        <v>#N/A</v>
      </c>
      <c r="U2421" s="613" t="e">
        <f t="shared" si="339"/>
        <v>#N/A</v>
      </c>
    </row>
    <row r="2422" spans="1:21">
      <c r="A2422" s="285"/>
      <c r="B2422" s="285"/>
      <c r="C2422" s="447"/>
      <c r="D2422" s="497" t="e">
        <f t="shared" si="340"/>
        <v>#N/A</v>
      </c>
      <c r="E2422" s="496" t="e">
        <v>#N/A</v>
      </c>
      <c r="F2422" s="489" t="e">
        <v>#N/A</v>
      </c>
      <c r="G2422" s="489" t="e">
        <v>#N/A</v>
      </c>
      <c r="H2422" s="489" t="e">
        <v>#N/A</v>
      </c>
      <c r="I2422" s="489" t="e">
        <v>#N/A</v>
      </c>
      <c r="J2422" s="489" t="e">
        <v>#N/A</v>
      </c>
      <c r="K2422" s="489" t="e">
        <v>#N/A</v>
      </c>
      <c r="L2422" s="489" t="e">
        <v>#N/A</v>
      </c>
      <c r="N2422" s="613" t="e">
        <f t="shared" si="333"/>
        <v>#N/A</v>
      </c>
      <c r="O2422" s="613" t="e">
        <f t="shared" si="334"/>
        <v>#N/A</v>
      </c>
      <c r="P2422" s="613" t="e">
        <f t="shared" si="335"/>
        <v>#N/A</v>
      </c>
      <c r="Q2422" s="896" t="e">
        <f t="shared" si="341"/>
        <v>#N/A</v>
      </c>
      <c r="R2422" s="613" t="e">
        <f t="shared" si="336"/>
        <v>#N/A</v>
      </c>
      <c r="S2422" s="613" t="e">
        <f t="shared" si="337"/>
        <v>#N/A</v>
      </c>
      <c r="T2422" s="747" t="e">
        <f t="shared" si="338"/>
        <v>#N/A</v>
      </c>
      <c r="U2422" s="613" t="e">
        <f t="shared" si="339"/>
        <v>#N/A</v>
      </c>
    </row>
    <row r="2423" spans="1:21">
      <c r="A2423" s="285"/>
      <c r="B2423" s="285"/>
      <c r="C2423" s="447"/>
      <c r="D2423" s="497" t="e">
        <f t="shared" si="340"/>
        <v>#N/A</v>
      </c>
      <c r="E2423" s="496" t="e">
        <v>#N/A</v>
      </c>
      <c r="F2423" s="489" t="e">
        <v>#N/A</v>
      </c>
      <c r="G2423" s="489" t="e">
        <v>#N/A</v>
      </c>
      <c r="H2423" s="489" t="e">
        <v>#N/A</v>
      </c>
      <c r="I2423" s="489" t="e">
        <v>#N/A</v>
      </c>
      <c r="J2423" s="489" t="e">
        <v>#N/A</v>
      </c>
      <c r="K2423" s="489" t="e">
        <v>#N/A</v>
      </c>
      <c r="L2423" s="489" t="e">
        <v>#N/A</v>
      </c>
      <c r="N2423" s="613" t="e">
        <f t="shared" si="333"/>
        <v>#N/A</v>
      </c>
      <c r="O2423" s="613" t="e">
        <f t="shared" si="334"/>
        <v>#N/A</v>
      </c>
      <c r="P2423" s="613" t="e">
        <f t="shared" si="335"/>
        <v>#N/A</v>
      </c>
      <c r="Q2423" s="896" t="e">
        <f t="shared" si="341"/>
        <v>#N/A</v>
      </c>
      <c r="R2423" s="613" t="e">
        <f t="shared" si="336"/>
        <v>#N/A</v>
      </c>
      <c r="S2423" s="613" t="e">
        <f t="shared" si="337"/>
        <v>#N/A</v>
      </c>
      <c r="T2423" s="747" t="e">
        <f t="shared" si="338"/>
        <v>#N/A</v>
      </c>
      <c r="U2423" s="613" t="e">
        <f t="shared" si="339"/>
        <v>#N/A</v>
      </c>
    </row>
    <row r="2424" spans="1:21">
      <c r="A2424" s="285"/>
      <c r="B2424" s="285"/>
      <c r="C2424" s="447"/>
      <c r="D2424" s="497" t="e">
        <f t="shared" si="340"/>
        <v>#N/A</v>
      </c>
      <c r="E2424" s="496" t="e">
        <v>#N/A</v>
      </c>
      <c r="F2424" s="489" t="e">
        <v>#N/A</v>
      </c>
      <c r="G2424" s="489" t="e">
        <v>#N/A</v>
      </c>
      <c r="H2424" s="489" t="e">
        <v>#N/A</v>
      </c>
      <c r="I2424" s="489" t="e">
        <v>#N/A</v>
      </c>
      <c r="J2424" s="489" t="e">
        <v>#N/A</v>
      </c>
      <c r="K2424" s="489" t="e">
        <v>#N/A</v>
      </c>
      <c r="L2424" s="489" t="e">
        <v>#N/A</v>
      </c>
      <c r="N2424" s="613" t="e">
        <f t="shared" si="333"/>
        <v>#N/A</v>
      </c>
      <c r="O2424" s="613" t="e">
        <f t="shared" si="334"/>
        <v>#N/A</v>
      </c>
      <c r="P2424" s="613" t="e">
        <f t="shared" si="335"/>
        <v>#N/A</v>
      </c>
      <c r="Q2424" s="896" t="e">
        <f t="shared" si="341"/>
        <v>#N/A</v>
      </c>
      <c r="R2424" s="613" t="e">
        <f t="shared" si="336"/>
        <v>#N/A</v>
      </c>
      <c r="S2424" s="613" t="e">
        <f t="shared" si="337"/>
        <v>#N/A</v>
      </c>
      <c r="T2424" s="747" t="e">
        <f t="shared" si="338"/>
        <v>#N/A</v>
      </c>
      <c r="U2424" s="613" t="e">
        <f t="shared" si="339"/>
        <v>#N/A</v>
      </c>
    </row>
    <row r="2425" spans="1:21">
      <c r="A2425" s="285"/>
      <c r="B2425" s="285"/>
      <c r="C2425" s="447"/>
      <c r="D2425" s="497" t="e">
        <f t="shared" si="340"/>
        <v>#N/A</v>
      </c>
      <c r="E2425" s="496" t="e">
        <v>#N/A</v>
      </c>
      <c r="F2425" s="489" t="e">
        <v>#N/A</v>
      </c>
      <c r="G2425" s="489" t="e">
        <v>#N/A</v>
      </c>
      <c r="H2425" s="489" t="e">
        <v>#N/A</v>
      </c>
      <c r="I2425" s="489" t="e">
        <v>#N/A</v>
      </c>
      <c r="J2425" s="489" t="e">
        <v>#N/A</v>
      </c>
      <c r="K2425" s="489" t="e">
        <v>#N/A</v>
      </c>
      <c r="L2425" s="489" t="e">
        <v>#N/A</v>
      </c>
      <c r="N2425" s="613" t="e">
        <f t="shared" si="333"/>
        <v>#N/A</v>
      </c>
      <c r="O2425" s="613" t="e">
        <f t="shared" si="334"/>
        <v>#N/A</v>
      </c>
      <c r="P2425" s="613" t="e">
        <f t="shared" si="335"/>
        <v>#N/A</v>
      </c>
      <c r="Q2425" s="896" t="e">
        <f t="shared" si="341"/>
        <v>#N/A</v>
      </c>
      <c r="R2425" s="613" t="e">
        <f t="shared" si="336"/>
        <v>#N/A</v>
      </c>
      <c r="S2425" s="613" t="e">
        <f t="shared" si="337"/>
        <v>#N/A</v>
      </c>
      <c r="T2425" s="747" t="e">
        <f t="shared" si="338"/>
        <v>#N/A</v>
      </c>
      <c r="U2425" s="613" t="e">
        <f t="shared" si="339"/>
        <v>#N/A</v>
      </c>
    </row>
    <row r="2426" spans="1:21">
      <c r="A2426" s="285"/>
      <c r="B2426" s="285"/>
      <c r="C2426" s="447"/>
      <c r="D2426" s="497" t="e">
        <f t="shared" si="340"/>
        <v>#N/A</v>
      </c>
      <c r="E2426" s="496" t="e">
        <v>#N/A</v>
      </c>
      <c r="F2426" s="489" t="e">
        <v>#N/A</v>
      </c>
      <c r="G2426" s="489" t="e">
        <v>#N/A</v>
      </c>
      <c r="H2426" s="489" t="e">
        <v>#N/A</v>
      </c>
      <c r="I2426" s="489" t="e">
        <v>#N/A</v>
      </c>
      <c r="J2426" s="489" t="e">
        <v>#N/A</v>
      </c>
      <c r="K2426" s="489" t="e">
        <v>#N/A</v>
      </c>
      <c r="L2426" s="489" t="e">
        <v>#N/A</v>
      </c>
      <c r="N2426" s="613" t="e">
        <f t="shared" si="333"/>
        <v>#N/A</v>
      </c>
      <c r="O2426" s="613" t="e">
        <f t="shared" si="334"/>
        <v>#N/A</v>
      </c>
      <c r="P2426" s="613" t="e">
        <f t="shared" si="335"/>
        <v>#N/A</v>
      </c>
      <c r="Q2426" s="896" t="e">
        <f t="shared" si="341"/>
        <v>#N/A</v>
      </c>
      <c r="R2426" s="613" t="e">
        <f t="shared" si="336"/>
        <v>#N/A</v>
      </c>
      <c r="S2426" s="613" t="e">
        <f t="shared" si="337"/>
        <v>#N/A</v>
      </c>
      <c r="T2426" s="747" t="e">
        <f t="shared" si="338"/>
        <v>#N/A</v>
      </c>
      <c r="U2426" s="613" t="e">
        <f t="shared" si="339"/>
        <v>#N/A</v>
      </c>
    </row>
    <row r="2427" spans="1:21">
      <c r="A2427" s="285"/>
      <c r="B2427" s="285"/>
      <c r="C2427" s="447"/>
      <c r="D2427" s="497" t="e">
        <f t="shared" si="340"/>
        <v>#N/A</v>
      </c>
      <c r="E2427" s="496" t="e">
        <v>#N/A</v>
      </c>
      <c r="F2427" s="489" t="e">
        <v>#N/A</v>
      </c>
      <c r="G2427" s="489" t="e">
        <v>#N/A</v>
      </c>
      <c r="H2427" s="489" t="e">
        <v>#N/A</v>
      </c>
      <c r="I2427" s="489" t="e">
        <v>#N/A</v>
      </c>
      <c r="J2427" s="489" t="e">
        <v>#N/A</v>
      </c>
      <c r="K2427" s="489" t="e">
        <v>#N/A</v>
      </c>
      <c r="L2427" s="489" t="e">
        <v>#N/A</v>
      </c>
      <c r="N2427" s="613" t="e">
        <f t="shared" si="333"/>
        <v>#N/A</v>
      </c>
      <c r="O2427" s="613" t="e">
        <f t="shared" si="334"/>
        <v>#N/A</v>
      </c>
      <c r="P2427" s="613" t="e">
        <f t="shared" si="335"/>
        <v>#N/A</v>
      </c>
      <c r="Q2427" s="896" t="e">
        <f t="shared" si="341"/>
        <v>#N/A</v>
      </c>
      <c r="R2427" s="613" t="e">
        <f t="shared" si="336"/>
        <v>#N/A</v>
      </c>
      <c r="S2427" s="613" t="e">
        <f t="shared" si="337"/>
        <v>#N/A</v>
      </c>
      <c r="T2427" s="747" t="e">
        <f t="shared" si="338"/>
        <v>#N/A</v>
      </c>
      <c r="U2427" s="613" t="e">
        <f t="shared" si="339"/>
        <v>#N/A</v>
      </c>
    </row>
    <row r="2428" spans="1:21">
      <c r="A2428" s="285"/>
      <c r="B2428" s="285"/>
      <c r="C2428" s="447"/>
      <c r="D2428" s="497" t="e">
        <f t="shared" si="340"/>
        <v>#N/A</v>
      </c>
      <c r="E2428" s="496" t="e">
        <v>#N/A</v>
      </c>
      <c r="F2428" s="489" t="e">
        <v>#N/A</v>
      </c>
      <c r="G2428" s="489" t="e">
        <v>#N/A</v>
      </c>
      <c r="H2428" s="489" t="e">
        <v>#N/A</v>
      </c>
      <c r="I2428" s="489" t="e">
        <v>#N/A</v>
      </c>
      <c r="J2428" s="489" t="e">
        <v>#N/A</v>
      </c>
      <c r="K2428" s="489" t="e">
        <v>#N/A</v>
      </c>
      <c r="L2428" s="489" t="e">
        <v>#N/A</v>
      </c>
      <c r="N2428" s="613" t="e">
        <f t="shared" si="333"/>
        <v>#N/A</v>
      </c>
      <c r="O2428" s="613" t="e">
        <f t="shared" si="334"/>
        <v>#N/A</v>
      </c>
      <c r="P2428" s="613" t="e">
        <f t="shared" si="335"/>
        <v>#N/A</v>
      </c>
      <c r="Q2428" s="896" t="e">
        <f t="shared" si="341"/>
        <v>#N/A</v>
      </c>
      <c r="R2428" s="613" t="e">
        <f t="shared" si="336"/>
        <v>#N/A</v>
      </c>
      <c r="S2428" s="613" t="e">
        <f t="shared" si="337"/>
        <v>#N/A</v>
      </c>
      <c r="T2428" s="747" t="e">
        <f t="shared" si="338"/>
        <v>#N/A</v>
      </c>
      <c r="U2428" s="613" t="e">
        <f t="shared" si="339"/>
        <v>#N/A</v>
      </c>
    </row>
    <row r="2429" spans="1:21">
      <c r="A2429" s="285"/>
      <c r="B2429" s="285"/>
      <c r="C2429" s="447"/>
      <c r="D2429" s="497" t="e">
        <f t="shared" si="340"/>
        <v>#N/A</v>
      </c>
      <c r="E2429" s="496" t="e">
        <v>#N/A</v>
      </c>
      <c r="F2429" s="489" t="e">
        <v>#N/A</v>
      </c>
      <c r="G2429" s="489" t="e">
        <v>#N/A</v>
      </c>
      <c r="H2429" s="489" t="e">
        <v>#N/A</v>
      </c>
      <c r="I2429" s="489" t="e">
        <v>#N/A</v>
      </c>
      <c r="J2429" s="489" t="e">
        <v>#N/A</v>
      </c>
      <c r="K2429" s="489" t="e">
        <v>#N/A</v>
      </c>
      <c r="L2429" s="489" t="e">
        <v>#N/A</v>
      </c>
      <c r="N2429" s="613" t="e">
        <f t="shared" si="333"/>
        <v>#N/A</v>
      </c>
      <c r="O2429" s="613" t="e">
        <f t="shared" si="334"/>
        <v>#N/A</v>
      </c>
      <c r="P2429" s="613" t="e">
        <f t="shared" si="335"/>
        <v>#N/A</v>
      </c>
      <c r="Q2429" s="896" t="e">
        <f t="shared" si="341"/>
        <v>#N/A</v>
      </c>
      <c r="R2429" s="613" t="e">
        <f t="shared" si="336"/>
        <v>#N/A</v>
      </c>
      <c r="S2429" s="613" t="e">
        <f t="shared" si="337"/>
        <v>#N/A</v>
      </c>
      <c r="T2429" s="747" t="e">
        <f t="shared" si="338"/>
        <v>#N/A</v>
      </c>
      <c r="U2429" s="613" t="e">
        <f t="shared" si="339"/>
        <v>#N/A</v>
      </c>
    </row>
    <row r="2430" spans="1:21">
      <c r="A2430" s="285"/>
      <c r="B2430" s="285"/>
      <c r="C2430" s="447"/>
      <c r="D2430" s="497" t="e">
        <f t="shared" si="340"/>
        <v>#N/A</v>
      </c>
      <c r="E2430" s="496" t="e">
        <v>#N/A</v>
      </c>
      <c r="F2430" s="489" t="e">
        <v>#N/A</v>
      </c>
      <c r="G2430" s="489" t="e">
        <v>#N/A</v>
      </c>
      <c r="H2430" s="489" t="e">
        <v>#N/A</v>
      </c>
      <c r="I2430" s="489" t="e">
        <v>#N/A</v>
      </c>
      <c r="J2430" s="489" t="e">
        <v>#N/A</v>
      </c>
      <c r="K2430" s="489" t="e">
        <v>#N/A</v>
      </c>
      <c r="L2430" s="489" t="e">
        <v>#N/A</v>
      </c>
      <c r="N2430" s="613" t="e">
        <f t="shared" si="333"/>
        <v>#N/A</v>
      </c>
      <c r="O2430" s="613" t="e">
        <f t="shared" si="334"/>
        <v>#N/A</v>
      </c>
      <c r="P2430" s="613" t="e">
        <f t="shared" si="335"/>
        <v>#N/A</v>
      </c>
      <c r="Q2430" s="896" t="e">
        <f t="shared" si="341"/>
        <v>#N/A</v>
      </c>
      <c r="R2430" s="613" t="e">
        <f t="shared" si="336"/>
        <v>#N/A</v>
      </c>
      <c r="S2430" s="613" t="e">
        <f t="shared" si="337"/>
        <v>#N/A</v>
      </c>
      <c r="T2430" s="747" t="e">
        <f t="shared" si="338"/>
        <v>#N/A</v>
      </c>
      <c r="U2430" s="613" t="e">
        <f t="shared" si="339"/>
        <v>#N/A</v>
      </c>
    </row>
    <row r="2431" spans="1:21">
      <c r="A2431" s="285"/>
      <c r="B2431" s="285"/>
      <c r="C2431" s="447"/>
      <c r="D2431" s="497" t="e">
        <f t="shared" si="340"/>
        <v>#N/A</v>
      </c>
      <c r="E2431" s="496" t="e">
        <v>#N/A</v>
      </c>
      <c r="F2431" s="489" t="e">
        <v>#N/A</v>
      </c>
      <c r="G2431" s="489" t="e">
        <v>#N/A</v>
      </c>
      <c r="H2431" s="489" t="e">
        <v>#N/A</v>
      </c>
      <c r="I2431" s="489" t="e">
        <v>#N/A</v>
      </c>
      <c r="J2431" s="489" t="e">
        <v>#N/A</v>
      </c>
      <c r="K2431" s="489" t="e">
        <v>#N/A</v>
      </c>
      <c r="L2431" s="489" t="e">
        <v>#N/A</v>
      </c>
      <c r="N2431" s="613" t="e">
        <f t="shared" si="333"/>
        <v>#N/A</v>
      </c>
      <c r="O2431" s="613" t="e">
        <f t="shared" si="334"/>
        <v>#N/A</v>
      </c>
      <c r="P2431" s="613" t="e">
        <f t="shared" si="335"/>
        <v>#N/A</v>
      </c>
      <c r="Q2431" s="896" t="e">
        <f t="shared" si="341"/>
        <v>#N/A</v>
      </c>
      <c r="R2431" s="613" t="e">
        <f t="shared" si="336"/>
        <v>#N/A</v>
      </c>
      <c r="S2431" s="613" t="e">
        <f t="shared" si="337"/>
        <v>#N/A</v>
      </c>
      <c r="T2431" s="747" t="e">
        <f t="shared" si="338"/>
        <v>#N/A</v>
      </c>
      <c r="U2431" s="613" t="e">
        <f t="shared" si="339"/>
        <v>#N/A</v>
      </c>
    </row>
    <row r="2432" spans="1:21">
      <c r="A2432" s="285"/>
      <c r="B2432" s="285"/>
      <c r="C2432" s="447"/>
      <c r="D2432" s="497" t="e">
        <f t="shared" si="340"/>
        <v>#N/A</v>
      </c>
      <c r="E2432" s="496" t="e">
        <v>#N/A</v>
      </c>
      <c r="F2432" s="489" t="e">
        <v>#N/A</v>
      </c>
      <c r="G2432" s="489" t="e">
        <v>#N/A</v>
      </c>
      <c r="H2432" s="489" t="e">
        <v>#N/A</v>
      </c>
      <c r="I2432" s="489" t="e">
        <v>#N/A</v>
      </c>
      <c r="J2432" s="489" t="e">
        <v>#N/A</v>
      </c>
      <c r="K2432" s="489" t="e">
        <v>#N/A</v>
      </c>
      <c r="L2432" s="489" t="e">
        <v>#N/A</v>
      </c>
      <c r="N2432" s="613" t="e">
        <f t="shared" si="333"/>
        <v>#N/A</v>
      </c>
      <c r="O2432" s="613" t="e">
        <f t="shared" si="334"/>
        <v>#N/A</v>
      </c>
      <c r="P2432" s="613" t="e">
        <f t="shared" si="335"/>
        <v>#N/A</v>
      </c>
      <c r="Q2432" s="896" t="e">
        <f t="shared" si="341"/>
        <v>#N/A</v>
      </c>
      <c r="R2432" s="613" t="e">
        <f t="shared" si="336"/>
        <v>#N/A</v>
      </c>
      <c r="S2432" s="613" t="e">
        <f t="shared" si="337"/>
        <v>#N/A</v>
      </c>
      <c r="T2432" s="747" t="e">
        <f t="shared" si="338"/>
        <v>#N/A</v>
      </c>
      <c r="U2432" s="613" t="e">
        <f t="shared" si="339"/>
        <v>#N/A</v>
      </c>
    </row>
    <row r="2433" spans="1:21">
      <c r="A2433" s="285"/>
      <c r="B2433" s="285"/>
      <c r="C2433" s="447"/>
      <c r="D2433" s="497" t="e">
        <f t="shared" si="340"/>
        <v>#N/A</v>
      </c>
      <c r="E2433" s="496" t="e">
        <v>#N/A</v>
      </c>
      <c r="F2433" s="489" t="e">
        <v>#N/A</v>
      </c>
      <c r="G2433" s="489" t="e">
        <v>#N/A</v>
      </c>
      <c r="H2433" s="489" t="e">
        <v>#N/A</v>
      </c>
      <c r="I2433" s="489" t="e">
        <v>#N/A</v>
      </c>
      <c r="J2433" s="489" t="e">
        <v>#N/A</v>
      </c>
      <c r="K2433" s="489" t="e">
        <v>#N/A</v>
      </c>
      <c r="L2433" s="489" t="e">
        <v>#N/A</v>
      </c>
      <c r="N2433" s="613" t="e">
        <f t="shared" si="333"/>
        <v>#N/A</v>
      </c>
      <c r="O2433" s="613" t="e">
        <f t="shared" si="334"/>
        <v>#N/A</v>
      </c>
      <c r="P2433" s="613" t="e">
        <f t="shared" si="335"/>
        <v>#N/A</v>
      </c>
      <c r="Q2433" s="896" t="e">
        <f t="shared" si="341"/>
        <v>#N/A</v>
      </c>
      <c r="R2433" s="613" t="e">
        <f t="shared" si="336"/>
        <v>#N/A</v>
      </c>
      <c r="S2433" s="613" t="e">
        <f t="shared" si="337"/>
        <v>#N/A</v>
      </c>
      <c r="T2433" s="747" t="e">
        <f t="shared" si="338"/>
        <v>#N/A</v>
      </c>
      <c r="U2433" s="613" t="e">
        <f t="shared" si="339"/>
        <v>#N/A</v>
      </c>
    </row>
    <row r="2434" spans="1:21">
      <c r="A2434" s="285"/>
      <c r="B2434" s="285"/>
      <c r="C2434" s="447"/>
      <c r="D2434" s="497" t="e">
        <f t="shared" si="340"/>
        <v>#N/A</v>
      </c>
      <c r="E2434" s="496" t="e">
        <v>#N/A</v>
      </c>
      <c r="F2434" s="489" t="e">
        <v>#N/A</v>
      </c>
      <c r="G2434" s="489" t="e">
        <v>#N/A</v>
      </c>
      <c r="H2434" s="489" t="e">
        <v>#N/A</v>
      </c>
      <c r="I2434" s="489" t="e">
        <v>#N/A</v>
      </c>
      <c r="J2434" s="489" t="e">
        <v>#N/A</v>
      </c>
      <c r="K2434" s="489" t="e">
        <v>#N/A</v>
      </c>
      <c r="L2434" s="489" t="e">
        <v>#N/A</v>
      </c>
      <c r="N2434" s="613" t="e">
        <f t="shared" ref="N2434:N2497" si="342">D2434-E2434</f>
        <v>#N/A</v>
      </c>
      <c r="O2434" s="613" t="e">
        <f t="shared" ref="O2434:O2497" si="343">D2434-F2434</f>
        <v>#N/A</v>
      </c>
      <c r="P2434" s="613" t="e">
        <f t="shared" ref="P2434:P2497" si="344">D2434-H2434</f>
        <v>#N/A</v>
      </c>
      <c r="Q2434" s="896" t="e">
        <f t="shared" si="341"/>
        <v>#N/A</v>
      </c>
      <c r="R2434" s="613" t="e">
        <f t="shared" ref="R2434:R2497" si="345">D2434-I2434</f>
        <v>#N/A</v>
      </c>
      <c r="S2434" s="613" t="e">
        <f t="shared" ref="S2434:S2497" si="346">D2434-J2434</f>
        <v>#N/A</v>
      </c>
      <c r="T2434" s="747" t="e">
        <f t="shared" ref="T2434:T2497" si="347">D2434-K2434</f>
        <v>#N/A</v>
      </c>
      <c r="U2434" s="613" t="e">
        <f t="shared" ref="U2434:U2497" si="348">D2434-L2434</f>
        <v>#N/A</v>
      </c>
    </row>
    <row r="2435" spans="1:21">
      <c r="A2435" s="285"/>
      <c r="B2435" s="285"/>
      <c r="C2435" s="447"/>
      <c r="D2435" s="497" t="e">
        <f t="shared" ref="D2435:D2498" si="349">IFERROR(E2435,IFERROR(F2435,IFERROR(G2435,IFERROR(H2435,IFERROR(I2435,IFERROR(J2435,IFERROR(K2435,L2435)))))))</f>
        <v>#N/A</v>
      </c>
      <c r="E2435" s="496" t="e">
        <v>#N/A</v>
      </c>
      <c r="F2435" s="489" t="e">
        <v>#N/A</v>
      </c>
      <c r="G2435" s="489" t="e">
        <v>#N/A</v>
      </c>
      <c r="H2435" s="489" t="e">
        <v>#N/A</v>
      </c>
      <c r="I2435" s="489" t="e">
        <v>#N/A</v>
      </c>
      <c r="J2435" s="489" t="e">
        <v>#N/A</v>
      </c>
      <c r="K2435" s="489" t="e">
        <v>#N/A</v>
      </c>
      <c r="L2435" s="489" t="e">
        <v>#N/A</v>
      </c>
      <c r="N2435" s="613" t="e">
        <f t="shared" si="342"/>
        <v>#N/A</v>
      </c>
      <c r="O2435" s="613" t="e">
        <f t="shared" si="343"/>
        <v>#N/A</v>
      </c>
      <c r="P2435" s="613" t="e">
        <f t="shared" si="344"/>
        <v>#N/A</v>
      </c>
      <c r="Q2435" s="896" t="e">
        <f t="shared" ref="Q2435:Q2498" si="350">F2435/H2435</f>
        <v>#N/A</v>
      </c>
      <c r="R2435" s="613" t="e">
        <f t="shared" si="345"/>
        <v>#N/A</v>
      </c>
      <c r="S2435" s="613" t="e">
        <f t="shared" si="346"/>
        <v>#N/A</v>
      </c>
      <c r="T2435" s="747" t="e">
        <f t="shared" si="347"/>
        <v>#N/A</v>
      </c>
      <c r="U2435" s="613" t="e">
        <f t="shared" si="348"/>
        <v>#N/A</v>
      </c>
    </row>
    <row r="2436" spans="1:21">
      <c r="A2436" s="285"/>
      <c r="B2436" s="285"/>
      <c r="C2436" s="447"/>
      <c r="D2436" s="497" t="e">
        <f t="shared" si="349"/>
        <v>#N/A</v>
      </c>
      <c r="E2436" s="496" t="e">
        <v>#N/A</v>
      </c>
      <c r="F2436" s="489" t="e">
        <v>#N/A</v>
      </c>
      <c r="G2436" s="489" t="e">
        <v>#N/A</v>
      </c>
      <c r="H2436" s="489" t="e">
        <v>#N/A</v>
      </c>
      <c r="I2436" s="489" t="e">
        <v>#N/A</v>
      </c>
      <c r="J2436" s="489" t="e">
        <v>#N/A</v>
      </c>
      <c r="K2436" s="489" t="e">
        <v>#N/A</v>
      </c>
      <c r="L2436" s="489" t="e">
        <v>#N/A</v>
      </c>
      <c r="N2436" s="613" t="e">
        <f t="shared" si="342"/>
        <v>#N/A</v>
      </c>
      <c r="O2436" s="613" t="e">
        <f t="shared" si="343"/>
        <v>#N/A</v>
      </c>
      <c r="P2436" s="613" t="e">
        <f t="shared" si="344"/>
        <v>#N/A</v>
      </c>
      <c r="Q2436" s="896" t="e">
        <f t="shared" si="350"/>
        <v>#N/A</v>
      </c>
      <c r="R2436" s="613" t="e">
        <f t="shared" si="345"/>
        <v>#N/A</v>
      </c>
      <c r="S2436" s="613" t="e">
        <f t="shared" si="346"/>
        <v>#N/A</v>
      </c>
      <c r="T2436" s="747" t="e">
        <f t="shared" si="347"/>
        <v>#N/A</v>
      </c>
      <c r="U2436" s="613" t="e">
        <f t="shared" si="348"/>
        <v>#N/A</v>
      </c>
    </row>
    <row r="2437" spans="1:21">
      <c r="A2437" s="285"/>
      <c r="B2437" s="285"/>
      <c r="C2437" s="447"/>
      <c r="D2437" s="497" t="e">
        <f t="shared" si="349"/>
        <v>#N/A</v>
      </c>
      <c r="E2437" s="496" t="e">
        <v>#N/A</v>
      </c>
      <c r="F2437" s="489" t="e">
        <v>#N/A</v>
      </c>
      <c r="G2437" s="489" t="e">
        <v>#N/A</v>
      </c>
      <c r="H2437" s="489" t="e">
        <v>#N/A</v>
      </c>
      <c r="I2437" s="489" t="e">
        <v>#N/A</v>
      </c>
      <c r="J2437" s="489" t="e">
        <v>#N/A</v>
      </c>
      <c r="K2437" s="489" t="e">
        <v>#N/A</v>
      </c>
      <c r="L2437" s="489" t="e">
        <v>#N/A</v>
      </c>
      <c r="N2437" s="613" t="e">
        <f t="shared" si="342"/>
        <v>#N/A</v>
      </c>
      <c r="O2437" s="613" t="e">
        <f t="shared" si="343"/>
        <v>#N/A</v>
      </c>
      <c r="P2437" s="613" t="e">
        <f t="shared" si="344"/>
        <v>#N/A</v>
      </c>
      <c r="Q2437" s="896" t="e">
        <f t="shared" si="350"/>
        <v>#N/A</v>
      </c>
      <c r="R2437" s="613" t="e">
        <f t="shared" si="345"/>
        <v>#N/A</v>
      </c>
      <c r="S2437" s="613" t="e">
        <f t="shared" si="346"/>
        <v>#N/A</v>
      </c>
      <c r="T2437" s="747" t="e">
        <f t="shared" si="347"/>
        <v>#N/A</v>
      </c>
      <c r="U2437" s="613" t="e">
        <f t="shared" si="348"/>
        <v>#N/A</v>
      </c>
    </row>
    <row r="2438" spans="1:21">
      <c r="A2438" s="285"/>
      <c r="B2438" s="285"/>
      <c r="C2438" s="447"/>
      <c r="D2438" s="497" t="e">
        <f t="shared" si="349"/>
        <v>#N/A</v>
      </c>
      <c r="E2438" s="496" t="e">
        <v>#N/A</v>
      </c>
      <c r="F2438" s="489" t="e">
        <v>#N/A</v>
      </c>
      <c r="G2438" s="489" t="e">
        <v>#N/A</v>
      </c>
      <c r="H2438" s="489" t="e">
        <v>#N/A</v>
      </c>
      <c r="I2438" s="489" t="e">
        <v>#N/A</v>
      </c>
      <c r="J2438" s="489" t="e">
        <v>#N/A</v>
      </c>
      <c r="K2438" s="489" t="e">
        <v>#N/A</v>
      </c>
      <c r="L2438" s="489" t="e">
        <v>#N/A</v>
      </c>
      <c r="N2438" s="613" t="e">
        <f t="shared" si="342"/>
        <v>#N/A</v>
      </c>
      <c r="O2438" s="613" t="e">
        <f t="shared" si="343"/>
        <v>#N/A</v>
      </c>
      <c r="P2438" s="613" t="e">
        <f t="shared" si="344"/>
        <v>#N/A</v>
      </c>
      <c r="Q2438" s="896" t="e">
        <f t="shared" si="350"/>
        <v>#N/A</v>
      </c>
      <c r="R2438" s="613" t="e">
        <f t="shared" si="345"/>
        <v>#N/A</v>
      </c>
      <c r="S2438" s="613" t="e">
        <f t="shared" si="346"/>
        <v>#N/A</v>
      </c>
      <c r="T2438" s="747" t="e">
        <f t="shared" si="347"/>
        <v>#N/A</v>
      </c>
      <c r="U2438" s="613" t="e">
        <f t="shared" si="348"/>
        <v>#N/A</v>
      </c>
    </row>
    <row r="2439" spans="1:21">
      <c r="A2439" s="285"/>
      <c r="B2439" s="285"/>
      <c r="C2439" s="447"/>
      <c r="D2439" s="497" t="e">
        <f t="shared" si="349"/>
        <v>#N/A</v>
      </c>
      <c r="E2439" s="496" t="e">
        <v>#N/A</v>
      </c>
      <c r="F2439" s="489" t="e">
        <v>#N/A</v>
      </c>
      <c r="G2439" s="489" t="e">
        <v>#N/A</v>
      </c>
      <c r="H2439" s="489" t="e">
        <v>#N/A</v>
      </c>
      <c r="I2439" s="489" t="e">
        <v>#N/A</v>
      </c>
      <c r="J2439" s="489" t="e">
        <v>#N/A</v>
      </c>
      <c r="K2439" s="489" t="e">
        <v>#N/A</v>
      </c>
      <c r="L2439" s="489" t="e">
        <v>#N/A</v>
      </c>
      <c r="N2439" s="613" t="e">
        <f t="shared" si="342"/>
        <v>#N/A</v>
      </c>
      <c r="O2439" s="613" t="e">
        <f t="shared" si="343"/>
        <v>#N/A</v>
      </c>
      <c r="P2439" s="613" t="e">
        <f t="shared" si="344"/>
        <v>#N/A</v>
      </c>
      <c r="Q2439" s="896" t="e">
        <f t="shared" si="350"/>
        <v>#N/A</v>
      </c>
      <c r="R2439" s="613" t="e">
        <f t="shared" si="345"/>
        <v>#N/A</v>
      </c>
      <c r="S2439" s="613" t="e">
        <f t="shared" si="346"/>
        <v>#N/A</v>
      </c>
      <c r="T2439" s="747" t="e">
        <f t="shared" si="347"/>
        <v>#N/A</v>
      </c>
      <c r="U2439" s="613" t="e">
        <f t="shared" si="348"/>
        <v>#N/A</v>
      </c>
    </row>
    <row r="2440" spans="1:21">
      <c r="A2440" s="285"/>
      <c r="B2440" s="285"/>
      <c r="C2440" s="447"/>
      <c r="D2440" s="497" t="e">
        <f t="shared" si="349"/>
        <v>#N/A</v>
      </c>
      <c r="E2440" s="496" t="e">
        <v>#N/A</v>
      </c>
      <c r="F2440" s="489" t="e">
        <v>#N/A</v>
      </c>
      <c r="G2440" s="489" t="e">
        <v>#N/A</v>
      </c>
      <c r="H2440" s="489" t="e">
        <v>#N/A</v>
      </c>
      <c r="I2440" s="489" t="e">
        <v>#N/A</v>
      </c>
      <c r="J2440" s="489" t="e">
        <v>#N/A</v>
      </c>
      <c r="K2440" s="489" t="e">
        <v>#N/A</v>
      </c>
      <c r="L2440" s="489" t="e">
        <v>#N/A</v>
      </c>
      <c r="N2440" s="613" t="e">
        <f t="shared" si="342"/>
        <v>#N/A</v>
      </c>
      <c r="O2440" s="613" t="e">
        <f t="shared" si="343"/>
        <v>#N/A</v>
      </c>
      <c r="P2440" s="613" t="e">
        <f t="shared" si="344"/>
        <v>#N/A</v>
      </c>
      <c r="Q2440" s="896" t="e">
        <f t="shared" si="350"/>
        <v>#N/A</v>
      </c>
      <c r="R2440" s="613" t="e">
        <f t="shared" si="345"/>
        <v>#N/A</v>
      </c>
      <c r="S2440" s="613" t="e">
        <f t="shared" si="346"/>
        <v>#N/A</v>
      </c>
      <c r="T2440" s="747" t="e">
        <f t="shared" si="347"/>
        <v>#N/A</v>
      </c>
      <c r="U2440" s="613" t="e">
        <f t="shared" si="348"/>
        <v>#N/A</v>
      </c>
    </row>
    <row r="2441" spans="1:21">
      <c r="A2441" s="285"/>
      <c r="B2441" s="285"/>
      <c r="C2441" s="447"/>
      <c r="D2441" s="497" t="e">
        <f t="shared" si="349"/>
        <v>#N/A</v>
      </c>
      <c r="E2441" s="496" t="e">
        <v>#N/A</v>
      </c>
      <c r="F2441" s="489" t="e">
        <v>#N/A</v>
      </c>
      <c r="G2441" s="489" t="e">
        <v>#N/A</v>
      </c>
      <c r="H2441" s="489" t="e">
        <v>#N/A</v>
      </c>
      <c r="I2441" s="489" t="e">
        <v>#N/A</v>
      </c>
      <c r="J2441" s="489" t="e">
        <v>#N/A</v>
      </c>
      <c r="K2441" s="489" t="e">
        <v>#N/A</v>
      </c>
      <c r="L2441" s="489" t="e">
        <v>#N/A</v>
      </c>
      <c r="N2441" s="613" t="e">
        <f t="shared" si="342"/>
        <v>#N/A</v>
      </c>
      <c r="O2441" s="613" t="e">
        <f t="shared" si="343"/>
        <v>#N/A</v>
      </c>
      <c r="P2441" s="613" t="e">
        <f t="shared" si="344"/>
        <v>#N/A</v>
      </c>
      <c r="Q2441" s="896" t="e">
        <f t="shared" si="350"/>
        <v>#N/A</v>
      </c>
      <c r="R2441" s="613" t="e">
        <f t="shared" si="345"/>
        <v>#N/A</v>
      </c>
      <c r="S2441" s="613" t="e">
        <f t="shared" si="346"/>
        <v>#N/A</v>
      </c>
      <c r="T2441" s="747" t="e">
        <f t="shared" si="347"/>
        <v>#N/A</v>
      </c>
      <c r="U2441" s="613" t="e">
        <f t="shared" si="348"/>
        <v>#N/A</v>
      </c>
    </row>
    <row r="2442" spans="1:21">
      <c r="A2442" s="285"/>
      <c r="B2442" s="285"/>
      <c r="C2442" s="447"/>
      <c r="D2442" s="497" t="e">
        <f t="shared" si="349"/>
        <v>#N/A</v>
      </c>
      <c r="E2442" s="496" t="e">
        <v>#N/A</v>
      </c>
      <c r="F2442" s="489" t="e">
        <v>#N/A</v>
      </c>
      <c r="G2442" s="489" t="e">
        <v>#N/A</v>
      </c>
      <c r="H2442" s="489" t="e">
        <v>#N/A</v>
      </c>
      <c r="I2442" s="489" t="e">
        <v>#N/A</v>
      </c>
      <c r="J2442" s="489" t="e">
        <v>#N/A</v>
      </c>
      <c r="K2442" s="489" t="e">
        <v>#N/A</v>
      </c>
      <c r="L2442" s="489" t="e">
        <v>#N/A</v>
      </c>
      <c r="N2442" s="613" t="e">
        <f t="shared" si="342"/>
        <v>#N/A</v>
      </c>
      <c r="O2442" s="613" t="e">
        <f t="shared" si="343"/>
        <v>#N/A</v>
      </c>
      <c r="P2442" s="613" t="e">
        <f t="shared" si="344"/>
        <v>#N/A</v>
      </c>
      <c r="Q2442" s="896" t="e">
        <f t="shared" si="350"/>
        <v>#N/A</v>
      </c>
      <c r="R2442" s="613" t="e">
        <f t="shared" si="345"/>
        <v>#N/A</v>
      </c>
      <c r="S2442" s="613" t="e">
        <f t="shared" si="346"/>
        <v>#N/A</v>
      </c>
      <c r="T2442" s="747" t="e">
        <f t="shared" si="347"/>
        <v>#N/A</v>
      </c>
      <c r="U2442" s="613" t="e">
        <f t="shared" si="348"/>
        <v>#N/A</v>
      </c>
    </row>
    <row r="2443" spans="1:21">
      <c r="A2443" s="285"/>
      <c r="B2443" s="285"/>
      <c r="C2443" s="447"/>
      <c r="D2443" s="497" t="e">
        <f t="shared" si="349"/>
        <v>#N/A</v>
      </c>
      <c r="E2443" s="496" t="e">
        <v>#N/A</v>
      </c>
      <c r="F2443" s="489" t="e">
        <v>#N/A</v>
      </c>
      <c r="G2443" s="489" t="e">
        <v>#N/A</v>
      </c>
      <c r="H2443" s="489" t="e">
        <v>#N/A</v>
      </c>
      <c r="I2443" s="489" t="e">
        <v>#N/A</v>
      </c>
      <c r="J2443" s="489" t="e">
        <v>#N/A</v>
      </c>
      <c r="K2443" s="489" t="e">
        <v>#N/A</v>
      </c>
      <c r="L2443" s="489" t="e">
        <v>#N/A</v>
      </c>
      <c r="N2443" s="613" t="e">
        <f t="shared" si="342"/>
        <v>#N/A</v>
      </c>
      <c r="O2443" s="613" t="e">
        <f t="shared" si="343"/>
        <v>#N/A</v>
      </c>
      <c r="P2443" s="613" t="e">
        <f t="shared" si="344"/>
        <v>#N/A</v>
      </c>
      <c r="Q2443" s="896" t="e">
        <f t="shared" si="350"/>
        <v>#N/A</v>
      </c>
      <c r="R2443" s="613" t="e">
        <f t="shared" si="345"/>
        <v>#N/A</v>
      </c>
      <c r="S2443" s="613" t="e">
        <f t="shared" si="346"/>
        <v>#N/A</v>
      </c>
      <c r="T2443" s="747" t="e">
        <f t="shared" si="347"/>
        <v>#N/A</v>
      </c>
      <c r="U2443" s="613" t="e">
        <f t="shared" si="348"/>
        <v>#N/A</v>
      </c>
    </row>
    <row r="2444" spans="1:21">
      <c r="A2444" s="285"/>
      <c r="B2444" s="285"/>
      <c r="C2444" s="447"/>
      <c r="D2444" s="497" t="e">
        <f t="shared" si="349"/>
        <v>#N/A</v>
      </c>
      <c r="E2444" s="496" t="e">
        <v>#N/A</v>
      </c>
      <c r="F2444" s="489" t="e">
        <v>#N/A</v>
      </c>
      <c r="G2444" s="489" t="e">
        <v>#N/A</v>
      </c>
      <c r="H2444" s="489" t="e">
        <v>#N/A</v>
      </c>
      <c r="I2444" s="489" t="e">
        <v>#N/A</v>
      </c>
      <c r="J2444" s="489" t="e">
        <v>#N/A</v>
      </c>
      <c r="K2444" s="489" t="e">
        <v>#N/A</v>
      </c>
      <c r="L2444" s="489" t="e">
        <v>#N/A</v>
      </c>
      <c r="N2444" s="613" t="e">
        <f t="shared" si="342"/>
        <v>#N/A</v>
      </c>
      <c r="O2444" s="613" t="e">
        <f t="shared" si="343"/>
        <v>#N/A</v>
      </c>
      <c r="P2444" s="613" t="e">
        <f t="shared" si="344"/>
        <v>#N/A</v>
      </c>
      <c r="Q2444" s="896" t="e">
        <f t="shared" si="350"/>
        <v>#N/A</v>
      </c>
      <c r="R2444" s="613" t="e">
        <f t="shared" si="345"/>
        <v>#N/A</v>
      </c>
      <c r="S2444" s="613" t="e">
        <f t="shared" si="346"/>
        <v>#N/A</v>
      </c>
      <c r="T2444" s="747" t="e">
        <f t="shared" si="347"/>
        <v>#N/A</v>
      </c>
      <c r="U2444" s="613" t="e">
        <f t="shared" si="348"/>
        <v>#N/A</v>
      </c>
    </row>
    <row r="2445" spans="1:21">
      <c r="A2445" s="285"/>
      <c r="B2445" s="285"/>
      <c r="C2445" s="447"/>
      <c r="D2445" s="497" t="e">
        <f t="shared" si="349"/>
        <v>#N/A</v>
      </c>
      <c r="E2445" s="496" t="e">
        <v>#N/A</v>
      </c>
      <c r="F2445" s="489" t="e">
        <v>#N/A</v>
      </c>
      <c r="G2445" s="489" t="e">
        <v>#N/A</v>
      </c>
      <c r="H2445" s="489" t="e">
        <v>#N/A</v>
      </c>
      <c r="I2445" s="489" t="e">
        <v>#N/A</v>
      </c>
      <c r="J2445" s="489" t="e">
        <v>#N/A</v>
      </c>
      <c r="K2445" s="489" t="e">
        <v>#N/A</v>
      </c>
      <c r="L2445" s="489" t="e">
        <v>#N/A</v>
      </c>
      <c r="N2445" s="613" t="e">
        <f t="shared" si="342"/>
        <v>#N/A</v>
      </c>
      <c r="O2445" s="613" t="e">
        <f t="shared" si="343"/>
        <v>#N/A</v>
      </c>
      <c r="P2445" s="613" t="e">
        <f t="shared" si="344"/>
        <v>#N/A</v>
      </c>
      <c r="Q2445" s="896" t="e">
        <f t="shared" si="350"/>
        <v>#N/A</v>
      </c>
      <c r="R2445" s="613" t="e">
        <f t="shared" si="345"/>
        <v>#N/A</v>
      </c>
      <c r="S2445" s="613" t="e">
        <f t="shared" si="346"/>
        <v>#N/A</v>
      </c>
      <c r="T2445" s="747" t="e">
        <f t="shared" si="347"/>
        <v>#N/A</v>
      </c>
      <c r="U2445" s="613" t="e">
        <f t="shared" si="348"/>
        <v>#N/A</v>
      </c>
    </row>
    <row r="2446" spans="1:21">
      <c r="A2446" s="285"/>
      <c r="B2446" s="285"/>
      <c r="C2446" s="447"/>
      <c r="D2446" s="497" t="e">
        <f t="shared" si="349"/>
        <v>#N/A</v>
      </c>
      <c r="E2446" s="496" t="e">
        <v>#N/A</v>
      </c>
      <c r="F2446" s="489" t="e">
        <v>#N/A</v>
      </c>
      <c r="G2446" s="489" t="e">
        <v>#N/A</v>
      </c>
      <c r="H2446" s="489" t="e">
        <v>#N/A</v>
      </c>
      <c r="I2446" s="489" t="e">
        <v>#N/A</v>
      </c>
      <c r="J2446" s="489" t="e">
        <v>#N/A</v>
      </c>
      <c r="K2446" s="489" t="e">
        <v>#N/A</v>
      </c>
      <c r="L2446" s="489" t="e">
        <v>#N/A</v>
      </c>
      <c r="N2446" s="613" t="e">
        <f t="shared" si="342"/>
        <v>#N/A</v>
      </c>
      <c r="O2446" s="613" t="e">
        <f t="shared" si="343"/>
        <v>#N/A</v>
      </c>
      <c r="P2446" s="613" t="e">
        <f t="shared" si="344"/>
        <v>#N/A</v>
      </c>
      <c r="Q2446" s="896" t="e">
        <f t="shared" si="350"/>
        <v>#N/A</v>
      </c>
      <c r="R2446" s="613" t="e">
        <f t="shared" si="345"/>
        <v>#N/A</v>
      </c>
      <c r="S2446" s="613" t="e">
        <f t="shared" si="346"/>
        <v>#N/A</v>
      </c>
      <c r="T2446" s="747" t="e">
        <f t="shared" si="347"/>
        <v>#N/A</v>
      </c>
      <c r="U2446" s="613" t="e">
        <f t="shared" si="348"/>
        <v>#N/A</v>
      </c>
    </row>
    <row r="2447" spans="1:21">
      <c r="A2447" s="285"/>
      <c r="B2447" s="285"/>
      <c r="C2447" s="447"/>
      <c r="D2447" s="497" t="e">
        <f t="shared" si="349"/>
        <v>#N/A</v>
      </c>
      <c r="E2447" s="496" t="e">
        <v>#N/A</v>
      </c>
      <c r="F2447" s="489" t="e">
        <v>#N/A</v>
      </c>
      <c r="G2447" s="489" t="e">
        <v>#N/A</v>
      </c>
      <c r="H2447" s="489" t="e">
        <v>#N/A</v>
      </c>
      <c r="I2447" s="489" t="e">
        <v>#N/A</v>
      </c>
      <c r="J2447" s="489" t="e">
        <v>#N/A</v>
      </c>
      <c r="K2447" s="489" t="e">
        <v>#N/A</v>
      </c>
      <c r="L2447" s="489" t="e">
        <v>#N/A</v>
      </c>
      <c r="N2447" s="613" t="e">
        <f t="shared" si="342"/>
        <v>#N/A</v>
      </c>
      <c r="O2447" s="613" t="e">
        <f t="shared" si="343"/>
        <v>#N/A</v>
      </c>
      <c r="P2447" s="613" t="e">
        <f t="shared" si="344"/>
        <v>#N/A</v>
      </c>
      <c r="Q2447" s="896" t="e">
        <f t="shared" si="350"/>
        <v>#N/A</v>
      </c>
      <c r="R2447" s="613" t="e">
        <f t="shared" si="345"/>
        <v>#N/A</v>
      </c>
      <c r="S2447" s="613" t="e">
        <f t="shared" si="346"/>
        <v>#N/A</v>
      </c>
      <c r="T2447" s="747" t="e">
        <f t="shared" si="347"/>
        <v>#N/A</v>
      </c>
      <c r="U2447" s="613" t="e">
        <f t="shared" si="348"/>
        <v>#N/A</v>
      </c>
    </row>
    <row r="2448" spans="1:21">
      <c r="A2448" s="285"/>
      <c r="B2448" s="285"/>
      <c r="C2448" s="447"/>
      <c r="D2448" s="497" t="e">
        <f t="shared" si="349"/>
        <v>#N/A</v>
      </c>
      <c r="E2448" s="496" t="e">
        <v>#N/A</v>
      </c>
      <c r="F2448" s="489" t="e">
        <v>#N/A</v>
      </c>
      <c r="G2448" s="489" t="e">
        <v>#N/A</v>
      </c>
      <c r="H2448" s="489" t="e">
        <v>#N/A</v>
      </c>
      <c r="I2448" s="489" t="e">
        <v>#N/A</v>
      </c>
      <c r="J2448" s="489" t="e">
        <v>#N/A</v>
      </c>
      <c r="K2448" s="489" t="e">
        <v>#N/A</v>
      </c>
      <c r="L2448" s="489" t="e">
        <v>#N/A</v>
      </c>
      <c r="N2448" s="613" t="e">
        <f t="shared" si="342"/>
        <v>#N/A</v>
      </c>
      <c r="O2448" s="613" t="e">
        <f t="shared" si="343"/>
        <v>#N/A</v>
      </c>
      <c r="P2448" s="613" t="e">
        <f t="shared" si="344"/>
        <v>#N/A</v>
      </c>
      <c r="Q2448" s="896" t="e">
        <f t="shared" si="350"/>
        <v>#N/A</v>
      </c>
      <c r="R2448" s="613" t="e">
        <f t="shared" si="345"/>
        <v>#N/A</v>
      </c>
      <c r="S2448" s="613" t="e">
        <f t="shared" si="346"/>
        <v>#N/A</v>
      </c>
      <c r="T2448" s="747" t="e">
        <f t="shared" si="347"/>
        <v>#N/A</v>
      </c>
      <c r="U2448" s="613" t="e">
        <f t="shared" si="348"/>
        <v>#N/A</v>
      </c>
    </row>
    <row r="2449" spans="1:21">
      <c r="A2449" s="285"/>
      <c r="B2449" s="285"/>
      <c r="C2449" s="447"/>
      <c r="D2449" s="497" t="e">
        <f t="shared" si="349"/>
        <v>#N/A</v>
      </c>
      <c r="E2449" s="496" t="e">
        <v>#N/A</v>
      </c>
      <c r="F2449" s="489" t="e">
        <v>#N/A</v>
      </c>
      <c r="G2449" s="489" t="e">
        <v>#N/A</v>
      </c>
      <c r="H2449" s="489" t="e">
        <v>#N/A</v>
      </c>
      <c r="I2449" s="489" t="e">
        <v>#N/A</v>
      </c>
      <c r="J2449" s="489" t="e">
        <v>#N/A</v>
      </c>
      <c r="K2449" s="489" t="e">
        <v>#N/A</v>
      </c>
      <c r="L2449" s="489" t="e">
        <v>#N/A</v>
      </c>
      <c r="N2449" s="613" t="e">
        <f t="shared" si="342"/>
        <v>#N/A</v>
      </c>
      <c r="O2449" s="613" t="e">
        <f t="shared" si="343"/>
        <v>#N/A</v>
      </c>
      <c r="P2449" s="613" t="e">
        <f t="shared" si="344"/>
        <v>#N/A</v>
      </c>
      <c r="Q2449" s="896" t="e">
        <f t="shared" si="350"/>
        <v>#N/A</v>
      </c>
      <c r="R2449" s="613" t="e">
        <f t="shared" si="345"/>
        <v>#N/A</v>
      </c>
      <c r="S2449" s="613" t="e">
        <f t="shared" si="346"/>
        <v>#N/A</v>
      </c>
      <c r="T2449" s="747" t="e">
        <f t="shared" si="347"/>
        <v>#N/A</v>
      </c>
      <c r="U2449" s="613" t="e">
        <f t="shared" si="348"/>
        <v>#N/A</v>
      </c>
    </row>
    <row r="2450" spans="1:21">
      <c r="A2450" s="285"/>
      <c r="B2450" s="285"/>
      <c r="C2450" s="447"/>
      <c r="D2450" s="497" t="e">
        <f t="shared" si="349"/>
        <v>#N/A</v>
      </c>
      <c r="E2450" s="496" t="e">
        <v>#N/A</v>
      </c>
      <c r="F2450" s="489" t="e">
        <v>#N/A</v>
      </c>
      <c r="G2450" s="489" t="e">
        <v>#N/A</v>
      </c>
      <c r="H2450" s="489" t="e">
        <v>#N/A</v>
      </c>
      <c r="I2450" s="489" t="e">
        <v>#N/A</v>
      </c>
      <c r="J2450" s="489" t="e">
        <v>#N/A</v>
      </c>
      <c r="K2450" s="489" t="e">
        <v>#N/A</v>
      </c>
      <c r="L2450" s="489" t="e">
        <v>#N/A</v>
      </c>
      <c r="N2450" s="613" t="e">
        <f t="shared" si="342"/>
        <v>#N/A</v>
      </c>
      <c r="O2450" s="613" t="e">
        <f t="shared" si="343"/>
        <v>#N/A</v>
      </c>
      <c r="P2450" s="613" t="e">
        <f t="shared" si="344"/>
        <v>#N/A</v>
      </c>
      <c r="Q2450" s="896" t="e">
        <f t="shared" si="350"/>
        <v>#N/A</v>
      </c>
      <c r="R2450" s="613" t="e">
        <f t="shared" si="345"/>
        <v>#N/A</v>
      </c>
      <c r="S2450" s="613" t="e">
        <f t="shared" si="346"/>
        <v>#N/A</v>
      </c>
      <c r="T2450" s="747" t="e">
        <f t="shared" si="347"/>
        <v>#N/A</v>
      </c>
      <c r="U2450" s="613" t="e">
        <f t="shared" si="348"/>
        <v>#N/A</v>
      </c>
    </row>
    <row r="2451" spans="1:21">
      <c r="A2451" s="285"/>
      <c r="B2451" s="285"/>
      <c r="C2451" s="447"/>
      <c r="D2451" s="497" t="e">
        <f t="shared" si="349"/>
        <v>#N/A</v>
      </c>
      <c r="E2451" s="496" t="e">
        <v>#N/A</v>
      </c>
      <c r="F2451" s="489" t="e">
        <v>#N/A</v>
      </c>
      <c r="G2451" s="489" t="e">
        <v>#N/A</v>
      </c>
      <c r="H2451" s="489" t="e">
        <v>#N/A</v>
      </c>
      <c r="I2451" s="489" t="e">
        <v>#N/A</v>
      </c>
      <c r="J2451" s="489" t="e">
        <v>#N/A</v>
      </c>
      <c r="K2451" s="489" t="e">
        <v>#N/A</v>
      </c>
      <c r="L2451" s="489" t="e">
        <v>#N/A</v>
      </c>
      <c r="N2451" s="613" t="e">
        <f t="shared" si="342"/>
        <v>#N/A</v>
      </c>
      <c r="O2451" s="613" t="e">
        <f t="shared" si="343"/>
        <v>#N/A</v>
      </c>
      <c r="P2451" s="613" t="e">
        <f t="shared" si="344"/>
        <v>#N/A</v>
      </c>
      <c r="Q2451" s="896" t="e">
        <f t="shared" si="350"/>
        <v>#N/A</v>
      </c>
      <c r="R2451" s="613" t="e">
        <f t="shared" si="345"/>
        <v>#N/A</v>
      </c>
      <c r="S2451" s="613" t="e">
        <f t="shared" si="346"/>
        <v>#N/A</v>
      </c>
      <c r="T2451" s="747" t="e">
        <f t="shared" si="347"/>
        <v>#N/A</v>
      </c>
      <c r="U2451" s="613" t="e">
        <f t="shared" si="348"/>
        <v>#N/A</v>
      </c>
    </row>
    <row r="2452" spans="1:21">
      <c r="A2452" s="285"/>
      <c r="B2452" s="285"/>
      <c r="C2452" s="447"/>
      <c r="D2452" s="497" t="e">
        <f t="shared" si="349"/>
        <v>#N/A</v>
      </c>
      <c r="E2452" s="496" t="e">
        <v>#N/A</v>
      </c>
      <c r="F2452" s="489" t="e">
        <v>#N/A</v>
      </c>
      <c r="G2452" s="489" t="e">
        <v>#N/A</v>
      </c>
      <c r="H2452" s="489" t="e">
        <v>#N/A</v>
      </c>
      <c r="I2452" s="489" t="e">
        <v>#N/A</v>
      </c>
      <c r="J2452" s="489" t="e">
        <v>#N/A</v>
      </c>
      <c r="K2452" s="489" t="e">
        <v>#N/A</v>
      </c>
      <c r="L2452" s="489" t="e">
        <v>#N/A</v>
      </c>
      <c r="N2452" s="613" t="e">
        <f t="shared" si="342"/>
        <v>#N/A</v>
      </c>
      <c r="O2452" s="613" t="e">
        <f t="shared" si="343"/>
        <v>#N/A</v>
      </c>
      <c r="P2452" s="613" t="e">
        <f t="shared" si="344"/>
        <v>#N/A</v>
      </c>
      <c r="Q2452" s="896" t="e">
        <f t="shared" si="350"/>
        <v>#N/A</v>
      </c>
      <c r="R2452" s="613" t="e">
        <f t="shared" si="345"/>
        <v>#N/A</v>
      </c>
      <c r="S2452" s="613" t="e">
        <f t="shared" si="346"/>
        <v>#N/A</v>
      </c>
      <c r="T2452" s="747" t="e">
        <f t="shared" si="347"/>
        <v>#N/A</v>
      </c>
      <c r="U2452" s="613" t="e">
        <f t="shared" si="348"/>
        <v>#N/A</v>
      </c>
    </row>
    <row r="2453" spans="1:21">
      <c r="A2453" s="285"/>
      <c r="B2453" s="285"/>
      <c r="C2453" s="447"/>
      <c r="D2453" s="497" t="e">
        <f t="shared" si="349"/>
        <v>#N/A</v>
      </c>
      <c r="E2453" s="496" t="e">
        <v>#N/A</v>
      </c>
      <c r="F2453" s="489" t="e">
        <v>#N/A</v>
      </c>
      <c r="G2453" s="489" t="e">
        <v>#N/A</v>
      </c>
      <c r="H2453" s="489" t="e">
        <v>#N/A</v>
      </c>
      <c r="I2453" s="489" t="e">
        <v>#N/A</v>
      </c>
      <c r="J2453" s="489" t="e">
        <v>#N/A</v>
      </c>
      <c r="K2453" s="489" t="e">
        <v>#N/A</v>
      </c>
      <c r="L2453" s="489" t="e">
        <v>#N/A</v>
      </c>
      <c r="N2453" s="613" t="e">
        <f t="shared" si="342"/>
        <v>#N/A</v>
      </c>
      <c r="O2453" s="613" t="e">
        <f t="shared" si="343"/>
        <v>#N/A</v>
      </c>
      <c r="P2453" s="613" t="e">
        <f t="shared" si="344"/>
        <v>#N/A</v>
      </c>
      <c r="Q2453" s="896" t="e">
        <f t="shared" si="350"/>
        <v>#N/A</v>
      </c>
      <c r="R2453" s="613" t="e">
        <f t="shared" si="345"/>
        <v>#N/A</v>
      </c>
      <c r="S2453" s="613" t="e">
        <f t="shared" si="346"/>
        <v>#N/A</v>
      </c>
      <c r="T2453" s="747" t="e">
        <f t="shared" si="347"/>
        <v>#N/A</v>
      </c>
      <c r="U2453" s="613" t="e">
        <f t="shared" si="348"/>
        <v>#N/A</v>
      </c>
    </row>
    <row r="2454" spans="1:21">
      <c r="A2454" s="285"/>
      <c r="B2454" s="285"/>
      <c r="C2454" s="447"/>
      <c r="D2454" s="497" t="e">
        <f t="shared" si="349"/>
        <v>#N/A</v>
      </c>
      <c r="E2454" s="496" t="e">
        <v>#N/A</v>
      </c>
      <c r="F2454" s="489" t="e">
        <v>#N/A</v>
      </c>
      <c r="G2454" s="489" t="e">
        <v>#N/A</v>
      </c>
      <c r="H2454" s="489" t="e">
        <v>#N/A</v>
      </c>
      <c r="I2454" s="489" t="e">
        <v>#N/A</v>
      </c>
      <c r="J2454" s="489" t="e">
        <v>#N/A</v>
      </c>
      <c r="K2454" s="489" t="e">
        <v>#N/A</v>
      </c>
      <c r="L2454" s="489" t="e">
        <v>#N/A</v>
      </c>
      <c r="N2454" s="613" t="e">
        <f t="shared" si="342"/>
        <v>#N/A</v>
      </c>
      <c r="O2454" s="613" t="e">
        <f t="shared" si="343"/>
        <v>#N/A</v>
      </c>
      <c r="P2454" s="613" t="e">
        <f t="shared" si="344"/>
        <v>#N/A</v>
      </c>
      <c r="Q2454" s="896" t="e">
        <f t="shared" si="350"/>
        <v>#N/A</v>
      </c>
      <c r="R2454" s="613" t="e">
        <f t="shared" si="345"/>
        <v>#N/A</v>
      </c>
      <c r="S2454" s="613" t="e">
        <f t="shared" si="346"/>
        <v>#N/A</v>
      </c>
      <c r="T2454" s="747" t="e">
        <f t="shared" si="347"/>
        <v>#N/A</v>
      </c>
      <c r="U2454" s="613" t="e">
        <f t="shared" si="348"/>
        <v>#N/A</v>
      </c>
    </row>
    <row r="2455" spans="1:21">
      <c r="A2455" s="285"/>
      <c r="B2455" s="285"/>
      <c r="C2455" s="447"/>
      <c r="D2455" s="497" t="e">
        <f t="shared" si="349"/>
        <v>#N/A</v>
      </c>
      <c r="E2455" s="496" t="e">
        <v>#N/A</v>
      </c>
      <c r="F2455" s="489" t="e">
        <v>#N/A</v>
      </c>
      <c r="G2455" s="489" t="e">
        <v>#N/A</v>
      </c>
      <c r="H2455" s="489" t="e">
        <v>#N/A</v>
      </c>
      <c r="I2455" s="489" t="e">
        <v>#N/A</v>
      </c>
      <c r="J2455" s="489" t="e">
        <v>#N/A</v>
      </c>
      <c r="K2455" s="489" t="e">
        <v>#N/A</v>
      </c>
      <c r="L2455" s="489" t="e">
        <v>#N/A</v>
      </c>
      <c r="N2455" s="613" t="e">
        <f t="shared" si="342"/>
        <v>#N/A</v>
      </c>
      <c r="O2455" s="613" t="e">
        <f t="shared" si="343"/>
        <v>#N/A</v>
      </c>
      <c r="P2455" s="613" t="e">
        <f t="shared" si="344"/>
        <v>#N/A</v>
      </c>
      <c r="Q2455" s="896" t="e">
        <f t="shared" si="350"/>
        <v>#N/A</v>
      </c>
      <c r="R2455" s="613" t="e">
        <f t="shared" si="345"/>
        <v>#N/A</v>
      </c>
      <c r="S2455" s="613" t="e">
        <f t="shared" si="346"/>
        <v>#N/A</v>
      </c>
      <c r="T2455" s="747" t="e">
        <f t="shared" si="347"/>
        <v>#N/A</v>
      </c>
      <c r="U2455" s="613" t="e">
        <f t="shared" si="348"/>
        <v>#N/A</v>
      </c>
    </row>
    <row r="2456" spans="1:21">
      <c r="A2456" s="285"/>
      <c r="B2456" s="285"/>
      <c r="C2456" s="447"/>
      <c r="D2456" s="497" t="e">
        <f t="shared" si="349"/>
        <v>#N/A</v>
      </c>
      <c r="E2456" s="496" t="e">
        <v>#N/A</v>
      </c>
      <c r="F2456" s="489" t="e">
        <v>#N/A</v>
      </c>
      <c r="G2456" s="489" t="e">
        <v>#N/A</v>
      </c>
      <c r="H2456" s="489" t="e">
        <v>#N/A</v>
      </c>
      <c r="I2456" s="489" t="e">
        <v>#N/A</v>
      </c>
      <c r="J2456" s="489" t="e">
        <v>#N/A</v>
      </c>
      <c r="K2456" s="489" t="e">
        <v>#N/A</v>
      </c>
      <c r="L2456" s="489" t="e">
        <v>#N/A</v>
      </c>
      <c r="N2456" s="613" t="e">
        <f t="shared" si="342"/>
        <v>#N/A</v>
      </c>
      <c r="O2456" s="613" t="e">
        <f t="shared" si="343"/>
        <v>#N/A</v>
      </c>
      <c r="P2456" s="613" t="e">
        <f t="shared" si="344"/>
        <v>#N/A</v>
      </c>
      <c r="Q2456" s="896" t="e">
        <f t="shared" si="350"/>
        <v>#N/A</v>
      </c>
      <c r="R2456" s="613" t="e">
        <f t="shared" si="345"/>
        <v>#N/A</v>
      </c>
      <c r="S2456" s="613" t="e">
        <f t="shared" si="346"/>
        <v>#N/A</v>
      </c>
      <c r="T2456" s="747" t="e">
        <f t="shared" si="347"/>
        <v>#N/A</v>
      </c>
      <c r="U2456" s="613" t="e">
        <f t="shared" si="348"/>
        <v>#N/A</v>
      </c>
    </row>
    <row r="2457" spans="1:21">
      <c r="A2457" s="285"/>
      <c r="B2457" s="285"/>
      <c r="C2457" s="447"/>
      <c r="D2457" s="497" t="e">
        <f t="shared" si="349"/>
        <v>#N/A</v>
      </c>
      <c r="E2457" s="496" t="e">
        <v>#N/A</v>
      </c>
      <c r="F2457" s="489" t="e">
        <v>#N/A</v>
      </c>
      <c r="G2457" s="489" t="e">
        <v>#N/A</v>
      </c>
      <c r="H2457" s="489" t="e">
        <v>#N/A</v>
      </c>
      <c r="I2457" s="489" t="e">
        <v>#N/A</v>
      </c>
      <c r="J2457" s="489" t="e">
        <v>#N/A</v>
      </c>
      <c r="K2457" s="489" t="e">
        <v>#N/A</v>
      </c>
      <c r="L2457" s="489" t="e">
        <v>#N/A</v>
      </c>
      <c r="N2457" s="613" t="e">
        <f t="shared" si="342"/>
        <v>#N/A</v>
      </c>
      <c r="O2457" s="613" t="e">
        <f t="shared" si="343"/>
        <v>#N/A</v>
      </c>
      <c r="P2457" s="613" t="e">
        <f t="shared" si="344"/>
        <v>#N/A</v>
      </c>
      <c r="Q2457" s="896" t="e">
        <f t="shared" si="350"/>
        <v>#N/A</v>
      </c>
      <c r="R2457" s="613" t="e">
        <f t="shared" si="345"/>
        <v>#N/A</v>
      </c>
      <c r="S2457" s="613" t="e">
        <f t="shared" si="346"/>
        <v>#N/A</v>
      </c>
      <c r="T2457" s="747" t="e">
        <f t="shared" si="347"/>
        <v>#N/A</v>
      </c>
      <c r="U2457" s="613" t="e">
        <f t="shared" si="348"/>
        <v>#N/A</v>
      </c>
    </row>
    <row r="2458" spans="1:21">
      <c r="A2458" s="285"/>
      <c r="B2458" s="285"/>
      <c r="C2458" s="447"/>
      <c r="D2458" s="497" t="e">
        <f t="shared" si="349"/>
        <v>#N/A</v>
      </c>
      <c r="E2458" s="496" t="e">
        <v>#N/A</v>
      </c>
      <c r="F2458" s="489" t="e">
        <v>#N/A</v>
      </c>
      <c r="G2458" s="489" t="e">
        <v>#N/A</v>
      </c>
      <c r="H2458" s="489" t="e">
        <v>#N/A</v>
      </c>
      <c r="I2458" s="489" t="e">
        <v>#N/A</v>
      </c>
      <c r="J2458" s="489" t="e">
        <v>#N/A</v>
      </c>
      <c r="K2458" s="489" t="e">
        <v>#N/A</v>
      </c>
      <c r="L2458" s="489" t="e">
        <v>#N/A</v>
      </c>
      <c r="N2458" s="613" t="e">
        <f t="shared" si="342"/>
        <v>#N/A</v>
      </c>
      <c r="O2458" s="613" t="e">
        <f t="shared" si="343"/>
        <v>#N/A</v>
      </c>
      <c r="P2458" s="613" t="e">
        <f t="shared" si="344"/>
        <v>#N/A</v>
      </c>
      <c r="Q2458" s="896" t="e">
        <f t="shared" si="350"/>
        <v>#N/A</v>
      </c>
      <c r="R2458" s="613" t="e">
        <f t="shared" si="345"/>
        <v>#N/A</v>
      </c>
      <c r="S2458" s="613" t="e">
        <f t="shared" si="346"/>
        <v>#N/A</v>
      </c>
      <c r="T2458" s="747" t="e">
        <f t="shared" si="347"/>
        <v>#N/A</v>
      </c>
      <c r="U2458" s="613" t="e">
        <f t="shared" si="348"/>
        <v>#N/A</v>
      </c>
    </row>
    <row r="2459" spans="1:21">
      <c r="A2459" s="285"/>
      <c r="B2459" s="285"/>
      <c r="C2459" s="447"/>
      <c r="D2459" s="497" t="e">
        <f t="shared" si="349"/>
        <v>#N/A</v>
      </c>
      <c r="E2459" s="496" t="e">
        <v>#N/A</v>
      </c>
      <c r="F2459" s="489" t="e">
        <v>#N/A</v>
      </c>
      <c r="G2459" s="489" t="e">
        <v>#N/A</v>
      </c>
      <c r="H2459" s="489" t="e">
        <v>#N/A</v>
      </c>
      <c r="I2459" s="489" t="e">
        <v>#N/A</v>
      </c>
      <c r="J2459" s="489" t="e">
        <v>#N/A</v>
      </c>
      <c r="K2459" s="489" t="e">
        <v>#N/A</v>
      </c>
      <c r="L2459" s="489" t="e">
        <v>#N/A</v>
      </c>
      <c r="N2459" s="613" t="e">
        <f t="shared" si="342"/>
        <v>#N/A</v>
      </c>
      <c r="O2459" s="613" t="e">
        <f t="shared" si="343"/>
        <v>#N/A</v>
      </c>
      <c r="P2459" s="613" t="e">
        <f t="shared" si="344"/>
        <v>#N/A</v>
      </c>
      <c r="Q2459" s="896" t="e">
        <f t="shared" si="350"/>
        <v>#N/A</v>
      </c>
      <c r="R2459" s="613" t="e">
        <f t="shared" si="345"/>
        <v>#N/A</v>
      </c>
      <c r="S2459" s="613" t="e">
        <f t="shared" si="346"/>
        <v>#N/A</v>
      </c>
      <c r="T2459" s="747" t="e">
        <f t="shared" si="347"/>
        <v>#N/A</v>
      </c>
      <c r="U2459" s="613" t="e">
        <f t="shared" si="348"/>
        <v>#N/A</v>
      </c>
    </row>
    <row r="2460" spans="1:21">
      <c r="A2460" s="285"/>
      <c r="B2460" s="285"/>
      <c r="C2460" s="447"/>
      <c r="D2460" s="497" t="e">
        <f t="shared" si="349"/>
        <v>#N/A</v>
      </c>
      <c r="E2460" s="496" t="e">
        <v>#N/A</v>
      </c>
      <c r="F2460" s="489" t="e">
        <v>#N/A</v>
      </c>
      <c r="G2460" s="489" t="e">
        <v>#N/A</v>
      </c>
      <c r="H2460" s="489" t="e">
        <v>#N/A</v>
      </c>
      <c r="I2460" s="489" t="e">
        <v>#N/A</v>
      </c>
      <c r="J2460" s="489" t="e">
        <v>#N/A</v>
      </c>
      <c r="K2460" s="489" t="e">
        <v>#N/A</v>
      </c>
      <c r="L2460" s="489" t="e">
        <v>#N/A</v>
      </c>
      <c r="N2460" s="613" t="e">
        <f t="shared" si="342"/>
        <v>#N/A</v>
      </c>
      <c r="O2460" s="613" t="e">
        <f t="shared" si="343"/>
        <v>#N/A</v>
      </c>
      <c r="P2460" s="613" t="e">
        <f t="shared" si="344"/>
        <v>#N/A</v>
      </c>
      <c r="Q2460" s="896" t="e">
        <f t="shared" si="350"/>
        <v>#N/A</v>
      </c>
      <c r="R2460" s="613" t="e">
        <f t="shared" si="345"/>
        <v>#N/A</v>
      </c>
      <c r="S2460" s="613" t="e">
        <f t="shared" si="346"/>
        <v>#N/A</v>
      </c>
      <c r="T2460" s="747" t="e">
        <f t="shared" si="347"/>
        <v>#N/A</v>
      </c>
      <c r="U2460" s="613" t="e">
        <f t="shared" si="348"/>
        <v>#N/A</v>
      </c>
    </row>
    <row r="2461" spans="1:21">
      <c r="A2461" s="285"/>
      <c r="B2461" s="285"/>
      <c r="C2461" s="447"/>
      <c r="D2461" s="497" t="e">
        <f t="shared" si="349"/>
        <v>#N/A</v>
      </c>
      <c r="E2461" s="496" t="e">
        <v>#N/A</v>
      </c>
      <c r="F2461" s="489" t="e">
        <v>#N/A</v>
      </c>
      <c r="G2461" s="489" t="e">
        <v>#N/A</v>
      </c>
      <c r="H2461" s="489" t="e">
        <v>#N/A</v>
      </c>
      <c r="I2461" s="489" t="e">
        <v>#N/A</v>
      </c>
      <c r="J2461" s="489" t="e">
        <v>#N/A</v>
      </c>
      <c r="K2461" s="489" t="e">
        <v>#N/A</v>
      </c>
      <c r="L2461" s="489" t="e">
        <v>#N/A</v>
      </c>
      <c r="N2461" s="613" t="e">
        <f t="shared" si="342"/>
        <v>#N/A</v>
      </c>
      <c r="O2461" s="613" t="e">
        <f t="shared" si="343"/>
        <v>#N/A</v>
      </c>
      <c r="P2461" s="613" t="e">
        <f t="shared" si="344"/>
        <v>#N/A</v>
      </c>
      <c r="Q2461" s="896" t="e">
        <f t="shared" si="350"/>
        <v>#N/A</v>
      </c>
      <c r="R2461" s="613" t="e">
        <f t="shared" si="345"/>
        <v>#N/A</v>
      </c>
      <c r="S2461" s="613" t="e">
        <f t="shared" si="346"/>
        <v>#N/A</v>
      </c>
      <c r="T2461" s="747" t="e">
        <f t="shared" si="347"/>
        <v>#N/A</v>
      </c>
      <c r="U2461" s="613" t="e">
        <f t="shared" si="348"/>
        <v>#N/A</v>
      </c>
    </row>
    <row r="2462" spans="1:21">
      <c r="A2462" s="285"/>
      <c r="B2462" s="285"/>
      <c r="C2462" s="447"/>
      <c r="D2462" s="497" t="e">
        <f t="shared" si="349"/>
        <v>#N/A</v>
      </c>
      <c r="E2462" s="496" t="e">
        <v>#N/A</v>
      </c>
      <c r="F2462" s="489" t="e">
        <v>#N/A</v>
      </c>
      <c r="G2462" s="489" t="e">
        <v>#N/A</v>
      </c>
      <c r="H2462" s="489" t="e">
        <v>#N/A</v>
      </c>
      <c r="I2462" s="489" t="e">
        <v>#N/A</v>
      </c>
      <c r="J2462" s="489" t="e">
        <v>#N/A</v>
      </c>
      <c r="K2462" s="489" t="e">
        <v>#N/A</v>
      </c>
      <c r="L2462" s="489" t="e">
        <v>#N/A</v>
      </c>
      <c r="N2462" s="613" t="e">
        <f t="shared" si="342"/>
        <v>#N/A</v>
      </c>
      <c r="O2462" s="613" t="e">
        <f t="shared" si="343"/>
        <v>#N/A</v>
      </c>
      <c r="P2462" s="613" t="e">
        <f t="shared" si="344"/>
        <v>#N/A</v>
      </c>
      <c r="Q2462" s="896" t="e">
        <f t="shared" si="350"/>
        <v>#N/A</v>
      </c>
      <c r="R2462" s="613" t="e">
        <f t="shared" si="345"/>
        <v>#N/A</v>
      </c>
      <c r="S2462" s="613" t="e">
        <f t="shared" si="346"/>
        <v>#N/A</v>
      </c>
      <c r="T2462" s="747" t="e">
        <f t="shared" si="347"/>
        <v>#N/A</v>
      </c>
      <c r="U2462" s="613" t="e">
        <f t="shared" si="348"/>
        <v>#N/A</v>
      </c>
    </row>
    <row r="2463" spans="1:21">
      <c r="A2463" s="285"/>
      <c r="B2463" s="285"/>
      <c r="C2463" s="447"/>
      <c r="D2463" s="497" t="e">
        <f t="shared" si="349"/>
        <v>#N/A</v>
      </c>
      <c r="E2463" s="496" t="e">
        <v>#N/A</v>
      </c>
      <c r="F2463" s="489" t="e">
        <v>#N/A</v>
      </c>
      <c r="G2463" s="489" t="e">
        <v>#N/A</v>
      </c>
      <c r="H2463" s="489" t="e">
        <v>#N/A</v>
      </c>
      <c r="I2463" s="489" t="e">
        <v>#N/A</v>
      </c>
      <c r="J2463" s="489" t="e">
        <v>#N/A</v>
      </c>
      <c r="K2463" s="489" t="e">
        <v>#N/A</v>
      </c>
      <c r="L2463" s="489" t="e">
        <v>#N/A</v>
      </c>
      <c r="N2463" s="613" t="e">
        <f t="shared" si="342"/>
        <v>#N/A</v>
      </c>
      <c r="O2463" s="613" t="e">
        <f t="shared" si="343"/>
        <v>#N/A</v>
      </c>
      <c r="P2463" s="613" t="e">
        <f t="shared" si="344"/>
        <v>#N/A</v>
      </c>
      <c r="Q2463" s="896" t="e">
        <f t="shared" si="350"/>
        <v>#N/A</v>
      </c>
      <c r="R2463" s="613" t="e">
        <f t="shared" si="345"/>
        <v>#N/A</v>
      </c>
      <c r="S2463" s="613" t="e">
        <f t="shared" si="346"/>
        <v>#N/A</v>
      </c>
      <c r="T2463" s="747" t="e">
        <f t="shared" si="347"/>
        <v>#N/A</v>
      </c>
      <c r="U2463" s="613" t="e">
        <f t="shared" si="348"/>
        <v>#N/A</v>
      </c>
    </row>
    <row r="2464" spans="1:21">
      <c r="A2464" s="285"/>
      <c r="B2464" s="285"/>
      <c r="C2464" s="447"/>
      <c r="D2464" s="497" t="e">
        <f t="shared" si="349"/>
        <v>#N/A</v>
      </c>
      <c r="E2464" s="496" t="e">
        <v>#N/A</v>
      </c>
      <c r="F2464" s="489" t="e">
        <v>#N/A</v>
      </c>
      <c r="G2464" s="489" t="e">
        <v>#N/A</v>
      </c>
      <c r="H2464" s="489" t="e">
        <v>#N/A</v>
      </c>
      <c r="I2464" s="489" t="e">
        <v>#N/A</v>
      </c>
      <c r="J2464" s="489" t="e">
        <v>#N/A</v>
      </c>
      <c r="K2464" s="489" t="e">
        <v>#N/A</v>
      </c>
      <c r="L2464" s="489" t="e">
        <v>#N/A</v>
      </c>
      <c r="N2464" s="613" t="e">
        <f t="shared" si="342"/>
        <v>#N/A</v>
      </c>
      <c r="O2464" s="613" t="e">
        <f t="shared" si="343"/>
        <v>#N/A</v>
      </c>
      <c r="P2464" s="613" t="e">
        <f t="shared" si="344"/>
        <v>#N/A</v>
      </c>
      <c r="Q2464" s="896" t="e">
        <f t="shared" si="350"/>
        <v>#N/A</v>
      </c>
      <c r="R2464" s="613" t="e">
        <f t="shared" si="345"/>
        <v>#N/A</v>
      </c>
      <c r="S2464" s="613" t="e">
        <f t="shared" si="346"/>
        <v>#N/A</v>
      </c>
      <c r="T2464" s="747" t="e">
        <f t="shared" si="347"/>
        <v>#N/A</v>
      </c>
      <c r="U2464" s="613" t="e">
        <f t="shared" si="348"/>
        <v>#N/A</v>
      </c>
    </row>
    <row r="2465" spans="1:21">
      <c r="A2465" s="285"/>
      <c r="B2465" s="285"/>
      <c r="C2465" s="447"/>
      <c r="D2465" s="497" t="e">
        <f t="shared" si="349"/>
        <v>#N/A</v>
      </c>
      <c r="E2465" s="496" t="e">
        <v>#N/A</v>
      </c>
      <c r="F2465" s="489" t="e">
        <v>#N/A</v>
      </c>
      <c r="G2465" s="489" t="e">
        <v>#N/A</v>
      </c>
      <c r="H2465" s="489" t="e">
        <v>#N/A</v>
      </c>
      <c r="I2465" s="489" t="e">
        <v>#N/A</v>
      </c>
      <c r="J2465" s="489" t="e">
        <v>#N/A</v>
      </c>
      <c r="K2465" s="489" t="e">
        <v>#N/A</v>
      </c>
      <c r="L2465" s="489" t="e">
        <v>#N/A</v>
      </c>
      <c r="N2465" s="613" t="e">
        <f t="shared" si="342"/>
        <v>#N/A</v>
      </c>
      <c r="O2465" s="613" t="e">
        <f t="shared" si="343"/>
        <v>#N/A</v>
      </c>
      <c r="P2465" s="613" t="e">
        <f t="shared" si="344"/>
        <v>#N/A</v>
      </c>
      <c r="Q2465" s="896" t="e">
        <f t="shared" si="350"/>
        <v>#N/A</v>
      </c>
      <c r="R2465" s="613" t="e">
        <f t="shared" si="345"/>
        <v>#N/A</v>
      </c>
      <c r="S2465" s="613" t="e">
        <f t="shared" si="346"/>
        <v>#N/A</v>
      </c>
      <c r="T2465" s="747" t="e">
        <f t="shared" si="347"/>
        <v>#N/A</v>
      </c>
      <c r="U2465" s="613" t="e">
        <f t="shared" si="348"/>
        <v>#N/A</v>
      </c>
    </row>
    <row r="2466" spans="1:21">
      <c r="A2466" s="285"/>
      <c r="B2466" s="285"/>
      <c r="C2466" s="447"/>
      <c r="D2466" s="497" t="e">
        <f t="shared" si="349"/>
        <v>#N/A</v>
      </c>
      <c r="E2466" s="496" t="e">
        <v>#N/A</v>
      </c>
      <c r="F2466" s="489" t="e">
        <v>#N/A</v>
      </c>
      <c r="G2466" s="489" t="e">
        <v>#N/A</v>
      </c>
      <c r="H2466" s="489" t="e">
        <v>#N/A</v>
      </c>
      <c r="I2466" s="489" t="e">
        <v>#N/A</v>
      </c>
      <c r="J2466" s="489" t="e">
        <v>#N/A</v>
      </c>
      <c r="K2466" s="489" t="e">
        <v>#N/A</v>
      </c>
      <c r="L2466" s="489" t="e">
        <v>#N/A</v>
      </c>
      <c r="N2466" s="613" t="e">
        <f t="shared" si="342"/>
        <v>#N/A</v>
      </c>
      <c r="O2466" s="613" t="e">
        <f t="shared" si="343"/>
        <v>#N/A</v>
      </c>
      <c r="P2466" s="613" t="e">
        <f t="shared" si="344"/>
        <v>#N/A</v>
      </c>
      <c r="Q2466" s="896" t="e">
        <f t="shared" si="350"/>
        <v>#N/A</v>
      </c>
      <c r="R2466" s="613" t="e">
        <f t="shared" si="345"/>
        <v>#N/A</v>
      </c>
      <c r="S2466" s="613" t="e">
        <f t="shared" si="346"/>
        <v>#N/A</v>
      </c>
      <c r="T2466" s="747" t="e">
        <f t="shared" si="347"/>
        <v>#N/A</v>
      </c>
      <c r="U2466" s="613" t="e">
        <f t="shared" si="348"/>
        <v>#N/A</v>
      </c>
    </row>
    <row r="2467" spans="1:21">
      <c r="A2467" s="285"/>
      <c r="B2467" s="285"/>
      <c r="C2467" s="447"/>
      <c r="D2467" s="497" t="e">
        <f t="shared" si="349"/>
        <v>#N/A</v>
      </c>
      <c r="E2467" s="496" t="e">
        <v>#N/A</v>
      </c>
      <c r="F2467" s="489" t="e">
        <v>#N/A</v>
      </c>
      <c r="G2467" s="489" t="e">
        <v>#N/A</v>
      </c>
      <c r="H2467" s="489" t="e">
        <v>#N/A</v>
      </c>
      <c r="I2467" s="489" t="e">
        <v>#N/A</v>
      </c>
      <c r="J2467" s="489" t="e">
        <v>#N/A</v>
      </c>
      <c r="K2467" s="489" t="e">
        <v>#N/A</v>
      </c>
      <c r="L2467" s="489" t="e">
        <v>#N/A</v>
      </c>
      <c r="N2467" s="613" t="e">
        <f t="shared" si="342"/>
        <v>#N/A</v>
      </c>
      <c r="O2467" s="613" t="e">
        <f t="shared" si="343"/>
        <v>#N/A</v>
      </c>
      <c r="P2467" s="613" t="e">
        <f t="shared" si="344"/>
        <v>#N/A</v>
      </c>
      <c r="Q2467" s="896" t="e">
        <f t="shared" si="350"/>
        <v>#N/A</v>
      </c>
      <c r="R2467" s="613" t="e">
        <f t="shared" si="345"/>
        <v>#N/A</v>
      </c>
      <c r="S2467" s="613" t="e">
        <f t="shared" si="346"/>
        <v>#N/A</v>
      </c>
      <c r="T2467" s="747" t="e">
        <f t="shared" si="347"/>
        <v>#N/A</v>
      </c>
      <c r="U2467" s="613" t="e">
        <f t="shared" si="348"/>
        <v>#N/A</v>
      </c>
    </row>
    <row r="2468" spans="1:21">
      <c r="A2468" s="285"/>
      <c r="B2468" s="285"/>
      <c r="C2468" s="447"/>
      <c r="D2468" s="497" t="e">
        <f t="shared" si="349"/>
        <v>#N/A</v>
      </c>
      <c r="E2468" s="496" t="e">
        <v>#N/A</v>
      </c>
      <c r="F2468" s="489" t="e">
        <v>#N/A</v>
      </c>
      <c r="G2468" s="489" t="e">
        <v>#N/A</v>
      </c>
      <c r="H2468" s="489" t="e">
        <v>#N/A</v>
      </c>
      <c r="I2468" s="489" t="e">
        <v>#N/A</v>
      </c>
      <c r="J2468" s="489" t="e">
        <v>#N/A</v>
      </c>
      <c r="K2468" s="489" t="e">
        <v>#N/A</v>
      </c>
      <c r="L2468" s="489" t="e">
        <v>#N/A</v>
      </c>
      <c r="N2468" s="613" t="e">
        <f t="shared" si="342"/>
        <v>#N/A</v>
      </c>
      <c r="O2468" s="613" t="e">
        <f t="shared" si="343"/>
        <v>#N/A</v>
      </c>
      <c r="P2468" s="613" t="e">
        <f t="shared" si="344"/>
        <v>#N/A</v>
      </c>
      <c r="Q2468" s="896" t="e">
        <f t="shared" si="350"/>
        <v>#N/A</v>
      </c>
      <c r="R2468" s="613" t="e">
        <f t="shared" si="345"/>
        <v>#N/A</v>
      </c>
      <c r="S2468" s="613" t="e">
        <f t="shared" si="346"/>
        <v>#N/A</v>
      </c>
      <c r="T2468" s="747" t="e">
        <f t="shared" si="347"/>
        <v>#N/A</v>
      </c>
      <c r="U2468" s="613" t="e">
        <f t="shared" si="348"/>
        <v>#N/A</v>
      </c>
    </row>
    <row r="2469" spans="1:21">
      <c r="A2469" s="285"/>
      <c r="B2469" s="285"/>
      <c r="C2469" s="447"/>
      <c r="D2469" s="497" t="e">
        <f t="shared" si="349"/>
        <v>#N/A</v>
      </c>
      <c r="E2469" s="496" t="e">
        <v>#N/A</v>
      </c>
      <c r="F2469" s="489" t="e">
        <v>#N/A</v>
      </c>
      <c r="G2469" s="489" t="e">
        <v>#N/A</v>
      </c>
      <c r="H2469" s="489" t="e">
        <v>#N/A</v>
      </c>
      <c r="I2469" s="489" t="e">
        <v>#N/A</v>
      </c>
      <c r="J2469" s="489" t="e">
        <v>#N/A</v>
      </c>
      <c r="K2469" s="489" t="e">
        <v>#N/A</v>
      </c>
      <c r="L2469" s="489" t="e">
        <v>#N/A</v>
      </c>
      <c r="N2469" s="613" t="e">
        <f t="shared" si="342"/>
        <v>#N/A</v>
      </c>
      <c r="O2469" s="613" t="e">
        <f t="shared" si="343"/>
        <v>#N/A</v>
      </c>
      <c r="P2469" s="613" t="e">
        <f t="shared" si="344"/>
        <v>#N/A</v>
      </c>
      <c r="Q2469" s="896" t="e">
        <f t="shared" si="350"/>
        <v>#N/A</v>
      </c>
      <c r="R2469" s="613" t="e">
        <f t="shared" si="345"/>
        <v>#N/A</v>
      </c>
      <c r="S2469" s="613" t="e">
        <f t="shared" si="346"/>
        <v>#N/A</v>
      </c>
      <c r="T2469" s="747" t="e">
        <f t="shared" si="347"/>
        <v>#N/A</v>
      </c>
      <c r="U2469" s="613" t="e">
        <f t="shared" si="348"/>
        <v>#N/A</v>
      </c>
    </row>
    <row r="2470" spans="1:21">
      <c r="A2470" s="285"/>
      <c r="B2470" s="285"/>
      <c r="C2470" s="447"/>
      <c r="D2470" s="497" t="e">
        <f t="shared" si="349"/>
        <v>#N/A</v>
      </c>
      <c r="E2470" s="496" t="e">
        <v>#N/A</v>
      </c>
      <c r="F2470" s="489" t="e">
        <v>#N/A</v>
      </c>
      <c r="G2470" s="489" t="e">
        <v>#N/A</v>
      </c>
      <c r="H2470" s="489" t="e">
        <v>#N/A</v>
      </c>
      <c r="I2470" s="489" t="e">
        <v>#N/A</v>
      </c>
      <c r="J2470" s="489" t="e">
        <v>#N/A</v>
      </c>
      <c r="K2470" s="489" t="e">
        <v>#N/A</v>
      </c>
      <c r="L2470" s="489" t="e">
        <v>#N/A</v>
      </c>
      <c r="N2470" s="613" t="e">
        <f t="shared" si="342"/>
        <v>#N/A</v>
      </c>
      <c r="O2470" s="613" t="e">
        <f t="shared" si="343"/>
        <v>#N/A</v>
      </c>
      <c r="P2470" s="613" t="e">
        <f t="shared" si="344"/>
        <v>#N/A</v>
      </c>
      <c r="Q2470" s="896" t="e">
        <f t="shared" si="350"/>
        <v>#N/A</v>
      </c>
      <c r="R2470" s="613" t="e">
        <f t="shared" si="345"/>
        <v>#N/A</v>
      </c>
      <c r="S2470" s="613" t="e">
        <f t="shared" si="346"/>
        <v>#N/A</v>
      </c>
      <c r="T2470" s="747" t="e">
        <f t="shared" si="347"/>
        <v>#N/A</v>
      </c>
      <c r="U2470" s="613" t="e">
        <f t="shared" si="348"/>
        <v>#N/A</v>
      </c>
    </row>
    <row r="2471" spans="1:21">
      <c r="A2471" s="285"/>
      <c r="B2471" s="285"/>
      <c r="C2471" s="447"/>
      <c r="D2471" s="497" t="e">
        <f t="shared" si="349"/>
        <v>#N/A</v>
      </c>
      <c r="E2471" s="496" t="e">
        <v>#N/A</v>
      </c>
      <c r="F2471" s="489" t="e">
        <v>#N/A</v>
      </c>
      <c r="G2471" s="489" t="e">
        <v>#N/A</v>
      </c>
      <c r="H2471" s="489" t="e">
        <v>#N/A</v>
      </c>
      <c r="I2471" s="489" t="e">
        <v>#N/A</v>
      </c>
      <c r="J2471" s="489" t="e">
        <v>#N/A</v>
      </c>
      <c r="K2471" s="489" t="e">
        <v>#N/A</v>
      </c>
      <c r="L2471" s="489" t="e">
        <v>#N/A</v>
      </c>
      <c r="N2471" s="613" t="e">
        <f t="shared" si="342"/>
        <v>#N/A</v>
      </c>
      <c r="O2471" s="613" t="e">
        <f t="shared" si="343"/>
        <v>#N/A</v>
      </c>
      <c r="P2471" s="613" t="e">
        <f t="shared" si="344"/>
        <v>#N/A</v>
      </c>
      <c r="Q2471" s="896" t="e">
        <f t="shared" si="350"/>
        <v>#N/A</v>
      </c>
      <c r="R2471" s="613" t="e">
        <f t="shared" si="345"/>
        <v>#N/A</v>
      </c>
      <c r="S2471" s="613" t="e">
        <f t="shared" si="346"/>
        <v>#N/A</v>
      </c>
      <c r="T2471" s="747" t="e">
        <f t="shared" si="347"/>
        <v>#N/A</v>
      </c>
      <c r="U2471" s="613" t="e">
        <f t="shared" si="348"/>
        <v>#N/A</v>
      </c>
    </row>
    <row r="2472" spans="1:21">
      <c r="A2472" s="285"/>
      <c r="B2472" s="285"/>
      <c r="C2472" s="447"/>
      <c r="D2472" s="497" t="e">
        <f t="shared" si="349"/>
        <v>#N/A</v>
      </c>
      <c r="E2472" s="496" t="e">
        <v>#N/A</v>
      </c>
      <c r="F2472" s="489" t="e">
        <v>#N/A</v>
      </c>
      <c r="G2472" s="489" t="e">
        <v>#N/A</v>
      </c>
      <c r="H2472" s="489" t="e">
        <v>#N/A</v>
      </c>
      <c r="I2472" s="489" t="e">
        <v>#N/A</v>
      </c>
      <c r="J2472" s="489" t="e">
        <v>#N/A</v>
      </c>
      <c r="K2472" s="489" t="e">
        <v>#N/A</v>
      </c>
      <c r="L2472" s="489" t="e">
        <v>#N/A</v>
      </c>
      <c r="N2472" s="613" t="e">
        <f t="shared" si="342"/>
        <v>#N/A</v>
      </c>
      <c r="O2472" s="613" t="e">
        <f t="shared" si="343"/>
        <v>#N/A</v>
      </c>
      <c r="P2472" s="613" t="e">
        <f t="shared" si="344"/>
        <v>#N/A</v>
      </c>
      <c r="Q2472" s="896" t="e">
        <f t="shared" si="350"/>
        <v>#N/A</v>
      </c>
      <c r="R2472" s="613" t="e">
        <f t="shared" si="345"/>
        <v>#N/A</v>
      </c>
      <c r="S2472" s="613" t="e">
        <f t="shared" si="346"/>
        <v>#N/A</v>
      </c>
      <c r="T2472" s="747" t="e">
        <f t="shared" si="347"/>
        <v>#N/A</v>
      </c>
      <c r="U2472" s="613" t="e">
        <f t="shared" si="348"/>
        <v>#N/A</v>
      </c>
    </row>
    <row r="2473" spans="1:21">
      <c r="A2473" s="285"/>
      <c r="B2473" s="285"/>
      <c r="C2473" s="447"/>
      <c r="D2473" s="497" t="e">
        <f t="shared" si="349"/>
        <v>#N/A</v>
      </c>
      <c r="E2473" s="496" t="e">
        <v>#N/A</v>
      </c>
      <c r="F2473" s="489" t="e">
        <v>#N/A</v>
      </c>
      <c r="G2473" s="489" t="e">
        <v>#N/A</v>
      </c>
      <c r="H2473" s="489" t="e">
        <v>#N/A</v>
      </c>
      <c r="I2473" s="489" t="e">
        <v>#N/A</v>
      </c>
      <c r="J2473" s="489" t="e">
        <v>#N/A</v>
      </c>
      <c r="K2473" s="489" t="e">
        <v>#N/A</v>
      </c>
      <c r="L2473" s="489" t="e">
        <v>#N/A</v>
      </c>
      <c r="N2473" s="613" t="e">
        <f t="shared" si="342"/>
        <v>#N/A</v>
      </c>
      <c r="O2473" s="613" t="e">
        <f t="shared" si="343"/>
        <v>#N/A</v>
      </c>
      <c r="P2473" s="613" t="e">
        <f t="shared" si="344"/>
        <v>#N/A</v>
      </c>
      <c r="Q2473" s="896" t="e">
        <f t="shared" si="350"/>
        <v>#N/A</v>
      </c>
      <c r="R2473" s="613" t="e">
        <f t="shared" si="345"/>
        <v>#N/A</v>
      </c>
      <c r="S2473" s="613" t="e">
        <f t="shared" si="346"/>
        <v>#N/A</v>
      </c>
      <c r="T2473" s="747" t="e">
        <f t="shared" si="347"/>
        <v>#N/A</v>
      </c>
      <c r="U2473" s="613" t="e">
        <f t="shared" si="348"/>
        <v>#N/A</v>
      </c>
    </row>
    <row r="2474" spans="1:21">
      <c r="A2474" s="285"/>
      <c r="B2474" s="285"/>
      <c r="C2474" s="447"/>
      <c r="D2474" s="497" t="e">
        <f t="shared" si="349"/>
        <v>#N/A</v>
      </c>
      <c r="E2474" s="496" t="e">
        <v>#N/A</v>
      </c>
      <c r="F2474" s="489" t="e">
        <v>#N/A</v>
      </c>
      <c r="G2474" s="489" t="e">
        <v>#N/A</v>
      </c>
      <c r="H2474" s="489" t="e">
        <v>#N/A</v>
      </c>
      <c r="I2474" s="489" t="e">
        <v>#N/A</v>
      </c>
      <c r="J2474" s="489" t="e">
        <v>#N/A</v>
      </c>
      <c r="K2474" s="489" t="e">
        <v>#N/A</v>
      </c>
      <c r="L2474" s="489" t="e">
        <v>#N/A</v>
      </c>
      <c r="N2474" s="613" t="e">
        <f t="shared" si="342"/>
        <v>#N/A</v>
      </c>
      <c r="O2474" s="613" t="e">
        <f t="shared" si="343"/>
        <v>#N/A</v>
      </c>
      <c r="P2474" s="613" t="e">
        <f t="shared" si="344"/>
        <v>#N/A</v>
      </c>
      <c r="Q2474" s="896" t="e">
        <f t="shared" si="350"/>
        <v>#N/A</v>
      </c>
      <c r="R2474" s="613" t="e">
        <f t="shared" si="345"/>
        <v>#N/A</v>
      </c>
      <c r="S2474" s="613" t="e">
        <f t="shared" si="346"/>
        <v>#N/A</v>
      </c>
      <c r="T2474" s="747" t="e">
        <f t="shared" si="347"/>
        <v>#N/A</v>
      </c>
      <c r="U2474" s="613" t="e">
        <f t="shared" si="348"/>
        <v>#N/A</v>
      </c>
    </row>
    <row r="2475" spans="1:21">
      <c r="A2475" s="285"/>
      <c r="B2475" s="285"/>
      <c r="C2475" s="447"/>
      <c r="D2475" s="497" t="e">
        <f t="shared" si="349"/>
        <v>#N/A</v>
      </c>
      <c r="E2475" s="496" t="e">
        <v>#N/A</v>
      </c>
      <c r="F2475" s="489" t="e">
        <v>#N/A</v>
      </c>
      <c r="G2475" s="489" t="e">
        <v>#N/A</v>
      </c>
      <c r="H2475" s="489" t="e">
        <v>#N/A</v>
      </c>
      <c r="I2475" s="489" t="e">
        <v>#N/A</v>
      </c>
      <c r="J2475" s="489" t="e">
        <v>#N/A</v>
      </c>
      <c r="K2475" s="489" t="e">
        <v>#N/A</v>
      </c>
      <c r="L2475" s="489" t="e">
        <v>#N/A</v>
      </c>
      <c r="N2475" s="613" t="e">
        <f t="shared" si="342"/>
        <v>#N/A</v>
      </c>
      <c r="O2475" s="613" t="e">
        <f t="shared" si="343"/>
        <v>#N/A</v>
      </c>
      <c r="P2475" s="613" t="e">
        <f t="shared" si="344"/>
        <v>#N/A</v>
      </c>
      <c r="Q2475" s="896" t="e">
        <f t="shared" si="350"/>
        <v>#N/A</v>
      </c>
      <c r="R2475" s="613" t="e">
        <f t="shared" si="345"/>
        <v>#N/A</v>
      </c>
      <c r="S2475" s="613" t="e">
        <f t="shared" si="346"/>
        <v>#N/A</v>
      </c>
      <c r="T2475" s="747" t="e">
        <f t="shared" si="347"/>
        <v>#N/A</v>
      </c>
      <c r="U2475" s="613" t="e">
        <f t="shared" si="348"/>
        <v>#N/A</v>
      </c>
    </row>
    <row r="2476" spans="1:21">
      <c r="A2476" s="285"/>
      <c r="B2476" s="285"/>
      <c r="C2476" s="447"/>
      <c r="D2476" s="497" t="e">
        <f t="shared" si="349"/>
        <v>#N/A</v>
      </c>
      <c r="E2476" s="496" t="e">
        <v>#N/A</v>
      </c>
      <c r="F2476" s="489" t="e">
        <v>#N/A</v>
      </c>
      <c r="G2476" s="489" t="e">
        <v>#N/A</v>
      </c>
      <c r="H2476" s="489" t="e">
        <v>#N/A</v>
      </c>
      <c r="I2476" s="489" t="e">
        <v>#N/A</v>
      </c>
      <c r="J2476" s="489" t="e">
        <v>#N/A</v>
      </c>
      <c r="K2476" s="489" t="e">
        <v>#N/A</v>
      </c>
      <c r="L2476" s="489" t="e">
        <v>#N/A</v>
      </c>
      <c r="N2476" s="613" t="e">
        <f t="shared" si="342"/>
        <v>#N/A</v>
      </c>
      <c r="O2476" s="613" t="e">
        <f t="shared" si="343"/>
        <v>#N/A</v>
      </c>
      <c r="P2476" s="613" t="e">
        <f t="shared" si="344"/>
        <v>#N/A</v>
      </c>
      <c r="Q2476" s="896" t="e">
        <f t="shared" si="350"/>
        <v>#N/A</v>
      </c>
      <c r="R2476" s="613" t="e">
        <f t="shared" si="345"/>
        <v>#N/A</v>
      </c>
      <c r="S2476" s="613" t="e">
        <f t="shared" si="346"/>
        <v>#N/A</v>
      </c>
      <c r="T2476" s="747" t="e">
        <f t="shared" si="347"/>
        <v>#N/A</v>
      </c>
      <c r="U2476" s="613" t="e">
        <f t="shared" si="348"/>
        <v>#N/A</v>
      </c>
    </row>
    <row r="2477" spans="1:21">
      <c r="A2477" s="285"/>
      <c r="B2477" s="285"/>
      <c r="C2477" s="447"/>
      <c r="D2477" s="497" t="e">
        <f t="shared" si="349"/>
        <v>#N/A</v>
      </c>
      <c r="E2477" s="496" t="e">
        <v>#N/A</v>
      </c>
      <c r="F2477" s="489" t="e">
        <v>#N/A</v>
      </c>
      <c r="G2477" s="489" t="e">
        <v>#N/A</v>
      </c>
      <c r="H2477" s="489" t="e">
        <v>#N/A</v>
      </c>
      <c r="I2477" s="489" t="e">
        <v>#N/A</v>
      </c>
      <c r="J2477" s="489" t="e">
        <v>#N/A</v>
      </c>
      <c r="K2477" s="489" t="e">
        <v>#N/A</v>
      </c>
      <c r="L2477" s="489" t="e">
        <v>#N/A</v>
      </c>
      <c r="N2477" s="613" t="e">
        <f t="shared" si="342"/>
        <v>#N/A</v>
      </c>
      <c r="O2477" s="613" t="e">
        <f t="shared" si="343"/>
        <v>#N/A</v>
      </c>
      <c r="P2477" s="613" t="e">
        <f t="shared" si="344"/>
        <v>#N/A</v>
      </c>
      <c r="Q2477" s="896" t="e">
        <f t="shared" si="350"/>
        <v>#N/A</v>
      </c>
      <c r="R2477" s="613" t="e">
        <f t="shared" si="345"/>
        <v>#N/A</v>
      </c>
      <c r="S2477" s="613" t="e">
        <f t="shared" si="346"/>
        <v>#N/A</v>
      </c>
      <c r="T2477" s="747" t="e">
        <f t="shared" si="347"/>
        <v>#N/A</v>
      </c>
      <c r="U2477" s="613" t="e">
        <f t="shared" si="348"/>
        <v>#N/A</v>
      </c>
    </row>
    <row r="2478" spans="1:21">
      <c r="A2478" s="285"/>
      <c r="B2478" s="285"/>
      <c r="C2478" s="447"/>
      <c r="D2478" s="497" t="e">
        <f t="shared" si="349"/>
        <v>#N/A</v>
      </c>
      <c r="E2478" s="496" t="e">
        <v>#N/A</v>
      </c>
      <c r="F2478" s="489" t="e">
        <v>#N/A</v>
      </c>
      <c r="G2478" s="489" t="e">
        <v>#N/A</v>
      </c>
      <c r="H2478" s="489" t="e">
        <v>#N/A</v>
      </c>
      <c r="I2478" s="489" t="e">
        <v>#N/A</v>
      </c>
      <c r="J2478" s="489" t="e">
        <v>#N/A</v>
      </c>
      <c r="K2478" s="489" t="e">
        <v>#N/A</v>
      </c>
      <c r="L2478" s="489" t="e">
        <v>#N/A</v>
      </c>
      <c r="N2478" s="613" t="e">
        <f t="shared" si="342"/>
        <v>#N/A</v>
      </c>
      <c r="O2478" s="613" t="e">
        <f t="shared" si="343"/>
        <v>#N/A</v>
      </c>
      <c r="P2478" s="613" t="e">
        <f t="shared" si="344"/>
        <v>#N/A</v>
      </c>
      <c r="Q2478" s="896" t="e">
        <f t="shared" si="350"/>
        <v>#N/A</v>
      </c>
      <c r="R2478" s="613" t="e">
        <f t="shared" si="345"/>
        <v>#N/A</v>
      </c>
      <c r="S2478" s="613" t="e">
        <f t="shared" si="346"/>
        <v>#N/A</v>
      </c>
      <c r="T2478" s="747" t="e">
        <f t="shared" si="347"/>
        <v>#N/A</v>
      </c>
      <c r="U2478" s="613" t="e">
        <f t="shared" si="348"/>
        <v>#N/A</v>
      </c>
    </row>
    <row r="2479" spans="1:21">
      <c r="A2479" s="285"/>
      <c r="B2479" s="285"/>
      <c r="C2479" s="447"/>
      <c r="D2479" s="497" t="e">
        <f t="shared" si="349"/>
        <v>#N/A</v>
      </c>
      <c r="E2479" s="496" t="e">
        <v>#N/A</v>
      </c>
      <c r="F2479" s="489" t="e">
        <v>#N/A</v>
      </c>
      <c r="G2479" s="489" t="e">
        <v>#N/A</v>
      </c>
      <c r="H2479" s="489" t="e">
        <v>#N/A</v>
      </c>
      <c r="I2479" s="489" t="e">
        <v>#N/A</v>
      </c>
      <c r="J2479" s="489" t="e">
        <v>#N/A</v>
      </c>
      <c r="K2479" s="489" t="e">
        <v>#N/A</v>
      </c>
      <c r="L2479" s="489" t="e">
        <v>#N/A</v>
      </c>
      <c r="N2479" s="613" t="e">
        <f t="shared" si="342"/>
        <v>#N/A</v>
      </c>
      <c r="O2479" s="613" t="e">
        <f t="shared" si="343"/>
        <v>#N/A</v>
      </c>
      <c r="P2479" s="613" t="e">
        <f t="shared" si="344"/>
        <v>#N/A</v>
      </c>
      <c r="Q2479" s="896" t="e">
        <f t="shared" si="350"/>
        <v>#N/A</v>
      </c>
      <c r="R2479" s="613" t="e">
        <f t="shared" si="345"/>
        <v>#N/A</v>
      </c>
      <c r="S2479" s="613" t="e">
        <f t="shared" si="346"/>
        <v>#N/A</v>
      </c>
      <c r="T2479" s="747" t="e">
        <f t="shared" si="347"/>
        <v>#N/A</v>
      </c>
      <c r="U2479" s="613" t="e">
        <f t="shared" si="348"/>
        <v>#N/A</v>
      </c>
    </row>
    <row r="2480" spans="1:21">
      <c r="A2480" s="285"/>
      <c r="B2480" s="285"/>
      <c r="C2480" s="447"/>
      <c r="D2480" s="497" t="e">
        <f t="shared" si="349"/>
        <v>#N/A</v>
      </c>
      <c r="E2480" s="496" t="e">
        <v>#N/A</v>
      </c>
      <c r="F2480" s="489" t="e">
        <v>#N/A</v>
      </c>
      <c r="G2480" s="489" t="e">
        <v>#N/A</v>
      </c>
      <c r="H2480" s="489" t="e">
        <v>#N/A</v>
      </c>
      <c r="I2480" s="489" t="e">
        <v>#N/A</v>
      </c>
      <c r="J2480" s="489" t="e">
        <v>#N/A</v>
      </c>
      <c r="K2480" s="489" t="e">
        <v>#N/A</v>
      </c>
      <c r="L2480" s="489" t="e">
        <v>#N/A</v>
      </c>
      <c r="N2480" s="613" t="e">
        <f t="shared" si="342"/>
        <v>#N/A</v>
      </c>
      <c r="O2480" s="613" t="e">
        <f t="shared" si="343"/>
        <v>#N/A</v>
      </c>
      <c r="P2480" s="613" t="e">
        <f t="shared" si="344"/>
        <v>#N/A</v>
      </c>
      <c r="Q2480" s="896" t="e">
        <f t="shared" si="350"/>
        <v>#N/A</v>
      </c>
      <c r="R2480" s="613" t="e">
        <f t="shared" si="345"/>
        <v>#N/A</v>
      </c>
      <c r="S2480" s="613" t="e">
        <f t="shared" si="346"/>
        <v>#N/A</v>
      </c>
      <c r="T2480" s="747" t="e">
        <f t="shared" si="347"/>
        <v>#N/A</v>
      </c>
      <c r="U2480" s="613" t="e">
        <f t="shared" si="348"/>
        <v>#N/A</v>
      </c>
    </row>
    <row r="2481" spans="1:21">
      <c r="A2481" s="285"/>
      <c r="B2481" s="285"/>
      <c r="C2481" s="447"/>
      <c r="D2481" s="497" t="e">
        <f t="shared" si="349"/>
        <v>#N/A</v>
      </c>
      <c r="E2481" s="496" t="e">
        <v>#N/A</v>
      </c>
      <c r="F2481" s="489" t="e">
        <v>#N/A</v>
      </c>
      <c r="G2481" s="489" t="e">
        <v>#N/A</v>
      </c>
      <c r="H2481" s="489" t="e">
        <v>#N/A</v>
      </c>
      <c r="I2481" s="489" t="e">
        <v>#N/A</v>
      </c>
      <c r="J2481" s="489" t="e">
        <v>#N/A</v>
      </c>
      <c r="K2481" s="489" t="e">
        <v>#N/A</v>
      </c>
      <c r="L2481" s="489" t="e">
        <v>#N/A</v>
      </c>
      <c r="N2481" s="613" t="e">
        <f t="shared" si="342"/>
        <v>#N/A</v>
      </c>
      <c r="O2481" s="613" t="e">
        <f t="shared" si="343"/>
        <v>#N/A</v>
      </c>
      <c r="P2481" s="613" t="e">
        <f t="shared" si="344"/>
        <v>#N/A</v>
      </c>
      <c r="Q2481" s="896" t="e">
        <f t="shared" si="350"/>
        <v>#N/A</v>
      </c>
      <c r="R2481" s="613" t="e">
        <f t="shared" si="345"/>
        <v>#N/A</v>
      </c>
      <c r="S2481" s="613" t="e">
        <f t="shared" si="346"/>
        <v>#N/A</v>
      </c>
      <c r="T2481" s="747" t="e">
        <f t="shared" si="347"/>
        <v>#N/A</v>
      </c>
      <c r="U2481" s="613" t="e">
        <f t="shared" si="348"/>
        <v>#N/A</v>
      </c>
    </row>
    <row r="2482" spans="1:21">
      <c r="A2482" s="285"/>
      <c r="B2482" s="285"/>
      <c r="C2482" s="447"/>
      <c r="D2482" s="497" t="e">
        <f t="shared" si="349"/>
        <v>#N/A</v>
      </c>
      <c r="E2482" s="496" t="e">
        <v>#N/A</v>
      </c>
      <c r="F2482" s="489" t="e">
        <v>#N/A</v>
      </c>
      <c r="G2482" s="489" t="e">
        <v>#N/A</v>
      </c>
      <c r="H2482" s="489" t="e">
        <v>#N/A</v>
      </c>
      <c r="I2482" s="489" t="e">
        <v>#N/A</v>
      </c>
      <c r="J2482" s="489" t="e">
        <v>#N/A</v>
      </c>
      <c r="K2482" s="489" t="e">
        <v>#N/A</v>
      </c>
      <c r="L2482" s="489" t="e">
        <v>#N/A</v>
      </c>
      <c r="N2482" s="613" t="e">
        <f t="shared" si="342"/>
        <v>#N/A</v>
      </c>
      <c r="O2482" s="613" t="e">
        <f t="shared" si="343"/>
        <v>#N/A</v>
      </c>
      <c r="P2482" s="613" t="e">
        <f t="shared" si="344"/>
        <v>#N/A</v>
      </c>
      <c r="Q2482" s="896" t="e">
        <f t="shared" si="350"/>
        <v>#N/A</v>
      </c>
      <c r="R2482" s="613" t="e">
        <f t="shared" si="345"/>
        <v>#N/A</v>
      </c>
      <c r="S2482" s="613" t="e">
        <f t="shared" si="346"/>
        <v>#N/A</v>
      </c>
      <c r="T2482" s="747" t="e">
        <f t="shared" si="347"/>
        <v>#N/A</v>
      </c>
      <c r="U2482" s="613" t="e">
        <f t="shared" si="348"/>
        <v>#N/A</v>
      </c>
    </row>
    <row r="2483" spans="1:21">
      <c r="A2483" s="285"/>
      <c r="B2483" s="285"/>
      <c r="C2483" s="447"/>
      <c r="D2483" s="497" t="e">
        <f t="shared" si="349"/>
        <v>#N/A</v>
      </c>
      <c r="E2483" s="496" t="e">
        <v>#N/A</v>
      </c>
      <c r="F2483" s="489" t="e">
        <v>#N/A</v>
      </c>
      <c r="G2483" s="489" t="e">
        <v>#N/A</v>
      </c>
      <c r="H2483" s="489" t="e">
        <v>#N/A</v>
      </c>
      <c r="I2483" s="489" t="e">
        <v>#N/A</v>
      </c>
      <c r="J2483" s="489" t="e">
        <v>#N/A</v>
      </c>
      <c r="K2483" s="489" t="e">
        <v>#N/A</v>
      </c>
      <c r="L2483" s="489" t="e">
        <v>#N/A</v>
      </c>
      <c r="N2483" s="613" t="e">
        <f t="shared" si="342"/>
        <v>#N/A</v>
      </c>
      <c r="O2483" s="613" t="e">
        <f t="shared" si="343"/>
        <v>#N/A</v>
      </c>
      <c r="P2483" s="613" t="e">
        <f t="shared" si="344"/>
        <v>#N/A</v>
      </c>
      <c r="Q2483" s="896" t="e">
        <f t="shared" si="350"/>
        <v>#N/A</v>
      </c>
      <c r="R2483" s="613" t="e">
        <f t="shared" si="345"/>
        <v>#N/A</v>
      </c>
      <c r="S2483" s="613" t="e">
        <f t="shared" si="346"/>
        <v>#N/A</v>
      </c>
      <c r="T2483" s="747" t="e">
        <f t="shared" si="347"/>
        <v>#N/A</v>
      </c>
      <c r="U2483" s="613" t="e">
        <f t="shared" si="348"/>
        <v>#N/A</v>
      </c>
    </row>
    <row r="2484" spans="1:21">
      <c r="A2484" s="285"/>
      <c r="B2484" s="285"/>
      <c r="C2484" s="447"/>
      <c r="D2484" s="497" t="e">
        <f t="shared" si="349"/>
        <v>#N/A</v>
      </c>
      <c r="E2484" s="496" t="e">
        <v>#N/A</v>
      </c>
      <c r="F2484" s="489" t="e">
        <v>#N/A</v>
      </c>
      <c r="G2484" s="489" t="e">
        <v>#N/A</v>
      </c>
      <c r="H2484" s="489" t="e">
        <v>#N/A</v>
      </c>
      <c r="I2484" s="489" t="e">
        <v>#N/A</v>
      </c>
      <c r="J2484" s="489" t="e">
        <v>#N/A</v>
      </c>
      <c r="K2484" s="489" t="e">
        <v>#N/A</v>
      </c>
      <c r="L2484" s="489" t="e">
        <v>#N/A</v>
      </c>
      <c r="N2484" s="613" t="e">
        <f t="shared" si="342"/>
        <v>#N/A</v>
      </c>
      <c r="O2484" s="613" t="e">
        <f t="shared" si="343"/>
        <v>#N/A</v>
      </c>
      <c r="P2484" s="613" t="e">
        <f t="shared" si="344"/>
        <v>#N/A</v>
      </c>
      <c r="Q2484" s="896" t="e">
        <f t="shared" si="350"/>
        <v>#N/A</v>
      </c>
      <c r="R2484" s="613" t="e">
        <f t="shared" si="345"/>
        <v>#N/A</v>
      </c>
      <c r="S2484" s="613" t="e">
        <f t="shared" si="346"/>
        <v>#N/A</v>
      </c>
      <c r="T2484" s="747" t="e">
        <f t="shared" si="347"/>
        <v>#N/A</v>
      </c>
      <c r="U2484" s="613" t="e">
        <f t="shared" si="348"/>
        <v>#N/A</v>
      </c>
    </row>
    <row r="2485" spans="1:21">
      <c r="A2485" s="285"/>
      <c r="B2485" s="285"/>
      <c r="C2485" s="447"/>
      <c r="D2485" s="497" t="e">
        <f t="shared" si="349"/>
        <v>#N/A</v>
      </c>
      <c r="E2485" s="496" t="e">
        <v>#N/A</v>
      </c>
      <c r="F2485" s="489" t="e">
        <v>#N/A</v>
      </c>
      <c r="G2485" s="489" t="e">
        <v>#N/A</v>
      </c>
      <c r="H2485" s="489" t="e">
        <v>#N/A</v>
      </c>
      <c r="I2485" s="489" t="e">
        <v>#N/A</v>
      </c>
      <c r="J2485" s="489" t="e">
        <v>#N/A</v>
      </c>
      <c r="K2485" s="489" t="e">
        <v>#N/A</v>
      </c>
      <c r="L2485" s="489" t="e">
        <v>#N/A</v>
      </c>
      <c r="N2485" s="613" t="e">
        <f t="shared" si="342"/>
        <v>#N/A</v>
      </c>
      <c r="O2485" s="613" t="e">
        <f t="shared" si="343"/>
        <v>#N/A</v>
      </c>
      <c r="P2485" s="613" t="e">
        <f t="shared" si="344"/>
        <v>#N/A</v>
      </c>
      <c r="Q2485" s="896" t="e">
        <f t="shared" si="350"/>
        <v>#N/A</v>
      </c>
      <c r="R2485" s="613" t="e">
        <f t="shared" si="345"/>
        <v>#N/A</v>
      </c>
      <c r="S2485" s="613" t="e">
        <f t="shared" si="346"/>
        <v>#N/A</v>
      </c>
      <c r="T2485" s="747" t="e">
        <f t="shared" si="347"/>
        <v>#N/A</v>
      </c>
      <c r="U2485" s="613" t="e">
        <f t="shared" si="348"/>
        <v>#N/A</v>
      </c>
    </row>
    <row r="2486" spans="1:21">
      <c r="A2486" s="285"/>
      <c r="B2486" s="285"/>
      <c r="C2486" s="447"/>
      <c r="D2486" s="497" t="e">
        <f t="shared" si="349"/>
        <v>#N/A</v>
      </c>
      <c r="E2486" s="496" t="e">
        <v>#N/A</v>
      </c>
      <c r="F2486" s="489" t="e">
        <v>#N/A</v>
      </c>
      <c r="G2486" s="489" t="e">
        <v>#N/A</v>
      </c>
      <c r="H2486" s="489" t="e">
        <v>#N/A</v>
      </c>
      <c r="I2486" s="489" t="e">
        <v>#N/A</v>
      </c>
      <c r="J2486" s="489" t="e">
        <v>#N/A</v>
      </c>
      <c r="K2486" s="489" t="e">
        <v>#N/A</v>
      </c>
      <c r="L2486" s="489" t="e">
        <v>#N/A</v>
      </c>
      <c r="N2486" s="613" t="e">
        <f t="shared" si="342"/>
        <v>#N/A</v>
      </c>
      <c r="O2486" s="613" t="e">
        <f t="shared" si="343"/>
        <v>#N/A</v>
      </c>
      <c r="P2486" s="613" t="e">
        <f t="shared" si="344"/>
        <v>#N/A</v>
      </c>
      <c r="Q2486" s="896" t="e">
        <f t="shared" si="350"/>
        <v>#N/A</v>
      </c>
      <c r="R2486" s="613" t="e">
        <f t="shared" si="345"/>
        <v>#N/A</v>
      </c>
      <c r="S2486" s="613" t="e">
        <f t="shared" si="346"/>
        <v>#N/A</v>
      </c>
      <c r="T2486" s="747" t="e">
        <f t="shared" si="347"/>
        <v>#N/A</v>
      </c>
      <c r="U2486" s="613" t="e">
        <f t="shared" si="348"/>
        <v>#N/A</v>
      </c>
    </row>
    <row r="2487" spans="1:21">
      <c r="A2487" s="285"/>
      <c r="B2487" s="285"/>
      <c r="C2487" s="447"/>
      <c r="D2487" s="497" t="e">
        <f t="shared" si="349"/>
        <v>#N/A</v>
      </c>
      <c r="E2487" s="496" t="e">
        <v>#N/A</v>
      </c>
      <c r="F2487" s="489" t="e">
        <v>#N/A</v>
      </c>
      <c r="G2487" s="489" t="e">
        <v>#N/A</v>
      </c>
      <c r="H2487" s="489" t="e">
        <v>#N/A</v>
      </c>
      <c r="I2487" s="489" t="e">
        <v>#N/A</v>
      </c>
      <c r="J2487" s="489" t="e">
        <v>#N/A</v>
      </c>
      <c r="K2487" s="489" t="e">
        <v>#N/A</v>
      </c>
      <c r="L2487" s="489" t="e">
        <v>#N/A</v>
      </c>
      <c r="N2487" s="613" t="e">
        <f t="shared" si="342"/>
        <v>#N/A</v>
      </c>
      <c r="O2487" s="613" t="e">
        <f t="shared" si="343"/>
        <v>#N/A</v>
      </c>
      <c r="P2487" s="613" t="e">
        <f t="shared" si="344"/>
        <v>#N/A</v>
      </c>
      <c r="Q2487" s="896" t="e">
        <f t="shared" si="350"/>
        <v>#N/A</v>
      </c>
      <c r="R2487" s="613" t="e">
        <f t="shared" si="345"/>
        <v>#N/A</v>
      </c>
      <c r="S2487" s="613" t="e">
        <f t="shared" si="346"/>
        <v>#N/A</v>
      </c>
      <c r="T2487" s="747" t="e">
        <f t="shared" si="347"/>
        <v>#N/A</v>
      </c>
      <c r="U2487" s="613" t="e">
        <f t="shared" si="348"/>
        <v>#N/A</v>
      </c>
    </row>
    <row r="2488" spans="1:21">
      <c r="A2488" s="285"/>
      <c r="B2488" s="285"/>
      <c r="C2488" s="447"/>
      <c r="D2488" s="497" t="e">
        <f t="shared" si="349"/>
        <v>#N/A</v>
      </c>
      <c r="E2488" s="496" t="e">
        <v>#N/A</v>
      </c>
      <c r="F2488" s="489" t="e">
        <v>#N/A</v>
      </c>
      <c r="G2488" s="489" t="e">
        <v>#N/A</v>
      </c>
      <c r="H2488" s="489" t="e">
        <v>#N/A</v>
      </c>
      <c r="I2488" s="489" t="e">
        <v>#N/A</v>
      </c>
      <c r="J2488" s="489" t="e">
        <v>#N/A</v>
      </c>
      <c r="K2488" s="489" t="e">
        <v>#N/A</v>
      </c>
      <c r="L2488" s="489" t="e">
        <v>#N/A</v>
      </c>
      <c r="N2488" s="613" t="e">
        <f t="shared" si="342"/>
        <v>#N/A</v>
      </c>
      <c r="O2488" s="613" t="e">
        <f t="shared" si="343"/>
        <v>#N/A</v>
      </c>
      <c r="P2488" s="613" t="e">
        <f t="shared" si="344"/>
        <v>#N/A</v>
      </c>
      <c r="Q2488" s="896" t="e">
        <f t="shared" si="350"/>
        <v>#N/A</v>
      </c>
      <c r="R2488" s="613" t="e">
        <f t="shared" si="345"/>
        <v>#N/A</v>
      </c>
      <c r="S2488" s="613" t="e">
        <f t="shared" si="346"/>
        <v>#N/A</v>
      </c>
      <c r="T2488" s="747" t="e">
        <f t="shared" si="347"/>
        <v>#N/A</v>
      </c>
      <c r="U2488" s="613" t="e">
        <f t="shared" si="348"/>
        <v>#N/A</v>
      </c>
    </row>
    <row r="2489" spans="1:21">
      <c r="A2489" s="285"/>
      <c r="B2489" s="285"/>
      <c r="C2489" s="447"/>
      <c r="D2489" s="497" t="e">
        <f t="shared" si="349"/>
        <v>#N/A</v>
      </c>
      <c r="E2489" s="496" t="e">
        <v>#N/A</v>
      </c>
      <c r="F2489" s="489" t="e">
        <v>#N/A</v>
      </c>
      <c r="G2489" s="489" t="e">
        <v>#N/A</v>
      </c>
      <c r="H2489" s="489" t="e">
        <v>#N/A</v>
      </c>
      <c r="I2489" s="489" t="e">
        <v>#N/A</v>
      </c>
      <c r="J2489" s="489" t="e">
        <v>#N/A</v>
      </c>
      <c r="K2489" s="489" t="e">
        <v>#N/A</v>
      </c>
      <c r="L2489" s="489" t="e">
        <v>#N/A</v>
      </c>
      <c r="N2489" s="613" t="e">
        <f t="shared" si="342"/>
        <v>#N/A</v>
      </c>
      <c r="O2489" s="613" t="e">
        <f t="shared" si="343"/>
        <v>#N/A</v>
      </c>
      <c r="P2489" s="613" t="e">
        <f t="shared" si="344"/>
        <v>#N/A</v>
      </c>
      <c r="Q2489" s="896" t="e">
        <f t="shared" si="350"/>
        <v>#N/A</v>
      </c>
      <c r="R2489" s="613" t="e">
        <f t="shared" si="345"/>
        <v>#N/A</v>
      </c>
      <c r="S2489" s="613" t="e">
        <f t="shared" si="346"/>
        <v>#N/A</v>
      </c>
      <c r="T2489" s="747" t="e">
        <f t="shared" si="347"/>
        <v>#N/A</v>
      </c>
      <c r="U2489" s="613" t="e">
        <f t="shared" si="348"/>
        <v>#N/A</v>
      </c>
    </row>
    <row r="2490" spans="1:21">
      <c r="A2490" s="285"/>
      <c r="B2490" s="285"/>
      <c r="C2490" s="447"/>
      <c r="D2490" s="497" t="e">
        <f t="shared" si="349"/>
        <v>#N/A</v>
      </c>
      <c r="E2490" s="496" t="e">
        <v>#N/A</v>
      </c>
      <c r="F2490" s="489" t="e">
        <v>#N/A</v>
      </c>
      <c r="G2490" s="489" t="e">
        <v>#N/A</v>
      </c>
      <c r="H2490" s="489" t="e">
        <v>#N/A</v>
      </c>
      <c r="I2490" s="489" t="e">
        <v>#N/A</v>
      </c>
      <c r="J2490" s="489" t="e">
        <v>#N/A</v>
      </c>
      <c r="K2490" s="489" t="e">
        <v>#N/A</v>
      </c>
      <c r="L2490" s="489" t="e">
        <v>#N/A</v>
      </c>
      <c r="N2490" s="613" t="e">
        <f t="shared" si="342"/>
        <v>#N/A</v>
      </c>
      <c r="O2490" s="613" t="e">
        <f t="shared" si="343"/>
        <v>#N/A</v>
      </c>
      <c r="P2490" s="613" t="e">
        <f t="shared" si="344"/>
        <v>#N/A</v>
      </c>
      <c r="Q2490" s="896" t="e">
        <f t="shared" si="350"/>
        <v>#N/A</v>
      </c>
      <c r="R2490" s="613" t="e">
        <f t="shared" si="345"/>
        <v>#N/A</v>
      </c>
      <c r="S2490" s="613" t="e">
        <f t="shared" si="346"/>
        <v>#N/A</v>
      </c>
      <c r="T2490" s="747" t="e">
        <f t="shared" si="347"/>
        <v>#N/A</v>
      </c>
      <c r="U2490" s="613" t="e">
        <f t="shared" si="348"/>
        <v>#N/A</v>
      </c>
    </row>
    <row r="2491" spans="1:21">
      <c r="A2491" s="285"/>
      <c r="B2491" s="285"/>
      <c r="C2491" s="447"/>
      <c r="D2491" s="497" t="e">
        <f t="shared" si="349"/>
        <v>#N/A</v>
      </c>
      <c r="E2491" s="496" t="e">
        <v>#N/A</v>
      </c>
      <c r="F2491" s="489" t="e">
        <v>#N/A</v>
      </c>
      <c r="G2491" s="489" t="e">
        <v>#N/A</v>
      </c>
      <c r="H2491" s="489" t="e">
        <v>#N/A</v>
      </c>
      <c r="I2491" s="489" t="e">
        <v>#N/A</v>
      </c>
      <c r="J2491" s="489" t="e">
        <v>#N/A</v>
      </c>
      <c r="K2491" s="489" t="e">
        <v>#N/A</v>
      </c>
      <c r="L2491" s="489" t="e">
        <v>#N/A</v>
      </c>
      <c r="N2491" s="613" t="e">
        <f t="shared" si="342"/>
        <v>#N/A</v>
      </c>
      <c r="O2491" s="613" t="e">
        <f t="shared" si="343"/>
        <v>#N/A</v>
      </c>
      <c r="P2491" s="613" t="e">
        <f t="shared" si="344"/>
        <v>#N/A</v>
      </c>
      <c r="Q2491" s="896" t="e">
        <f t="shared" si="350"/>
        <v>#N/A</v>
      </c>
      <c r="R2491" s="613" t="e">
        <f t="shared" si="345"/>
        <v>#N/A</v>
      </c>
      <c r="S2491" s="613" t="e">
        <f t="shared" si="346"/>
        <v>#N/A</v>
      </c>
      <c r="T2491" s="747" t="e">
        <f t="shared" si="347"/>
        <v>#N/A</v>
      </c>
      <c r="U2491" s="613" t="e">
        <f t="shared" si="348"/>
        <v>#N/A</v>
      </c>
    </row>
    <row r="2492" spans="1:21">
      <c r="A2492" s="285"/>
      <c r="B2492" s="285"/>
      <c r="C2492" s="447"/>
      <c r="D2492" s="497" t="e">
        <f t="shared" si="349"/>
        <v>#N/A</v>
      </c>
      <c r="E2492" s="496" t="e">
        <v>#N/A</v>
      </c>
      <c r="F2492" s="489" t="e">
        <v>#N/A</v>
      </c>
      <c r="G2492" s="489" t="e">
        <v>#N/A</v>
      </c>
      <c r="H2492" s="489" t="e">
        <v>#N/A</v>
      </c>
      <c r="I2492" s="489" t="e">
        <v>#N/A</v>
      </c>
      <c r="J2492" s="489" t="e">
        <v>#N/A</v>
      </c>
      <c r="K2492" s="489" t="e">
        <v>#N/A</v>
      </c>
      <c r="L2492" s="489" t="e">
        <v>#N/A</v>
      </c>
      <c r="N2492" s="613" t="e">
        <f t="shared" si="342"/>
        <v>#N/A</v>
      </c>
      <c r="O2492" s="613" t="e">
        <f t="shared" si="343"/>
        <v>#N/A</v>
      </c>
      <c r="P2492" s="613" t="e">
        <f t="shared" si="344"/>
        <v>#N/A</v>
      </c>
      <c r="Q2492" s="896" t="e">
        <f t="shared" si="350"/>
        <v>#N/A</v>
      </c>
      <c r="R2492" s="613" t="e">
        <f t="shared" si="345"/>
        <v>#N/A</v>
      </c>
      <c r="S2492" s="613" t="e">
        <f t="shared" si="346"/>
        <v>#N/A</v>
      </c>
      <c r="T2492" s="747" t="e">
        <f t="shared" si="347"/>
        <v>#N/A</v>
      </c>
      <c r="U2492" s="613" t="e">
        <f t="shared" si="348"/>
        <v>#N/A</v>
      </c>
    </row>
    <row r="2493" spans="1:21">
      <c r="A2493" s="285"/>
      <c r="B2493" s="285"/>
      <c r="C2493" s="447"/>
      <c r="D2493" s="497" t="e">
        <f t="shared" si="349"/>
        <v>#N/A</v>
      </c>
      <c r="E2493" s="496" t="e">
        <v>#N/A</v>
      </c>
      <c r="F2493" s="489" t="e">
        <v>#N/A</v>
      </c>
      <c r="G2493" s="489" t="e">
        <v>#N/A</v>
      </c>
      <c r="H2493" s="489" t="e">
        <v>#N/A</v>
      </c>
      <c r="I2493" s="489" t="e">
        <v>#N/A</v>
      </c>
      <c r="J2493" s="489" t="e">
        <v>#N/A</v>
      </c>
      <c r="K2493" s="489" t="e">
        <v>#N/A</v>
      </c>
      <c r="L2493" s="489" t="e">
        <v>#N/A</v>
      </c>
      <c r="N2493" s="613" t="e">
        <f t="shared" si="342"/>
        <v>#N/A</v>
      </c>
      <c r="O2493" s="613" t="e">
        <f t="shared" si="343"/>
        <v>#N/A</v>
      </c>
      <c r="P2493" s="613" t="e">
        <f t="shared" si="344"/>
        <v>#N/A</v>
      </c>
      <c r="Q2493" s="896" t="e">
        <f t="shared" si="350"/>
        <v>#N/A</v>
      </c>
      <c r="R2493" s="613" t="e">
        <f t="shared" si="345"/>
        <v>#N/A</v>
      </c>
      <c r="S2493" s="613" t="e">
        <f t="shared" si="346"/>
        <v>#N/A</v>
      </c>
      <c r="T2493" s="747" t="e">
        <f t="shared" si="347"/>
        <v>#N/A</v>
      </c>
      <c r="U2493" s="613" t="e">
        <f t="shared" si="348"/>
        <v>#N/A</v>
      </c>
    </row>
    <row r="2494" spans="1:21">
      <c r="A2494" s="285"/>
      <c r="B2494" s="285"/>
      <c r="C2494" s="447"/>
      <c r="D2494" s="497" t="e">
        <f t="shared" si="349"/>
        <v>#N/A</v>
      </c>
      <c r="E2494" s="496" t="e">
        <v>#N/A</v>
      </c>
      <c r="F2494" s="489" t="e">
        <v>#N/A</v>
      </c>
      <c r="G2494" s="489" t="e">
        <v>#N/A</v>
      </c>
      <c r="H2494" s="489" t="e">
        <v>#N/A</v>
      </c>
      <c r="I2494" s="489" t="e">
        <v>#N/A</v>
      </c>
      <c r="J2494" s="489" t="e">
        <v>#N/A</v>
      </c>
      <c r="K2494" s="489" t="e">
        <v>#N/A</v>
      </c>
      <c r="L2494" s="489" t="e">
        <v>#N/A</v>
      </c>
      <c r="N2494" s="613" t="e">
        <f t="shared" si="342"/>
        <v>#N/A</v>
      </c>
      <c r="O2494" s="613" t="e">
        <f t="shared" si="343"/>
        <v>#N/A</v>
      </c>
      <c r="P2494" s="613" t="e">
        <f t="shared" si="344"/>
        <v>#N/A</v>
      </c>
      <c r="Q2494" s="896" t="e">
        <f t="shared" si="350"/>
        <v>#N/A</v>
      </c>
      <c r="R2494" s="613" t="e">
        <f t="shared" si="345"/>
        <v>#N/A</v>
      </c>
      <c r="S2494" s="613" t="e">
        <f t="shared" si="346"/>
        <v>#N/A</v>
      </c>
      <c r="T2494" s="747" t="e">
        <f t="shared" si="347"/>
        <v>#N/A</v>
      </c>
      <c r="U2494" s="613" t="e">
        <f t="shared" si="348"/>
        <v>#N/A</v>
      </c>
    </row>
    <row r="2495" spans="1:21">
      <c r="A2495" s="285"/>
      <c r="B2495" s="285"/>
      <c r="C2495" s="447"/>
      <c r="D2495" s="497" t="e">
        <f t="shared" si="349"/>
        <v>#N/A</v>
      </c>
      <c r="E2495" s="496" t="e">
        <v>#N/A</v>
      </c>
      <c r="F2495" s="489" t="e">
        <v>#N/A</v>
      </c>
      <c r="G2495" s="489" t="e">
        <v>#N/A</v>
      </c>
      <c r="H2495" s="489" t="e">
        <v>#N/A</v>
      </c>
      <c r="I2495" s="489" t="e">
        <v>#N/A</v>
      </c>
      <c r="J2495" s="489" t="e">
        <v>#N/A</v>
      </c>
      <c r="K2495" s="489" t="e">
        <v>#N/A</v>
      </c>
      <c r="L2495" s="489" t="e">
        <v>#N/A</v>
      </c>
      <c r="N2495" s="613" t="e">
        <f t="shared" si="342"/>
        <v>#N/A</v>
      </c>
      <c r="O2495" s="613" t="e">
        <f t="shared" si="343"/>
        <v>#N/A</v>
      </c>
      <c r="P2495" s="613" t="e">
        <f t="shared" si="344"/>
        <v>#N/A</v>
      </c>
      <c r="Q2495" s="896" t="e">
        <f t="shared" si="350"/>
        <v>#N/A</v>
      </c>
      <c r="R2495" s="613" t="e">
        <f t="shared" si="345"/>
        <v>#N/A</v>
      </c>
      <c r="S2495" s="613" t="e">
        <f t="shared" si="346"/>
        <v>#N/A</v>
      </c>
      <c r="T2495" s="747" t="e">
        <f t="shared" si="347"/>
        <v>#N/A</v>
      </c>
      <c r="U2495" s="613" t="e">
        <f t="shared" si="348"/>
        <v>#N/A</v>
      </c>
    </row>
    <row r="2496" spans="1:21">
      <c r="A2496" s="285"/>
      <c r="B2496" s="285"/>
      <c r="C2496" s="447"/>
      <c r="D2496" s="497" t="e">
        <f t="shared" si="349"/>
        <v>#N/A</v>
      </c>
      <c r="E2496" s="496" t="e">
        <v>#N/A</v>
      </c>
      <c r="F2496" s="489" t="e">
        <v>#N/A</v>
      </c>
      <c r="G2496" s="489" t="e">
        <v>#N/A</v>
      </c>
      <c r="H2496" s="489" t="e">
        <v>#N/A</v>
      </c>
      <c r="I2496" s="489" t="e">
        <v>#N/A</v>
      </c>
      <c r="J2496" s="489" t="e">
        <v>#N/A</v>
      </c>
      <c r="K2496" s="489" t="e">
        <v>#N/A</v>
      </c>
      <c r="L2496" s="489" t="e">
        <v>#N/A</v>
      </c>
      <c r="N2496" s="613" t="e">
        <f t="shared" si="342"/>
        <v>#N/A</v>
      </c>
      <c r="O2496" s="613" t="e">
        <f t="shared" si="343"/>
        <v>#N/A</v>
      </c>
      <c r="P2496" s="613" t="e">
        <f t="shared" si="344"/>
        <v>#N/A</v>
      </c>
      <c r="Q2496" s="896" t="e">
        <f t="shared" si="350"/>
        <v>#N/A</v>
      </c>
      <c r="R2496" s="613" t="e">
        <f t="shared" si="345"/>
        <v>#N/A</v>
      </c>
      <c r="S2496" s="613" t="e">
        <f t="shared" si="346"/>
        <v>#N/A</v>
      </c>
      <c r="T2496" s="747" t="e">
        <f t="shared" si="347"/>
        <v>#N/A</v>
      </c>
      <c r="U2496" s="613" t="e">
        <f t="shared" si="348"/>
        <v>#N/A</v>
      </c>
    </row>
    <row r="2497" spans="1:21">
      <c r="A2497" s="285"/>
      <c r="B2497" s="285"/>
      <c r="C2497" s="447"/>
      <c r="D2497" s="497" t="e">
        <f t="shared" si="349"/>
        <v>#N/A</v>
      </c>
      <c r="E2497" s="496" t="e">
        <v>#N/A</v>
      </c>
      <c r="F2497" s="489" t="e">
        <v>#N/A</v>
      </c>
      <c r="G2497" s="489" t="e">
        <v>#N/A</v>
      </c>
      <c r="H2497" s="489" t="e">
        <v>#N/A</v>
      </c>
      <c r="I2497" s="489" t="e">
        <v>#N/A</v>
      </c>
      <c r="J2497" s="489" t="e">
        <v>#N/A</v>
      </c>
      <c r="K2497" s="489" t="e">
        <v>#N/A</v>
      </c>
      <c r="L2497" s="489" t="e">
        <v>#N/A</v>
      </c>
      <c r="N2497" s="613" t="e">
        <f t="shared" si="342"/>
        <v>#N/A</v>
      </c>
      <c r="O2497" s="613" t="e">
        <f t="shared" si="343"/>
        <v>#N/A</v>
      </c>
      <c r="P2497" s="613" t="e">
        <f t="shared" si="344"/>
        <v>#N/A</v>
      </c>
      <c r="Q2497" s="896" t="e">
        <f t="shared" si="350"/>
        <v>#N/A</v>
      </c>
      <c r="R2497" s="613" t="e">
        <f t="shared" si="345"/>
        <v>#N/A</v>
      </c>
      <c r="S2497" s="613" t="e">
        <f t="shared" si="346"/>
        <v>#N/A</v>
      </c>
      <c r="T2497" s="747" t="e">
        <f t="shared" si="347"/>
        <v>#N/A</v>
      </c>
      <c r="U2497" s="613" t="e">
        <f t="shared" si="348"/>
        <v>#N/A</v>
      </c>
    </row>
    <row r="2498" spans="1:21">
      <c r="A2498" s="285"/>
      <c r="B2498" s="285"/>
      <c r="C2498" s="447"/>
      <c r="D2498" s="497" t="e">
        <f t="shared" si="349"/>
        <v>#N/A</v>
      </c>
      <c r="E2498" s="496" t="e">
        <v>#N/A</v>
      </c>
      <c r="F2498" s="489" t="e">
        <v>#N/A</v>
      </c>
      <c r="G2498" s="489" t="e">
        <v>#N/A</v>
      </c>
      <c r="H2498" s="489" t="e">
        <v>#N/A</v>
      </c>
      <c r="I2498" s="489" t="e">
        <v>#N/A</v>
      </c>
      <c r="J2498" s="489" t="e">
        <v>#N/A</v>
      </c>
      <c r="K2498" s="489" t="e">
        <v>#N/A</v>
      </c>
      <c r="L2498" s="489" t="e">
        <v>#N/A</v>
      </c>
      <c r="N2498" s="613" t="e">
        <f t="shared" ref="N2498:N2504" si="351">D2498-E2498</f>
        <v>#N/A</v>
      </c>
      <c r="O2498" s="613" t="e">
        <f t="shared" ref="O2498:O2504" si="352">D2498-F2498</f>
        <v>#N/A</v>
      </c>
      <c r="P2498" s="613" t="e">
        <f t="shared" ref="P2498:P2504" si="353">D2498-H2498</f>
        <v>#N/A</v>
      </c>
      <c r="Q2498" s="896" t="e">
        <f t="shared" si="350"/>
        <v>#N/A</v>
      </c>
      <c r="R2498" s="613" t="e">
        <f t="shared" ref="R2498:R2504" si="354">D2498-I2498</f>
        <v>#N/A</v>
      </c>
      <c r="S2498" s="613" t="e">
        <f t="shared" ref="S2498:S2504" si="355">D2498-J2498</f>
        <v>#N/A</v>
      </c>
      <c r="T2498" s="747" t="e">
        <f t="shared" ref="T2498:T2504" si="356">D2498-K2498</f>
        <v>#N/A</v>
      </c>
      <c r="U2498" s="613" t="e">
        <f t="shared" ref="U2498:U2504" si="357">D2498-L2498</f>
        <v>#N/A</v>
      </c>
    </row>
    <row r="2499" spans="1:21">
      <c r="A2499" s="285"/>
      <c r="B2499" s="285"/>
      <c r="C2499" s="447"/>
      <c r="D2499" s="497" t="e">
        <f t="shared" ref="D2499:D2504" si="358">IFERROR(E2499,IFERROR(F2499,IFERROR(G2499,IFERROR(H2499,IFERROR(I2499,IFERROR(J2499,IFERROR(K2499,L2499)))))))</f>
        <v>#N/A</v>
      </c>
      <c r="E2499" s="496" t="e">
        <v>#N/A</v>
      </c>
      <c r="F2499" s="489" t="e">
        <v>#N/A</v>
      </c>
      <c r="G2499" s="489" t="e">
        <v>#N/A</v>
      </c>
      <c r="H2499" s="489" t="e">
        <v>#N/A</v>
      </c>
      <c r="I2499" s="489" t="e">
        <v>#N/A</v>
      </c>
      <c r="J2499" s="489" t="e">
        <v>#N/A</v>
      </c>
      <c r="K2499" s="489" t="e">
        <v>#N/A</v>
      </c>
      <c r="L2499" s="489" t="e">
        <v>#N/A</v>
      </c>
      <c r="N2499" s="613" t="e">
        <f t="shared" si="351"/>
        <v>#N/A</v>
      </c>
      <c r="O2499" s="613" t="e">
        <f t="shared" si="352"/>
        <v>#N/A</v>
      </c>
      <c r="P2499" s="613" t="e">
        <f t="shared" si="353"/>
        <v>#N/A</v>
      </c>
      <c r="Q2499" s="896" t="e">
        <f t="shared" ref="Q2499:Q2504" si="359">F2499/H2499</f>
        <v>#N/A</v>
      </c>
      <c r="R2499" s="613" t="e">
        <f t="shared" si="354"/>
        <v>#N/A</v>
      </c>
      <c r="S2499" s="613" t="e">
        <f t="shared" si="355"/>
        <v>#N/A</v>
      </c>
      <c r="T2499" s="747" t="e">
        <f t="shared" si="356"/>
        <v>#N/A</v>
      </c>
      <c r="U2499" s="613" t="e">
        <f t="shared" si="357"/>
        <v>#N/A</v>
      </c>
    </row>
    <row r="2500" spans="1:21">
      <c r="A2500" s="285"/>
      <c r="B2500" s="285"/>
      <c r="C2500" s="447"/>
      <c r="D2500" s="497" t="e">
        <f t="shared" si="358"/>
        <v>#N/A</v>
      </c>
      <c r="E2500" s="496" t="e">
        <v>#N/A</v>
      </c>
      <c r="F2500" s="489" t="e">
        <v>#N/A</v>
      </c>
      <c r="G2500" s="489" t="e">
        <v>#N/A</v>
      </c>
      <c r="H2500" s="489" t="e">
        <v>#N/A</v>
      </c>
      <c r="I2500" s="489" t="e">
        <v>#N/A</v>
      </c>
      <c r="J2500" s="489" t="e">
        <v>#N/A</v>
      </c>
      <c r="K2500" s="489" t="e">
        <v>#N/A</v>
      </c>
      <c r="L2500" s="489" t="e">
        <v>#N/A</v>
      </c>
      <c r="N2500" s="613" t="e">
        <f t="shared" si="351"/>
        <v>#N/A</v>
      </c>
      <c r="O2500" s="613" t="e">
        <f t="shared" si="352"/>
        <v>#N/A</v>
      </c>
      <c r="P2500" s="613" t="e">
        <f t="shared" si="353"/>
        <v>#N/A</v>
      </c>
      <c r="Q2500" s="896" t="e">
        <f t="shared" si="359"/>
        <v>#N/A</v>
      </c>
      <c r="R2500" s="613" t="e">
        <f t="shared" si="354"/>
        <v>#N/A</v>
      </c>
      <c r="S2500" s="613" t="e">
        <f t="shared" si="355"/>
        <v>#N/A</v>
      </c>
      <c r="T2500" s="747" t="e">
        <f t="shared" si="356"/>
        <v>#N/A</v>
      </c>
      <c r="U2500" s="613" t="e">
        <f t="shared" si="357"/>
        <v>#N/A</v>
      </c>
    </row>
    <row r="2501" spans="1:21">
      <c r="A2501" s="285"/>
      <c r="B2501" s="285"/>
      <c r="C2501" s="447"/>
      <c r="D2501" s="497" t="e">
        <f t="shared" si="358"/>
        <v>#N/A</v>
      </c>
      <c r="E2501" s="496" t="e">
        <v>#N/A</v>
      </c>
      <c r="F2501" s="489" t="e">
        <v>#N/A</v>
      </c>
      <c r="G2501" s="489" t="e">
        <v>#N/A</v>
      </c>
      <c r="H2501" s="489" t="e">
        <v>#N/A</v>
      </c>
      <c r="I2501" s="489" t="e">
        <v>#N/A</v>
      </c>
      <c r="J2501" s="489" t="e">
        <v>#N/A</v>
      </c>
      <c r="K2501" s="489" t="e">
        <v>#N/A</v>
      </c>
      <c r="L2501" s="489" t="e">
        <v>#N/A</v>
      </c>
      <c r="N2501" s="613" t="e">
        <f t="shared" si="351"/>
        <v>#N/A</v>
      </c>
      <c r="O2501" s="613" t="e">
        <f t="shared" si="352"/>
        <v>#N/A</v>
      </c>
      <c r="P2501" s="613" t="e">
        <f t="shared" si="353"/>
        <v>#N/A</v>
      </c>
      <c r="Q2501" s="896" t="e">
        <f t="shared" si="359"/>
        <v>#N/A</v>
      </c>
      <c r="R2501" s="613" t="e">
        <f t="shared" si="354"/>
        <v>#N/A</v>
      </c>
      <c r="S2501" s="613" t="e">
        <f t="shared" si="355"/>
        <v>#N/A</v>
      </c>
      <c r="T2501" s="747" t="e">
        <f t="shared" si="356"/>
        <v>#N/A</v>
      </c>
      <c r="U2501" s="613" t="e">
        <f t="shared" si="357"/>
        <v>#N/A</v>
      </c>
    </row>
    <row r="2502" spans="1:21">
      <c r="A2502" s="285"/>
      <c r="B2502" s="285"/>
      <c r="C2502" s="447"/>
      <c r="D2502" s="497" t="e">
        <f t="shared" si="358"/>
        <v>#N/A</v>
      </c>
      <c r="E2502" s="496" t="e">
        <v>#N/A</v>
      </c>
      <c r="F2502" s="489" t="e">
        <v>#N/A</v>
      </c>
      <c r="G2502" s="489" t="e">
        <v>#N/A</v>
      </c>
      <c r="H2502" s="489" t="e">
        <v>#N/A</v>
      </c>
      <c r="I2502" s="489" t="e">
        <v>#N/A</v>
      </c>
      <c r="J2502" s="489" t="e">
        <v>#N/A</v>
      </c>
      <c r="K2502" s="489" t="e">
        <v>#N/A</v>
      </c>
      <c r="L2502" s="489" t="e">
        <v>#N/A</v>
      </c>
      <c r="N2502" s="613" t="e">
        <f t="shared" si="351"/>
        <v>#N/A</v>
      </c>
      <c r="O2502" s="613" t="e">
        <f t="shared" si="352"/>
        <v>#N/A</v>
      </c>
      <c r="P2502" s="613" t="e">
        <f t="shared" si="353"/>
        <v>#N/A</v>
      </c>
      <c r="Q2502" s="896" t="e">
        <f t="shared" si="359"/>
        <v>#N/A</v>
      </c>
      <c r="R2502" s="613" t="e">
        <f t="shared" si="354"/>
        <v>#N/A</v>
      </c>
      <c r="S2502" s="613" t="e">
        <f t="shared" si="355"/>
        <v>#N/A</v>
      </c>
      <c r="T2502" s="747" t="e">
        <f t="shared" si="356"/>
        <v>#N/A</v>
      </c>
      <c r="U2502" s="613" t="e">
        <f t="shared" si="357"/>
        <v>#N/A</v>
      </c>
    </row>
    <row r="2503" spans="1:21">
      <c r="A2503" s="285"/>
      <c r="B2503" s="285"/>
      <c r="C2503" s="447"/>
      <c r="D2503" s="497" t="e">
        <f t="shared" si="358"/>
        <v>#N/A</v>
      </c>
      <c r="E2503" s="496" t="e">
        <v>#N/A</v>
      </c>
      <c r="F2503" s="489" t="e">
        <v>#N/A</v>
      </c>
      <c r="G2503" s="489" t="e">
        <v>#N/A</v>
      </c>
      <c r="H2503" s="489" t="e">
        <v>#N/A</v>
      </c>
      <c r="I2503" s="489" t="e">
        <v>#N/A</v>
      </c>
      <c r="J2503" s="489" t="e">
        <v>#N/A</v>
      </c>
      <c r="K2503" s="489" t="e">
        <v>#N/A</v>
      </c>
      <c r="L2503" s="489" t="e">
        <v>#N/A</v>
      </c>
      <c r="N2503" s="613" t="e">
        <f t="shared" si="351"/>
        <v>#N/A</v>
      </c>
      <c r="O2503" s="613" t="e">
        <f t="shared" si="352"/>
        <v>#N/A</v>
      </c>
      <c r="P2503" s="613" t="e">
        <f t="shared" si="353"/>
        <v>#N/A</v>
      </c>
      <c r="Q2503" s="896" t="e">
        <f t="shared" si="359"/>
        <v>#N/A</v>
      </c>
      <c r="R2503" s="613" t="e">
        <f t="shared" si="354"/>
        <v>#N/A</v>
      </c>
      <c r="S2503" s="613" t="e">
        <f t="shared" si="355"/>
        <v>#N/A</v>
      </c>
      <c r="T2503" s="747" t="e">
        <f t="shared" si="356"/>
        <v>#N/A</v>
      </c>
      <c r="U2503" s="613" t="e">
        <f t="shared" si="357"/>
        <v>#N/A</v>
      </c>
    </row>
    <row r="2504" spans="1:21">
      <c r="A2504" s="285"/>
      <c r="B2504" s="285"/>
      <c r="C2504" s="447"/>
      <c r="D2504" s="497" t="e">
        <f t="shared" si="358"/>
        <v>#N/A</v>
      </c>
      <c r="E2504" s="496" t="e">
        <v>#N/A</v>
      </c>
      <c r="F2504" s="489" t="e">
        <v>#N/A</v>
      </c>
      <c r="G2504" s="489" t="e">
        <v>#N/A</v>
      </c>
      <c r="H2504" s="489" t="e">
        <v>#N/A</v>
      </c>
      <c r="I2504" s="489" t="e">
        <v>#N/A</v>
      </c>
      <c r="J2504" s="489" t="e">
        <v>#N/A</v>
      </c>
      <c r="K2504" s="489" t="e">
        <v>#N/A</v>
      </c>
      <c r="L2504" s="489" t="e">
        <v>#N/A</v>
      </c>
      <c r="N2504" s="613" t="e">
        <f t="shared" si="351"/>
        <v>#N/A</v>
      </c>
      <c r="O2504" s="613" t="e">
        <f t="shared" si="352"/>
        <v>#N/A</v>
      </c>
      <c r="P2504" s="613" t="e">
        <f t="shared" si="353"/>
        <v>#N/A</v>
      </c>
      <c r="Q2504" s="896" t="e">
        <f t="shared" si="359"/>
        <v>#N/A</v>
      </c>
      <c r="R2504" s="613" t="e">
        <f t="shared" si="354"/>
        <v>#N/A</v>
      </c>
      <c r="S2504" s="613" t="e">
        <f t="shared" si="355"/>
        <v>#N/A</v>
      </c>
      <c r="T2504" s="747" t="e">
        <f t="shared" si="356"/>
        <v>#N/A</v>
      </c>
      <c r="U2504" s="613" t="e">
        <f t="shared" si="357"/>
        <v>#N/A</v>
      </c>
    </row>
  </sheetData>
  <autoFilter ref="A1:U2504" xr:uid="{6147FABE-E96C-4368-9E4B-04AD15E865A5}"/>
  <sortState xmlns:xlrd2="http://schemas.microsoft.com/office/spreadsheetml/2017/richdata2" ref="A2:U1879">
    <sortCondition ref="A2:A1879"/>
    <sortCondition ref="B2:B1879"/>
  </sortState>
  <phoneticPr fontId="95" type="noConversion"/>
  <conditionalFormatting sqref="B2:B2504">
    <cfRule type="duplicateValues" dxfId="11" priority="469"/>
  </conditionalFormatting>
  <conditionalFormatting sqref="Q2:Q2504">
    <cfRule type="cellIs" dxfId="10" priority="4" operator="notEqual">
      <formula>0</formula>
    </cfRule>
  </conditionalFormatting>
  <conditionalFormatting sqref="S2:U2504">
    <cfRule type="cellIs" dxfId="9" priority="5" operator="equal">
      <formula>"alta"</formula>
    </cfRule>
  </conditionalFormatting>
  <conditionalFormatting sqref="T1:U1">
    <cfRule type="cellIs" dxfId="8" priority="1" operator="equal">
      <formula>"alta"</formula>
    </cfRule>
  </conditionalFormatting>
  <pageMargins left="0.7" right="0.7" top="0.75" bottom="0.75" header="0.3" footer="0.3"/>
  <customProperties>
    <customPr name="_pios_id" r:id="rId1"/>
  </customProperties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5EE2C4-31EF-4A08-AED0-BFA8941910CE}">
  <sheetPr codeName="Hoja10">
    <tabColor rgb="FF9EC05B"/>
  </sheetPr>
  <dimension ref="A1:O355"/>
  <sheetViews>
    <sheetView showGridLines="0" zoomScaleNormal="100" workbookViewId="0">
      <pane ySplit="5" topLeftCell="A6" activePane="bottomLeft" state="frozen"/>
      <selection pane="bottomLeft" activeCell="B1" sqref="B1"/>
    </sheetView>
  </sheetViews>
  <sheetFormatPr baseColWidth="10" defaultColWidth="0" defaultRowHeight="15.75" outlineLevelRow="2"/>
  <cols>
    <col min="1" max="1" width="4.5703125" style="6" customWidth="1"/>
    <col min="2" max="2" width="20.5703125" style="17" customWidth="1"/>
    <col min="3" max="3" width="30.5703125" style="53" customWidth="1"/>
    <col min="4" max="4" width="95.5703125" style="18" customWidth="1"/>
    <col min="5" max="5" width="15.5703125" style="412" customWidth="1"/>
    <col min="6" max="6" width="1.140625" style="412" customWidth="1"/>
    <col min="7" max="7" width="16.42578125" style="75" bestFit="1" customWidth="1"/>
    <col min="8" max="8" width="1.140625" style="54" customWidth="1"/>
    <col min="9" max="9" width="13" style="17" customWidth="1"/>
    <col min="10" max="10" width="12" style="17" customWidth="1"/>
    <col min="11" max="11" width="13.140625" style="17" customWidth="1"/>
    <col min="12" max="12" width="19.42578125" style="17" customWidth="1"/>
    <col min="13" max="13" width="15.140625" style="17" bestFit="1" customWidth="1"/>
    <col min="14" max="14" width="18.5703125" style="17" hidden="1" customWidth="1"/>
    <col min="15" max="15" width="0" style="17" hidden="1" customWidth="1"/>
    <col min="16" max="16384" width="11.42578125" style="17" hidden="1"/>
  </cols>
  <sheetData>
    <row r="1" spans="1:15" ht="12" customHeight="1">
      <c r="E1" s="41"/>
      <c r="F1" s="54"/>
    </row>
    <row r="2" spans="1:15" s="76" customFormat="1" ht="30" customHeight="1">
      <c r="A2" s="6"/>
      <c r="B2" s="439"/>
      <c r="C2" s="440"/>
      <c r="D2" s="441"/>
      <c r="E2" s="275"/>
      <c r="F2" s="442"/>
      <c r="G2" s="443"/>
      <c r="H2" s="443"/>
      <c r="I2" s="443"/>
      <c r="J2" s="443"/>
      <c r="K2" s="443"/>
      <c r="L2" s="443"/>
    </row>
    <row r="3" spans="1:15" s="19" customFormat="1" ht="28.5">
      <c r="A3" s="6"/>
      <c r="B3" s="392" t="str">
        <f>'Títulos y textos'!A195</f>
        <v>GAMA DOMÉSTICA</v>
      </c>
      <c r="C3" s="55"/>
      <c r="D3" s="411" t="str">
        <f>'Tarifa Compacta'!$E$2</f>
        <v>Febrero 2025</v>
      </c>
      <c r="E3" s="42"/>
      <c r="F3" s="57"/>
      <c r="G3" s="77"/>
      <c r="H3" s="57"/>
      <c r="I3" s="77"/>
      <c r="J3" s="77"/>
      <c r="K3" s="77"/>
      <c r="L3" s="78"/>
    </row>
    <row r="4" spans="1:15" ht="16.5">
      <c r="B4" s="43" t="str">
        <f>'Tarifa Compacta'!E3</f>
        <v>www.aircon.panasonic.es</v>
      </c>
      <c r="C4" s="79"/>
      <c r="E4" s="41"/>
      <c r="F4" s="80"/>
      <c r="G4" s="54"/>
      <c r="H4" s="80"/>
      <c r="I4" s="54"/>
      <c r="J4" s="54"/>
      <c r="K4" s="54"/>
      <c r="L4" s="111"/>
    </row>
    <row r="5" spans="1:15" ht="39.950000000000003" customHeight="1">
      <c r="B5" s="44" t="str">
        <f>'Títulos y textos'!A8</f>
        <v>CÓDIGO EAN</v>
      </c>
      <c r="C5" s="112" t="str">
        <f>'Títulos y textos'!A9</f>
        <v>MODELO</v>
      </c>
      <c r="D5" s="112" t="str">
        <f>'Títulos y textos'!A11</f>
        <v>DISPONIBILIDAD</v>
      </c>
      <c r="E5" s="270" t="str">
        <f>'Títulos y textos'!A13</f>
        <v>PVPR* (€)</v>
      </c>
      <c r="F5" s="282"/>
      <c r="G5" s="283" t="str">
        <f>'Títulos y textos'!A14</f>
        <v>Coste (**) reciclaje de pilas</v>
      </c>
      <c r="H5" s="82"/>
      <c r="I5" s="488" t="str">
        <f>'Títulos y textos'!A15</f>
        <v>Potencia frigorífica</v>
      </c>
      <c r="J5" s="112" t="str">
        <f>'Títulos y textos'!A16</f>
        <v>SEER</v>
      </c>
      <c r="K5" s="281" t="str">
        <f>'Títulos y textos'!A17</f>
        <v>Potencia calorífica</v>
      </c>
      <c r="L5" s="905" t="s">
        <v>4300</v>
      </c>
    </row>
    <row r="6" spans="1:15" ht="50.1" customHeight="1">
      <c r="B6" s="59" t="str">
        <f>'Títulos y textos'!A196</f>
        <v>SPLIT INVERTER ETHEREA BLANCO MATE CON nanoe™X</v>
      </c>
      <c r="C6" s="59"/>
      <c r="E6" s="413"/>
      <c r="F6" s="413"/>
      <c r="G6" s="84"/>
      <c r="H6" s="83"/>
      <c r="I6" s="84"/>
      <c r="J6" s="84"/>
      <c r="K6" s="84"/>
      <c r="L6" s="84"/>
    </row>
    <row r="7" spans="1:15" s="91" customFormat="1" ht="18">
      <c r="A7" s="6"/>
      <c r="B7" s="155"/>
      <c r="C7" s="113"/>
      <c r="D7" s="114"/>
      <c r="E7" s="163"/>
      <c r="F7" s="163"/>
      <c r="G7" s="116"/>
      <c r="H7" s="79"/>
      <c r="I7" s="117"/>
      <c r="J7" s="117"/>
      <c r="K7" s="117"/>
      <c r="L7" s="117"/>
    </row>
    <row r="8" spans="1:15" s="19" customFormat="1" ht="18.75">
      <c r="A8" s="6"/>
      <c r="B8" s="92" t="s">
        <v>1022</v>
      </c>
      <c r="C8" s="32" t="s">
        <v>981</v>
      </c>
      <c r="D8" s="119" t="str">
        <f>VLOOKUP(C8,'Tarifa Compacta'!$C:$E,3,0)</f>
        <v>Kit de pared Etherea 2,0 kW</v>
      </c>
      <c r="E8" s="415">
        <f>VLOOKUP(C8,'Tarifa Compacta'!C:F,4,0)</f>
        <v>1312</v>
      </c>
      <c r="F8" s="415"/>
      <c r="G8" s="93">
        <v>1.7999999999999999E-2</v>
      </c>
      <c r="H8" s="94"/>
      <c r="I8" s="95" t="s">
        <v>1340</v>
      </c>
      <c r="J8" s="95" t="s">
        <v>2960</v>
      </c>
      <c r="K8" s="95" t="s">
        <v>1342</v>
      </c>
      <c r="L8" s="95" t="s">
        <v>4293</v>
      </c>
      <c r="M8" s="8"/>
      <c r="N8" s="144"/>
      <c r="O8" s="118"/>
    </row>
    <row r="9" spans="1:15" s="19" customFormat="1" ht="18.75">
      <c r="A9" s="6"/>
      <c r="B9" s="96" t="s">
        <v>1185</v>
      </c>
      <c r="C9" s="62" t="s">
        <v>167</v>
      </c>
      <c r="D9" s="123" t="str">
        <f>VLOOKUP(C9,'Tarifa Compacta'!$C:$E,3,0)</f>
        <v>Unidad interior 2,0kW blanca mate nanoe™X Mark 3, Wi-Fi integrado, Aerowings 2.0</v>
      </c>
      <c r="E9" s="416">
        <f>VLOOKUP(C9,'Tarifa Compacta'!C:F,4,0)</f>
        <v>525</v>
      </c>
      <c r="F9" s="416"/>
      <c r="G9" s="99"/>
      <c r="H9" s="98"/>
      <c r="I9" s="100"/>
      <c r="J9" s="100"/>
      <c r="K9" s="100"/>
      <c r="L9" s="100"/>
      <c r="M9" s="8"/>
      <c r="N9" s="144"/>
      <c r="O9" s="118"/>
    </row>
    <row r="10" spans="1:15" s="19" customFormat="1" ht="18.75">
      <c r="A10" s="6"/>
      <c r="B10" s="101" t="s">
        <v>1186</v>
      </c>
      <c r="C10" s="64" t="s">
        <v>161</v>
      </c>
      <c r="D10" s="102" t="str">
        <f>VLOOKUP(C10,'Tarifa Compacta'!$C:$E,3,0)</f>
        <v>Unidad exterior Etherea 2,0kW</v>
      </c>
      <c r="E10" s="417">
        <f>VLOOKUP(C10,'Tarifa Compacta'!C:F,4,0)</f>
        <v>787</v>
      </c>
      <c r="F10" s="417"/>
      <c r="G10" s="104"/>
      <c r="H10" s="103"/>
      <c r="I10" s="105"/>
      <c r="J10" s="105"/>
      <c r="K10" s="105"/>
      <c r="L10" s="105"/>
      <c r="M10" s="8"/>
      <c r="N10" s="144"/>
      <c r="O10" s="118"/>
    </row>
    <row r="11" spans="1:15" s="19" customFormat="1" ht="18.75">
      <c r="A11" s="6"/>
      <c r="B11" s="92" t="s">
        <v>1023</v>
      </c>
      <c r="C11" s="32" t="s">
        <v>984</v>
      </c>
      <c r="D11" s="119" t="str">
        <f>VLOOKUP(C11,'Tarifa Compacta'!$C:$E,3,0)</f>
        <v>Kit de pared Etherea 2,5 kW</v>
      </c>
      <c r="E11" s="415">
        <f>VLOOKUP(C11,'Tarifa Compacta'!C:F,4,0)</f>
        <v>1404</v>
      </c>
      <c r="F11" s="415"/>
      <c r="G11" s="93">
        <v>1.7999999999999999E-2</v>
      </c>
      <c r="H11" s="94"/>
      <c r="I11" s="95" t="s">
        <v>1343</v>
      </c>
      <c r="J11" s="95" t="s">
        <v>1346</v>
      </c>
      <c r="K11" s="95" t="s">
        <v>1344</v>
      </c>
      <c r="L11" s="95" t="s">
        <v>4294</v>
      </c>
      <c r="M11" s="8"/>
      <c r="N11" s="144"/>
      <c r="O11" s="118"/>
    </row>
    <row r="12" spans="1:15" s="19" customFormat="1" ht="18.75">
      <c r="A12" s="6"/>
      <c r="B12" s="96" t="s">
        <v>1187</v>
      </c>
      <c r="C12" s="62" t="s">
        <v>168</v>
      </c>
      <c r="D12" s="123" t="str">
        <f>VLOOKUP(C12,'Tarifa Compacta'!$C:$E,3,0)</f>
        <v>Unidad interior 2,5kW blanca mate nanoe™X Mark 3, Wi-Fi integrado, Aerowings 2.0</v>
      </c>
      <c r="E12" s="416">
        <f>VLOOKUP(C12,'Tarifa Compacta'!C:F,4,0)</f>
        <v>568</v>
      </c>
      <c r="F12" s="416"/>
      <c r="G12" s="99"/>
      <c r="H12" s="98"/>
      <c r="I12" s="100"/>
      <c r="J12" s="100"/>
      <c r="K12" s="100"/>
      <c r="L12" s="100"/>
      <c r="M12" s="8"/>
      <c r="N12" s="144"/>
      <c r="O12" s="118"/>
    </row>
    <row r="13" spans="1:15" s="19" customFormat="1" ht="18.75">
      <c r="A13" s="6"/>
      <c r="B13" s="101" t="s">
        <v>1188</v>
      </c>
      <c r="C13" s="64" t="s">
        <v>162</v>
      </c>
      <c r="D13" s="102" t="str">
        <f>VLOOKUP(C13,'Tarifa Compacta'!$C:$E,3,0)</f>
        <v>Unidad exterior Etherea 2,5kW</v>
      </c>
      <c r="E13" s="417">
        <f>VLOOKUP(C13,'Tarifa Compacta'!C:F,4,0)</f>
        <v>836</v>
      </c>
      <c r="F13" s="417"/>
      <c r="G13" s="104"/>
      <c r="H13" s="103"/>
      <c r="I13" s="105"/>
      <c r="J13" s="105"/>
      <c r="K13" s="105"/>
      <c r="L13" s="105"/>
      <c r="M13" s="8"/>
      <c r="N13" s="144"/>
      <c r="O13" s="118"/>
    </row>
    <row r="14" spans="1:15" s="19" customFormat="1" ht="18.75">
      <c r="A14" s="6"/>
      <c r="B14" s="92" t="s">
        <v>1024</v>
      </c>
      <c r="C14" s="32" t="s">
        <v>987</v>
      </c>
      <c r="D14" s="119" t="str">
        <f>VLOOKUP(C14,'Tarifa Compacta'!$C:$E,3,0)</f>
        <v>Kit de pared Etherea 3,5 kW</v>
      </c>
      <c r="E14" s="415">
        <f>VLOOKUP(C14,'Tarifa Compacta'!C:F,4,0)</f>
        <v>1545</v>
      </c>
      <c r="F14" s="415"/>
      <c r="G14" s="93">
        <v>1.7999999999999999E-2</v>
      </c>
      <c r="H14" s="94"/>
      <c r="I14" s="95" t="s">
        <v>1345</v>
      </c>
      <c r="J14" s="95" t="s">
        <v>1346</v>
      </c>
      <c r="K14" s="95" t="s">
        <v>1347</v>
      </c>
      <c r="L14" s="95" t="s">
        <v>4294</v>
      </c>
      <c r="M14" s="8"/>
      <c r="N14" s="144"/>
      <c r="O14" s="118"/>
    </row>
    <row r="15" spans="1:15" s="19" customFormat="1" ht="18.75">
      <c r="A15" s="6"/>
      <c r="B15" s="96" t="s">
        <v>1189</v>
      </c>
      <c r="C15" s="62" t="s">
        <v>169</v>
      </c>
      <c r="D15" s="123" t="str">
        <f>VLOOKUP(C15,'Tarifa Compacta'!$C:$E,3,0)</f>
        <v>Unidad interior 3,5kW blanca mate nanoe™X Mark 3, Wi-Fi integrado, Aerowings 2.0</v>
      </c>
      <c r="E15" s="416">
        <f>VLOOKUP(C15,'Tarifa Compacta'!C:F,4,0)</f>
        <v>664</v>
      </c>
      <c r="F15" s="416"/>
      <c r="G15" s="99"/>
      <c r="H15" s="98"/>
      <c r="I15" s="100"/>
      <c r="J15" s="100"/>
      <c r="K15" s="100"/>
      <c r="L15" s="100"/>
      <c r="M15" s="8"/>
      <c r="N15" s="144"/>
      <c r="O15" s="118"/>
    </row>
    <row r="16" spans="1:15" s="19" customFormat="1" ht="18.75">
      <c r="A16" s="6"/>
      <c r="B16" s="101" t="s">
        <v>1190</v>
      </c>
      <c r="C16" s="64" t="s">
        <v>163</v>
      </c>
      <c r="D16" s="102" t="str">
        <f>VLOOKUP(C16,'Tarifa Compacta'!$C:$E,3,0)</f>
        <v>Unidad exterior Etherea 3,5kW</v>
      </c>
      <c r="E16" s="417">
        <f>VLOOKUP(C16,'Tarifa Compacta'!C:F,4,0)</f>
        <v>881</v>
      </c>
      <c r="F16" s="417"/>
      <c r="G16" s="104"/>
      <c r="H16" s="103"/>
      <c r="I16" s="105"/>
      <c r="J16" s="105"/>
      <c r="K16" s="105"/>
      <c r="L16" s="105"/>
      <c r="M16" s="8"/>
      <c r="N16" s="144"/>
      <c r="O16" s="118"/>
    </row>
    <row r="17" spans="1:15" s="19" customFormat="1" ht="18.75">
      <c r="A17" s="6"/>
      <c r="B17" s="92" t="s">
        <v>1025</v>
      </c>
      <c r="C17" s="32" t="s">
        <v>988</v>
      </c>
      <c r="D17" s="119" t="str">
        <f>VLOOKUP(C17,'Tarifa Compacta'!$C:$E,3,0)</f>
        <v>Kit de pared Etherea 4,2 kW</v>
      </c>
      <c r="E17" s="415">
        <f>VLOOKUP(C17,'Tarifa Compacta'!C:F,4,0)</f>
        <v>2027</v>
      </c>
      <c r="F17" s="415"/>
      <c r="G17" s="93">
        <v>1.7999999999999999E-2</v>
      </c>
      <c r="H17" s="94"/>
      <c r="I17" s="95" t="s">
        <v>1348</v>
      </c>
      <c r="J17" s="95" t="s">
        <v>2959</v>
      </c>
      <c r="K17" s="95" t="s">
        <v>1350</v>
      </c>
      <c r="L17" s="95" t="s">
        <v>4295</v>
      </c>
      <c r="M17" s="8"/>
      <c r="N17" s="144"/>
      <c r="O17" s="118"/>
    </row>
    <row r="18" spans="1:15" s="19" customFormat="1" ht="18.75">
      <c r="A18" s="6"/>
      <c r="B18" s="96" t="s">
        <v>1191</v>
      </c>
      <c r="C18" s="62" t="s">
        <v>170</v>
      </c>
      <c r="D18" s="123" t="str">
        <f>VLOOKUP(C18,'Tarifa Compacta'!$C:$E,3,0)</f>
        <v>Unidad interior 4,2kW blanca mate nanoe™X Mark 3, Wi-Fi integrado, Aerowings 2.0</v>
      </c>
      <c r="E18" s="416">
        <f>VLOOKUP(C18,'Tarifa Compacta'!C:F,4,0)</f>
        <v>847</v>
      </c>
      <c r="F18" s="416"/>
      <c r="G18" s="99"/>
      <c r="H18" s="98"/>
      <c r="I18" s="100"/>
      <c r="J18" s="100"/>
      <c r="K18" s="100"/>
      <c r="L18" s="100"/>
      <c r="M18" s="8"/>
      <c r="N18" s="144"/>
      <c r="O18" s="118"/>
    </row>
    <row r="19" spans="1:15" s="19" customFormat="1" ht="18.75">
      <c r="A19" s="6"/>
      <c r="B19" s="101" t="s">
        <v>1192</v>
      </c>
      <c r="C19" s="64" t="s">
        <v>164</v>
      </c>
      <c r="D19" s="102" t="str">
        <f>VLOOKUP(C19,'Tarifa Compacta'!$C:$E,3,0)</f>
        <v>Unidad exterior Etherea 4,2kW</v>
      </c>
      <c r="E19" s="417">
        <f>VLOOKUP(C19,'Tarifa Compacta'!C:F,4,0)</f>
        <v>1180</v>
      </c>
      <c r="F19" s="417"/>
      <c r="G19" s="104"/>
      <c r="H19" s="103"/>
      <c r="I19" s="105"/>
      <c r="J19" s="105"/>
      <c r="K19" s="105"/>
      <c r="L19" s="105"/>
      <c r="M19" s="8"/>
      <c r="N19" s="144"/>
      <c r="O19" s="118"/>
    </row>
    <row r="20" spans="1:15" s="19" customFormat="1" ht="18.75">
      <c r="A20" s="6"/>
      <c r="B20" s="92" t="s">
        <v>1026</v>
      </c>
      <c r="C20" s="32" t="s">
        <v>991</v>
      </c>
      <c r="D20" s="119" t="str">
        <f>VLOOKUP(C20,'Tarifa Compacta'!$C:$E,3,0)</f>
        <v>Kit de pared Etherea 5,0 kW</v>
      </c>
      <c r="E20" s="415">
        <f>VLOOKUP(C20,'Tarifa Compacta'!C:F,4,0)</f>
        <v>2674</v>
      </c>
      <c r="F20" s="415"/>
      <c r="G20" s="93">
        <v>1.7999999999999999E-2</v>
      </c>
      <c r="H20" s="94"/>
      <c r="I20" s="95" t="s">
        <v>1351</v>
      </c>
      <c r="J20" s="95" t="s">
        <v>2984</v>
      </c>
      <c r="K20" s="95" t="s">
        <v>1352</v>
      </c>
      <c r="L20" s="95" t="s">
        <v>4293</v>
      </c>
      <c r="M20" s="8"/>
      <c r="N20" s="144"/>
      <c r="O20" s="118"/>
    </row>
    <row r="21" spans="1:15" s="19" customFormat="1" ht="18.75">
      <c r="A21" s="6"/>
      <c r="B21" s="96" t="s">
        <v>1193</v>
      </c>
      <c r="C21" s="62" t="s">
        <v>171</v>
      </c>
      <c r="D21" s="123" t="str">
        <f>VLOOKUP(C21,'Tarifa Compacta'!$C:$E,3,0)</f>
        <v>Unidad interior 5,0kW blanca mate nanoe™X Mark 3, Wi-Fi integrado, Aerowings 2.0</v>
      </c>
      <c r="E21" s="416">
        <f>VLOOKUP(C21,'Tarifa Compacta'!C:F,4,0)</f>
        <v>1058</v>
      </c>
      <c r="F21" s="416"/>
      <c r="G21" s="99"/>
      <c r="H21" s="98"/>
      <c r="I21" s="100"/>
      <c r="J21" s="100"/>
      <c r="K21" s="100"/>
      <c r="L21" s="100"/>
      <c r="M21" s="8"/>
      <c r="N21" s="144"/>
      <c r="O21" s="118"/>
    </row>
    <row r="22" spans="1:15" s="19" customFormat="1" ht="18.75">
      <c r="A22" s="6"/>
      <c r="B22" s="101" t="s">
        <v>1194</v>
      </c>
      <c r="C22" s="64" t="s">
        <v>165</v>
      </c>
      <c r="D22" s="102" t="str">
        <f>VLOOKUP(C22,'Tarifa Compacta'!$C:$E,3,0)</f>
        <v>Unidad exterior Etherea 5,0kW</v>
      </c>
      <c r="E22" s="417">
        <f>VLOOKUP(C22,'Tarifa Compacta'!C:F,4,0)</f>
        <v>1616</v>
      </c>
      <c r="F22" s="417"/>
      <c r="G22" s="104"/>
      <c r="H22" s="103"/>
      <c r="I22" s="105"/>
      <c r="J22" s="105"/>
      <c r="K22" s="105"/>
      <c r="L22" s="105"/>
      <c r="M22" s="8"/>
      <c r="N22" s="144"/>
      <c r="O22" s="118"/>
    </row>
    <row r="23" spans="1:15" s="19" customFormat="1" ht="18.75">
      <c r="A23" s="6"/>
      <c r="B23" s="92" t="s">
        <v>1027</v>
      </c>
      <c r="C23" s="32" t="s">
        <v>993</v>
      </c>
      <c r="D23" s="119" t="str">
        <f>VLOOKUP(C23,'Tarifa Compacta'!$C:$E,3,0)</f>
        <v>Kit de pared Etherea 7,1 kW</v>
      </c>
      <c r="E23" s="415">
        <f>VLOOKUP(C23,'Tarifa Compacta'!C:F,4,0)</f>
        <v>4120</v>
      </c>
      <c r="F23" s="415"/>
      <c r="G23" s="93">
        <v>1.7999999999999999E-2</v>
      </c>
      <c r="H23" s="94"/>
      <c r="I23" s="95" t="s">
        <v>1353</v>
      </c>
      <c r="J23" s="95" t="s">
        <v>1354</v>
      </c>
      <c r="K23" s="95" t="s">
        <v>1355</v>
      </c>
      <c r="L23" s="95" t="s">
        <v>4296</v>
      </c>
      <c r="M23" s="8"/>
      <c r="N23" s="144"/>
      <c r="O23" s="118"/>
    </row>
    <row r="24" spans="1:15" s="19" customFormat="1" ht="18.75">
      <c r="A24" s="6"/>
      <c r="B24" s="96" t="s">
        <v>1195</v>
      </c>
      <c r="C24" s="62" t="s">
        <v>172</v>
      </c>
      <c r="D24" s="123" t="str">
        <f>VLOOKUP(C24,'Tarifa Compacta'!$C:$E,3,0)</f>
        <v>Unidad interior 7,1kW blanca mate nanoe™X Mark 3, Wi-Fi integrado, Aerowings 2.0</v>
      </c>
      <c r="E24" s="416">
        <f>VLOOKUP(C24,'Tarifa Compacta'!C:F,4,0)</f>
        <v>1623</v>
      </c>
      <c r="F24" s="416"/>
      <c r="G24" s="99"/>
      <c r="H24" s="98"/>
      <c r="I24" s="100"/>
      <c r="J24" s="100"/>
      <c r="K24" s="100"/>
      <c r="L24" s="100"/>
      <c r="M24" s="8"/>
      <c r="N24" s="144"/>
      <c r="O24" s="118"/>
    </row>
    <row r="25" spans="1:15" s="19" customFormat="1" ht="18.75">
      <c r="A25" s="6"/>
      <c r="B25" s="101" t="s">
        <v>1196</v>
      </c>
      <c r="C25" s="64" t="s">
        <v>166</v>
      </c>
      <c r="D25" s="102" t="str">
        <f>VLOOKUP(C25,'Tarifa Compacta'!$C:$E,3,0)</f>
        <v>Unidad exterior Etherea 7,1kW</v>
      </c>
      <c r="E25" s="417">
        <f>VLOOKUP(C25,'Tarifa Compacta'!C:F,4,0)</f>
        <v>2497</v>
      </c>
      <c r="F25" s="417"/>
      <c r="G25" s="104"/>
      <c r="H25" s="103"/>
      <c r="I25" s="105"/>
      <c r="J25" s="105"/>
      <c r="K25" s="105"/>
      <c r="L25" s="105"/>
      <c r="M25" s="8"/>
      <c r="N25" s="144"/>
      <c r="O25" s="118"/>
    </row>
    <row r="26" spans="1:15" ht="50.1" customHeight="1">
      <c r="B26" s="59" t="str">
        <f>'Títulos y textos'!A197</f>
        <v>SPLIT INVERTER ETHEREA GRAFITO CON nanoe™X</v>
      </c>
      <c r="C26" s="59"/>
      <c r="E26" s="413"/>
      <c r="F26" s="413"/>
      <c r="G26" s="84"/>
      <c r="H26" s="83"/>
      <c r="I26" s="84"/>
      <c r="J26" s="84"/>
      <c r="K26" s="84"/>
      <c r="L26" s="84"/>
      <c r="M26" s="8"/>
      <c r="N26" s="144"/>
      <c r="O26" s="118"/>
    </row>
    <row r="27" spans="1:15" s="91" customFormat="1" ht="9.9499999999999993" customHeight="1">
      <c r="A27" s="6"/>
      <c r="B27" s="156"/>
      <c r="C27" s="113"/>
      <c r="D27" s="114"/>
      <c r="E27" s="163"/>
      <c r="F27" s="163"/>
      <c r="G27" s="116"/>
      <c r="H27" s="79"/>
      <c r="I27" s="117"/>
      <c r="J27" s="117"/>
      <c r="K27" s="117"/>
      <c r="L27" s="117"/>
      <c r="M27" s="8"/>
      <c r="N27" s="144"/>
      <c r="O27" s="118"/>
    </row>
    <row r="28" spans="1:15" s="19" customFormat="1" ht="18.75">
      <c r="A28" s="6"/>
      <c r="B28" s="92" t="s">
        <v>1028</v>
      </c>
      <c r="C28" s="32" t="s">
        <v>978</v>
      </c>
      <c r="D28" s="119" t="str">
        <f>VLOOKUP(C28,'Tarifa Compacta'!$C:$E,3,0)</f>
        <v>Kit de pared Etherea 2,0 kW</v>
      </c>
      <c r="E28" s="415">
        <f>VLOOKUP(C28,'Tarifa Compacta'!C:F,4,0)</f>
        <v>1484</v>
      </c>
      <c r="F28" s="415"/>
      <c r="G28" s="93">
        <v>1.7999999999999999E-2</v>
      </c>
      <c r="H28" s="94"/>
      <c r="I28" s="95" t="s">
        <v>1340</v>
      </c>
      <c r="J28" s="95" t="s">
        <v>2960</v>
      </c>
      <c r="K28" s="95" t="s">
        <v>1342</v>
      </c>
      <c r="L28" s="95" t="s">
        <v>4293</v>
      </c>
      <c r="M28" s="418"/>
      <c r="N28" s="419"/>
      <c r="O28" s="118"/>
    </row>
    <row r="29" spans="1:15" s="19" customFormat="1" ht="18.75">
      <c r="A29" s="6"/>
      <c r="B29" s="96" t="s">
        <v>1197</v>
      </c>
      <c r="C29" s="62" t="s">
        <v>174</v>
      </c>
      <c r="D29" s="123" t="str">
        <f>VLOOKUP(C29,'Tarifa Compacta'!$C:$E,3,0)</f>
        <v>Unidad interior 2,0kW gris grafito nanoe™X Mark 3, Wi-Fi integrado, Aerowings 2.0</v>
      </c>
      <c r="E29" s="416">
        <f>VLOOKUP(C29,'Tarifa Compacta'!C:F,4,0)</f>
        <v>697</v>
      </c>
      <c r="F29" s="416"/>
      <c r="G29" s="99"/>
      <c r="H29" s="98"/>
      <c r="I29" s="100"/>
      <c r="J29" s="100"/>
      <c r="K29" s="100"/>
      <c r="L29" s="100"/>
      <c r="M29" s="8"/>
      <c r="N29" s="144"/>
      <c r="O29" s="118"/>
    </row>
    <row r="30" spans="1:15" s="19" customFormat="1" ht="18.75">
      <c r="A30" s="6"/>
      <c r="B30" s="101" t="s">
        <v>1186</v>
      </c>
      <c r="C30" s="64" t="s">
        <v>161</v>
      </c>
      <c r="D30" s="102" t="str">
        <f>VLOOKUP(C30,'Tarifa Compacta'!$C:$E,3,0)</f>
        <v>Unidad exterior Etherea 2,0kW</v>
      </c>
      <c r="E30" s="417">
        <f>VLOOKUP(C30,'Tarifa Compacta'!C:F,4,0)</f>
        <v>787</v>
      </c>
      <c r="F30" s="417"/>
      <c r="G30" s="104"/>
      <c r="H30" s="103"/>
      <c r="I30" s="105"/>
      <c r="J30" s="105"/>
      <c r="K30" s="105"/>
      <c r="L30" s="105"/>
      <c r="M30" s="8"/>
      <c r="N30" s="144"/>
      <c r="O30" s="118"/>
    </row>
    <row r="31" spans="1:15" s="19" customFormat="1" ht="18.75">
      <c r="A31" s="6"/>
      <c r="B31" s="92" t="s">
        <v>1029</v>
      </c>
      <c r="C31" s="32" t="s">
        <v>979</v>
      </c>
      <c r="D31" s="119" t="str">
        <f>VLOOKUP(C31,'Tarifa Compacta'!$C:$E,3,0)</f>
        <v>Kit de pared Etherea 2,5 kW</v>
      </c>
      <c r="E31" s="415">
        <f>VLOOKUP(C31,'Tarifa Compacta'!C:F,4,0)</f>
        <v>1577</v>
      </c>
      <c r="F31" s="415"/>
      <c r="G31" s="93">
        <v>1.7999999999999999E-2</v>
      </c>
      <c r="H31" s="94"/>
      <c r="I31" s="95" t="s">
        <v>1343</v>
      </c>
      <c r="J31" s="95" t="s">
        <v>1346</v>
      </c>
      <c r="K31" s="95" t="s">
        <v>1344</v>
      </c>
      <c r="L31" s="95" t="s">
        <v>4294</v>
      </c>
      <c r="M31" s="418"/>
      <c r="N31" s="419"/>
      <c r="O31" s="118"/>
    </row>
    <row r="32" spans="1:15" s="19" customFormat="1" ht="18.75">
      <c r="A32" s="6"/>
      <c r="B32" s="96" t="s">
        <v>1198</v>
      </c>
      <c r="C32" s="62" t="s">
        <v>175</v>
      </c>
      <c r="D32" s="123" t="str">
        <f>VLOOKUP(C32,'Tarifa Compacta'!$C:$E,3,0)</f>
        <v>Unidad interior 2,5kW gris grafito nanoe™X Mark 3, Wi-Fi integrado, Aerowings 2.0</v>
      </c>
      <c r="E32" s="416">
        <f>VLOOKUP(C32,'Tarifa Compacta'!C:F,4,0)</f>
        <v>741</v>
      </c>
      <c r="F32" s="416"/>
      <c r="G32" s="99"/>
      <c r="H32" s="98"/>
      <c r="I32" s="100"/>
      <c r="J32" s="100"/>
      <c r="K32" s="100"/>
      <c r="L32" s="100"/>
      <c r="M32" s="8"/>
      <c r="N32" s="144"/>
      <c r="O32" s="118"/>
    </row>
    <row r="33" spans="1:15" s="19" customFormat="1" ht="18.75">
      <c r="A33" s="6"/>
      <c r="B33" s="101" t="s">
        <v>1188</v>
      </c>
      <c r="C33" s="64" t="s">
        <v>162</v>
      </c>
      <c r="D33" s="102" t="str">
        <f>VLOOKUP(C33,'Tarifa Compacta'!$C:$E,3,0)</f>
        <v>Unidad exterior Etherea 2,5kW</v>
      </c>
      <c r="E33" s="417">
        <f>VLOOKUP(C33,'Tarifa Compacta'!C:F,4,0)</f>
        <v>836</v>
      </c>
      <c r="F33" s="417"/>
      <c r="G33" s="104"/>
      <c r="H33" s="103"/>
      <c r="I33" s="105"/>
      <c r="J33" s="105"/>
      <c r="K33" s="105"/>
      <c r="L33" s="105"/>
      <c r="M33" s="8"/>
      <c r="N33" s="144"/>
      <c r="O33" s="118"/>
    </row>
    <row r="34" spans="1:15" s="19" customFormat="1" ht="18.75">
      <c r="A34" s="6"/>
      <c r="B34" s="92" t="s">
        <v>1030</v>
      </c>
      <c r="C34" s="32" t="s">
        <v>980</v>
      </c>
      <c r="D34" s="119" t="str">
        <f>VLOOKUP(C34,'Tarifa Compacta'!$C:$E,3,0)</f>
        <v>Kit de pared Etherea 3,5 kW</v>
      </c>
      <c r="E34" s="415">
        <f>VLOOKUP(C34,'Tarifa Compacta'!C:F,4,0)</f>
        <v>1717</v>
      </c>
      <c r="F34" s="415"/>
      <c r="G34" s="93">
        <v>1.7999999999999999E-2</v>
      </c>
      <c r="H34" s="94"/>
      <c r="I34" s="95" t="s">
        <v>1345</v>
      </c>
      <c r="J34" s="95" t="s">
        <v>1346</v>
      </c>
      <c r="K34" s="95" t="s">
        <v>1347</v>
      </c>
      <c r="L34" s="95" t="s">
        <v>4294</v>
      </c>
      <c r="M34" s="418"/>
      <c r="N34" s="419"/>
      <c r="O34" s="118"/>
    </row>
    <row r="35" spans="1:15" s="19" customFormat="1" ht="18.75">
      <c r="A35" s="6"/>
      <c r="B35" s="96" t="s">
        <v>1199</v>
      </c>
      <c r="C35" s="62" t="s">
        <v>176</v>
      </c>
      <c r="D35" s="123" t="str">
        <f>VLOOKUP(C35,'Tarifa Compacta'!$C:$E,3,0)</f>
        <v>Unidad interior 3,5kW gris grafito nanoe™X Mark 3, Wi-Fi integrado, Aerowings 2.0</v>
      </c>
      <c r="E35" s="416">
        <f>VLOOKUP(C35,'Tarifa Compacta'!C:F,4,0)</f>
        <v>836</v>
      </c>
      <c r="F35" s="416"/>
      <c r="G35" s="99"/>
      <c r="H35" s="98"/>
      <c r="I35" s="100"/>
      <c r="J35" s="100"/>
      <c r="K35" s="100"/>
      <c r="L35" s="100"/>
      <c r="M35" s="8"/>
      <c r="N35" s="144"/>
      <c r="O35" s="118"/>
    </row>
    <row r="36" spans="1:15" s="19" customFormat="1" ht="18.75">
      <c r="A36" s="6"/>
      <c r="B36" s="101" t="s">
        <v>1190</v>
      </c>
      <c r="C36" s="64" t="s">
        <v>163</v>
      </c>
      <c r="D36" s="102" t="str">
        <f>VLOOKUP(C36,'Tarifa Compacta'!$C:$E,3,0)</f>
        <v>Unidad exterior Etherea 3,5kW</v>
      </c>
      <c r="E36" s="417">
        <f>VLOOKUP(C36,'Tarifa Compacta'!C:F,4,0)</f>
        <v>881</v>
      </c>
      <c r="F36" s="417"/>
      <c r="G36" s="104"/>
      <c r="H36" s="103"/>
      <c r="I36" s="105"/>
      <c r="J36" s="105"/>
      <c r="K36" s="105"/>
      <c r="L36" s="105"/>
      <c r="M36" s="8"/>
      <c r="N36" s="144"/>
      <c r="O36" s="118"/>
    </row>
    <row r="37" spans="1:15" ht="50.1" customHeight="1">
      <c r="B37" s="59" t="str">
        <f>'Títulos y textos'!A198</f>
        <v>SPLIT INVERTER TZ CON nanoe™X</v>
      </c>
      <c r="C37" s="59"/>
      <c r="E37" s="413"/>
      <c r="F37" s="413"/>
      <c r="G37" s="84"/>
      <c r="H37" s="83"/>
      <c r="I37" s="84"/>
      <c r="J37" s="84"/>
      <c r="K37" s="84"/>
      <c r="L37" s="84"/>
      <c r="M37" s="7"/>
      <c r="N37" s="144"/>
      <c r="O37" s="118"/>
    </row>
    <row r="38" spans="1:15" s="91" customFormat="1" ht="9.9499999999999993" customHeight="1">
      <c r="A38" s="6"/>
      <c r="B38" s="156"/>
      <c r="C38" s="113"/>
      <c r="D38" s="114"/>
      <c r="E38" s="163"/>
      <c r="F38" s="163"/>
      <c r="G38" s="116"/>
      <c r="H38" s="79"/>
      <c r="I38" s="117"/>
      <c r="J38" s="117"/>
      <c r="K38" s="117"/>
      <c r="L38" s="117"/>
      <c r="M38" s="8"/>
      <c r="N38" s="144"/>
      <c r="O38" s="118"/>
    </row>
    <row r="39" spans="1:15" s="19" customFormat="1" ht="18.75">
      <c r="A39" s="6"/>
      <c r="B39" s="92" t="s">
        <v>1032</v>
      </c>
      <c r="C39" s="32" t="s">
        <v>947</v>
      </c>
      <c r="D39" s="119" t="str">
        <f>VLOOKUP(C39,'Tarifa Compacta'!$C:$E,3,0)</f>
        <v>Kit de pared TZ Ultracompacto 2,0 kW (¡Sólo 779 mm!)</v>
      </c>
      <c r="E39" s="420">
        <f>VLOOKUP(C39,'Tarifa Compacta'!C:F,4,0)</f>
        <v>917</v>
      </c>
      <c r="F39" s="420"/>
      <c r="G39" s="93">
        <v>1.7999999999999999E-2</v>
      </c>
      <c r="H39" s="94"/>
      <c r="I39" s="95" t="s">
        <v>1356</v>
      </c>
      <c r="J39" s="95" t="s">
        <v>1349</v>
      </c>
      <c r="K39" s="95" t="s">
        <v>1357</v>
      </c>
      <c r="L39" s="95" t="s">
        <v>4299</v>
      </c>
      <c r="M39" s="8"/>
      <c r="N39" s="421"/>
      <c r="O39" s="118"/>
    </row>
    <row r="40" spans="1:15" s="19" customFormat="1" ht="18.75">
      <c r="A40" s="6"/>
      <c r="B40" s="96" t="s">
        <v>1200</v>
      </c>
      <c r="C40" s="62" t="s">
        <v>185</v>
      </c>
      <c r="D40" s="123" t="str">
        <f>VLOOKUP(C40,'Tarifa Compacta'!$C:$E,3,0)</f>
        <v>Unidad interior 2,0kW nanoe™X, Wi-Fi integrado, Aerowings</v>
      </c>
      <c r="E40" s="422">
        <f>VLOOKUP(C40,'Tarifa Compacta'!C:F,4,0)</f>
        <v>403</v>
      </c>
      <c r="F40" s="422"/>
      <c r="G40" s="99"/>
      <c r="H40" s="98"/>
      <c r="I40" s="121"/>
      <c r="J40" s="121"/>
      <c r="K40" s="121"/>
      <c r="L40" s="95" t="s">
        <v>4298</v>
      </c>
      <c r="M40" s="8"/>
      <c r="N40" s="421"/>
      <c r="O40" s="118"/>
    </row>
    <row r="41" spans="1:15" s="19" customFormat="1" ht="18.75">
      <c r="A41" s="6"/>
      <c r="B41" s="101" t="s">
        <v>1201</v>
      </c>
      <c r="C41" s="64" t="s">
        <v>177</v>
      </c>
      <c r="D41" s="102" t="str">
        <f>VLOOKUP(C41,'Tarifa Compacta'!$C:$E,3,0)</f>
        <v>Unidad exterior TZ 2,0kW</v>
      </c>
      <c r="E41" s="423">
        <f>VLOOKUP(C41,'Tarifa Compacta'!C:F,4,0)</f>
        <v>514</v>
      </c>
      <c r="F41" s="423"/>
      <c r="G41" s="104"/>
      <c r="H41" s="103"/>
      <c r="I41" s="122"/>
      <c r="J41" s="122"/>
      <c r="K41" s="122"/>
      <c r="L41" s="122"/>
      <c r="M41" s="8"/>
      <c r="N41" s="421"/>
      <c r="O41" s="118"/>
    </row>
    <row r="42" spans="1:15" s="19" customFormat="1" ht="18.75">
      <c r="A42" s="6"/>
      <c r="B42" s="92" t="s">
        <v>1033</v>
      </c>
      <c r="C42" s="32" t="s">
        <v>948</v>
      </c>
      <c r="D42" s="119" t="str">
        <f>VLOOKUP(C42,'Tarifa Compacta'!$C:$E,3,0)</f>
        <v>Kit de pared TZ Ultracompacto 2,5 kW (¡Sólo 779 mm!)</v>
      </c>
      <c r="E42" s="424">
        <f>VLOOKUP(C42,'Tarifa Compacta'!C:F,4,0)</f>
        <v>1015</v>
      </c>
      <c r="F42" s="424"/>
      <c r="G42" s="93">
        <v>1.7999999999999999E-2</v>
      </c>
      <c r="H42" s="94"/>
      <c r="I42" s="95" t="s">
        <v>1343</v>
      </c>
      <c r="J42" s="95" t="s">
        <v>2959</v>
      </c>
      <c r="K42" s="95" t="s">
        <v>1358</v>
      </c>
      <c r="L42" s="95" t="s">
        <v>4297</v>
      </c>
      <c r="M42" s="8"/>
      <c r="N42" s="421"/>
      <c r="O42" s="118"/>
    </row>
    <row r="43" spans="1:15" s="19" customFormat="1" ht="18.75">
      <c r="A43" s="6"/>
      <c r="B43" s="96" t="s">
        <v>1202</v>
      </c>
      <c r="C43" s="62" t="s">
        <v>186</v>
      </c>
      <c r="D43" s="123" t="str">
        <f>VLOOKUP(C43,'Tarifa Compacta'!$C:$E,3,0)</f>
        <v>Unidad interior 2,5kW nanoe™X, Wi-Fi integrado, Aerowings</v>
      </c>
      <c r="E43" s="422">
        <f>VLOOKUP(C43,'Tarifa Compacta'!C:F,4,0)</f>
        <v>444</v>
      </c>
      <c r="F43" s="422"/>
      <c r="G43" s="99"/>
      <c r="H43" s="98"/>
      <c r="I43" s="121"/>
      <c r="J43" s="121"/>
      <c r="K43" s="121"/>
      <c r="L43" s="95" t="s">
        <v>4298</v>
      </c>
      <c r="M43" s="8"/>
      <c r="N43" s="421"/>
      <c r="O43" s="118"/>
    </row>
    <row r="44" spans="1:15" s="19" customFormat="1" ht="18.75">
      <c r="A44" s="6"/>
      <c r="B44" s="101" t="s">
        <v>1203</v>
      </c>
      <c r="C44" s="64" t="s">
        <v>178</v>
      </c>
      <c r="D44" s="102" t="str">
        <f>VLOOKUP(C44,'Tarifa Compacta'!$C:$E,3,0)</f>
        <v>Unidad exterior TZ 2,5kW</v>
      </c>
      <c r="E44" s="423">
        <f>VLOOKUP(C44,'Tarifa Compacta'!C:F,4,0)</f>
        <v>571</v>
      </c>
      <c r="F44" s="423"/>
      <c r="G44" s="104"/>
      <c r="H44" s="103"/>
      <c r="I44" s="122"/>
      <c r="J44" s="122"/>
      <c r="K44" s="122"/>
      <c r="L44" s="122"/>
      <c r="M44" s="8"/>
      <c r="N44" s="421"/>
      <c r="O44" s="118"/>
    </row>
    <row r="45" spans="1:15" s="19" customFormat="1" ht="18.75">
      <c r="A45" s="6"/>
      <c r="B45" s="92" t="s">
        <v>1034</v>
      </c>
      <c r="C45" s="32" t="s">
        <v>949</v>
      </c>
      <c r="D45" s="119" t="str">
        <f>VLOOKUP(C45,'Tarifa Compacta'!$C:$E,3,0)</f>
        <v>Kit de pared TZ Ultracompacto 3,5 kW (¡Sólo 779 mm!)</v>
      </c>
      <c r="E45" s="424">
        <f>VLOOKUP(C45,'Tarifa Compacta'!C:F,4,0)</f>
        <v>1127</v>
      </c>
      <c r="F45" s="424"/>
      <c r="G45" s="93">
        <v>1.7999999999999999E-2</v>
      </c>
      <c r="H45" s="94"/>
      <c r="I45" s="95" t="s">
        <v>1345</v>
      </c>
      <c r="J45" s="95" t="s">
        <v>1359</v>
      </c>
      <c r="K45" s="95" t="s">
        <v>1347</v>
      </c>
      <c r="L45" s="95" t="s">
        <v>4301</v>
      </c>
      <c r="M45" s="8"/>
      <c r="N45" s="421"/>
      <c r="O45" s="118"/>
    </row>
    <row r="46" spans="1:15" s="19" customFormat="1" ht="18.75">
      <c r="A46" s="6"/>
      <c r="B46" s="96" t="s">
        <v>1204</v>
      </c>
      <c r="C46" s="62" t="s">
        <v>187</v>
      </c>
      <c r="D46" s="123" t="str">
        <f>VLOOKUP(C46,'Tarifa Compacta'!$C:$E,3,0)</f>
        <v>Unidad interior 3,5kW nanoe™X, Wi-Fi integrado, Aerowings</v>
      </c>
      <c r="E46" s="422">
        <f>VLOOKUP(C46,'Tarifa Compacta'!C:F,4,0)</f>
        <v>496</v>
      </c>
      <c r="F46" s="422"/>
      <c r="G46" s="99"/>
      <c r="H46" s="98"/>
      <c r="I46" s="121"/>
      <c r="J46" s="121"/>
      <c r="K46" s="121"/>
      <c r="L46" s="95" t="s">
        <v>4298</v>
      </c>
      <c r="M46" s="8"/>
      <c r="N46" s="421"/>
      <c r="O46" s="118"/>
    </row>
    <row r="47" spans="1:15" s="19" customFormat="1" ht="18.75">
      <c r="A47" s="6"/>
      <c r="B47" s="101" t="s">
        <v>1205</v>
      </c>
      <c r="C47" s="64" t="s">
        <v>179</v>
      </c>
      <c r="D47" s="102" t="str">
        <f>VLOOKUP(C47,'Tarifa Compacta'!$C:$E,3,0)</f>
        <v>Unidad exterior TZ 3,5kW</v>
      </c>
      <c r="E47" s="423">
        <f>VLOOKUP(C47,'Tarifa Compacta'!C:F,4,0)</f>
        <v>631</v>
      </c>
      <c r="F47" s="423"/>
      <c r="G47" s="104"/>
      <c r="H47" s="103"/>
      <c r="I47" s="122"/>
      <c r="J47" s="122"/>
      <c r="K47" s="122"/>
      <c r="L47" s="122"/>
      <c r="M47" s="8"/>
      <c r="N47" s="421"/>
      <c r="O47" s="118"/>
    </row>
    <row r="48" spans="1:15" s="19" customFormat="1" ht="18.75">
      <c r="A48" s="6"/>
      <c r="B48" s="92" t="s">
        <v>1035</v>
      </c>
      <c r="C48" s="32" t="s">
        <v>950</v>
      </c>
      <c r="D48" s="119" t="str">
        <f>VLOOKUP(C48,'Tarifa Compacta'!$C:$E,3,0)</f>
        <v>Kit de pared TZ Ultracompacto 4,2 kW (¡Sólo 779 mm!)</v>
      </c>
      <c r="E48" s="424">
        <f>VLOOKUP(C48,'Tarifa Compacta'!C:F,4,0)</f>
        <v>1599</v>
      </c>
      <c r="F48" s="424"/>
      <c r="G48" s="93">
        <v>1.7999999999999999E-2</v>
      </c>
      <c r="H48" s="94"/>
      <c r="I48" s="95" t="s">
        <v>1348</v>
      </c>
      <c r="J48" s="95" t="s">
        <v>1360</v>
      </c>
      <c r="K48" s="95" t="s">
        <v>1351</v>
      </c>
      <c r="L48" s="95" t="s">
        <v>4302</v>
      </c>
      <c r="M48" s="8"/>
      <c r="N48" s="144"/>
      <c r="O48" s="118"/>
    </row>
    <row r="49" spans="1:15" s="19" customFormat="1" ht="18.75">
      <c r="A49" s="6"/>
      <c r="B49" s="96" t="s">
        <v>1206</v>
      </c>
      <c r="C49" s="62" t="s">
        <v>188</v>
      </c>
      <c r="D49" s="123" t="str">
        <f>VLOOKUP(C49,'Tarifa Compacta'!$C:$E,3,0)</f>
        <v>Unidad interior 4,2kW nanoe™X, Wi-Fi integrado, Aerowings</v>
      </c>
      <c r="E49" s="425">
        <f>VLOOKUP(C49,'Tarifa Compacta'!C:F,4,0)</f>
        <v>633</v>
      </c>
      <c r="F49" s="425"/>
      <c r="G49" s="99"/>
      <c r="H49" s="98"/>
      <c r="I49" s="121"/>
      <c r="J49" s="121"/>
      <c r="K49" s="121"/>
      <c r="L49" s="95" t="s">
        <v>4303</v>
      </c>
      <c r="M49" s="8"/>
      <c r="N49" s="144"/>
      <c r="O49" s="118"/>
    </row>
    <row r="50" spans="1:15" s="19" customFormat="1" ht="18.75">
      <c r="A50" s="6"/>
      <c r="B50" s="101" t="s">
        <v>1207</v>
      </c>
      <c r="C50" s="64" t="s">
        <v>180</v>
      </c>
      <c r="D50" s="102" t="str">
        <f>VLOOKUP(C50,'Tarifa Compacta'!$C:$E,3,0)</f>
        <v>Unidad exterior TZ 4,2kW</v>
      </c>
      <c r="E50" s="426">
        <f>VLOOKUP(C50,'Tarifa Compacta'!C:F,4,0)</f>
        <v>966</v>
      </c>
      <c r="F50" s="426"/>
      <c r="G50" s="104"/>
      <c r="H50" s="103"/>
      <c r="I50" s="122"/>
      <c r="J50" s="122"/>
      <c r="K50" s="122"/>
      <c r="L50" s="122"/>
      <c r="M50" s="8"/>
      <c r="N50" s="144"/>
      <c r="O50" s="118"/>
    </row>
    <row r="51" spans="1:15" s="19" customFormat="1" ht="18.75">
      <c r="A51" s="6"/>
      <c r="B51" s="92" t="s">
        <v>1036</v>
      </c>
      <c r="C51" s="32" t="s">
        <v>951</v>
      </c>
      <c r="D51" s="119" t="str">
        <f>VLOOKUP(C51,'Tarifa Compacta'!$C:$E,3,0)</f>
        <v>Kit de pared TZ Ultracompacto 5,0 kW (¡Sólo 779 mm!)</v>
      </c>
      <c r="E51" s="424">
        <f>VLOOKUP(C51,'Tarifa Compacta'!C:F,4,0)</f>
        <v>2516</v>
      </c>
      <c r="F51" s="424"/>
      <c r="G51" s="93">
        <v>1.7999999999999999E-2</v>
      </c>
      <c r="H51" s="94"/>
      <c r="I51" s="95" t="s">
        <v>1351</v>
      </c>
      <c r="J51" s="95" t="s">
        <v>1361</v>
      </c>
      <c r="K51" s="95" t="s">
        <v>1362</v>
      </c>
      <c r="L51" s="95" t="s">
        <v>4304</v>
      </c>
      <c r="M51" s="8"/>
      <c r="N51" s="144"/>
      <c r="O51" s="118"/>
    </row>
    <row r="52" spans="1:15" s="19" customFormat="1" ht="18.75">
      <c r="A52" s="6"/>
      <c r="B52" s="96" t="s">
        <v>1208</v>
      </c>
      <c r="C52" s="62" t="s">
        <v>189</v>
      </c>
      <c r="D52" s="123" t="str">
        <f>VLOOKUP(C52,'Tarifa Compacta'!$C:$E,3,0)</f>
        <v>Unidad interior 5,0kW nanoe™X, Wi-Fi integrado, Aerowings</v>
      </c>
      <c r="E52" s="425">
        <f>VLOOKUP(C52,'Tarifa Compacta'!C:F,4,0)</f>
        <v>996</v>
      </c>
      <c r="F52" s="425"/>
      <c r="G52" s="99"/>
      <c r="H52" s="98"/>
      <c r="I52" s="100"/>
      <c r="J52" s="100"/>
      <c r="K52" s="100"/>
      <c r="L52" s="95" t="s">
        <v>4305</v>
      </c>
      <c r="M52" s="8"/>
      <c r="N52" s="144"/>
      <c r="O52" s="118"/>
    </row>
    <row r="53" spans="1:15" s="19" customFormat="1" ht="18.75">
      <c r="A53" s="6"/>
      <c r="B53" s="101" t="s">
        <v>1209</v>
      </c>
      <c r="C53" s="64" t="s">
        <v>181</v>
      </c>
      <c r="D53" s="102" t="str">
        <f>VLOOKUP(C53,'Tarifa Compacta'!$C:$E,3,0)</f>
        <v>Unidad exterior TZ 5,0kW</v>
      </c>
      <c r="E53" s="426">
        <f>VLOOKUP(C53,'Tarifa Compacta'!C:F,4,0)</f>
        <v>1520</v>
      </c>
      <c r="F53" s="426"/>
      <c r="G53" s="104"/>
      <c r="H53" s="103"/>
      <c r="I53" s="105"/>
      <c r="J53" s="105"/>
      <c r="K53" s="105"/>
      <c r="L53" s="105"/>
      <c r="M53" s="8"/>
      <c r="N53" s="144"/>
      <c r="O53" s="118"/>
    </row>
    <row r="54" spans="1:15" s="19" customFormat="1" ht="18.75">
      <c r="A54" s="6"/>
      <c r="B54" s="92" t="s">
        <v>1037</v>
      </c>
      <c r="C54" s="32" t="s">
        <v>952</v>
      </c>
      <c r="D54" s="119" t="str">
        <f>VLOOKUP(C54,'Tarifa Compacta'!$C:$E,3,0)</f>
        <v>Kit de pared TZ Ultracompacto 6,0 kW</v>
      </c>
      <c r="E54" s="424">
        <f>VLOOKUP(C54,'Tarifa Compacta'!C:F,4,0)</f>
        <v>3096</v>
      </c>
      <c r="F54" s="424"/>
      <c r="G54" s="93">
        <v>1.7999999999999999E-2</v>
      </c>
      <c r="H54" s="94"/>
      <c r="I54" s="95" t="s">
        <v>1363</v>
      </c>
      <c r="J54" s="95" t="s">
        <v>1359</v>
      </c>
      <c r="K54" s="95" t="s">
        <v>1364</v>
      </c>
      <c r="L54" s="95" t="s">
        <v>4299</v>
      </c>
      <c r="M54" s="8"/>
      <c r="N54" s="144"/>
      <c r="O54" s="118"/>
    </row>
    <row r="55" spans="1:15" s="19" customFormat="1" ht="18.75">
      <c r="A55" s="6"/>
      <c r="B55" s="96" t="s">
        <v>1210</v>
      </c>
      <c r="C55" s="62" t="s">
        <v>190</v>
      </c>
      <c r="D55" s="123" t="str">
        <f>VLOOKUP(C55,'Tarifa Compacta'!$C:$E,3,0)</f>
        <v>Unidad interior 6,0kW nanoe™X, Wi-Fi integrado, Aerowings</v>
      </c>
      <c r="E55" s="425">
        <f>VLOOKUP(C55,'Tarifa Compacta'!C:F,4,0)</f>
        <v>1227</v>
      </c>
      <c r="F55" s="425"/>
      <c r="G55" s="99"/>
      <c r="H55" s="98"/>
      <c r="I55" s="100"/>
      <c r="J55" s="100"/>
      <c r="K55" s="100"/>
      <c r="L55" s="95" t="s">
        <v>4295</v>
      </c>
      <c r="M55" s="8"/>
      <c r="N55" s="144"/>
      <c r="O55" s="118"/>
    </row>
    <row r="56" spans="1:15" s="19" customFormat="1" ht="18.75">
      <c r="A56" s="6"/>
      <c r="B56" s="101" t="s">
        <v>1211</v>
      </c>
      <c r="C56" s="64" t="s">
        <v>182</v>
      </c>
      <c r="D56" s="102" t="str">
        <f>VLOOKUP(C56,'Tarifa Compacta'!$C:$E,3,0)</f>
        <v>Unidad exterior TZ 6,0kW</v>
      </c>
      <c r="E56" s="426">
        <f>VLOOKUP(C56,'Tarifa Compacta'!C:F,4,0)</f>
        <v>1869</v>
      </c>
      <c r="F56" s="426"/>
      <c r="G56" s="104"/>
      <c r="H56" s="103"/>
      <c r="I56" s="105"/>
      <c r="J56" s="105"/>
      <c r="K56" s="105"/>
      <c r="L56" s="105"/>
      <c r="M56" s="8"/>
      <c r="N56" s="144"/>
      <c r="O56" s="118"/>
    </row>
    <row r="57" spans="1:15" s="19" customFormat="1" ht="18.75">
      <c r="A57" s="6"/>
      <c r="B57" s="92" t="s">
        <v>1038</v>
      </c>
      <c r="C57" s="32" t="s">
        <v>953</v>
      </c>
      <c r="D57" s="119" t="str">
        <f>VLOOKUP(C57,'Tarifa Compacta'!$C:$E,3,0)</f>
        <v>Kit de pared TZ Ultracompacto 7,1 kW</v>
      </c>
      <c r="E57" s="424">
        <f>VLOOKUP(C57,'Tarifa Compacta'!C:F,4,0)</f>
        <v>3593</v>
      </c>
      <c r="F57" s="424"/>
      <c r="G57" s="93">
        <v>1.7999999999999999E-2</v>
      </c>
      <c r="H57" s="94"/>
      <c r="I57" s="95" t="s">
        <v>1365</v>
      </c>
      <c r="J57" s="95" t="s">
        <v>1366</v>
      </c>
      <c r="K57" s="95" t="s">
        <v>1367</v>
      </c>
      <c r="L57" s="95" t="s">
        <v>4306</v>
      </c>
      <c r="M57" s="8"/>
      <c r="N57" s="144"/>
      <c r="O57" s="118"/>
    </row>
    <row r="58" spans="1:15" s="19" customFormat="1" ht="18.75">
      <c r="A58" s="6"/>
      <c r="B58" s="96" t="s">
        <v>1212</v>
      </c>
      <c r="C58" s="62" t="s">
        <v>191</v>
      </c>
      <c r="D58" s="123" t="str">
        <f>VLOOKUP(C58,'Tarifa Compacta'!$C:$E,3,0)</f>
        <v>Unidad interior 7,1kW nanoe™X, Wi-Fi integrado, Aerowings</v>
      </c>
      <c r="E58" s="425">
        <f>VLOOKUP(C58,'Tarifa Compacta'!C:F,4,0)</f>
        <v>1426</v>
      </c>
      <c r="F58" s="425"/>
      <c r="G58" s="99"/>
      <c r="H58" s="98"/>
      <c r="I58" s="100"/>
      <c r="J58" s="100"/>
      <c r="K58" s="100"/>
      <c r="L58" s="95" t="s">
        <v>4303</v>
      </c>
      <c r="M58" s="8"/>
      <c r="N58" s="144"/>
      <c r="O58" s="118"/>
    </row>
    <row r="59" spans="1:15" s="19" customFormat="1" ht="18.75">
      <c r="A59" s="6"/>
      <c r="B59" s="101" t="s">
        <v>1213</v>
      </c>
      <c r="C59" s="64" t="s">
        <v>183</v>
      </c>
      <c r="D59" s="102" t="str">
        <f>VLOOKUP(C59,'Tarifa Compacta'!$C:$E,3,0)</f>
        <v>Unidad exterior TZ 7,1kW</v>
      </c>
      <c r="E59" s="426">
        <f>VLOOKUP(C59,'Tarifa Compacta'!C:F,4,0)</f>
        <v>2167</v>
      </c>
      <c r="F59" s="426"/>
      <c r="G59" s="104"/>
      <c r="H59" s="103"/>
      <c r="I59" s="105"/>
      <c r="J59" s="105"/>
      <c r="K59" s="105"/>
      <c r="L59" s="105"/>
      <c r="M59" s="8"/>
      <c r="N59" s="144"/>
      <c r="O59" s="118"/>
    </row>
    <row r="60" spans="1:15" ht="50.1" customHeight="1">
      <c r="B60" s="59" t="str">
        <f>'Títulos y textos'!A199</f>
        <v>SPLIT INVERTER SERVER ROOM para aplicaciones 24/7 y 365 días/año</v>
      </c>
      <c r="C60" s="59"/>
      <c r="E60" s="413"/>
      <c r="F60" s="413"/>
      <c r="G60" s="84"/>
      <c r="H60" s="83"/>
      <c r="I60" s="84"/>
      <c r="J60" s="84"/>
      <c r="K60" s="84"/>
      <c r="L60" s="84"/>
      <c r="M60" s="8"/>
      <c r="N60" s="144"/>
      <c r="O60" s="118"/>
    </row>
    <row r="61" spans="1:15" s="19" customFormat="1" ht="9.9499999999999993" customHeight="1">
      <c r="A61" s="6"/>
      <c r="B61" s="156"/>
      <c r="C61" s="113"/>
      <c r="D61" s="114"/>
      <c r="E61" s="163"/>
      <c r="F61" s="163"/>
      <c r="G61" s="116"/>
      <c r="H61" s="79"/>
      <c r="I61" s="117"/>
      <c r="J61" s="117"/>
      <c r="K61" s="117"/>
      <c r="L61" s="117"/>
      <c r="M61" s="8"/>
      <c r="N61" s="144"/>
      <c r="O61" s="118"/>
    </row>
    <row r="62" spans="1:15" s="19" customFormat="1" ht="18.75">
      <c r="A62" s="6"/>
      <c r="B62" s="1022" t="str">
        <f>_xlfn.XLOOKUP(C62,'Tarifa Compacta'!C:C,'Tarifa Compacta'!B:B,"",0,1)</f>
        <v>-</v>
      </c>
      <c r="C62" s="343" t="s">
        <v>2804</v>
      </c>
      <c r="D62" s="1023"/>
      <c r="E62" s="1024">
        <f>VLOOKUP(C62,'Tarifa Compacta'!C:F,4,0)</f>
        <v>1452</v>
      </c>
      <c r="F62" s="1024"/>
      <c r="G62" s="1025">
        <v>1.7999999999999999E-2</v>
      </c>
      <c r="H62" s="1026"/>
      <c r="I62" s="1027" t="s">
        <v>1343</v>
      </c>
      <c r="J62" s="1027" t="s">
        <v>1368</v>
      </c>
      <c r="K62" s="1027" t="s">
        <v>1344</v>
      </c>
      <c r="L62" s="1027" t="s">
        <v>4305</v>
      </c>
      <c r="M62" s="8"/>
      <c r="N62" s="144"/>
      <c r="O62" s="118"/>
    </row>
    <row r="63" spans="1:15" s="19" customFormat="1" ht="18.75">
      <c r="A63" s="6"/>
      <c r="B63" s="1028" t="str">
        <f>_xlfn.XLOOKUP(C63,'Tarifa Compacta'!C:C,'Tarifa Compacta'!B:B,"",0,1)</f>
        <v>5025232974801</v>
      </c>
      <c r="C63" s="766" t="s">
        <v>2809</v>
      </c>
      <c r="D63" s="1029" t="str">
        <f>VLOOKUP(C63,'Tarifa Compacta'!$C:$E,3,0)</f>
        <v>Unidad interior 2,5kW con control de pared por cable, Aerowings 2.0, Wi-Fi mejorado</v>
      </c>
      <c r="E63" s="1030">
        <f>VLOOKUP(C63,'Tarifa Compacta'!C:F,4,0)</f>
        <v>521</v>
      </c>
      <c r="F63" s="1030"/>
      <c r="G63" s="1031"/>
      <c r="H63" s="1032"/>
      <c r="I63" s="1033"/>
      <c r="J63" s="1033"/>
      <c r="K63" s="1033"/>
      <c r="L63" s="1033"/>
      <c r="M63" s="8"/>
      <c r="N63" s="144"/>
      <c r="O63" s="118"/>
    </row>
    <row r="64" spans="1:15" s="19" customFormat="1" ht="18.75">
      <c r="A64" s="6"/>
      <c r="B64" s="969" t="str">
        <f>_xlfn.XLOOKUP(C64,'Tarifa Compacta'!C:C,'Tarifa Compacta'!B:B,"",0,1)</f>
        <v>5025232974856</v>
      </c>
      <c r="C64" s="769" t="s">
        <v>2810</v>
      </c>
      <c r="D64" s="991" t="str">
        <f>VLOOKUP(C64,'Tarifa Compacta'!$C:$E,3,0)</f>
        <v>Unidad exterior 2,5kW YKEA</v>
      </c>
      <c r="E64" s="1034">
        <f>VLOOKUP(C64,'Tarifa Compacta'!C:F,4,0)</f>
        <v>931</v>
      </c>
      <c r="F64" s="1034"/>
      <c r="G64" s="1035"/>
      <c r="H64" s="1036"/>
      <c r="I64" s="975"/>
      <c r="J64" s="975"/>
      <c r="K64" s="975"/>
      <c r="L64" s="975"/>
      <c r="M64" s="8"/>
      <c r="N64" s="144"/>
      <c r="O64" s="118"/>
    </row>
    <row r="65" spans="1:15" s="19" customFormat="1" ht="18.75">
      <c r="A65" s="6"/>
      <c r="B65" s="1022" t="str">
        <f>_xlfn.XLOOKUP(C65,'Tarifa Compacta'!C:C,'Tarifa Compacta'!B:B,"",0,1)</f>
        <v>-</v>
      </c>
      <c r="C65" s="343" t="s">
        <v>2805</v>
      </c>
      <c r="D65" s="1023"/>
      <c r="E65" s="1037">
        <f>VLOOKUP(C65,'Tarifa Compacta'!C:F,4,0)</f>
        <v>1567</v>
      </c>
      <c r="F65" s="1037"/>
      <c r="G65" s="1025">
        <v>1.7999999999999999E-2</v>
      </c>
      <c r="H65" s="1026"/>
      <c r="I65" s="1027" t="s">
        <v>1345</v>
      </c>
      <c r="J65" s="1027" t="s">
        <v>1368</v>
      </c>
      <c r="K65" s="1027" t="s">
        <v>1347</v>
      </c>
      <c r="L65" s="1027" t="s">
        <v>4605</v>
      </c>
      <c r="M65" s="8"/>
      <c r="N65" s="144"/>
      <c r="O65" s="118"/>
    </row>
    <row r="66" spans="1:15" s="19" customFormat="1" ht="18.75">
      <c r="A66" s="6"/>
      <c r="B66" s="1028" t="str">
        <f>_xlfn.XLOOKUP(C66,'Tarifa Compacta'!C:C,'Tarifa Compacta'!B:B,"",0,1)</f>
        <v>5025232974818</v>
      </c>
      <c r="C66" s="766" t="s">
        <v>2811</v>
      </c>
      <c r="D66" s="1029" t="str">
        <f>VLOOKUP(C66,'Tarifa Compacta'!$C:$E,3,0)</f>
        <v>Unidad interior 3,5kW con control de pared por cable, Aerowings 2.0, Wi-Fi mejorado</v>
      </c>
      <c r="E66" s="1030">
        <f>VLOOKUP(C66,'Tarifa Compacta'!C:F,4,0)</f>
        <v>586</v>
      </c>
      <c r="F66" s="1030"/>
      <c r="G66" s="1031"/>
      <c r="H66" s="1032"/>
      <c r="I66" s="1033"/>
      <c r="J66" s="1033"/>
      <c r="K66" s="1033"/>
      <c r="L66" s="1033"/>
      <c r="M66" s="8"/>
      <c r="N66" s="144"/>
      <c r="O66" s="118"/>
    </row>
    <row r="67" spans="1:15" s="19" customFormat="1" ht="18.75">
      <c r="A67" s="6"/>
      <c r="B67" s="969" t="str">
        <f>_xlfn.XLOOKUP(C67,'Tarifa Compacta'!C:C,'Tarifa Compacta'!B:B,"",0,1)</f>
        <v>5025232974863</v>
      </c>
      <c r="C67" s="769" t="s">
        <v>2812</v>
      </c>
      <c r="D67" s="991" t="str">
        <f>VLOOKUP(C67,'Tarifa Compacta'!$C:$E,3,0)</f>
        <v>Unidad exterior 3,5kW YKEA</v>
      </c>
      <c r="E67" s="1034">
        <f>VLOOKUP(C67,'Tarifa Compacta'!C:F,4,0)</f>
        <v>981</v>
      </c>
      <c r="F67" s="1034"/>
      <c r="G67" s="1035"/>
      <c r="H67" s="1036"/>
      <c r="I67" s="975"/>
      <c r="J67" s="975"/>
      <c r="K67" s="975"/>
      <c r="L67" s="975"/>
      <c r="M67" s="8"/>
      <c r="N67" s="144"/>
      <c r="O67" s="118"/>
    </row>
    <row r="68" spans="1:15" s="19" customFormat="1" ht="18.75">
      <c r="A68" s="6"/>
      <c r="B68" s="1022" t="str">
        <f>_xlfn.XLOOKUP(C68,'Tarifa Compacta'!C:C,'Tarifa Compacta'!B:B,"",0,1)</f>
        <v>-</v>
      </c>
      <c r="C68" s="343" t="s">
        <v>2806</v>
      </c>
      <c r="D68" s="1023"/>
      <c r="E68" s="1037">
        <f>VLOOKUP(C68,'Tarifa Compacta'!C:F,4,0)</f>
        <v>2429</v>
      </c>
      <c r="F68" s="1037"/>
      <c r="G68" s="1025">
        <v>1.7999999999999999E-2</v>
      </c>
      <c r="H68" s="1026"/>
      <c r="I68" s="1027" t="s">
        <v>1348</v>
      </c>
      <c r="J68" s="1027" t="s">
        <v>1368</v>
      </c>
      <c r="K68" s="1027" t="s">
        <v>1369</v>
      </c>
      <c r="L68" s="1027" t="s">
        <v>4606</v>
      </c>
      <c r="M68" s="8"/>
      <c r="N68" s="144"/>
      <c r="O68" s="118"/>
    </row>
    <row r="69" spans="1:15" s="19" customFormat="1" ht="18.75">
      <c r="A69" s="6"/>
      <c r="B69" s="1028" t="str">
        <f>_xlfn.XLOOKUP(C69,'Tarifa Compacta'!C:C,'Tarifa Compacta'!B:B,"",0,1)</f>
        <v>5025232974825</v>
      </c>
      <c r="C69" s="766" t="s">
        <v>2813</v>
      </c>
      <c r="D69" s="1029" t="str">
        <f>VLOOKUP(C69,'Tarifa Compacta'!$C:$E,3,0)</f>
        <v>Unidad interior 4,2kW con control de pared por cable, Aerowings 2.0, Wi-Fi mejorado</v>
      </c>
      <c r="E69" s="1030">
        <f>VLOOKUP(C69,'Tarifa Compacta'!C:F,4,0)</f>
        <v>840</v>
      </c>
      <c r="F69" s="1030"/>
      <c r="G69" s="1025"/>
      <c r="H69" s="1032"/>
      <c r="I69" s="1033"/>
      <c r="J69" s="1033"/>
      <c r="K69" s="1033"/>
      <c r="L69" s="1033"/>
      <c r="M69" s="8"/>
      <c r="N69" s="144"/>
      <c r="O69" s="118"/>
    </row>
    <row r="70" spans="1:15" s="19" customFormat="1" ht="18.75">
      <c r="A70" s="6"/>
      <c r="B70" s="969" t="str">
        <f>_xlfn.XLOOKUP(C70,'Tarifa Compacta'!C:C,'Tarifa Compacta'!B:B,"",0,1)</f>
        <v>5025232974870</v>
      </c>
      <c r="C70" s="769" t="s">
        <v>2814</v>
      </c>
      <c r="D70" s="991" t="str">
        <f>VLOOKUP(C70,'Tarifa Compacta'!$C:$E,3,0)</f>
        <v>Unidad exterior 4,2kW YKEA</v>
      </c>
      <c r="E70" s="1034">
        <f>VLOOKUP(C70,'Tarifa Compacta'!C:F,4,0)</f>
        <v>1589</v>
      </c>
      <c r="F70" s="1034"/>
      <c r="G70" s="1035"/>
      <c r="H70" s="1036"/>
      <c r="I70" s="975"/>
      <c r="J70" s="975"/>
      <c r="K70" s="975"/>
      <c r="L70" s="975"/>
      <c r="M70" s="8"/>
      <c r="N70" s="144"/>
      <c r="O70" s="118"/>
    </row>
    <row r="71" spans="1:15" s="19" customFormat="1" ht="18.75">
      <c r="A71" s="6"/>
      <c r="B71" s="1022" t="str">
        <f>_xlfn.XLOOKUP(C71,'Tarifa Compacta'!C:C,'Tarifa Compacta'!B:B,"",0,1)</f>
        <v>-</v>
      </c>
      <c r="C71" s="343" t="s">
        <v>2807</v>
      </c>
      <c r="D71" s="1023"/>
      <c r="E71" s="1037">
        <f>VLOOKUP(C71,'Tarifa Compacta'!C:F,4,0)</f>
        <v>2663</v>
      </c>
      <c r="F71" s="1037"/>
      <c r="G71" s="1025">
        <v>1.7999999999999999E-2</v>
      </c>
      <c r="H71" s="1026"/>
      <c r="I71" s="1027" t="s">
        <v>1351</v>
      </c>
      <c r="J71" s="1027" t="s">
        <v>1368</v>
      </c>
      <c r="K71" s="1027" t="s">
        <v>1352</v>
      </c>
      <c r="L71" s="1027" t="s">
        <v>4605</v>
      </c>
      <c r="M71" s="8"/>
      <c r="N71" s="144"/>
      <c r="O71" s="118"/>
    </row>
    <row r="72" spans="1:15" s="19" customFormat="1" ht="18.75">
      <c r="A72" s="6"/>
      <c r="B72" s="1028" t="str">
        <f>_xlfn.XLOOKUP(C72,'Tarifa Compacta'!C:C,'Tarifa Compacta'!B:B,"",0,1)</f>
        <v>5025232974832</v>
      </c>
      <c r="C72" s="766" t="s">
        <v>2815</v>
      </c>
      <c r="D72" s="1029" t="str">
        <f>VLOOKUP(C72,'Tarifa Compacta'!$C:$E,3,0)</f>
        <v>Unidad interior 5,0kW con control de pared por cable, Aerowings 2.0, Wi-Fi mejorado</v>
      </c>
      <c r="E72" s="1030">
        <f>VLOOKUP(C72,'Tarifa Compacta'!C:F,4,0)</f>
        <v>879</v>
      </c>
      <c r="F72" s="1030"/>
      <c r="G72" s="1031"/>
      <c r="H72" s="1032"/>
      <c r="I72" s="1033"/>
      <c r="J72" s="1033"/>
      <c r="K72" s="1033"/>
      <c r="L72" s="1033"/>
      <c r="M72" s="8"/>
      <c r="N72" s="144"/>
      <c r="O72" s="118"/>
    </row>
    <row r="73" spans="1:15" s="19" customFormat="1" ht="18.75">
      <c r="A73" s="6"/>
      <c r="B73" s="969" t="str">
        <f>_xlfn.XLOOKUP(C73,'Tarifa Compacta'!C:C,'Tarifa Compacta'!B:B,"",0,1)</f>
        <v>5025232974887</v>
      </c>
      <c r="C73" s="769" t="s">
        <v>2816</v>
      </c>
      <c r="D73" s="991" t="str">
        <f>VLOOKUP(C73,'Tarifa Compacta'!$C:$E,3,0)</f>
        <v>Unidad exterior 5,0kW YKEA</v>
      </c>
      <c r="E73" s="1034">
        <f>VLOOKUP(C73,'Tarifa Compacta'!C:F,4,0)</f>
        <v>1784</v>
      </c>
      <c r="F73" s="1034"/>
      <c r="G73" s="1035"/>
      <c r="H73" s="1036"/>
      <c r="I73" s="975"/>
      <c r="J73" s="975"/>
      <c r="K73" s="975"/>
      <c r="L73" s="975"/>
      <c r="M73" s="8"/>
      <c r="N73" s="144"/>
      <c r="O73" s="118"/>
    </row>
    <row r="74" spans="1:15" s="19" customFormat="1" ht="18.75">
      <c r="A74" s="6"/>
      <c r="B74" s="1022" t="str">
        <f>_xlfn.XLOOKUP(C74,'Tarifa Compacta'!C:C,'Tarifa Compacta'!B:B,"",0,1)</f>
        <v>-</v>
      </c>
      <c r="C74" s="343" t="s">
        <v>2808</v>
      </c>
      <c r="D74" s="1023"/>
      <c r="E74" s="1037">
        <f>VLOOKUP(C74,'Tarifa Compacta'!C:F,4,0)</f>
        <v>3584</v>
      </c>
      <c r="F74" s="1037"/>
      <c r="G74" s="1025">
        <v>1.7999999999999999E-2</v>
      </c>
      <c r="H74" s="1026"/>
      <c r="I74" s="1027" t="s">
        <v>1353</v>
      </c>
      <c r="J74" s="1027" t="s">
        <v>1370</v>
      </c>
      <c r="K74" s="1027" t="s">
        <v>1355</v>
      </c>
      <c r="L74" s="1027" t="s">
        <v>4607</v>
      </c>
      <c r="M74" s="8"/>
      <c r="N74" s="144"/>
      <c r="O74" s="118"/>
    </row>
    <row r="75" spans="1:15" s="19" customFormat="1" ht="18.75">
      <c r="A75" s="6"/>
      <c r="B75" s="1028" t="str">
        <f>_xlfn.XLOOKUP(C75,'Tarifa Compacta'!C:C,'Tarifa Compacta'!B:B,"",0,1)</f>
        <v>5025232974849</v>
      </c>
      <c r="C75" s="766" t="s">
        <v>2817</v>
      </c>
      <c r="D75" s="1029" t="str">
        <f>VLOOKUP(C75,'Tarifa Compacta'!$C:$E,3,0)</f>
        <v>Unidad interior 7,1kW con control de pared por cable, Aerowings 2.0, Wi-Fi mejorado</v>
      </c>
      <c r="E75" s="1030">
        <f>VLOOKUP(C75,'Tarifa Compacta'!C:F,4,0)</f>
        <v>1253</v>
      </c>
      <c r="F75" s="1030"/>
      <c r="G75" s="1025"/>
      <c r="H75" s="1032"/>
      <c r="I75" s="1033"/>
      <c r="J75" s="1033"/>
      <c r="K75" s="1033"/>
      <c r="L75" s="1033"/>
      <c r="M75" s="8"/>
      <c r="N75" s="144"/>
      <c r="O75" s="118"/>
    </row>
    <row r="76" spans="1:15" s="19" customFormat="1" ht="18.75">
      <c r="A76" s="6"/>
      <c r="B76" s="969" t="str">
        <f>_xlfn.XLOOKUP(C76,'Tarifa Compacta'!C:C,'Tarifa Compacta'!B:B,"",0,1)</f>
        <v>5025232974894</v>
      </c>
      <c r="C76" s="769" t="s">
        <v>2818</v>
      </c>
      <c r="D76" s="991" t="str">
        <f>VLOOKUP(C76,'Tarifa Compacta'!$C:$E,3,0)</f>
        <v>Unidad exterior 7,1kW YKEA</v>
      </c>
      <c r="E76" s="1034">
        <f>VLOOKUP(C76,'Tarifa Compacta'!C:F,4,0)</f>
        <v>2331</v>
      </c>
      <c r="F76" s="1034"/>
      <c r="G76" s="1035"/>
      <c r="H76" s="1036"/>
      <c r="I76" s="975"/>
      <c r="J76" s="975"/>
      <c r="K76" s="975"/>
      <c r="L76" s="975"/>
      <c r="M76" s="8"/>
      <c r="N76" s="144"/>
      <c r="O76" s="118"/>
    </row>
    <row r="77" spans="1:15" ht="50.1" customHeight="1">
      <c r="B77" s="59" t="str">
        <f>'Títulos y textos'!A200</f>
        <v>CONSOLA DE SUELO CON nanoe™X</v>
      </c>
      <c r="C77" s="59"/>
      <c r="E77" s="413"/>
      <c r="F77" s="413"/>
      <c r="G77" s="84"/>
      <c r="H77" s="83"/>
      <c r="I77" s="84"/>
      <c r="J77" s="84"/>
      <c r="K77" s="84"/>
      <c r="L77" s="84"/>
      <c r="M77" s="8"/>
      <c r="N77" s="144"/>
      <c r="O77" s="118"/>
    </row>
    <row r="78" spans="1:15" s="91" customFormat="1" ht="10.35" customHeight="1">
      <c r="A78" s="6"/>
      <c r="B78" s="156"/>
      <c r="C78" s="113"/>
      <c r="D78" s="114"/>
      <c r="E78" s="163"/>
      <c r="F78" s="163"/>
      <c r="G78" s="116"/>
      <c r="H78" s="79"/>
      <c r="I78" s="117"/>
      <c r="J78" s="117"/>
      <c r="K78" s="117"/>
      <c r="L78" s="117"/>
      <c r="M78" s="8"/>
      <c r="N78" s="144"/>
      <c r="O78" s="118"/>
    </row>
    <row r="79" spans="1:15" s="19" customFormat="1" ht="18.75">
      <c r="A79" s="6"/>
      <c r="B79" s="92">
        <v>4010869351072</v>
      </c>
      <c r="C79" s="32" t="s">
        <v>983</v>
      </c>
      <c r="D79" s="119" t="str">
        <f>VLOOKUP(C79,'Tarifa Compacta'!$C:$E,3,0)</f>
        <v>Kit de consola de suelo 2,5kW</v>
      </c>
      <c r="E79" s="415">
        <f>VLOOKUP(C79,'Tarifa Compacta'!C:F,4,0)</f>
        <v>1932</v>
      </c>
      <c r="F79" s="415"/>
      <c r="G79" s="93">
        <v>1.7999999999999999E-2</v>
      </c>
      <c r="H79" s="94"/>
      <c r="I79" s="95" t="s">
        <v>1343</v>
      </c>
      <c r="J79" s="95" t="s">
        <v>1371</v>
      </c>
      <c r="K79" s="95" t="s">
        <v>1344</v>
      </c>
      <c r="L79" s="95" t="s">
        <v>4298</v>
      </c>
      <c r="M79" s="8"/>
      <c r="N79" s="144"/>
      <c r="O79" s="118"/>
    </row>
    <row r="80" spans="1:15" s="19" customFormat="1" ht="18.75">
      <c r="A80" s="6"/>
      <c r="B80" s="96">
        <v>5025232874644</v>
      </c>
      <c r="C80" s="62" t="s">
        <v>205</v>
      </c>
      <c r="D80" s="123" t="str">
        <f>VLOOKUP(C80,'Tarifa Compacta'!$C:$E,3,0)</f>
        <v>Unidad interior 2,5kW con nanoe™X</v>
      </c>
      <c r="E80" s="425">
        <f>VLOOKUP(C80,'Tarifa Compacta'!C:F,4,0)</f>
        <v>1278</v>
      </c>
      <c r="F80" s="425"/>
      <c r="G80" s="99"/>
      <c r="H80" s="98"/>
      <c r="I80" s="121"/>
      <c r="J80" s="121"/>
      <c r="K80" s="121"/>
      <c r="L80" s="121"/>
      <c r="M80" s="8"/>
      <c r="N80" s="144"/>
      <c r="O80" s="118"/>
    </row>
    <row r="81" spans="1:15" s="19" customFormat="1" ht="18.75">
      <c r="A81" s="6"/>
      <c r="B81" s="101">
        <v>5025232874828</v>
      </c>
      <c r="C81" s="64" t="s">
        <v>200</v>
      </c>
      <c r="D81" s="102" t="str">
        <f>VLOOKUP(C81,'Tarifa Compacta'!$C:$E,3,0)</f>
        <v>Unidad exterior FS de 2,5 kW</v>
      </c>
      <c r="E81" s="426">
        <f>VLOOKUP(C81,'Tarifa Compacta'!C:F,4,0)</f>
        <v>654</v>
      </c>
      <c r="F81" s="426"/>
      <c r="G81" s="104"/>
      <c r="H81" s="103"/>
      <c r="I81" s="122"/>
      <c r="J81" s="122"/>
      <c r="K81" s="122"/>
      <c r="L81" s="122"/>
      <c r="M81" s="8"/>
      <c r="N81" s="144"/>
      <c r="O81" s="118"/>
    </row>
    <row r="82" spans="1:15" s="19" customFormat="1" ht="18.75">
      <c r="A82" s="6"/>
      <c r="B82" s="92">
        <v>4010869351089</v>
      </c>
      <c r="C82" s="32" t="s">
        <v>986</v>
      </c>
      <c r="D82" s="119" t="str">
        <f>VLOOKUP(C82,'Tarifa Compacta'!$C:$E,3,0)</f>
        <v>Kit de consola de suelo 3,5kW</v>
      </c>
      <c r="E82" s="414">
        <f>VLOOKUP(C82,'Tarifa Compacta'!C:F,4,0)</f>
        <v>2223</v>
      </c>
      <c r="F82" s="414"/>
      <c r="G82" s="93">
        <v>1.7999999999999999E-2</v>
      </c>
      <c r="H82" s="94"/>
      <c r="I82" s="95" t="s">
        <v>1345</v>
      </c>
      <c r="J82" s="95" t="s">
        <v>1341</v>
      </c>
      <c r="K82" s="95" t="s">
        <v>1372</v>
      </c>
      <c r="L82" s="95" t="s">
        <v>4298</v>
      </c>
      <c r="M82" s="8"/>
      <c r="N82" s="144"/>
      <c r="O82" s="118"/>
    </row>
    <row r="83" spans="1:15" s="19" customFormat="1" ht="18.75">
      <c r="A83" s="6"/>
      <c r="B83" s="96">
        <v>5025232874651</v>
      </c>
      <c r="C83" s="62" t="s">
        <v>206</v>
      </c>
      <c r="D83" s="123" t="str">
        <f>VLOOKUP(C83,'Tarifa Compacta'!$C:$E,3,0)</f>
        <v>Unidad interior 3,5kW con nanoe™X</v>
      </c>
      <c r="E83" s="425">
        <f>VLOOKUP(C83,'Tarifa Compacta'!C:F,4,0)</f>
        <v>1307</v>
      </c>
      <c r="F83" s="425"/>
      <c r="G83" s="99"/>
      <c r="H83" s="98"/>
      <c r="I83" s="121"/>
      <c r="J83" s="121"/>
      <c r="K83" s="121"/>
      <c r="L83" s="121"/>
      <c r="M83" s="8"/>
      <c r="N83" s="144"/>
      <c r="O83" s="118"/>
    </row>
    <row r="84" spans="1:15" s="19" customFormat="1" ht="18.75">
      <c r="A84" s="6"/>
      <c r="B84" s="101">
        <v>5025232874835</v>
      </c>
      <c r="C84" s="64" t="s">
        <v>201</v>
      </c>
      <c r="D84" s="102" t="str">
        <f>VLOOKUP(C84,'Tarifa Compacta'!$C:$E,3,0)</f>
        <v>Unidad exterior FS de 3,5 kW</v>
      </c>
      <c r="E84" s="426">
        <f>VLOOKUP(C84,'Tarifa Compacta'!C:F,4,0)</f>
        <v>916</v>
      </c>
      <c r="F84" s="426"/>
      <c r="G84" s="104"/>
      <c r="H84" s="103"/>
      <c r="I84" s="122"/>
      <c r="J84" s="122"/>
      <c r="K84" s="122"/>
      <c r="L84" s="122"/>
      <c r="M84" s="8"/>
      <c r="N84" s="144"/>
      <c r="O84" s="118"/>
    </row>
    <row r="85" spans="1:15" s="19" customFormat="1" ht="18.75">
      <c r="A85" s="6"/>
      <c r="B85" s="92">
        <v>4010869351096</v>
      </c>
      <c r="C85" s="32" t="s">
        <v>990</v>
      </c>
      <c r="D85" s="119" t="str">
        <f>VLOOKUP(C85,'Tarifa Compacta'!$C:$E,3,0)</f>
        <v>Kit de consola de suelo 5,0kW</v>
      </c>
      <c r="E85" s="414">
        <f>VLOOKUP(C85,'Tarifa Compacta'!C:F,4,0)</f>
        <v>3106</v>
      </c>
      <c r="F85" s="414"/>
      <c r="G85" s="93">
        <v>1.7999999999999999E-2</v>
      </c>
      <c r="H85" s="94"/>
      <c r="I85" s="95" t="s">
        <v>1351</v>
      </c>
      <c r="J85" s="95" t="s">
        <v>1373</v>
      </c>
      <c r="K85" s="95" t="s">
        <v>1352</v>
      </c>
      <c r="L85" s="95" t="s">
        <v>4295</v>
      </c>
      <c r="M85" s="8"/>
      <c r="N85" s="144"/>
      <c r="O85" s="118"/>
    </row>
    <row r="86" spans="1:15" s="19" customFormat="1" ht="18.75">
      <c r="A86" s="6"/>
      <c r="B86" s="96">
        <v>5025232874668</v>
      </c>
      <c r="C86" s="62" t="s">
        <v>207</v>
      </c>
      <c r="D86" s="123" t="str">
        <f>VLOOKUP(C86,'Tarifa Compacta'!$C:$E,3,0)</f>
        <v>Unidad interior 5,0kW con nanoe™X</v>
      </c>
      <c r="E86" s="425">
        <f>VLOOKUP(C86,'Tarifa Compacta'!C:F,4,0)</f>
        <v>1948</v>
      </c>
      <c r="F86" s="425"/>
      <c r="G86" s="99"/>
      <c r="H86" s="98"/>
      <c r="I86" s="121"/>
      <c r="J86" s="121"/>
      <c r="K86" s="121"/>
      <c r="L86" s="121"/>
      <c r="M86" s="8"/>
      <c r="N86" s="144"/>
      <c r="O86" s="118"/>
    </row>
    <row r="87" spans="1:15" s="19" customFormat="1" ht="18.75">
      <c r="A87" s="6"/>
      <c r="B87" s="101">
        <v>5025232874842</v>
      </c>
      <c r="C87" s="64" t="s">
        <v>202</v>
      </c>
      <c r="D87" s="102" t="str">
        <f>VLOOKUP(C87,'Tarifa Compacta'!$C:$E,3,0)</f>
        <v>Unidad exterior FS de 5 kW</v>
      </c>
      <c r="E87" s="426">
        <f>VLOOKUP(C87,'Tarifa Compacta'!C:F,4,0)</f>
        <v>1158</v>
      </c>
      <c r="F87" s="426"/>
      <c r="G87" s="104"/>
      <c r="H87" s="103"/>
      <c r="I87" s="122"/>
      <c r="J87" s="122"/>
      <c r="K87" s="122"/>
      <c r="L87" s="122"/>
      <c r="M87" s="8"/>
      <c r="N87" s="144"/>
      <c r="O87" s="118"/>
    </row>
    <row r="88" spans="1:15" ht="50.1" customHeight="1">
      <c r="B88" s="59" t="str">
        <f>'Títulos y textos'!A201</f>
        <v>CONDUCTO DE BAJA ALTURA</v>
      </c>
      <c r="C88" s="59"/>
      <c r="D88" s="124"/>
      <c r="E88" s="427"/>
      <c r="F88" s="427"/>
      <c r="G88" s="126"/>
      <c r="H88" s="125"/>
      <c r="I88" s="126"/>
      <c r="J88" s="126"/>
      <c r="K88" s="126"/>
      <c r="L88" s="126"/>
      <c r="M88" s="8"/>
      <c r="N88" s="144"/>
      <c r="O88" s="118"/>
    </row>
    <row r="89" spans="1:15" s="91" customFormat="1" ht="9.6" customHeight="1">
      <c r="A89" s="6"/>
      <c r="B89" s="428"/>
      <c r="C89" s="157"/>
      <c r="D89" s="158"/>
      <c r="E89" s="429"/>
      <c r="F89" s="429"/>
      <c r="G89" s="159"/>
      <c r="H89" s="127"/>
      <c r="I89" s="160"/>
      <c r="J89" s="160"/>
      <c r="K89" s="160"/>
      <c r="L89" s="160"/>
      <c r="M89" s="8"/>
      <c r="N89" s="144"/>
      <c r="O89" s="118"/>
    </row>
    <row r="90" spans="1:15" s="19" customFormat="1" ht="18.75">
      <c r="A90" s="6"/>
      <c r="B90" s="92">
        <v>4010869360289</v>
      </c>
      <c r="C90" s="32" t="s">
        <v>982</v>
      </c>
      <c r="D90" s="119" t="str">
        <f>VLOOKUP(C90,'Tarifa Compacta'!$C:$E,3,0)</f>
        <v>Kit de conductos 2,5kW de muy baja silueta (200mm altura)</v>
      </c>
      <c r="E90" s="415">
        <f>VLOOKUP(C90,'Tarifa Compacta'!C:F,4,0)</f>
        <v>1543</v>
      </c>
      <c r="F90" s="415"/>
      <c r="G90" s="128"/>
      <c r="H90" s="129"/>
      <c r="I90" s="95" t="s">
        <v>1343</v>
      </c>
      <c r="J90" s="95" t="s">
        <v>1374</v>
      </c>
      <c r="K90" s="95" t="s">
        <v>1375</v>
      </c>
      <c r="L90" s="95" t="s">
        <v>4308</v>
      </c>
      <c r="M90" s="8"/>
      <c r="N90" s="144"/>
      <c r="O90" s="118"/>
    </row>
    <row r="91" spans="1:15" s="19" customFormat="1" ht="18.75">
      <c r="A91" s="6"/>
      <c r="B91" s="96">
        <v>5025232877324</v>
      </c>
      <c r="C91" s="62" t="s">
        <v>209</v>
      </c>
      <c r="D91" s="123" t="str">
        <f>VLOOKUP(C91,'Tarifa Compacta'!$C:$E,3,0)</f>
        <v>Unidad interior 2,5kW con mando de pared incluido y bomba de drenaje</v>
      </c>
      <c r="E91" s="425">
        <f>VLOOKUP(C91,'Tarifa Compacta'!C:F,4,0)</f>
        <v>889</v>
      </c>
      <c r="F91" s="425"/>
      <c r="G91" s="131"/>
      <c r="H91" s="130"/>
      <c r="I91" s="121"/>
      <c r="J91" s="121"/>
      <c r="K91" s="121"/>
      <c r="L91" s="121"/>
      <c r="M91" s="8"/>
      <c r="N91" s="144"/>
      <c r="O91" s="118"/>
    </row>
    <row r="92" spans="1:15" s="19" customFormat="1" ht="18.75">
      <c r="A92" s="6"/>
      <c r="B92" s="101">
        <v>5025232874828</v>
      </c>
      <c r="C92" s="64" t="s">
        <v>200</v>
      </c>
      <c r="D92" s="102" t="str">
        <f>VLOOKUP(C92,'Tarifa Compacta'!$C:$E,3,0)</f>
        <v>Unidad exterior FS de 2,5 kW</v>
      </c>
      <c r="E92" s="426">
        <f>VLOOKUP(C92,'Tarifa Compacta'!C:F,4,0)</f>
        <v>654</v>
      </c>
      <c r="F92" s="426"/>
      <c r="G92" s="133"/>
      <c r="H92" s="132"/>
      <c r="I92" s="122"/>
      <c r="J92" s="122"/>
      <c r="K92" s="122"/>
      <c r="L92" s="122"/>
      <c r="M92" s="8"/>
      <c r="N92" s="144"/>
      <c r="O92" s="118"/>
    </row>
    <row r="93" spans="1:15" s="19" customFormat="1" ht="18.75">
      <c r="A93" s="6"/>
      <c r="B93" s="92">
        <v>4010869351010</v>
      </c>
      <c r="C93" s="32" t="s">
        <v>985</v>
      </c>
      <c r="D93" s="119" t="str">
        <f>VLOOKUP(C93,'Tarifa Compacta'!$C:$E,3,0)</f>
        <v>Kit de conductos 3,5kW de muy baja silueta (200mm altura)</v>
      </c>
      <c r="E93" s="414">
        <f>VLOOKUP(C93,'Tarifa Compacta'!C:F,4,0)</f>
        <v>1809</v>
      </c>
      <c r="F93" s="414"/>
      <c r="G93" s="128"/>
      <c r="H93" s="129"/>
      <c r="I93" s="95" t="s">
        <v>1345</v>
      </c>
      <c r="J93" s="95" t="s">
        <v>1376</v>
      </c>
      <c r="K93" s="95" t="s">
        <v>1348</v>
      </c>
      <c r="L93" s="95" t="s">
        <v>4303</v>
      </c>
      <c r="M93" s="8"/>
      <c r="N93" s="144"/>
      <c r="O93" s="118"/>
    </row>
    <row r="94" spans="1:15" s="19" customFormat="1" ht="18.75">
      <c r="A94" s="6"/>
      <c r="B94" s="96">
        <v>5025232877348</v>
      </c>
      <c r="C94" s="62" t="s">
        <v>210</v>
      </c>
      <c r="D94" s="123" t="str">
        <f>VLOOKUP(C94,'Tarifa Compacta'!$C:$E,3,0)</f>
        <v>Unidad interior 3,5kW con mando de pared incluido y bomba de drenaje</v>
      </c>
      <c r="E94" s="425">
        <f>VLOOKUP(C94,'Tarifa Compacta'!C:F,4,0)</f>
        <v>893</v>
      </c>
      <c r="F94" s="425"/>
      <c r="G94" s="131"/>
      <c r="H94" s="130"/>
      <c r="I94" s="121"/>
      <c r="J94" s="121"/>
      <c r="K94" s="121"/>
      <c r="L94" s="121"/>
      <c r="M94" s="8"/>
      <c r="N94" s="144"/>
      <c r="O94" s="118"/>
    </row>
    <row r="95" spans="1:15" s="19" customFormat="1" ht="19.5" customHeight="1">
      <c r="A95" s="6"/>
      <c r="B95" s="101">
        <v>5025232874835</v>
      </c>
      <c r="C95" s="64" t="s">
        <v>201</v>
      </c>
      <c r="D95" s="102" t="str">
        <f>VLOOKUP(C95,'Tarifa Compacta'!$C:$E,3,0)</f>
        <v>Unidad exterior FS de 3,5 kW</v>
      </c>
      <c r="E95" s="426">
        <f>VLOOKUP(C95,'Tarifa Compacta'!C:F,4,0)</f>
        <v>916</v>
      </c>
      <c r="F95" s="426"/>
      <c r="G95" s="133"/>
      <c r="H95" s="132"/>
      <c r="I95" s="122"/>
      <c r="J95" s="122"/>
      <c r="K95" s="122"/>
      <c r="L95" s="122"/>
      <c r="M95" s="8"/>
      <c r="N95" s="144"/>
      <c r="O95" s="118"/>
    </row>
    <row r="96" spans="1:15" s="19" customFormat="1" ht="18.75">
      <c r="A96" s="6"/>
      <c r="B96" s="92">
        <v>4010869351027</v>
      </c>
      <c r="C96" s="32" t="s">
        <v>989</v>
      </c>
      <c r="D96" s="119" t="str">
        <f>VLOOKUP(C96,'Tarifa Compacta'!$C:$E,3,0)</f>
        <v>Kit de conductos 5,0kW de muy baja silueta (200mm altura)</v>
      </c>
      <c r="E96" s="414">
        <f>VLOOKUP(C96,'Tarifa Compacta'!C:F,4,0)</f>
        <v>2181</v>
      </c>
      <c r="F96" s="414"/>
      <c r="G96" s="128"/>
      <c r="H96" s="129"/>
      <c r="I96" s="95" t="s">
        <v>1377</v>
      </c>
      <c r="J96" s="95" t="s">
        <v>1374</v>
      </c>
      <c r="K96" s="95" t="s">
        <v>1378</v>
      </c>
      <c r="L96" s="95" t="s">
        <v>4607</v>
      </c>
      <c r="M96" s="8"/>
      <c r="N96" s="144"/>
      <c r="O96" s="118"/>
    </row>
    <row r="97" spans="1:15" s="19" customFormat="1" ht="18.75">
      <c r="A97" s="6"/>
      <c r="B97" s="96">
        <v>5025232877362</v>
      </c>
      <c r="C97" s="62" t="s">
        <v>211</v>
      </c>
      <c r="D97" s="123" t="str">
        <f>VLOOKUP(C97,'Tarifa Compacta'!$C:$E,3,0)</f>
        <v>Unidad interior 5,0kW con mando de pared incluido y bomba de drenaje</v>
      </c>
      <c r="E97" s="425">
        <f>VLOOKUP(C97,'Tarifa Compacta'!C:F,4,0)</f>
        <v>1023</v>
      </c>
      <c r="F97" s="425"/>
      <c r="G97" s="131"/>
      <c r="H97" s="130"/>
      <c r="I97" s="121"/>
      <c r="J97" s="121"/>
      <c r="K97" s="121"/>
      <c r="L97" s="121"/>
      <c r="M97" s="8"/>
      <c r="N97" s="144"/>
      <c r="O97" s="118"/>
    </row>
    <row r="98" spans="1:15" s="19" customFormat="1" ht="18.75">
      <c r="A98" s="6"/>
      <c r="B98" s="101">
        <v>5025232874842</v>
      </c>
      <c r="C98" s="64" t="s">
        <v>202</v>
      </c>
      <c r="D98" s="102" t="str">
        <f>VLOOKUP(C98,'Tarifa Compacta'!$C:$E,3,0)</f>
        <v>Unidad exterior FS de 5 kW</v>
      </c>
      <c r="E98" s="426">
        <f>VLOOKUP(C98,'Tarifa Compacta'!C:F,4,0)</f>
        <v>1158</v>
      </c>
      <c r="F98" s="426"/>
      <c r="G98" s="133"/>
      <c r="H98" s="132"/>
      <c r="I98" s="122"/>
      <c r="J98" s="122"/>
      <c r="K98" s="122"/>
      <c r="L98" s="122"/>
      <c r="M98" s="8"/>
      <c r="N98" s="144"/>
      <c r="O98" s="118"/>
    </row>
    <row r="99" spans="1:15" s="19" customFormat="1" ht="18.75">
      <c r="A99" s="6"/>
      <c r="B99" s="92">
        <v>4010869351140</v>
      </c>
      <c r="C99" s="32" t="s">
        <v>992</v>
      </c>
      <c r="D99" s="119" t="str">
        <f>VLOOKUP(C99,'Tarifa Compacta'!$C:$E,3,0)</f>
        <v>Kit de conductos 6,0kW de muy baja silueta (200mm altura)</v>
      </c>
      <c r="E99" s="414">
        <f>VLOOKUP(C99,'Tarifa Compacta'!C:F,4,0)</f>
        <v>2465</v>
      </c>
      <c r="F99" s="414"/>
      <c r="G99" s="128"/>
      <c r="H99" s="129"/>
      <c r="I99" s="95" t="s">
        <v>1363</v>
      </c>
      <c r="J99" s="95" t="s">
        <v>1379</v>
      </c>
      <c r="K99" s="95" t="s">
        <v>1380</v>
      </c>
      <c r="L99" s="95" t="s">
        <v>4607</v>
      </c>
      <c r="M99" s="8"/>
      <c r="N99" s="144"/>
      <c r="O99" s="118"/>
    </row>
    <row r="100" spans="1:15" s="19" customFormat="1" ht="18.75">
      <c r="A100" s="6"/>
      <c r="B100" s="96">
        <v>5025232877386</v>
      </c>
      <c r="C100" s="62" t="s">
        <v>212</v>
      </c>
      <c r="D100" s="123" t="str">
        <f>VLOOKUP(C100,'Tarifa Compacta'!$C:$E,3,0)</f>
        <v>Unidad interior 6,0kW con mando de pared incluido y bomba de drenaje</v>
      </c>
      <c r="E100" s="425">
        <f>VLOOKUP(C100,'Tarifa Compacta'!C:F,4,0)</f>
        <v>1133</v>
      </c>
      <c r="F100" s="425"/>
      <c r="G100" s="131"/>
      <c r="H100" s="130"/>
      <c r="I100" s="121"/>
      <c r="J100" s="121"/>
      <c r="K100" s="121"/>
      <c r="L100" s="121"/>
      <c r="M100" s="8"/>
      <c r="N100" s="144"/>
      <c r="O100" s="118"/>
    </row>
    <row r="101" spans="1:15" s="19" customFormat="1" ht="18.75">
      <c r="A101" s="6"/>
      <c r="B101" s="101">
        <v>5025232874859</v>
      </c>
      <c r="C101" s="64" t="s">
        <v>203</v>
      </c>
      <c r="D101" s="102" t="str">
        <f>VLOOKUP(C101,'Tarifa Compacta'!$C:$E,3,0)</f>
        <v>Unidad exterior FS de 6 kW</v>
      </c>
      <c r="E101" s="426">
        <f>VLOOKUP(C101,'Tarifa Compacta'!C:F,4,0)</f>
        <v>1332</v>
      </c>
      <c r="F101" s="426"/>
      <c r="G101" s="133"/>
      <c r="H101" s="132"/>
      <c r="I101" s="122"/>
      <c r="J101" s="122"/>
      <c r="K101" s="122"/>
      <c r="L101" s="122"/>
      <c r="M101" s="8"/>
      <c r="N101" s="144"/>
      <c r="O101" s="118"/>
    </row>
    <row r="102" spans="1:15" s="19" customFormat="1" ht="50.25" customHeight="1">
      <c r="A102" s="6"/>
      <c r="B102" s="59" t="str">
        <f>'Títulos y textos'!A212</f>
        <v>RAC SOLO - UNIDAD COMPACTA SIN UNIDAD EXTERIOR (R290 / R32)</v>
      </c>
      <c r="C102" s="62"/>
      <c r="D102" s="123"/>
      <c r="E102" s="425"/>
      <c r="F102" s="425"/>
      <c r="G102" s="749"/>
      <c r="H102" s="132"/>
      <c r="I102" s="750"/>
      <c r="J102" s="750"/>
      <c r="K102" s="750"/>
      <c r="L102" s="750"/>
      <c r="M102" s="8"/>
      <c r="N102" s="144"/>
      <c r="O102" s="118"/>
    </row>
    <row r="103" spans="1:15" s="19" customFormat="1" ht="9.6" customHeight="1">
      <c r="A103" s="6"/>
      <c r="B103" s="428"/>
      <c r="C103" s="157"/>
      <c r="D103" s="158"/>
      <c r="E103" s="429"/>
      <c r="F103" s="429"/>
      <c r="G103" s="159"/>
      <c r="H103" s="127"/>
      <c r="I103" s="160"/>
      <c r="J103" s="160"/>
      <c r="K103" s="160"/>
      <c r="L103" s="160"/>
      <c r="M103" s="8"/>
      <c r="N103" s="144"/>
      <c r="O103" s="118"/>
    </row>
    <row r="104" spans="1:15" s="19" customFormat="1" ht="18.95" customHeight="1">
      <c r="A104" s="6"/>
      <c r="B104" s="969" t="s">
        <v>4858</v>
      </c>
      <c r="C104" s="345" t="s">
        <v>3539</v>
      </c>
      <c r="D104" s="970" t="str">
        <f>VLOOKUP(C104,'Tarifa Compacta'!$C:$E,3,0)</f>
        <v>Unidad compacta 1,7kW (2,35kW máx) - R290 (Orificios 162mm)</v>
      </c>
      <c r="E104" s="971">
        <f>VLOOKUP(C104,'Tarifa Compacta'!C:F,4,0)</f>
        <v>2491</v>
      </c>
      <c r="F104" s="971"/>
      <c r="G104" s="972">
        <v>1.7999999999999999E-2</v>
      </c>
      <c r="H104" s="973"/>
      <c r="I104" s="974"/>
      <c r="J104" s="975" t="s">
        <v>3857</v>
      </c>
      <c r="K104" s="974"/>
      <c r="L104" s="975" t="s">
        <v>4608</v>
      </c>
      <c r="M104" s="8"/>
      <c r="N104" s="144"/>
      <c r="O104" s="118"/>
    </row>
    <row r="105" spans="1:15" s="19" customFormat="1" ht="18.95" customHeight="1">
      <c r="A105" s="6"/>
      <c r="B105" s="969" t="s">
        <v>4859</v>
      </c>
      <c r="C105" s="345" t="s">
        <v>3540</v>
      </c>
      <c r="D105" s="970" t="str">
        <f>VLOOKUP(C105,'Tarifa Compacta'!$C:$E,3,0)</f>
        <v>Unidad compacta 2,09kW (2,64kW máx) - R32 (Orificios 162mm)</v>
      </c>
      <c r="E105" s="976">
        <f>VLOOKUP(C105,'Tarifa Compacta'!C:F,4,0)</f>
        <v>2510</v>
      </c>
      <c r="F105" s="976"/>
      <c r="G105" s="972">
        <v>1.7999999999999999E-2</v>
      </c>
      <c r="H105" s="973"/>
      <c r="I105" s="974"/>
      <c r="J105" s="975" t="s">
        <v>3858</v>
      </c>
      <c r="K105" s="974"/>
      <c r="L105" s="975" t="s">
        <v>4609</v>
      </c>
      <c r="M105" s="8"/>
      <c r="N105" s="144"/>
      <c r="O105" s="118"/>
    </row>
    <row r="106" spans="1:15" s="19" customFormat="1" ht="18.95" customHeight="1">
      <c r="A106" s="6"/>
      <c r="B106" s="969" t="s">
        <v>4860</v>
      </c>
      <c r="C106" s="966" t="s">
        <v>3541</v>
      </c>
      <c r="D106" s="970" t="str">
        <f>VLOOKUP(C106,'Tarifa Compacta'!$C:$E,3,0)</f>
        <v>Unidad compacta 2,33kW (3,10kW máx) - R32 (Orificios 162mm)</v>
      </c>
      <c r="E106" s="977">
        <f>VLOOKUP(C106,'Tarifa Compacta'!C:F,4,0)</f>
        <v>2642</v>
      </c>
      <c r="F106" s="977"/>
      <c r="G106" s="972">
        <v>1.7999999999999999E-2</v>
      </c>
      <c r="H106" s="978"/>
      <c r="I106" s="979"/>
      <c r="J106" s="980" t="s">
        <v>3857</v>
      </c>
      <c r="K106" s="979"/>
      <c r="L106" s="980" t="s">
        <v>4608</v>
      </c>
      <c r="M106" s="8"/>
      <c r="N106" s="144"/>
      <c r="O106" s="118"/>
    </row>
    <row r="107" spans="1:15" s="19" customFormat="1" ht="18.95" customHeight="1">
      <c r="A107" s="6"/>
      <c r="B107" s="981" t="s">
        <v>4861</v>
      </c>
      <c r="C107" s="966" t="s">
        <v>3542</v>
      </c>
      <c r="D107" s="982" t="str">
        <f>VLOOKUP(C107,'Tarifa Compacta'!$C:$E,3,0)</f>
        <v>Unidad compacta 2,87kW (3,50kW máx) - R32 (Orificios 202mm)</v>
      </c>
      <c r="E107" s="977">
        <f>VLOOKUP(C107,'Tarifa Compacta'!C:F,4,0)</f>
        <v>2891</v>
      </c>
      <c r="F107" s="977"/>
      <c r="G107" s="983">
        <v>1.7999999999999999E-2</v>
      </c>
      <c r="H107" s="978"/>
      <c r="I107" s="979"/>
      <c r="J107" s="980" t="s">
        <v>3859</v>
      </c>
      <c r="K107" s="979"/>
      <c r="L107" s="980" t="s">
        <v>4610</v>
      </c>
      <c r="M107" s="8"/>
      <c r="N107" s="144"/>
      <c r="O107" s="118"/>
    </row>
    <row r="108" spans="1:15" s="19" customFormat="1" ht="9.6" customHeight="1">
      <c r="A108" s="6"/>
      <c r="B108" s="984"/>
      <c r="C108" s="985"/>
      <c r="D108" s="986"/>
      <c r="E108" s="987"/>
      <c r="F108" s="987"/>
      <c r="G108" s="988"/>
      <c r="H108" s="989"/>
      <c r="I108" s="990"/>
      <c r="J108" s="990"/>
      <c r="K108" s="990"/>
      <c r="L108" s="990"/>
      <c r="M108" s="8"/>
      <c r="N108" s="144"/>
      <c r="O108" s="118"/>
    </row>
    <row r="109" spans="1:15" s="19" customFormat="1" ht="9.6" customHeight="1">
      <c r="A109" s="6"/>
      <c r="B109" s="984"/>
      <c r="C109" s="985"/>
      <c r="D109" s="986"/>
      <c r="E109" s="987"/>
      <c r="F109" s="987"/>
      <c r="G109" s="988"/>
      <c r="H109" s="989"/>
      <c r="I109" s="990"/>
      <c r="J109" s="990"/>
      <c r="K109" s="990"/>
      <c r="L109" s="990"/>
      <c r="M109" s="8"/>
      <c r="N109" s="144"/>
      <c r="O109" s="118"/>
    </row>
    <row r="110" spans="1:15" s="19" customFormat="1" ht="18.95" customHeight="1">
      <c r="A110" s="6"/>
      <c r="B110" s="969" t="s">
        <v>4862</v>
      </c>
      <c r="C110" s="345" t="s">
        <v>3543</v>
      </c>
      <c r="D110" s="991" t="str">
        <f>VLOOKUP(C110,'Tarifa Compacta'!$C:$E,3,0)</f>
        <v xml:space="preserve">Kit de rejillas de extracción de aluminio para orificios de 162mm </v>
      </c>
      <c r="E110" s="976">
        <f>VLOOKUP(C110,'Tarifa Compacta'!C:F,4,0)</f>
        <v>92</v>
      </c>
      <c r="F110" s="976"/>
      <c r="G110" s="972"/>
      <c r="H110" s="973"/>
      <c r="I110" s="974"/>
      <c r="J110" s="974"/>
      <c r="K110" s="974"/>
      <c r="L110" s="974"/>
      <c r="M110" s="8"/>
      <c r="N110" s="144"/>
      <c r="O110" s="118"/>
    </row>
    <row r="111" spans="1:15" s="19" customFormat="1" ht="18.95" customHeight="1">
      <c r="A111" s="6"/>
      <c r="B111" s="969" t="s">
        <v>4863</v>
      </c>
      <c r="C111" s="345" t="s">
        <v>3544</v>
      </c>
      <c r="D111" s="991" t="str">
        <f>VLOOKUP(C111,'Tarifa Compacta'!$C:$E,3,0)</f>
        <v xml:space="preserve">Kit de rejillas de extracción de aluminio para orificios de 202mm </v>
      </c>
      <c r="E111" s="976">
        <f>VLOOKUP(C111,'Tarifa Compacta'!C:F,4,0)</f>
        <v>120</v>
      </c>
      <c r="F111" s="976"/>
      <c r="G111" s="972"/>
      <c r="H111" s="973"/>
      <c r="I111" s="974"/>
      <c r="J111" s="974"/>
      <c r="K111" s="974"/>
      <c r="L111" s="974"/>
      <c r="M111" s="8"/>
      <c r="N111" s="144"/>
      <c r="O111" s="118"/>
    </row>
    <row r="112" spans="1:15" ht="50.1" customHeight="1">
      <c r="B112" s="59" t="str">
        <f>'Títulos y textos'!A202</f>
        <v>SISTEMA MULTI SPLIT TZ</v>
      </c>
      <c r="C112" s="59"/>
      <c r="E112" s="413"/>
      <c r="F112" s="413"/>
      <c r="G112" s="84"/>
      <c r="H112" s="83"/>
      <c r="I112" s="84"/>
      <c r="J112" s="84"/>
      <c r="K112" s="84"/>
      <c r="L112" s="84"/>
      <c r="M112" s="7"/>
      <c r="N112" s="144"/>
      <c r="O112" s="118"/>
    </row>
    <row r="113" spans="1:15" s="138" customFormat="1" ht="24.95" customHeight="1">
      <c r="A113" s="6"/>
      <c r="B113" s="134" t="str">
        <f>'Títulos y textos'!A203</f>
        <v>MULTI TZ - UNIDADES INTERIORES DE PARED CON nanoe™X</v>
      </c>
      <c r="C113" s="134"/>
      <c r="D113" s="135"/>
      <c r="E113" s="153"/>
      <c r="F113" s="153"/>
      <c r="G113" s="137"/>
      <c r="H113" s="136"/>
      <c r="I113" s="137"/>
      <c r="J113" s="137"/>
      <c r="K113" s="137"/>
      <c r="L113" s="137"/>
      <c r="M113" s="7"/>
      <c r="N113" s="144"/>
      <c r="O113" s="118"/>
    </row>
    <row r="114" spans="1:15" s="91" customFormat="1" ht="9.9499999999999993" customHeight="1">
      <c r="A114" s="6"/>
      <c r="B114" s="156"/>
      <c r="C114" s="113"/>
      <c r="D114" s="114"/>
      <c r="E114" s="163"/>
      <c r="F114" s="163"/>
      <c r="G114" s="116"/>
      <c r="H114" s="79"/>
      <c r="I114" s="117"/>
      <c r="J114" s="117"/>
      <c r="K114" s="117"/>
      <c r="L114" s="117"/>
      <c r="M114" s="8"/>
      <c r="N114" s="144"/>
      <c r="O114" s="118"/>
    </row>
    <row r="115" spans="1:15" ht="18.75">
      <c r="B115" s="101" t="str">
        <f>_xlfn.XLOOKUP(C115,'Tarifa Compacta'!C:C,'Tarifa Compacta'!B:B,"",0,1)</f>
        <v>5025232946112</v>
      </c>
      <c r="C115" s="33" t="s">
        <v>184</v>
      </c>
      <c r="D115" s="102" t="str">
        <f>VLOOKUP(C115,'Tarifa Compacta'!$C:$E,3,0)</f>
        <v>Unidad interior 1,6kW nanoe™X, Wi-Fi integrado, Aerowings</v>
      </c>
      <c r="E115" s="430">
        <f>VLOOKUP(C115,'Tarifa Compacta'!C:F,4,0)</f>
        <v>361</v>
      </c>
      <c r="F115" s="430"/>
      <c r="G115" s="109">
        <v>1.7999999999999999E-2</v>
      </c>
      <c r="H115" s="139"/>
      <c r="I115" s="140"/>
      <c r="J115" s="140"/>
      <c r="K115" s="140"/>
      <c r="L115" s="140"/>
      <c r="M115" s="8"/>
      <c r="N115" s="144"/>
      <c r="O115" s="118"/>
    </row>
    <row r="116" spans="1:15" ht="18.75">
      <c r="B116" s="101" t="str">
        <f>B40</f>
        <v>5025232946167</v>
      </c>
      <c r="C116" s="33" t="str">
        <f>C40</f>
        <v>CS-TZ20ZKEW</v>
      </c>
      <c r="D116" s="102" t="str">
        <f>VLOOKUP(C116,'Tarifa Compacta'!$C:$E,3,0)</f>
        <v>Unidad interior 2,0kW nanoe™X, Wi-Fi integrado, Aerowings</v>
      </c>
      <c r="E116" s="431">
        <f>VLOOKUP(C116,'Tarifa Compacta'!C:F,4,0)</f>
        <v>403</v>
      </c>
      <c r="F116" s="431"/>
      <c r="G116" s="109">
        <v>1.7999999999999999E-2</v>
      </c>
      <c r="H116" s="139"/>
      <c r="I116" s="140"/>
      <c r="J116" s="140"/>
      <c r="K116" s="140"/>
      <c r="L116" s="140"/>
      <c r="M116" s="8"/>
      <c r="N116" s="144"/>
      <c r="O116" s="118"/>
    </row>
    <row r="117" spans="1:15" ht="18.75">
      <c r="B117" s="101" t="str">
        <f>B43</f>
        <v>5025232946174</v>
      </c>
      <c r="C117" s="34" t="str">
        <f>C43</f>
        <v>CS-TZ25ZKEW</v>
      </c>
      <c r="D117" s="102" t="str">
        <f>VLOOKUP(C117,'Tarifa Compacta'!$C:$E,3,0)</f>
        <v>Unidad interior 2,5kW nanoe™X, Wi-Fi integrado, Aerowings</v>
      </c>
      <c r="E117" s="432">
        <f>VLOOKUP(C117,'Tarifa Compacta'!C:F,4,0)</f>
        <v>444</v>
      </c>
      <c r="F117" s="432"/>
      <c r="G117" s="141">
        <v>1.7999999999999999E-2</v>
      </c>
      <c r="H117" s="142"/>
      <c r="I117" s="143"/>
      <c r="J117" s="143"/>
      <c r="K117" s="143"/>
      <c r="L117" s="143"/>
      <c r="M117" s="8"/>
      <c r="N117" s="144"/>
      <c r="O117" s="118"/>
    </row>
    <row r="118" spans="1:15" ht="18.75">
      <c r="B118" s="101" t="str">
        <f>B46</f>
        <v>5025232946181</v>
      </c>
      <c r="C118" s="34" t="str">
        <f>C46</f>
        <v>CS-TZ35ZKEW</v>
      </c>
      <c r="D118" s="102" t="str">
        <f>VLOOKUP(C118,'Tarifa Compacta'!$C:$E,3,0)</f>
        <v>Unidad interior 3,5kW nanoe™X, Wi-Fi integrado, Aerowings</v>
      </c>
      <c r="E118" s="432">
        <f>VLOOKUP(C118,'Tarifa Compacta'!C:F,4,0)</f>
        <v>496</v>
      </c>
      <c r="F118" s="432"/>
      <c r="G118" s="141">
        <v>1.7999999999999999E-2</v>
      </c>
      <c r="H118" s="142"/>
      <c r="I118" s="143"/>
      <c r="J118" s="143"/>
      <c r="K118" s="143"/>
      <c r="L118" s="143"/>
      <c r="M118" s="8"/>
      <c r="N118" s="144"/>
      <c r="O118" s="118"/>
    </row>
    <row r="119" spans="1:15" ht="18.75">
      <c r="B119" s="101" t="str">
        <f>B49</f>
        <v>5025232946198</v>
      </c>
      <c r="C119" s="34" t="str">
        <f>C49</f>
        <v>CS-TZ42ZKEW</v>
      </c>
      <c r="D119" s="102" t="str">
        <f>VLOOKUP(C119,'Tarifa Compacta'!$C:$E,3,0)</f>
        <v>Unidad interior 4,2kW nanoe™X, Wi-Fi integrado, Aerowings</v>
      </c>
      <c r="E119" s="432">
        <f>VLOOKUP(C119,'Tarifa Compacta'!C:F,4,0)</f>
        <v>633</v>
      </c>
      <c r="F119" s="432"/>
      <c r="G119" s="141">
        <v>1.7999999999999999E-2</v>
      </c>
      <c r="H119" s="142"/>
      <c r="I119" s="143"/>
      <c r="J119" s="143"/>
      <c r="K119" s="143"/>
      <c r="L119" s="143"/>
      <c r="M119" s="8"/>
      <c r="N119" s="144"/>
      <c r="O119" s="118"/>
    </row>
    <row r="120" spans="1:15" ht="18.75">
      <c r="B120" s="101" t="str">
        <f>B52</f>
        <v>5025232946204</v>
      </c>
      <c r="C120" s="34" t="str">
        <f>C52</f>
        <v>CS-TZ50ZKEW</v>
      </c>
      <c r="D120" s="102" t="str">
        <f>VLOOKUP(C120,'Tarifa Compacta'!$C:$E,3,0)</f>
        <v>Unidad interior 5,0kW nanoe™X, Wi-Fi integrado, Aerowings</v>
      </c>
      <c r="E120" s="432">
        <f>VLOOKUP(C120,'Tarifa Compacta'!C:F,4,0)</f>
        <v>996</v>
      </c>
      <c r="F120" s="432"/>
      <c r="G120" s="141">
        <v>1.7999999999999999E-2</v>
      </c>
      <c r="H120" s="142"/>
      <c r="I120" s="143"/>
      <c r="J120" s="143"/>
      <c r="K120" s="143"/>
      <c r="L120" s="143"/>
      <c r="M120" s="8"/>
      <c r="N120" s="144"/>
      <c r="O120" s="118"/>
    </row>
    <row r="121" spans="1:15" ht="18.75">
      <c r="B121" s="101" t="str">
        <f>B55</f>
        <v>5025232946211</v>
      </c>
      <c r="C121" s="34" t="str">
        <f>C55</f>
        <v>CS-TZ60ZKEW</v>
      </c>
      <c r="D121" s="102" t="str">
        <f>VLOOKUP(C121,'Tarifa Compacta'!$C:$E,3,0)</f>
        <v>Unidad interior 6,0kW nanoe™X, Wi-Fi integrado, Aerowings</v>
      </c>
      <c r="E121" s="432">
        <f>VLOOKUP(C121,'Tarifa Compacta'!C:F,4,0)</f>
        <v>1227</v>
      </c>
      <c r="F121" s="432"/>
      <c r="G121" s="141">
        <v>1.7999999999999999E-2</v>
      </c>
      <c r="H121" s="142"/>
      <c r="I121" s="143"/>
      <c r="J121" s="143"/>
      <c r="K121" s="143"/>
      <c r="L121" s="143"/>
      <c r="M121" s="8"/>
      <c r="N121" s="144"/>
      <c r="O121" s="118"/>
    </row>
    <row r="122" spans="1:15" ht="18.75">
      <c r="B122" s="101" t="str">
        <f>B58</f>
        <v>5025232946228</v>
      </c>
      <c r="C122" s="34" t="str">
        <f>C58</f>
        <v>CS-TZ71ZKEW</v>
      </c>
      <c r="D122" s="102" t="str">
        <f>VLOOKUP(C122,'Tarifa Compacta'!$C:$E,3,0)</f>
        <v>Unidad interior 7,1kW nanoe™X, Wi-Fi integrado, Aerowings</v>
      </c>
      <c r="E122" s="432">
        <f>VLOOKUP(C122,'Tarifa Compacta'!C:F,4,0)</f>
        <v>1426</v>
      </c>
      <c r="F122" s="432"/>
      <c r="G122" s="141">
        <v>1.7999999999999999E-2</v>
      </c>
      <c r="H122" s="142"/>
      <c r="I122" s="143"/>
      <c r="J122" s="143"/>
      <c r="K122" s="143"/>
      <c r="L122" s="143"/>
      <c r="M122" s="8"/>
      <c r="N122" s="144"/>
      <c r="O122" s="118"/>
    </row>
    <row r="123" spans="1:15" s="138" customFormat="1" ht="24.95" customHeight="1">
      <c r="A123" s="6"/>
      <c r="B123" s="134" t="str">
        <f>'Títulos y textos'!A204</f>
        <v>MULTI TZ - UNIDADES EXTERIORES</v>
      </c>
      <c r="C123" s="134"/>
      <c r="D123" s="135"/>
      <c r="E123" s="153"/>
      <c r="F123" s="153"/>
      <c r="G123" s="137"/>
      <c r="H123" s="136"/>
      <c r="I123" s="137"/>
      <c r="J123" s="137"/>
      <c r="K123" s="137"/>
      <c r="L123" s="137"/>
      <c r="M123" s="8"/>
      <c r="N123" s="144"/>
      <c r="O123" s="118"/>
    </row>
    <row r="124" spans="1:15" s="91" customFormat="1" ht="9.9499999999999993" customHeight="1">
      <c r="A124" s="6"/>
      <c r="B124" s="156"/>
      <c r="C124" s="113"/>
      <c r="D124" s="113"/>
      <c r="E124" s="163"/>
      <c r="F124" s="163"/>
      <c r="G124" s="116"/>
      <c r="H124" s="79"/>
      <c r="I124" s="117"/>
      <c r="J124" s="117"/>
      <c r="K124" s="117"/>
      <c r="L124" s="117"/>
      <c r="M124" s="8"/>
      <c r="N124" s="144"/>
      <c r="O124" s="118"/>
    </row>
    <row r="125" spans="1:15" ht="18.75">
      <c r="B125" s="101">
        <v>5025232873289</v>
      </c>
      <c r="C125" s="33" t="s">
        <v>213</v>
      </c>
      <c r="D125" s="102" t="str">
        <f>VLOOKUP(C125,'Tarifa Compacta'!$C:$E,3,0)</f>
        <v>Unidad exterior Multi TZ 2x1 de 4,1 kW</v>
      </c>
      <c r="E125" s="430">
        <f>VLOOKUP(C125,'Tarifa Compacta'!C:F,4,0)</f>
        <v>1070</v>
      </c>
      <c r="F125" s="430"/>
      <c r="G125" s="109"/>
      <c r="H125" s="139"/>
      <c r="I125" s="140"/>
      <c r="J125" s="140"/>
      <c r="K125" s="140"/>
      <c r="L125" s="140"/>
      <c r="M125" s="8"/>
      <c r="N125" s="144"/>
      <c r="O125" s="118"/>
    </row>
    <row r="126" spans="1:15" ht="18.75">
      <c r="B126" s="433">
        <v>5025232873296</v>
      </c>
      <c r="C126" s="34" t="s">
        <v>214</v>
      </c>
      <c r="D126" s="637" t="str">
        <f>VLOOKUP(C126,'Tarifa Compacta'!$C:$E,3,0)</f>
        <v>Unidad exterior Multi TZ 2x1 de 5 kW</v>
      </c>
      <c r="E126" s="434">
        <f>VLOOKUP(C126,'Tarifa Compacta'!C:F,4,0)</f>
        <v>1295</v>
      </c>
      <c r="F126" s="434"/>
      <c r="G126" s="141"/>
      <c r="H126" s="142"/>
      <c r="I126" s="143"/>
      <c r="J126" s="143"/>
      <c r="K126" s="143"/>
      <c r="L126" s="143"/>
      <c r="M126" s="8"/>
      <c r="N126" s="144"/>
      <c r="O126" s="118"/>
    </row>
    <row r="127" spans="1:15" ht="18.75">
      <c r="B127" s="433">
        <v>5025232873302</v>
      </c>
      <c r="C127" s="34" t="s">
        <v>215</v>
      </c>
      <c r="D127" s="637" t="str">
        <f>VLOOKUP(C127,'Tarifa Compacta'!$C:$E,3,0)</f>
        <v>Unidad exterior Multi TZ 3x1 de 5,2 kW</v>
      </c>
      <c r="E127" s="434">
        <f>VLOOKUP(C127,'Tarifa Compacta'!C:F,4,0)</f>
        <v>1653</v>
      </c>
      <c r="F127" s="434"/>
      <c r="G127" s="141"/>
      <c r="H127" s="142"/>
      <c r="I127" s="143"/>
      <c r="J127" s="143"/>
      <c r="K127" s="143"/>
      <c r="L127" s="143"/>
      <c r="M127" s="8"/>
      <c r="N127" s="144"/>
      <c r="O127" s="118"/>
    </row>
    <row r="128" spans="1:15" s="138" customFormat="1" ht="24.95" customHeight="1">
      <c r="A128" s="6"/>
      <c r="B128" s="134" t="str">
        <f>'Títulos y textos'!A205</f>
        <v>MULTI TZ - KITS</v>
      </c>
      <c r="C128" s="134"/>
      <c r="D128" s="135"/>
      <c r="E128" s="153"/>
      <c r="F128" s="153"/>
      <c r="G128" s="137"/>
      <c r="H128" s="136"/>
      <c r="I128" s="137"/>
      <c r="J128" s="137"/>
      <c r="K128" s="137"/>
      <c r="L128" s="137"/>
      <c r="M128" s="8"/>
      <c r="N128" s="144"/>
      <c r="O128" s="118"/>
    </row>
    <row r="129" spans="1:15" s="91" customFormat="1" ht="9.9499999999999993" customHeight="1">
      <c r="A129" s="6"/>
      <c r="B129" s="156"/>
      <c r="C129" s="113"/>
      <c r="D129" s="114"/>
      <c r="E129" s="163"/>
      <c r="F129" s="163"/>
      <c r="G129" s="116"/>
      <c r="H129" s="79"/>
      <c r="I129" s="117"/>
      <c r="J129" s="117"/>
      <c r="K129" s="117"/>
      <c r="L129" s="117"/>
      <c r="M129" s="8"/>
      <c r="N129" s="144"/>
      <c r="O129" s="118"/>
    </row>
    <row r="130" spans="1:15" s="19" customFormat="1" ht="18.75">
      <c r="A130" s="6"/>
      <c r="B130" s="92">
        <v>4010869385169</v>
      </c>
      <c r="C130" s="32" t="s">
        <v>817</v>
      </c>
      <c r="D130" s="119" t="str">
        <f>VLOOKUP(C130,'Tarifa Compacta'!$C:$E,3,0)</f>
        <v>Kit 2x1 Multi TZ con unidades interiores 20+35 y exterior 4,1kW</v>
      </c>
      <c r="E130" s="420">
        <f>VLOOKUP(C130,'Tarifa Compacta'!C:F,4,0)</f>
        <v>1969</v>
      </c>
      <c r="F130" s="420"/>
      <c r="G130" s="93">
        <v>0.04</v>
      </c>
      <c r="H130" s="94"/>
      <c r="I130" s="95"/>
      <c r="J130" s="95" t="s">
        <v>1374</v>
      </c>
      <c r="L130" s="95"/>
      <c r="M130" s="8"/>
      <c r="N130" s="144"/>
      <c r="O130" s="118"/>
    </row>
    <row r="131" spans="1:15" s="19" customFormat="1" ht="18.75">
      <c r="A131" s="6"/>
      <c r="B131" s="96" t="str">
        <f>B116</f>
        <v>5025232946167</v>
      </c>
      <c r="C131" s="62" t="str">
        <f>C116</f>
        <v>CS-TZ20ZKEW</v>
      </c>
      <c r="D131" s="123" t="str">
        <f>VLOOKUP(C131,'Tarifa Compacta'!$C:$E,3,0)</f>
        <v>Unidad interior 2,0kW nanoe™X, Wi-Fi integrado, Aerowings</v>
      </c>
      <c r="E131" s="422">
        <f>VLOOKUP(C131,'Tarifa Compacta'!C:F,4,0)</f>
        <v>403</v>
      </c>
      <c r="F131" s="422"/>
      <c r="G131" s="99"/>
      <c r="H131" s="98"/>
      <c r="I131" s="100"/>
      <c r="J131" s="100"/>
      <c r="K131" s="100"/>
      <c r="L131" s="95"/>
      <c r="M131" s="8"/>
      <c r="N131" s="144"/>
      <c r="O131" s="118"/>
    </row>
    <row r="132" spans="1:15" s="19" customFormat="1" ht="18.75">
      <c r="A132" s="6"/>
      <c r="B132" s="96" t="str">
        <f>B118</f>
        <v>5025232946181</v>
      </c>
      <c r="C132" s="62" t="str">
        <f>C118</f>
        <v>CS-TZ35ZKEW</v>
      </c>
      <c r="D132" s="123" t="str">
        <f>VLOOKUP(C132,'Tarifa Compacta'!$C:$E,3,0)</f>
        <v>Unidad interior 3,5kW nanoe™X, Wi-Fi integrado, Aerowings</v>
      </c>
      <c r="E132" s="422">
        <f>VLOOKUP(C132,'Tarifa Compacta'!C:F,4,0)</f>
        <v>496</v>
      </c>
      <c r="F132" s="422"/>
      <c r="G132" s="99"/>
      <c r="H132" s="98"/>
      <c r="I132" s="100"/>
      <c r="J132" s="100"/>
      <c r="K132" s="100"/>
      <c r="L132" s="100"/>
      <c r="M132" s="8"/>
      <c r="N132" s="144"/>
      <c r="O132" s="118"/>
    </row>
    <row r="133" spans="1:15" s="19" customFormat="1" ht="18.75">
      <c r="A133" s="6"/>
      <c r="B133" s="101">
        <f>B125</f>
        <v>5025232873289</v>
      </c>
      <c r="C133" s="64" t="str">
        <f>C125</f>
        <v>CU-2TZ41TBE</v>
      </c>
      <c r="D133" s="102" t="str">
        <f>VLOOKUP(C133,'Tarifa Compacta'!$C:$E,3,0)</f>
        <v>Unidad exterior Multi TZ 2x1 de 4,1 kW</v>
      </c>
      <c r="E133" s="423">
        <f>VLOOKUP(C133,'Tarifa Compacta'!C:F,4,0)</f>
        <v>1070</v>
      </c>
      <c r="F133" s="423"/>
      <c r="G133" s="104"/>
      <c r="H133" s="103"/>
      <c r="I133" s="105"/>
      <c r="J133" s="105"/>
      <c r="K133" s="105"/>
      <c r="L133" s="105"/>
      <c r="M133" s="8"/>
      <c r="N133" s="144"/>
      <c r="O133" s="118"/>
    </row>
    <row r="134" spans="1:15" s="19" customFormat="1" ht="18.75">
      <c r="A134" s="6"/>
      <c r="B134" s="92">
        <v>4010869385183</v>
      </c>
      <c r="C134" s="32" t="s">
        <v>818</v>
      </c>
      <c r="D134" s="119" t="str">
        <f>VLOOKUP(C134,'Tarifa Compacta'!$C:$E,3,0)</f>
        <v>Kit 2x1 Multi TZ con unidades interiores 25+35 y exterior 4,1kW</v>
      </c>
      <c r="E134" s="424">
        <f>VLOOKUP(C134,'Tarifa Compacta'!C:F,4,0)</f>
        <v>2010</v>
      </c>
      <c r="F134" s="424"/>
      <c r="G134" s="93">
        <v>0.04</v>
      </c>
      <c r="H134" s="94"/>
      <c r="I134" s="95"/>
      <c r="J134" s="95" t="s">
        <v>1374</v>
      </c>
      <c r="L134" s="95"/>
      <c r="M134" s="8"/>
      <c r="N134" s="144"/>
      <c r="O134" s="118"/>
    </row>
    <row r="135" spans="1:15" s="19" customFormat="1" ht="18.75">
      <c r="A135" s="6"/>
      <c r="B135" s="96" t="str">
        <f>B117</f>
        <v>5025232946174</v>
      </c>
      <c r="C135" s="62" t="str">
        <f>C117</f>
        <v>CS-TZ25ZKEW</v>
      </c>
      <c r="D135" s="123" t="str">
        <f>VLOOKUP(C135,'Tarifa Compacta'!$C:$E,3,0)</f>
        <v>Unidad interior 2,5kW nanoe™X, Wi-Fi integrado, Aerowings</v>
      </c>
      <c r="E135" s="422">
        <f>VLOOKUP(C135,'Tarifa Compacta'!C:F,4,0)</f>
        <v>444</v>
      </c>
      <c r="F135" s="422"/>
      <c r="G135" s="99"/>
      <c r="H135" s="98"/>
      <c r="I135" s="100"/>
      <c r="J135" s="100"/>
      <c r="K135" s="100"/>
      <c r="L135" s="95"/>
      <c r="M135" s="8"/>
      <c r="N135" s="144"/>
      <c r="O135" s="118"/>
    </row>
    <row r="136" spans="1:15" s="19" customFormat="1" ht="18.75">
      <c r="A136" s="6"/>
      <c r="B136" s="96" t="str">
        <f>B118</f>
        <v>5025232946181</v>
      </c>
      <c r="C136" s="62" t="str">
        <f>C118</f>
        <v>CS-TZ35ZKEW</v>
      </c>
      <c r="D136" s="123" t="str">
        <f>VLOOKUP(C136,'Tarifa Compacta'!$C:$E,3,0)</f>
        <v>Unidad interior 3,5kW nanoe™X, Wi-Fi integrado, Aerowings</v>
      </c>
      <c r="E136" s="422">
        <f>VLOOKUP(C136,'Tarifa Compacta'!C:F,4,0)</f>
        <v>496</v>
      </c>
      <c r="F136" s="422"/>
      <c r="G136" s="99"/>
      <c r="H136" s="98"/>
      <c r="I136" s="100"/>
      <c r="J136" s="100"/>
      <c r="K136" s="100"/>
      <c r="L136" s="100"/>
      <c r="M136" s="8"/>
      <c r="N136" s="144"/>
      <c r="O136" s="118"/>
    </row>
    <row r="137" spans="1:15" s="19" customFormat="1" ht="18.75">
      <c r="A137" s="6"/>
      <c r="B137" s="101">
        <f>B125</f>
        <v>5025232873289</v>
      </c>
      <c r="C137" s="64" t="str">
        <f>C125</f>
        <v>CU-2TZ41TBE</v>
      </c>
      <c r="D137" s="102" t="str">
        <f>VLOOKUP(C137,'Tarifa Compacta'!$C:$E,3,0)</f>
        <v>Unidad exterior Multi TZ 2x1 de 4,1 kW</v>
      </c>
      <c r="E137" s="423">
        <f>VLOOKUP(C137,'Tarifa Compacta'!C:F,4,0)</f>
        <v>1070</v>
      </c>
      <c r="F137" s="423"/>
      <c r="G137" s="104"/>
      <c r="H137" s="103"/>
      <c r="I137" s="105"/>
      <c r="J137" s="105"/>
      <c r="K137" s="105"/>
      <c r="L137" s="105"/>
      <c r="M137" s="8"/>
      <c r="N137" s="144"/>
      <c r="O137" s="118"/>
    </row>
    <row r="138" spans="1:15" s="19" customFormat="1" ht="18.75">
      <c r="A138" s="6"/>
      <c r="B138" s="92">
        <v>4010869385176</v>
      </c>
      <c r="C138" s="32" t="s">
        <v>819</v>
      </c>
      <c r="D138" s="119" t="str">
        <f>VLOOKUP(C138,'Tarifa Compacta'!$C:$E,3,0)</f>
        <v>Kit 2x1 Multi TZ con unidades interiores 25+35 y exterior 5,0kW</v>
      </c>
      <c r="E138" s="424">
        <f>VLOOKUP(C138,'Tarifa Compacta'!C:F,4,0)</f>
        <v>2235</v>
      </c>
      <c r="F138" s="424"/>
      <c r="G138" s="93">
        <v>0.04</v>
      </c>
      <c r="H138" s="94"/>
      <c r="I138" s="95"/>
      <c r="J138" s="95" t="s">
        <v>4307</v>
      </c>
      <c r="L138" s="95"/>
      <c r="M138" s="8"/>
      <c r="N138" s="144"/>
      <c r="O138" s="118"/>
    </row>
    <row r="139" spans="1:15" s="19" customFormat="1" ht="18.75">
      <c r="A139" s="6"/>
      <c r="B139" s="96" t="str">
        <f>B117</f>
        <v>5025232946174</v>
      </c>
      <c r="C139" s="62" t="str">
        <f>C117</f>
        <v>CS-TZ25ZKEW</v>
      </c>
      <c r="D139" s="123" t="str">
        <f>VLOOKUP(C139,'Tarifa Compacta'!$C:$E,3,0)</f>
        <v>Unidad interior 2,5kW nanoe™X, Wi-Fi integrado, Aerowings</v>
      </c>
      <c r="E139" s="422">
        <f>VLOOKUP(C139,'Tarifa Compacta'!C:F,4,0)</f>
        <v>444</v>
      </c>
      <c r="F139" s="422"/>
      <c r="G139" s="99"/>
      <c r="H139" s="98"/>
      <c r="I139" s="100"/>
      <c r="J139" s="100"/>
      <c r="K139" s="100"/>
      <c r="L139" s="95"/>
      <c r="M139" s="8"/>
      <c r="N139" s="144"/>
      <c r="O139" s="118"/>
    </row>
    <row r="140" spans="1:15" s="19" customFormat="1" ht="18.75">
      <c r="A140" s="6"/>
      <c r="B140" s="96" t="str">
        <f>B118</f>
        <v>5025232946181</v>
      </c>
      <c r="C140" s="62" t="str">
        <f>C118</f>
        <v>CS-TZ35ZKEW</v>
      </c>
      <c r="D140" s="123" t="str">
        <f>VLOOKUP(C140,'Tarifa Compacta'!$C:$E,3,0)</f>
        <v>Unidad interior 3,5kW nanoe™X, Wi-Fi integrado, Aerowings</v>
      </c>
      <c r="E140" s="422">
        <f>VLOOKUP(C140,'Tarifa Compacta'!C:F,4,0)</f>
        <v>496</v>
      </c>
      <c r="F140" s="422"/>
      <c r="G140" s="99"/>
      <c r="H140" s="98"/>
      <c r="I140" s="100"/>
      <c r="J140" s="100"/>
      <c r="K140" s="100"/>
      <c r="L140" s="100"/>
      <c r="M140" s="8"/>
      <c r="N140" s="144"/>
      <c r="O140" s="118"/>
    </row>
    <row r="141" spans="1:15" s="19" customFormat="1" ht="18.75">
      <c r="A141" s="6"/>
      <c r="B141" s="101">
        <f>B126</f>
        <v>5025232873296</v>
      </c>
      <c r="C141" s="64" t="str">
        <f>C126</f>
        <v>CU-2TZ50TBE</v>
      </c>
      <c r="D141" s="102" t="str">
        <f>VLOOKUP(C141,'Tarifa Compacta'!$C:$E,3,0)</f>
        <v>Unidad exterior Multi TZ 2x1 de 5 kW</v>
      </c>
      <c r="E141" s="426">
        <f>VLOOKUP(C141,'Tarifa Compacta'!C:F,4,0)</f>
        <v>1295</v>
      </c>
      <c r="F141" s="426"/>
      <c r="G141" s="104"/>
      <c r="H141" s="611"/>
      <c r="I141" s="105"/>
      <c r="J141" s="105"/>
      <c r="K141" s="105"/>
      <c r="L141" s="105"/>
      <c r="M141" s="8"/>
      <c r="N141" s="144"/>
      <c r="O141" s="118"/>
    </row>
    <row r="142" spans="1:15" ht="50.1" customHeight="1">
      <c r="B142" s="59" t="str">
        <f>'Títulos y textos'!A206</f>
        <v>SISTEMA MULTI SPLIT Z</v>
      </c>
      <c r="C142" s="59"/>
      <c r="E142" s="413"/>
      <c r="F142" s="413"/>
      <c r="G142" s="84"/>
      <c r="H142" s="83"/>
      <c r="I142" s="84"/>
      <c r="J142" s="84"/>
      <c r="K142" s="84"/>
      <c r="L142" s="84"/>
      <c r="M142" s="7"/>
      <c r="N142" s="144"/>
      <c r="O142" s="118"/>
    </row>
    <row r="143" spans="1:15" s="148" customFormat="1" ht="24.95" customHeight="1">
      <c r="A143" s="6"/>
      <c r="B143" s="134" t="str">
        <f>'Títulos y textos'!A207</f>
        <v>SPLIT INVERTER ETHEREA BLANCO MATE CON nanoe™X</v>
      </c>
      <c r="C143" s="134"/>
      <c r="D143" s="145"/>
      <c r="E143" s="435"/>
      <c r="F143" s="435"/>
      <c r="G143" s="147"/>
      <c r="H143" s="146"/>
      <c r="I143" s="147"/>
      <c r="J143" s="147"/>
      <c r="K143" s="147"/>
      <c r="L143" s="147"/>
      <c r="M143" s="7"/>
      <c r="N143" s="144"/>
      <c r="O143" s="118"/>
    </row>
    <row r="144" spans="1:15" s="91" customFormat="1" ht="9.9499999999999993" customHeight="1">
      <c r="A144" s="6"/>
      <c r="B144" s="120"/>
      <c r="C144" s="86"/>
      <c r="D144" s="87"/>
      <c r="E144" s="436"/>
      <c r="F144" s="436"/>
      <c r="G144" s="89"/>
      <c r="H144" s="79"/>
      <c r="I144" s="90"/>
      <c r="J144" s="90"/>
      <c r="K144" s="90"/>
      <c r="L144" s="90"/>
      <c r="M144" s="7"/>
      <c r="N144" s="144"/>
      <c r="O144" s="118"/>
    </row>
    <row r="145" spans="1:15" s="19" customFormat="1" ht="18.75">
      <c r="A145" s="6"/>
      <c r="B145" s="101">
        <v>5025232946129</v>
      </c>
      <c r="C145" s="149" t="s">
        <v>173</v>
      </c>
      <c r="D145" s="102" t="str">
        <f>VLOOKUP(C145,'Tarifa Compacta'!$C:$E,3,0)</f>
        <v>Unidad interior 1,6kW blanca mate nanoe™X Mark 3, Wi-Fi integrado, Aerowings 2.0</v>
      </c>
      <c r="E145" s="430">
        <f>VLOOKUP(C145,'Tarifa Compacta'!C:F,4,0)</f>
        <v>457</v>
      </c>
      <c r="F145" s="430"/>
      <c r="G145" s="109">
        <v>1.7999999999999999E-2</v>
      </c>
      <c r="H145" s="94"/>
      <c r="I145" s="140"/>
      <c r="J145" s="140"/>
      <c r="K145" s="140"/>
      <c r="L145" s="140"/>
      <c r="M145" s="8"/>
      <c r="N145" s="144"/>
      <c r="O145" s="118"/>
    </row>
    <row r="146" spans="1:15" s="19" customFormat="1" ht="18.75">
      <c r="A146" s="6"/>
      <c r="B146" s="101" t="s">
        <v>1185</v>
      </c>
      <c r="C146" s="149" t="s">
        <v>167</v>
      </c>
      <c r="D146" s="637" t="str">
        <f>VLOOKUP(C146,'Tarifa Compacta'!$C:$E,3,0)</f>
        <v>Unidad interior 2,0kW blanca mate nanoe™X Mark 3, Wi-Fi integrado, Aerowings 2.0</v>
      </c>
      <c r="E146" s="430">
        <f>VLOOKUP(C146,'Tarifa Compacta'!C:F,4,0)</f>
        <v>525</v>
      </c>
      <c r="F146" s="430"/>
      <c r="G146" s="109">
        <v>1.7999999999999999E-2</v>
      </c>
      <c r="H146" s="94"/>
      <c r="I146" s="140"/>
      <c r="J146" s="140"/>
      <c r="K146" s="140"/>
      <c r="L146" s="140"/>
      <c r="M146" s="8"/>
      <c r="N146" s="144"/>
      <c r="O146" s="118"/>
    </row>
    <row r="147" spans="1:15" s="19" customFormat="1" ht="18.75">
      <c r="A147" s="6"/>
      <c r="B147" s="101" t="s">
        <v>1187</v>
      </c>
      <c r="C147" s="150" t="s">
        <v>168</v>
      </c>
      <c r="D147" s="637" t="str">
        <f>VLOOKUP(C147,'Tarifa Compacta'!$C:$E,3,0)</f>
        <v>Unidad interior 2,5kW blanca mate nanoe™X Mark 3, Wi-Fi integrado, Aerowings 2.0</v>
      </c>
      <c r="E147" s="430">
        <f>VLOOKUP(C147,'Tarifa Compacta'!C:F,4,0)</f>
        <v>568</v>
      </c>
      <c r="F147" s="430"/>
      <c r="G147" s="109">
        <v>1.7999999999999999E-2</v>
      </c>
      <c r="H147" s="94"/>
      <c r="I147" s="140"/>
      <c r="J147" s="140"/>
      <c r="K147" s="140"/>
      <c r="L147" s="140"/>
      <c r="M147" s="8"/>
      <c r="N147" s="144"/>
      <c r="O147" s="118"/>
    </row>
    <row r="148" spans="1:15" s="19" customFormat="1" ht="18.75">
      <c r="A148" s="6"/>
      <c r="B148" s="101" t="s">
        <v>1189</v>
      </c>
      <c r="C148" s="151" t="s">
        <v>169</v>
      </c>
      <c r="D148" s="637" t="str">
        <f>VLOOKUP(C148,'Tarifa Compacta'!$C:$E,3,0)</f>
        <v>Unidad interior 3,5kW blanca mate nanoe™X Mark 3, Wi-Fi integrado, Aerowings 2.0</v>
      </c>
      <c r="E148" s="430">
        <f>VLOOKUP(C148,'Tarifa Compacta'!C:F,4,0)</f>
        <v>664</v>
      </c>
      <c r="F148" s="430"/>
      <c r="G148" s="109">
        <v>1.7999999999999999E-2</v>
      </c>
      <c r="H148" s="94"/>
      <c r="I148" s="140"/>
      <c r="J148" s="140"/>
      <c r="K148" s="140"/>
      <c r="L148" s="140"/>
      <c r="M148" s="8"/>
      <c r="N148" s="144"/>
      <c r="O148" s="118"/>
    </row>
    <row r="149" spans="1:15" s="19" customFormat="1" ht="18.75">
      <c r="A149" s="6"/>
      <c r="B149" s="101" t="s">
        <v>1191</v>
      </c>
      <c r="C149" s="151" t="s">
        <v>170</v>
      </c>
      <c r="D149" s="637" t="str">
        <f>VLOOKUP(C149,'Tarifa Compacta'!$C:$E,3,0)</f>
        <v>Unidad interior 4,2kW blanca mate nanoe™X Mark 3, Wi-Fi integrado, Aerowings 2.0</v>
      </c>
      <c r="E149" s="430">
        <f>VLOOKUP(C149,'Tarifa Compacta'!C:F,4,0)</f>
        <v>847</v>
      </c>
      <c r="F149" s="430"/>
      <c r="G149" s="109">
        <v>1.7999999999999999E-2</v>
      </c>
      <c r="H149" s="94"/>
      <c r="I149" s="140"/>
      <c r="J149" s="140"/>
      <c r="K149" s="140"/>
      <c r="L149" s="140"/>
      <c r="M149" s="8"/>
      <c r="N149" s="144"/>
      <c r="O149" s="118"/>
    </row>
    <row r="150" spans="1:15" s="19" customFormat="1" ht="18.75">
      <c r="A150" s="6"/>
      <c r="B150" s="101" t="s">
        <v>1193</v>
      </c>
      <c r="C150" s="151" t="s">
        <v>171</v>
      </c>
      <c r="D150" s="637" t="str">
        <f>VLOOKUP(C150,'Tarifa Compacta'!$C:$E,3,0)</f>
        <v>Unidad interior 5,0kW blanca mate nanoe™X Mark 3, Wi-Fi integrado, Aerowings 2.0</v>
      </c>
      <c r="E150" s="430">
        <f>VLOOKUP(C150,'Tarifa Compacta'!C:F,4,0)</f>
        <v>1058</v>
      </c>
      <c r="F150" s="430"/>
      <c r="G150" s="109">
        <v>1.7999999999999999E-2</v>
      </c>
      <c r="H150" s="94"/>
      <c r="I150" s="140"/>
      <c r="J150" s="140"/>
      <c r="K150" s="140"/>
      <c r="L150" s="140"/>
      <c r="M150" s="8"/>
      <c r="N150" s="144"/>
      <c r="O150" s="118"/>
    </row>
    <row r="151" spans="1:15" s="19" customFormat="1" ht="18.75">
      <c r="A151" s="6"/>
      <c r="B151" s="101" t="s">
        <v>1195</v>
      </c>
      <c r="C151" s="151" t="s">
        <v>172</v>
      </c>
      <c r="D151" s="637" t="str">
        <f>VLOOKUP(C151,'Tarifa Compacta'!$C:$E,3,0)</f>
        <v>Unidad interior 7,1kW blanca mate nanoe™X Mark 3, Wi-Fi integrado, Aerowings 2.0</v>
      </c>
      <c r="E151" s="430">
        <f>VLOOKUP(C151,'Tarifa Compacta'!C:F,4,0)</f>
        <v>1623</v>
      </c>
      <c r="F151" s="430"/>
      <c r="G151" s="109">
        <v>1.7999999999999999E-2</v>
      </c>
      <c r="H151" s="94"/>
      <c r="I151" s="140"/>
      <c r="J151" s="140"/>
      <c r="K151" s="140"/>
      <c r="L151" s="140"/>
      <c r="M151" s="8"/>
      <c r="N151" s="144"/>
      <c r="O151" s="118"/>
    </row>
    <row r="152" spans="1:15" s="138" customFormat="1" ht="24.95" customHeight="1">
      <c r="A152" s="6"/>
      <c r="B152" s="134" t="str">
        <f>'Títulos y textos'!A208</f>
        <v>SPLIT INVERTER ETHEREA GRIS GRAFITO CON nanoe™X</v>
      </c>
      <c r="C152" s="134"/>
      <c r="D152" s="135"/>
      <c r="E152" s="153"/>
      <c r="F152" s="153"/>
      <c r="G152" s="137"/>
      <c r="H152" s="136"/>
      <c r="I152" s="137"/>
      <c r="J152" s="137"/>
      <c r="K152" s="137"/>
      <c r="L152" s="137"/>
      <c r="M152" s="8"/>
      <c r="N152" s="144"/>
      <c r="O152" s="118"/>
    </row>
    <row r="153" spans="1:15" s="91" customFormat="1" ht="9.9499999999999993" customHeight="1">
      <c r="A153" s="6"/>
      <c r="B153" s="156"/>
      <c r="C153" s="113"/>
      <c r="D153" s="114"/>
      <c r="E153" s="163"/>
      <c r="F153" s="163"/>
      <c r="G153" s="116"/>
      <c r="H153" s="79"/>
      <c r="I153" s="117"/>
      <c r="J153" s="117"/>
      <c r="K153" s="117"/>
      <c r="L153" s="117"/>
      <c r="M153" s="8"/>
      <c r="N153" s="144"/>
      <c r="O153" s="118"/>
    </row>
    <row r="154" spans="1:15" s="19" customFormat="1" ht="18.75">
      <c r="A154" s="6"/>
      <c r="B154" s="101" t="s">
        <v>1197</v>
      </c>
      <c r="C154" s="149" t="s">
        <v>174</v>
      </c>
      <c r="D154" s="102" t="str">
        <f>VLOOKUP(C154,'Tarifa Compacta'!$C:$E,3,0)</f>
        <v>Unidad interior 2,0kW gris grafito nanoe™X Mark 3, Wi-Fi integrado, Aerowings 2.0</v>
      </c>
      <c r="E154" s="430">
        <f>VLOOKUP(C154,'Tarifa Compacta'!C:F,4,0)</f>
        <v>697</v>
      </c>
      <c r="F154" s="430"/>
      <c r="G154" s="109">
        <v>1.7999999999999999E-2</v>
      </c>
      <c r="H154" s="94"/>
      <c r="I154" s="140"/>
      <c r="J154" s="140"/>
      <c r="K154" s="140"/>
      <c r="L154" s="140"/>
      <c r="M154" s="8"/>
      <c r="N154" s="144"/>
      <c r="O154" s="118"/>
    </row>
    <row r="155" spans="1:15" s="19" customFormat="1" ht="18.75">
      <c r="A155" s="6"/>
      <c r="B155" s="101" t="s">
        <v>1198</v>
      </c>
      <c r="C155" s="149" t="s">
        <v>175</v>
      </c>
      <c r="D155" s="102" t="str">
        <f>VLOOKUP(C155,'Tarifa Compacta'!$C:$E,3,0)</f>
        <v>Unidad interior 2,5kW gris grafito nanoe™X Mark 3, Wi-Fi integrado, Aerowings 2.0</v>
      </c>
      <c r="E155" s="430">
        <f>VLOOKUP(C155,'Tarifa Compacta'!C:F,4,0)</f>
        <v>741</v>
      </c>
      <c r="F155" s="430"/>
      <c r="G155" s="109">
        <v>1.7999999999999999E-2</v>
      </c>
      <c r="H155" s="94"/>
      <c r="I155" s="140"/>
      <c r="J155" s="140"/>
      <c r="K155" s="140"/>
      <c r="L155" s="140"/>
      <c r="M155" s="8"/>
      <c r="N155" s="144"/>
      <c r="O155" s="118"/>
    </row>
    <row r="156" spans="1:15" s="19" customFormat="1" ht="18.75">
      <c r="A156" s="6"/>
      <c r="B156" s="101" t="s">
        <v>1199</v>
      </c>
      <c r="C156" s="149" t="s">
        <v>176</v>
      </c>
      <c r="D156" s="637" t="str">
        <f>VLOOKUP(C156,'Tarifa Compacta'!$C:$E,3,0)</f>
        <v>Unidad interior 3,5kW gris grafito nanoe™X Mark 3, Wi-Fi integrado, Aerowings 2.0</v>
      </c>
      <c r="E156" s="430">
        <f>VLOOKUP(C156,'Tarifa Compacta'!C:F,4,0)</f>
        <v>836</v>
      </c>
      <c r="F156" s="430"/>
      <c r="G156" s="109">
        <v>1.7999999999999999E-2</v>
      </c>
      <c r="H156" s="94"/>
      <c r="I156" s="140"/>
      <c r="J156" s="140"/>
      <c r="K156" s="140"/>
      <c r="L156" s="140"/>
      <c r="M156" s="8"/>
      <c r="N156" s="144"/>
      <c r="O156" s="118"/>
    </row>
    <row r="157" spans="1:15" s="138" customFormat="1" ht="24.95" customHeight="1">
      <c r="A157" s="6"/>
      <c r="B157" s="134" t="str">
        <f>'Títulos y textos'!A203</f>
        <v>MULTI TZ - UNIDADES INTERIORES DE PARED CON nanoe™X</v>
      </c>
      <c r="C157" s="134"/>
      <c r="D157" s="135"/>
      <c r="E157" s="153"/>
      <c r="F157" s="153"/>
      <c r="G157" s="137"/>
      <c r="H157" s="136"/>
      <c r="I157" s="137"/>
      <c r="J157" s="137"/>
      <c r="K157" s="137"/>
      <c r="L157" s="137"/>
      <c r="M157" s="8"/>
      <c r="N157" s="144"/>
      <c r="O157" s="118"/>
    </row>
    <row r="158" spans="1:15" s="91" customFormat="1" ht="9.9499999999999993" customHeight="1">
      <c r="A158" s="6"/>
      <c r="B158" s="156"/>
      <c r="C158" s="113"/>
      <c r="D158" s="114"/>
      <c r="E158" s="163"/>
      <c r="F158" s="163"/>
      <c r="G158" s="116"/>
      <c r="H158" s="79"/>
      <c r="I158" s="117"/>
      <c r="J158" s="117"/>
      <c r="K158" s="117"/>
      <c r="L158" s="117"/>
      <c r="M158" s="8"/>
      <c r="N158" s="144"/>
      <c r="O158" s="118"/>
    </row>
    <row r="159" spans="1:15" ht="18.75">
      <c r="B159" s="101"/>
      <c r="C159" s="33" t="str">
        <f>C115</f>
        <v>CS-MTZ16ZKE</v>
      </c>
      <c r="D159" s="102" t="str">
        <f>VLOOKUP(C159,'Tarifa Compacta'!$C:$E,3,0)</f>
        <v>Unidad interior 1,6kW nanoe™X, Wi-Fi integrado, Aerowings</v>
      </c>
      <c r="E159" s="430">
        <f>VLOOKUP(C159,'Tarifa Compacta'!C:F,4,0)</f>
        <v>361</v>
      </c>
      <c r="F159" s="430"/>
      <c r="G159" s="109">
        <v>1.7999999999999999E-2</v>
      </c>
      <c r="H159" s="139"/>
      <c r="I159" s="140"/>
      <c r="J159" s="140"/>
      <c r="K159" s="140"/>
      <c r="L159" s="140"/>
      <c r="M159" s="8"/>
      <c r="N159" s="144"/>
      <c r="O159" s="118"/>
    </row>
    <row r="160" spans="1:15" ht="18.75">
      <c r="B160" s="101" t="str">
        <f t="shared" ref="B160:C166" si="0">B116</f>
        <v>5025232946167</v>
      </c>
      <c r="C160" s="33" t="str">
        <f t="shared" si="0"/>
        <v>CS-TZ20ZKEW</v>
      </c>
      <c r="D160" s="102" t="str">
        <f>VLOOKUP(C160,'Tarifa Compacta'!$C:$E,3,0)</f>
        <v>Unidad interior 2,0kW nanoe™X, Wi-Fi integrado, Aerowings</v>
      </c>
      <c r="E160" s="437">
        <f>VLOOKUP(C160,'Tarifa Compacta'!C:F,4,0)</f>
        <v>403</v>
      </c>
      <c r="F160" s="437"/>
      <c r="G160" s="109">
        <v>1.7999999999999999E-2</v>
      </c>
      <c r="H160" s="139"/>
      <c r="I160" s="140"/>
      <c r="J160" s="140"/>
      <c r="K160" s="140"/>
      <c r="L160" s="140"/>
      <c r="M160" s="8"/>
      <c r="N160" s="144"/>
      <c r="O160" s="118"/>
    </row>
    <row r="161" spans="1:15" ht="18.75">
      <c r="B161" s="101" t="str">
        <f t="shared" si="0"/>
        <v>5025232946174</v>
      </c>
      <c r="C161" s="34" t="str">
        <f t="shared" si="0"/>
        <v>CS-TZ25ZKEW</v>
      </c>
      <c r="D161" s="102" t="str">
        <f>VLOOKUP(C161,'Tarifa Compacta'!$C:$E,3,0)</f>
        <v>Unidad interior 2,5kW nanoe™X, Wi-Fi integrado, Aerowings</v>
      </c>
      <c r="E161" s="437">
        <f>VLOOKUP(C161,'Tarifa Compacta'!C:F,4,0)</f>
        <v>444</v>
      </c>
      <c r="F161" s="437"/>
      <c r="G161" s="141">
        <v>1.7999999999999999E-2</v>
      </c>
      <c r="H161" s="142"/>
      <c r="I161" s="143"/>
      <c r="J161" s="143"/>
      <c r="K161" s="143"/>
      <c r="L161" s="143"/>
      <c r="M161" s="8"/>
      <c r="N161" s="144"/>
      <c r="O161" s="118"/>
    </row>
    <row r="162" spans="1:15" ht="18.75">
      <c r="B162" s="101" t="str">
        <f t="shared" si="0"/>
        <v>5025232946181</v>
      </c>
      <c r="C162" s="34" t="str">
        <f t="shared" si="0"/>
        <v>CS-TZ35ZKEW</v>
      </c>
      <c r="D162" s="102" t="str">
        <f>VLOOKUP(C162,'Tarifa Compacta'!$C:$E,3,0)</f>
        <v>Unidad interior 3,5kW nanoe™X, Wi-Fi integrado, Aerowings</v>
      </c>
      <c r="E162" s="437">
        <f>VLOOKUP(C162,'Tarifa Compacta'!C:F,4,0)</f>
        <v>496</v>
      </c>
      <c r="F162" s="437"/>
      <c r="G162" s="141">
        <v>1.7999999999999999E-2</v>
      </c>
      <c r="H162" s="142"/>
      <c r="I162" s="143"/>
      <c r="J162" s="143"/>
      <c r="K162" s="143"/>
      <c r="L162" s="143"/>
      <c r="M162" s="8"/>
      <c r="N162" s="144"/>
      <c r="O162" s="118"/>
    </row>
    <row r="163" spans="1:15" ht="18.75">
      <c r="B163" s="101" t="str">
        <f t="shared" si="0"/>
        <v>5025232946198</v>
      </c>
      <c r="C163" s="34" t="str">
        <f t="shared" si="0"/>
        <v>CS-TZ42ZKEW</v>
      </c>
      <c r="D163" s="102" t="str">
        <f>VLOOKUP(C163,'Tarifa Compacta'!$C:$E,3,0)</f>
        <v>Unidad interior 4,2kW nanoe™X, Wi-Fi integrado, Aerowings</v>
      </c>
      <c r="E163" s="431">
        <f>VLOOKUP(C163,'Tarifa Compacta'!C:F,4,0)</f>
        <v>633</v>
      </c>
      <c r="F163" s="431"/>
      <c r="G163" s="141">
        <v>1.7999999999999999E-2</v>
      </c>
      <c r="H163" s="142"/>
      <c r="I163" s="143"/>
      <c r="J163" s="143"/>
      <c r="K163" s="143"/>
      <c r="L163" s="143"/>
      <c r="M163" s="8"/>
      <c r="N163" s="144"/>
      <c r="O163" s="118"/>
    </row>
    <row r="164" spans="1:15" ht="18.75">
      <c r="B164" s="101" t="str">
        <f t="shared" si="0"/>
        <v>5025232946204</v>
      </c>
      <c r="C164" s="34" t="str">
        <f t="shared" si="0"/>
        <v>CS-TZ50ZKEW</v>
      </c>
      <c r="D164" s="102" t="str">
        <f>VLOOKUP(C164,'Tarifa Compacta'!$C:$E,3,0)</f>
        <v>Unidad interior 5,0kW nanoe™X, Wi-Fi integrado, Aerowings</v>
      </c>
      <c r="E164" s="431">
        <f>VLOOKUP(C164,'Tarifa Compacta'!C:F,4,0)</f>
        <v>996</v>
      </c>
      <c r="F164" s="431"/>
      <c r="G164" s="141">
        <v>1.7999999999999999E-2</v>
      </c>
      <c r="H164" s="142"/>
      <c r="I164" s="143"/>
      <c r="J164" s="143"/>
      <c r="K164" s="143"/>
      <c r="L164" s="143"/>
      <c r="M164" s="8"/>
      <c r="N164" s="144"/>
      <c r="O164" s="118"/>
    </row>
    <row r="165" spans="1:15" ht="18.75">
      <c r="B165" s="101" t="str">
        <f t="shared" si="0"/>
        <v>5025232946211</v>
      </c>
      <c r="C165" s="34" t="str">
        <f t="shared" si="0"/>
        <v>CS-TZ60ZKEW</v>
      </c>
      <c r="D165" s="637" t="str">
        <f>VLOOKUP(C165,'Tarifa Compacta'!$C:$E,3,0)</f>
        <v>Unidad interior 6,0kW nanoe™X, Wi-Fi integrado, Aerowings</v>
      </c>
      <c r="E165" s="431">
        <f>VLOOKUP(C165,'Tarifa Compacta'!C:F,4,0)</f>
        <v>1227</v>
      </c>
      <c r="F165" s="431"/>
      <c r="G165" s="141">
        <v>1.7999999999999999E-2</v>
      </c>
      <c r="H165" s="142"/>
      <c r="I165" s="143"/>
      <c r="J165" s="143"/>
      <c r="K165" s="143"/>
      <c r="L165" s="143"/>
      <c r="M165" s="8"/>
      <c r="N165" s="144"/>
      <c r="O165" s="118"/>
    </row>
    <row r="166" spans="1:15" ht="18.75">
      <c r="B166" s="101" t="str">
        <f t="shared" si="0"/>
        <v>5025232946228</v>
      </c>
      <c r="C166" s="34" t="str">
        <f t="shared" si="0"/>
        <v>CS-TZ71ZKEW</v>
      </c>
      <c r="D166" s="637" t="str">
        <f>VLOOKUP(C166,'Tarifa Compacta'!$C:$E,3,0)</f>
        <v>Unidad interior 7,1kW nanoe™X, Wi-Fi integrado, Aerowings</v>
      </c>
      <c r="E166" s="431">
        <f>VLOOKUP(C166,'Tarifa Compacta'!C:F,4,0)</f>
        <v>1426</v>
      </c>
      <c r="F166" s="431"/>
      <c r="G166" s="141">
        <v>1.7999999999999999E-2</v>
      </c>
      <c r="H166" s="142"/>
      <c r="I166" s="143"/>
      <c r="J166" s="143"/>
      <c r="K166" s="143"/>
      <c r="L166" s="143"/>
      <c r="M166" s="8"/>
      <c r="N166" s="144"/>
      <c r="O166" s="118"/>
    </row>
    <row r="167" spans="1:15" s="138" customFormat="1" ht="24.95" customHeight="1">
      <c r="A167" s="6"/>
      <c r="B167" s="134" t="str">
        <f>'Títulos y textos'!A209</f>
        <v>CONDUCTO DE BAJA ALTURA</v>
      </c>
      <c r="C167" s="134"/>
      <c r="D167" s="135"/>
      <c r="E167" s="153"/>
      <c r="F167" s="153"/>
      <c r="G167" s="137"/>
      <c r="H167" s="136"/>
      <c r="I167" s="137"/>
      <c r="J167" s="137"/>
      <c r="K167" s="137"/>
      <c r="L167" s="137"/>
      <c r="M167" s="8"/>
      <c r="N167" s="144"/>
      <c r="O167" s="118"/>
    </row>
    <row r="168" spans="1:15" s="91" customFormat="1" ht="9.9499999999999993" customHeight="1">
      <c r="A168" s="6"/>
      <c r="B168" s="156"/>
      <c r="C168" s="113"/>
      <c r="D168" s="115"/>
      <c r="E168" s="163"/>
      <c r="F168" s="163"/>
      <c r="G168" s="116"/>
      <c r="H168" s="79"/>
      <c r="I168" s="117"/>
      <c r="J168" s="117"/>
      <c r="K168" s="117"/>
      <c r="L168" s="117"/>
      <c r="M168" s="8"/>
      <c r="N168" s="144"/>
      <c r="O168" s="118"/>
    </row>
    <row r="169" spans="1:15" ht="18.75">
      <c r="B169" s="101">
        <v>5025232877188</v>
      </c>
      <c r="C169" s="33" t="s">
        <v>208</v>
      </c>
      <c r="D169" s="102" t="str">
        <f>VLOOKUP(C169,'Tarifa Compacta'!$C:$E,3,0)</f>
        <v>Unidad interior 2,0kW con mando de pared incluido y bomba de drenaje</v>
      </c>
      <c r="E169" s="430">
        <f>VLOOKUP(C169,'Tarifa Compacta'!C:F,4,0)</f>
        <v>798</v>
      </c>
      <c r="F169" s="430"/>
      <c r="G169" s="109"/>
      <c r="H169" s="139"/>
      <c r="I169" s="140"/>
      <c r="J169" s="140"/>
      <c r="K169" s="140"/>
      <c r="L169" s="140"/>
      <c r="M169" s="8"/>
      <c r="N169" s="144"/>
      <c r="O169" s="118"/>
    </row>
    <row r="170" spans="1:15" ht="18.75">
      <c r="B170" s="101">
        <v>5025232877324</v>
      </c>
      <c r="C170" s="33" t="s">
        <v>209</v>
      </c>
      <c r="D170" s="637" t="str">
        <f>VLOOKUP(C170,'Tarifa Compacta'!$C:$E,3,0)</f>
        <v>Unidad interior 2,5kW con mando de pared incluido y bomba de drenaje</v>
      </c>
      <c r="E170" s="431">
        <f>VLOOKUP(C170,'Tarifa Compacta'!C:F,4,0)</f>
        <v>889</v>
      </c>
      <c r="F170" s="431"/>
      <c r="G170" s="109"/>
      <c r="H170" s="139"/>
      <c r="I170" s="140"/>
      <c r="J170" s="140"/>
      <c r="K170" s="140"/>
      <c r="L170" s="140"/>
      <c r="M170" s="8"/>
      <c r="N170" s="144"/>
      <c r="O170" s="118"/>
    </row>
    <row r="171" spans="1:15" ht="18.75">
      <c r="B171" s="101">
        <v>5025232877348</v>
      </c>
      <c r="C171" s="34" t="s">
        <v>210</v>
      </c>
      <c r="D171" s="637" t="str">
        <f>VLOOKUP(C171,'Tarifa Compacta'!$C:$E,3,0)</f>
        <v>Unidad interior 3,5kW con mando de pared incluido y bomba de drenaje</v>
      </c>
      <c r="E171" s="431">
        <f>VLOOKUP(C171,'Tarifa Compacta'!C:F,4,0)</f>
        <v>893</v>
      </c>
      <c r="F171" s="431"/>
      <c r="G171" s="141"/>
      <c r="H171" s="142"/>
      <c r="I171" s="143"/>
      <c r="J171" s="143"/>
      <c r="K171" s="143"/>
      <c r="L171" s="143"/>
      <c r="M171" s="8"/>
      <c r="N171" s="144"/>
      <c r="O171" s="118"/>
    </row>
    <row r="172" spans="1:15" ht="18.75">
      <c r="B172" s="101">
        <v>5025232877362</v>
      </c>
      <c r="C172" s="34" t="s">
        <v>211</v>
      </c>
      <c r="D172" s="637" t="str">
        <f>VLOOKUP(C172,'Tarifa Compacta'!$C:$E,3,0)</f>
        <v>Unidad interior 5,0kW con mando de pared incluido y bomba de drenaje</v>
      </c>
      <c r="E172" s="431">
        <f>VLOOKUP(C172,'Tarifa Compacta'!C:F,4,0)</f>
        <v>1023</v>
      </c>
      <c r="F172" s="431"/>
      <c r="G172" s="141"/>
      <c r="H172" s="142"/>
      <c r="I172" s="143"/>
      <c r="J172" s="143"/>
      <c r="K172" s="143"/>
      <c r="L172" s="143"/>
      <c r="M172" s="8"/>
      <c r="N172" s="144"/>
      <c r="O172" s="118"/>
    </row>
    <row r="173" spans="1:15" ht="18.75">
      <c r="B173" s="101">
        <v>5025232877386</v>
      </c>
      <c r="C173" s="34" t="s">
        <v>212</v>
      </c>
      <c r="D173" s="637" t="str">
        <f>VLOOKUP(C173,'Tarifa Compacta'!$C:$E,3,0)</f>
        <v>Unidad interior 6,0kW con mando de pared incluido y bomba de drenaje</v>
      </c>
      <c r="E173" s="431">
        <f>VLOOKUP(C173,'Tarifa Compacta'!C:F,4,0)</f>
        <v>1133</v>
      </c>
      <c r="F173" s="431"/>
      <c r="G173" s="141"/>
      <c r="H173" s="142"/>
      <c r="I173" s="143"/>
      <c r="J173" s="143"/>
      <c r="K173" s="143"/>
      <c r="L173" s="143"/>
      <c r="M173" s="8"/>
      <c r="N173" s="144"/>
      <c r="O173" s="118"/>
    </row>
    <row r="174" spans="1:15" s="138" customFormat="1" ht="24.95" customHeight="1">
      <c r="A174" s="6"/>
      <c r="B174" s="134" t="str">
        <f>'Títulos y textos'!A210</f>
        <v>U. CASSETTE INTERIORES 60x60 CON nanoeX (modelos 1x1 en PACi) (Mando a distancia no incluido)</v>
      </c>
      <c r="C174" s="134"/>
      <c r="D174" s="135"/>
      <c r="E174" s="153"/>
      <c r="F174" s="153"/>
      <c r="G174" s="137"/>
      <c r="H174" s="136"/>
      <c r="I174" s="137"/>
      <c r="J174" s="137"/>
      <c r="K174" s="137"/>
      <c r="L174" s="137"/>
      <c r="M174" s="8"/>
      <c r="N174" s="144"/>
      <c r="O174" s="118"/>
    </row>
    <row r="175" spans="1:15" s="91" customFormat="1" ht="9.9499999999999993" customHeight="1">
      <c r="A175" s="6"/>
      <c r="B175" s="156"/>
      <c r="C175" s="113"/>
      <c r="D175" s="115"/>
      <c r="E175" s="163"/>
      <c r="F175" s="163"/>
      <c r="G175" s="116"/>
      <c r="H175" s="79"/>
      <c r="I175" s="117"/>
      <c r="J175" s="117"/>
      <c r="K175" s="117"/>
      <c r="L175" s="117"/>
      <c r="M175" s="8"/>
      <c r="N175" s="144"/>
      <c r="O175" s="118"/>
    </row>
    <row r="176" spans="1:15" ht="18.75">
      <c r="B176" s="101">
        <v>5025232924158</v>
      </c>
      <c r="C176" s="33" t="s">
        <v>428</v>
      </c>
      <c r="D176" s="102" t="str">
        <f>VLOOKUP(C176,'Tarifa Compacta'!$C:$E,3,0)</f>
        <v xml:space="preserve">Unidad interior casette 60x60 con nanoe™X </v>
      </c>
      <c r="E176" s="431">
        <f>VLOOKUP(C176,'Tarifa Compacta'!C:F,4,0)</f>
        <v>716</v>
      </c>
      <c r="F176" s="431"/>
      <c r="G176" s="109">
        <v>1.7999999999999999E-2</v>
      </c>
      <c r="H176" s="139"/>
      <c r="I176" s="140"/>
      <c r="J176" s="140"/>
      <c r="K176" s="140"/>
      <c r="L176" s="140"/>
      <c r="M176" s="8"/>
      <c r="N176" s="144"/>
      <c r="O176" s="118"/>
    </row>
    <row r="177" spans="1:15" ht="18.75">
      <c r="B177" s="101">
        <v>5025232913848</v>
      </c>
      <c r="C177" s="33" t="s">
        <v>267</v>
      </c>
      <c r="D177" s="637" t="str">
        <f>VLOOKUP(C177,'Tarifa Compacta'!$C:$E,3,0)</f>
        <v xml:space="preserve">Unidad interior casette 60x60 con nanoe™X </v>
      </c>
      <c r="E177" s="431">
        <f>VLOOKUP(C177,'Tarifa Compacta'!C:F,4,0)</f>
        <v>1012</v>
      </c>
      <c r="F177" s="431"/>
      <c r="G177" s="109">
        <v>1.7999999999999999E-2</v>
      </c>
      <c r="H177" s="139"/>
      <c r="I177" s="140"/>
      <c r="J177" s="140"/>
      <c r="K177" s="140"/>
      <c r="L177" s="140"/>
      <c r="M177" s="8"/>
      <c r="N177" s="144"/>
      <c r="O177" s="118"/>
    </row>
    <row r="178" spans="1:15" ht="18.75">
      <c r="B178" s="101">
        <v>5025232913855</v>
      </c>
      <c r="C178" s="34" t="s">
        <v>268</v>
      </c>
      <c r="D178" s="637" t="str">
        <f>VLOOKUP(C178,'Tarifa Compacta'!$C:$E,3,0)</f>
        <v xml:space="preserve">Unidad interior casette 60x60 con nanoe™X </v>
      </c>
      <c r="E178" s="431">
        <f>VLOOKUP(C178,'Tarifa Compacta'!C:F,4,0)</f>
        <v>1167</v>
      </c>
      <c r="F178" s="431"/>
      <c r="G178" s="141">
        <v>1.7999999999999999E-2</v>
      </c>
      <c r="H178" s="142"/>
      <c r="I178" s="143"/>
      <c r="J178" s="143"/>
      <c r="K178" s="143"/>
      <c r="L178" s="143"/>
      <c r="M178" s="8"/>
      <c r="N178" s="144"/>
      <c r="O178" s="118"/>
    </row>
    <row r="179" spans="1:15" ht="18.75">
      <c r="B179" s="101">
        <v>5025232913862</v>
      </c>
      <c r="C179" s="34" t="s">
        <v>269</v>
      </c>
      <c r="D179" s="637" t="str">
        <f>VLOOKUP(C179,'Tarifa Compacta'!$C:$E,3,0)</f>
        <v xml:space="preserve">Unidad interior casette 60x60 con nanoe™X </v>
      </c>
      <c r="E179" s="431">
        <f>VLOOKUP(C179,'Tarifa Compacta'!C:F,4,0)</f>
        <v>1214</v>
      </c>
      <c r="F179" s="431"/>
      <c r="G179" s="141">
        <v>1.7999999999999999E-2</v>
      </c>
      <c r="H179" s="142"/>
      <c r="I179" s="143"/>
      <c r="J179" s="143"/>
      <c r="K179" s="143"/>
      <c r="L179" s="143"/>
      <c r="M179" s="8"/>
      <c r="N179" s="144"/>
      <c r="O179" s="118"/>
    </row>
    <row r="180" spans="1:15" ht="18.75">
      <c r="B180" s="101">
        <v>5025232913879</v>
      </c>
      <c r="C180" s="34" t="s">
        <v>270</v>
      </c>
      <c r="D180" s="637" t="str">
        <f>VLOOKUP(C180,'Tarifa Compacta'!$C:$E,3,0)</f>
        <v xml:space="preserve">Unidad interior casette 60x60 con nanoe™X </v>
      </c>
      <c r="E180" s="431">
        <f>VLOOKUP(C180,'Tarifa Compacta'!C:F,4,0)</f>
        <v>1381</v>
      </c>
      <c r="F180" s="431"/>
      <c r="G180" s="141">
        <v>1.7999999999999999E-2</v>
      </c>
      <c r="H180" s="142"/>
      <c r="I180" s="143"/>
      <c r="J180" s="143"/>
      <c r="K180" s="143"/>
      <c r="L180" s="143"/>
      <c r="M180" s="8"/>
      <c r="N180" s="144"/>
      <c r="O180" s="118"/>
    </row>
    <row r="181" spans="1:15" s="2" customFormat="1" ht="18.75" outlineLevel="2">
      <c r="B181" s="101">
        <v>5025232883554</v>
      </c>
      <c r="C181" s="34" t="s">
        <v>337</v>
      </c>
      <c r="D181" s="152" t="str">
        <f>VLOOKUP(C181,'Tarifa Compacta'!$C:$E,3,0)</f>
        <v xml:space="preserve">Mando inalámbrico por infrarrojos </v>
      </c>
      <c r="E181" s="431">
        <f>VLOOKUP(C181,'Tarifa Compacta'!C:F,4,0)</f>
        <v>129</v>
      </c>
      <c r="F181" s="431"/>
      <c r="G181" s="141">
        <v>1.7999999999999999E-2</v>
      </c>
      <c r="H181" s="35"/>
      <c r="I181" s="35"/>
      <c r="J181" s="35"/>
      <c r="K181" s="35"/>
      <c r="L181" s="35"/>
    </row>
    <row r="182" spans="1:15" s="2" customFormat="1" ht="18.75" outlineLevel="2">
      <c r="B182" s="101">
        <v>5025232940257</v>
      </c>
      <c r="C182" s="161" t="s">
        <v>338</v>
      </c>
      <c r="D182" s="152" t="str">
        <f>VLOOKUP(C182,'Tarifa Compacta'!$C:$E,3,0)</f>
        <v>Receptor inalámbrico para cassette 60x60, es necesario el mando CZ-RWS3</v>
      </c>
      <c r="E182" s="431">
        <f>VLOOKUP(C182,'Tarifa Compacta'!C:F,4,0)</f>
        <v>127</v>
      </c>
      <c r="F182" s="431"/>
      <c r="G182" s="141"/>
      <c r="H182" s="35"/>
      <c r="I182" s="35"/>
      <c r="J182" s="35"/>
      <c r="K182" s="35"/>
      <c r="L182" s="35"/>
    </row>
    <row r="183" spans="1:15" s="2" customFormat="1" ht="18.75" outlineLevel="2">
      <c r="B183" s="101">
        <v>5025232910809</v>
      </c>
      <c r="C183" s="161" t="s">
        <v>333</v>
      </c>
      <c r="D183" s="152" t="str">
        <f>VLOOKUP(C183,'Tarifa Compacta'!$C:$E,3,0)</f>
        <v>Mando por cable táctil simplificado (color negro)</v>
      </c>
      <c r="E183" s="431">
        <f>VLOOKUP(C183,'Tarifa Compacta'!C:F,4,0)</f>
        <v>188</v>
      </c>
      <c r="F183" s="431"/>
      <c r="G183" s="141"/>
      <c r="H183" s="35"/>
      <c r="I183" s="35"/>
      <c r="J183" s="35"/>
      <c r="K183" s="35"/>
      <c r="L183" s="35"/>
    </row>
    <row r="184" spans="1:15" s="2" customFormat="1" ht="18.75" outlineLevel="2">
      <c r="B184" s="101">
        <v>5025232948093</v>
      </c>
      <c r="C184" s="161" t="s">
        <v>330</v>
      </c>
      <c r="D184" s="152" t="str">
        <f>VLOOKUP(C184,'Tarifa Compacta'!$C:$E,3,0)</f>
        <v>Mando por cable táctil simplificado (color blanco)</v>
      </c>
      <c r="E184" s="431">
        <f>VLOOKUP(C184,'Tarifa Compacta'!C:F,4,0)</f>
        <v>188</v>
      </c>
      <c r="F184" s="431"/>
      <c r="G184" s="35"/>
      <c r="H184" s="35"/>
      <c r="I184" s="35"/>
      <c r="J184" s="35"/>
      <c r="K184" s="35"/>
      <c r="L184" s="35"/>
    </row>
    <row r="185" spans="1:15" ht="18.75">
      <c r="B185" s="101">
        <v>5025232913886</v>
      </c>
      <c r="C185" s="33" t="s">
        <v>271</v>
      </c>
      <c r="D185" s="102" t="str">
        <f>VLOOKUP(C185,'Tarifa Compacta'!$C:$E,3,0)</f>
        <v>Panel cassette 60x60</v>
      </c>
      <c r="E185" s="431">
        <f>VLOOKUP(C185,'Tarifa Compacta'!C:F,4,0)</f>
        <v>252</v>
      </c>
      <c r="F185" s="431"/>
      <c r="G185" s="109"/>
      <c r="H185" s="139"/>
      <c r="I185" s="140"/>
      <c r="J185" s="140"/>
      <c r="K185" s="140"/>
      <c r="L185" s="140"/>
      <c r="M185" s="8"/>
      <c r="N185" s="144"/>
      <c r="O185" s="118"/>
    </row>
    <row r="186" spans="1:15" s="138" customFormat="1" ht="24.95" customHeight="1">
      <c r="A186" s="6"/>
      <c r="B186" s="134" t="str">
        <f>'Títulos y textos'!A211</f>
        <v>U. CONSOLA DE SUELO (sólo para combinaciones 2x1) CON nanoe™X</v>
      </c>
      <c r="C186" s="134"/>
      <c r="D186" s="135"/>
      <c r="E186" s="153"/>
      <c r="F186" s="153"/>
      <c r="G186" s="137"/>
      <c r="H186" s="136"/>
      <c r="I186" s="137"/>
      <c r="J186" s="137"/>
      <c r="K186" s="137"/>
      <c r="L186" s="137"/>
      <c r="M186" s="8"/>
      <c r="N186" s="144"/>
      <c r="O186" s="118"/>
    </row>
    <row r="187" spans="1:15" s="91" customFormat="1" ht="9.9499999999999993" customHeight="1">
      <c r="A187" s="6"/>
      <c r="B187" s="156"/>
      <c r="C187" s="113"/>
      <c r="D187" s="114"/>
      <c r="E187" s="163"/>
      <c r="F187" s="163"/>
      <c r="G187" s="116"/>
      <c r="H187" s="79"/>
      <c r="I187" s="117"/>
      <c r="J187" s="117"/>
      <c r="K187" s="117"/>
      <c r="L187" s="117"/>
      <c r="M187" s="8"/>
      <c r="N187" s="144"/>
      <c r="O187" s="118"/>
    </row>
    <row r="188" spans="1:15" ht="18.75">
      <c r="B188" s="101">
        <v>5025232874590</v>
      </c>
      <c r="C188" s="33" t="s">
        <v>204</v>
      </c>
      <c r="D188" s="102" t="str">
        <f>VLOOKUP(C188,'Tarifa Compacta'!$C:$E,3,0)</f>
        <v>Unidad interior 2,0kW con nanoe™X (sólo combinaciones 2x1)</v>
      </c>
      <c r="E188" s="430">
        <f>VLOOKUP(C188,'Tarifa Compacta'!C:F,4,0)</f>
        <v>928</v>
      </c>
      <c r="F188" s="430"/>
      <c r="G188" s="109">
        <v>1.7999999999999999E-2</v>
      </c>
      <c r="H188" s="139"/>
      <c r="I188" s="140"/>
      <c r="J188" s="140"/>
      <c r="K188" s="140"/>
      <c r="L188" s="140"/>
      <c r="M188" s="8"/>
      <c r="N188" s="144"/>
      <c r="O188" s="118"/>
    </row>
    <row r="189" spans="1:15" ht="18.75">
      <c r="B189" s="101">
        <v>5025232874644</v>
      </c>
      <c r="C189" s="33" t="s">
        <v>205</v>
      </c>
      <c r="D189" s="102" t="str">
        <f>VLOOKUP(C189,'Tarifa Compacta'!$C:$E,3,0)</f>
        <v>Unidad interior 2,5kW con nanoe™X</v>
      </c>
      <c r="E189" s="431">
        <f>VLOOKUP(C189,'Tarifa Compacta'!C:F,4,0)</f>
        <v>1278</v>
      </c>
      <c r="F189" s="431"/>
      <c r="G189" s="109">
        <v>1.7999999999999999E-2</v>
      </c>
      <c r="H189" s="139"/>
      <c r="I189" s="140"/>
      <c r="J189" s="140"/>
      <c r="K189" s="140"/>
      <c r="L189" s="140"/>
      <c r="M189" s="8"/>
      <c r="N189" s="144"/>
      <c r="O189" s="118"/>
    </row>
    <row r="190" spans="1:15" ht="18.75">
      <c r="B190" s="101">
        <v>5025232874651</v>
      </c>
      <c r="C190" s="34" t="s">
        <v>206</v>
      </c>
      <c r="D190" s="102" t="str">
        <f>VLOOKUP(C190,'Tarifa Compacta'!$C:$E,3,0)</f>
        <v>Unidad interior 3,5kW con nanoe™X</v>
      </c>
      <c r="E190" s="431">
        <f>VLOOKUP(C190,'Tarifa Compacta'!C:F,4,0)</f>
        <v>1307</v>
      </c>
      <c r="F190" s="431"/>
      <c r="G190" s="141">
        <v>1.7999999999999999E-2</v>
      </c>
      <c r="H190" s="142"/>
      <c r="I190" s="143"/>
      <c r="J190" s="143"/>
      <c r="K190" s="143"/>
      <c r="L190" s="143"/>
      <c r="M190" s="8"/>
      <c r="N190" s="144"/>
      <c r="O190" s="118"/>
    </row>
    <row r="191" spans="1:15" ht="18.75">
      <c r="B191" s="101">
        <v>5025232874668</v>
      </c>
      <c r="C191" s="34" t="s">
        <v>207</v>
      </c>
      <c r="D191" s="102" t="str">
        <f>VLOOKUP(C191,'Tarifa Compacta'!$C:$E,3,0)</f>
        <v>Unidad interior 5,0kW con nanoe™X</v>
      </c>
      <c r="E191" s="431">
        <f>VLOOKUP(C191,'Tarifa Compacta'!C:F,4,0)</f>
        <v>1948</v>
      </c>
      <c r="F191" s="431"/>
      <c r="G191" s="141">
        <v>1.7999999999999999E-2</v>
      </c>
      <c r="H191" s="142"/>
      <c r="I191" s="143"/>
      <c r="J191" s="143"/>
      <c r="K191" s="143"/>
      <c r="L191" s="143"/>
      <c r="M191" s="8"/>
      <c r="N191" s="144"/>
      <c r="O191" s="118"/>
    </row>
    <row r="192" spans="1:15" s="138" customFormat="1" ht="24.95" customHeight="1">
      <c r="A192" s="6"/>
      <c r="B192" s="134" t="str">
        <f>'Títulos y textos'!A213</f>
        <v>MULTI Z - UNIDADES EXTERIORES</v>
      </c>
      <c r="C192" s="134"/>
      <c r="D192" s="135"/>
      <c r="E192" s="153"/>
      <c r="F192" s="153"/>
      <c r="G192" s="137"/>
      <c r="H192" s="136"/>
      <c r="I192" s="137"/>
      <c r="J192" s="137"/>
      <c r="K192" s="137"/>
      <c r="L192" s="137"/>
      <c r="M192" s="8"/>
      <c r="N192" s="144"/>
      <c r="O192" s="118"/>
    </row>
    <row r="193" spans="1:15" s="91" customFormat="1" ht="9.9499999999999993" customHeight="1">
      <c r="A193" s="6"/>
      <c r="B193" s="156"/>
      <c r="C193" s="113"/>
      <c r="D193" s="114"/>
      <c r="E193" s="163"/>
      <c r="F193" s="163"/>
      <c r="G193" s="116"/>
      <c r="H193" s="79"/>
      <c r="I193" s="117"/>
      <c r="J193" s="117"/>
      <c r="K193" s="117"/>
      <c r="L193" s="117"/>
      <c r="M193" s="8"/>
      <c r="N193" s="144"/>
      <c r="O193" s="118"/>
    </row>
    <row r="194" spans="1:15" ht="18.75">
      <c r="B194" s="101">
        <v>5025232860418</v>
      </c>
      <c r="C194" s="33" t="s">
        <v>216</v>
      </c>
      <c r="D194" s="102" t="str">
        <f>VLOOKUP(C194,'Tarifa Compacta'!$C:$E,3,0)</f>
        <v>Unidad exterior Multi Z 2x1 de 3,5 kW</v>
      </c>
      <c r="E194" s="430">
        <f>VLOOKUP(C194,'Tarifa Compacta'!C:F,4,0)</f>
        <v>1336</v>
      </c>
      <c r="F194" s="430"/>
      <c r="G194" s="109"/>
      <c r="H194" s="139"/>
      <c r="I194" s="140"/>
      <c r="J194" s="140"/>
      <c r="K194" s="140"/>
      <c r="L194" s="140"/>
      <c r="M194" s="8"/>
      <c r="N194" s="144"/>
      <c r="O194" s="118"/>
    </row>
    <row r="195" spans="1:15" ht="18.75">
      <c r="B195" s="433">
        <v>5025232868544</v>
      </c>
      <c r="C195" s="34" t="s">
        <v>217</v>
      </c>
      <c r="D195" s="102" t="str">
        <f>VLOOKUP(C195,'Tarifa Compacta'!$C:$E,3,0)</f>
        <v>Unidad exterior Multi Z 2x1 de 4,1 kW</v>
      </c>
      <c r="E195" s="432">
        <f>VLOOKUP(C195,'Tarifa Compacta'!C:F,4,0)</f>
        <v>1472</v>
      </c>
      <c r="F195" s="432"/>
      <c r="G195" s="141"/>
      <c r="H195" s="142"/>
      <c r="I195" s="143"/>
      <c r="J195" s="143"/>
      <c r="K195" s="143"/>
      <c r="L195" s="143"/>
      <c r="M195" s="8"/>
      <c r="N195" s="144"/>
      <c r="O195" s="118"/>
    </row>
    <row r="196" spans="1:15" ht="18.75">
      <c r="B196" s="433">
        <v>5025232860432</v>
      </c>
      <c r="C196" s="34" t="s">
        <v>218</v>
      </c>
      <c r="D196" s="102" t="str">
        <f>VLOOKUP(C196,'Tarifa Compacta'!$C:$E,3,0)</f>
        <v>Unidad exterior Multi Z 2x1 de 5 kW</v>
      </c>
      <c r="E196" s="432">
        <f>VLOOKUP(C196,'Tarifa Compacta'!C:F,4,0)</f>
        <v>1603</v>
      </c>
      <c r="F196" s="432"/>
      <c r="G196" s="141"/>
      <c r="H196" s="142"/>
      <c r="I196" s="143"/>
      <c r="J196" s="143"/>
      <c r="K196" s="143"/>
      <c r="L196" s="143"/>
      <c r="M196" s="8"/>
      <c r="N196" s="144"/>
      <c r="O196" s="118"/>
    </row>
    <row r="197" spans="1:15" ht="18.75">
      <c r="B197" s="433">
        <v>5025232869077</v>
      </c>
      <c r="C197" s="34" t="s">
        <v>219</v>
      </c>
      <c r="D197" s="102" t="str">
        <f>VLOOKUP(C197,'Tarifa Compacta'!$C:$E,3,0)</f>
        <v>Unidad exterior Multi Z 3x1 de 5,2 kW</v>
      </c>
      <c r="E197" s="432">
        <f>VLOOKUP(C197,'Tarifa Compacta'!C:F,4,0)</f>
        <v>2030</v>
      </c>
      <c r="F197" s="432"/>
      <c r="G197" s="141"/>
      <c r="H197" s="142"/>
      <c r="I197" s="143"/>
      <c r="J197" s="143"/>
      <c r="K197" s="143"/>
      <c r="L197" s="143"/>
      <c r="M197" s="8"/>
      <c r="N197" s="144"/>
      <c r="O197" s="118"/>
    </row>
    <row r="198" spans="1:15" ht="18.75">
      <c r="B198" s="433">
        <v>5025232860456</v>
      </c>
      <c r="C198" s="34" t="s">
        <v>220</v>
      </c>
      <c r="D198" s="102" t="str">
        <f>VLOOKUP(C198,'Tarifa Compacta'!$C:$E,3,0)</f>
        <v>Unidad exterior Multi Z 3x1 de 6,8 kW</v>
      </c>
      <c r="E198" s="432">
        <f>VLOOKUP(C198,'Tarifa Compacta'!C:F,4,0)</f>
        <v>2613</v>
      </c>
      <c r="F198" s="432"/>
      <c r="G198" s="141"/>
      <c r="H198" s="142"/>
      <c r="I198" s="143"/>
      <c r="J198" s="143"/>
      <c r="K198" s="143"/>
      <c r="L198" s="143"/>
      <c r="M198" s="8"/>
      <c r="N198" s="144"/>
      <c r="O198" s="118"/>
    </row>
    <row r="199" spans="1:15" ht="18.75">
      <c r="B199" s="433">
        <v>5025232860463</v>
      </c>
      <c r="C199" s="34" t="s">
        <v>221</v>
      </c>
      <c r="D199" s="102" t="str">
        <f>VLOOKUP(C199,'Tarifa Compacta'!$C:$E,3,0)</f>
        <v>Unidad exterior Multi Z 4x1 de 6,8 kW</v>
      </c>
      <c r="E199" s="432">
        <f>VLOOKUP(C199,'Tarifa Compacta'!C:F,4,0)</f>
        <v>3268</v>
      </c>
      <c r="F199" s="432"/>
      <c r="G199" s="141"/>
      <c r="H199" s="142"/>
      <c r="I199" s="143"/>
      <c r="J199" s="143"/>
      <c r="K199" s="143"/>
      <c r="L199" s="143"/>
      <c r="M199" s="8"/>
      <c r="N199" s="144"/>
      <c r="O199" s="118"/>
    </row>
    <row r="200" spans="1:15" ht="18.75">
      <c r="B200" s="433">
        <v>5025232873265</v>
      </c>
      <c r="C200" s="34" t="s">
        <v>222</v>
      </c>
      <c r="D200" s="102" t="str">
        <f>VLOOKUP(C200,'Tarifa Compacta'!$C:$E,3,0)</f>
        <v>Unidad exterior Multi Z 4x1 de 8 kW</v>
      </c>
      <c r="E200" s="432">
        <f>VLOOKUP(C200,'Tarifa Compacta'!C:F,4,0)</f>
        <v>3956</v>
      </c>
      <c r="F200" s="432"/>
      <c r="G200" s="141"/>
      <c r="H200" s="142"/>
      <c r="I200" s="143"/>
      <c r="J200" s="143"/>
      <c r="K200" s="143"/>
      <c r="L200" s="143"/>
      <c r="M200" s="8"/>
      <c r="N200" s="144"/>
      <c r="O200" s="118"/>
    </row>
    <row r="201" spans="1:15" ht="18.75">
      <c r="B201" s="433">
        <v>5025232873272</v>
      </c>
      <c r="C201" s="34" t="s">
        <v>223</v>
      </c>
      <c r="D201" s="102" t="str">
        <f>VLOOKUP(C201,'Tarifa Compacta'!$C:$E,3,0)</f>
        <v>Unidad exterior Multi Z 5x1 de 9 kW</v>
      </c>
      <c r="E201" s="432">
        <f>VLOOKUP(C201,'Tarifa Compacta'!C:F,4,0)</f>
        <v>5301</v>
      </c>
      <c r="F201" s="432"/>
      <c r="G201" s="141"/>
      <c r="H201" s="142"/>
      <c r="I201" s="143"/>
      <c r="J201" s="143"/>
      <c r="K201" s="143"/>
      <c r="L201" s="143"/>
      <c r="M201" s="8"/>
      <c r="N201" s="144"/>
      <c r="O201" s="118"/>
    </row>
    <row r="202" spans="1:15" ht="50.1" customHeight="1">
      <c r="B202" s="59" t="str">
        <f>'Títulos y textos'!A214</f>
        <v>ACCESORIOS PARA GAMA DOMÉSTICA RAC</v>
      </c>
      <c r="C202" s="59"/>
      <c r="E202" s="413"/>
      <c r="F202" s="413"/>
      <c r="G202" s="84"/>
      <c r="H202" s="83"/>
      <c r="I202" s="84"/>
      <c r="J202" s="84"/>
      <c r="K202" s="84"/>
      <c r="L202" s="84"/>
      <c r="M202" s="8"/>
      <c r="N202" s="144"/>
      <c r="O202" s="118"/>
    </row>
    <row r="203" spans="1:15" s="138" customFormat="1" ht="24.95" customHeight="1">
      <c r="A203" s="6"/>
      <c r="B203" s="134" t="str">
        <f>'Títulos y textos'!A216</f>
        <v>Calidad del aire interior nanoe™X</v>
      </c>
      <c r="C203" s="134"/>
      <c r="D203" s="135"/>
      <c r="E203" s="153"/>
      <c r="F203" s="153"/>
      <c r="G203" s="137"/>
      <c r="H203" s="136"/>
      <c r="I203" s="137"/>
      <c r="J203" s="137"/>
      <c r="K203" s="137"/>
      <c r="L203" s="137"/>
      <c r="M203" s="8"/>
      <c r="N203" s="144"/>
      <c r="O203" s="118"/>
    </row>
    <row r="204" spans="1:15" s="91" customFormat="1" ht="9.9499999999999993" customHeight="1">
      <c r="A204" s="6"/>
      <c r="B204" s="156"/>
      <c r="C204" s="113"/>
      <c r="D204" s="114"/>
      <c r="E204" s="163"/>
      <c r="F204" s="163"/>
      <c r="G204" s="116"/>
      <c r="H204" s="79"/>
      <c r="I204" s="117"/>
      <c r="J204" s="117"/>
      <c r="K204" s="117"/>
      <c r="L204" s="117"/>
      <c r="M204" s="8"/>
      <c r="N204" s="144"/>
      <c r="O204" s="118"/>
    </row>
    <row r="205" spans="1:15" ht="18.75">
      <c r="B205" s="101">
        <v>5025232943111</v>
      </c>
      <c r="C205" s="33" t="s">
        <v>410</v>
      </c>
      <c r="D205" s="154" t="str">
        <f>VLOOKUP(C205,'Tarifa Compacta'!$C:$E,3,0)</f>
        <v>Dispositivo nanoe™X para falso techo</v>
      </c>
      <c r="E205" s="723">
        <f>VLOOKUP(C205,'Tarifa Compacta'!C:F,4,0)</f>
        <v>225</v>
      </c>
      <c r="F205" s="723"/>
      <c r="G205" s="724"/>
      <c r="H205" s="139"/>
      <c r="I205" s="140"/>
      <c r="J205" s="140"/>
      <c r="K205" s="140"/>
      <c r="L205" s="140"/>
      <c r="M205" s="8"/>
      <c r="N205" s="144"/>
      <c r="O205" s="118"/>
    </row>
    <row r="206" spans="1:15" s="91" customFormat="1" ht="9.9499999999999993" customHeight="1">
      <c r="A206" s="6"/>
      <c r="B206" s="156"/>
      <c r="C206" s="113"/>
      <c r="D206" s="114"/>
      <c r="E206" s="163"/>
      <c r="F206" s="163"/>
      <c r="G206" s="116"/>
      <c r="H206" s="79"/>
      <c r="I206" s="117"/>
      <c r="J206" s="117"/>
      <c r="K206" s="117"/>
      <c r="L206" s="117"/>
      <c r="M206" s="8"/>
      <c r="N206" s="144"/>
      <c r="O206" s="118"/>
    </row>
    <row r="207" spans="1:15" s="138" customFormat="1" ht="24.95" customHeight="1">
      <c r="A207" s="6"/>
      <c r="B207" s="134" t="str">
        <f>'Títulos y textos'!A217</f>
        <v>CONECTIVIDAD Y DOMÓTICA</v>
      </c>
      <c r="C207" s="134"/>
      <c r="D207" s="135"/>
      <c r="E207" s="153"/>
      <c r="F207" s="153"/>
      <c r="G207" s="137"/>
      <c r="H207" s="136"/>
      <c r="I207" s="137"/>
      <c r="J207" s="137"/>
      <c r="K207" s="137"/>
      <c r="L207" s="137"/>
      <c r="M207" s="8"/>
      <c r="N207" s="144"/>
      <c r="O207" s="118"/>
    </row>
    <row r="208" spans="1:15" s="91" customFormat="1" ht="9.9499999999999993" customHeight="1">
      <c r="A208" s="6"/>
      <c r="B208" s="156"/>
      <c r="C208" s="113"/>
      <c r="D208" s="114"/>
      <c r="E208" s="163"/>
      <c r="F208" s="163"/>
      <c r="G208" s="116"/>
      <c r="H208" s="79"/>
      <c r="I208" s="117"/>
      <c r="J208" s="117"/>
      <c r="K208" s="117"/>
      <c r="L208" s="117"/>
      <c r="M208" s="8"/>
      <c r="N208" s="144"/>
      <c r="O208" s="118"/>
    </row>
    <row r="209" spans="1:15" ht="18.75">
      <c r="B209" s="101">
        <v>5025232874873</v>
      </c>
      <c r="C209" s="33" t="s">
        <v>224</v>
      </c>
      <c r="D209" s="154" t="str">
        <f>VLOOKUP(C209,'Tarifa Compacta'!$C:$E,3,0)</f>
        <v>Control wifi con todas las funciones disponbles</v>
      </c>
      <c r="E209" s="430">
        <f>VLOOKUP(C209,'Tarifa Compacta'!C:F,4,0)</f>
        <v>88</v>
      </c>
      <c r="F209" s="430"/>
      <c r="G209" s="109"/>
      <c r="H209" s="139"/>
      <c r="I209" s="140"/>
      <c r="J209" s="140"/>
      <c r="K209" s="140"/>
      <c r="L209" s="140"/>
      <c r="M209" s="8"/>
      <c r="N209" s="144"/>
      <c r="O209" s="118"/>
    </row>
    <row r="210" spans="1:15" ht="18.75">
      <c r="B210" s="101">
        <v>4010869267076</v>
      </c>
      <c r="C210" s="33" t="s">
        <v>720</v>
      </c>
      <c r="D210" s="154" t="str">
        <f>VLOOKUP(C210,'Tarifa Compacta'!$C:$E,3,0)</f>
        <v>IntesisHome para split, conexión a internet vía Wifi</v>
      </c>
      <c r="E210" s="430">
        <f>VLOOKUP(C210,'Tarifa Compacta'!C:F,4,0)</f>
        <v>204</v>
      </c>
      <c r="F210" s="430"/>
      <c r="G210" s="109"/>
      <c r="H210" s="139"/>
      <c r="I210" s="140"/>
      <c r="J210" s="140"/>
      <c r="K210" s="140"/>
      <c r="L210" s="140"/>
      <c r="M210" s="8"/>
      <c r="N210" s="144"/>
      <c r="O210" s="118"/>
    </row>
    <row r="211" spans="1:15" ht="18.75">
      <c r="B211" s="433">
        <v>4010869203098</v>
      </c>
      <c r="C211" s="34" t="s">
        <v>740</v>
      </c>
      <c r="D211" s="154" t="str">
        <f>VLOOKUP(C211,'Tarifa Compacta'!$C:$E,3,0)</f>
        <v>IntesisHome para split, conexión a internet vía Wifi</v>
      </c>
      <c r="E211" s="434">
        <f>VLOOKUP(C211,'Tarifa Compacta'!C:F,4,0)</f>
        <v>172</v>
      </c>
      <c r="F211" s="434"/>
      <c r="G211" s="141"/>
      <c r="H211" s="142"/>
      <c r="I211" s="143"/>
      <c r="J211" s="143"/>
      <c r="K211" s="143"/>
      <c r="L211" s="143"/>
      <c r="M211" s="8"/>
      <c r="N211" s="144"/>
      <c r="O211" s="118"/>
    </row>
    <row r="212" spans="1:15" ht="18.75">
      <c r="B212" s="433">
        <v>5025232851119</v>
      </c>
      <c r="C212" s="34" t="s">
        <v>325</v>
      </c>
      <c r="D212" s="154" t="str">
        <f>VLOOKUP(C212,'Tarifa Compacta'!$C:$E,3,0)</f>
        <v>Módulo para integración de una unidad RAC en un sistema P-Link</v>
      </c>
      <c r="E212" s="434">
        <f>VLOOKUP(C212,'Tarifa Compacta'!C:F,4,0)</f>
        <v>256</v>
      </c>
      <c r="F212" s="434"/>
      <c r="G212" s="141"/>
      <c r="H212" s="142"/>
      <c r="I212" s="143"/>
      <c r="J212" s="143"/>
      <c r="K212" s="143"/>
      <c r="L212" s="143"/>
      <c r="M212" s="8"/>
      <c r="N212" s="144"/>
      <c r="O212" s="118"/>
    </row>
    <row r="213" spans="1:15" ht="18.75">
      <c r="B213" s="433" t="s">
        <v>1215</v>
      </c>
      <c r="C213" s="34" t="s">
        <v>718</v>
      </c>
      <c r="D213" s="154" t="str">
        <f>VLOOKUP(C213,'Tarifa Compacta'!$C:$E,3,0)</f>
        <v>Interfaz para Enocean (Etherea y Conductos  9/12)</v>
      </c>
      <c r="E213" s="434">
        <f>VLOOKUP(C213,'Tarifa Compacta'!C:F,4,0)</f>
        <v>365</v>
      </c>
      <c r="F213" s="434"/>
      <c r="G213" s="141"/>
      <c r="H213" s="142"/>
      <c r="I213" s="143"/>
      <c r="J213" s="143"/>
      <c r="K213" s="143"/>
      <c r="L213" s="143"/>
      <c r="M213" s="8"/>
      <c r="N213" s="144"/>
      <c r="O213" s="118"/>
    </row>
    <row r="214" spans="1:15" ht="18.75">
      <c r="B214" s="433">
        <v>8445409139135</v>
      </c>
      <c r="C214" s="34" t="s">
        <v>233</v>
      </c>
      <c r="D214" s="154" t="str">
        <f>VLOOKUP(C214,'Tarifa Compacta'!$C:$E,3,0)</f>
        <v>Interfaz para Bacnet (Etherea y Conductos  9/12)</v>
      </c>
      <c r="E214" s="434">
        <f>VLOOKUP(C214,'Tarifa Compacta'!C:F,4,0)</f>
        <v>469</v>
      </c>
      <c r="F214" s="434"/>
      <c r="G214" s="141"/>
      <c r="H214" s="142"/>
      <c r="I214" s="143"/>
      <c r="J214" s="143"/>
      <c r="K214" s="143"/>
      <c r="L214" s="143"/>
      <c r="M214" s="8"/>
      <c r="N214" s="144"/>
      <c r="O214" s="118"/>
    </row>
    <row r="215" spans="1:15" ht="18.75">
      <c r="B215" s="433">
        <v>8445409139111</v>
      </c>
      <c r="C215" s="34" t="s">
        <v>229</v>
      </c>
      <c r="D215" s="154" t="str">
        <f>VLOOKUP(C215,'Tarifa Compacta'!$C:$E,3,0)</f>
        <v>Interfaz para KNX/EIB (Etherea y Conductos  9/12)</v>
      </c>
      <c r="E215" s="434">
        <f>VLOOKUP(C215,'Tarifa Compacta'!C:F,4,0)</f>
        <v>365</v>
      </c>
      <c r="F215" s="434"/>
      <c r="G215" s="141"/>
      <c r="H215" s="142"/>
      <c r="I215" s="143"/>
      <c r="J215" s="143"/>
      <c r="K215" s="143"/>
      <c r="L215" s="143"/>
      <c r="M215" s="8"/>
      <c r="N215" s="144"/>
      <c r="O215" s="118"/>
    </row>
    <row r="216" spans="1:15" ht="18.75">
      <c r="B216" s="433">
        <v>8445409139098</v>
      </c>
      <c r="C216" s="34" t="s">
        <v>231</v>
      </c>
      <c r="D216" s="154" t="str">
        <f>VLOOKUP(C216,'Tarifa Compacta'!$C:$E,3,0)</f>
        <v>Interfaz para Modbus (Etherea y Conductos  9/12)</v>
      </c>
      <c r="E216" s="434">
        <f>VLOOKUP(C216,'Tarifa Compacta'!C:F,4,0)</f>
        <v>375</v>
      </c>
      <c r="F216" s="434"/>
      <c r="G216" s="141"/>
      <c r="H216" s="142"/>
      <c r="I216" s="143"/>
      <c r="J216" s="143"/>
      <c r="K216" s="143"/>
      <c r="L216" s="143"/>
      <c r="M216" s="8"/>
      <c r="N216" s="144"/>
      <c r="O216" s="118"/>
    </row>
    <row r="217" spans="1:15" ht="18.75">
      <c r="B217" s="433" t="s">
        <v>1216</v>
      </c>
      <c r="C217" s="34" t="s">
        <v>228</v>
      </c>
      <c r="D217" s="154" t="str">
        <f>VLOOKUP(C217,'Tarifa Compacta'!$C:$E,3,0)</f>
        <v>Interfaz para KNX/EIB (Etherea y Conductos  9/12)</v>
      </c>
      <c r="E217" s="434">
        <f>VLOOKUP(C217,'Tarifa Compacta'!C:F,4,0)</f>
        <v>365</v>
      </c>
      <c r="F217" s="434"/>
      <c r="G217" s="141"/>
      <c r="H217" s="142"/>
      <c r="I217" s="143"/>
      <c r="J217" s="143"/>
      <c r="K217" s="143"/>
      <c r="L217" s="143"/>
      <c r="M217" s="8"/>
      <c r="N217" s="144"/>
      <c r="O217" s="118"/>
    </row>
    <row r="218" spans="1:15" ht="18.75">
      <c r="B218" s="433" t="s">
        <v>1217</v>
      </c>
      <c r="C218" s="34" t="s">
        <v>230</v>
      </c>
      <c r="D218" s="154" t="str">
        <f>VLOOKUP(C218,'Tarifa Compacta'!$C:$E,3,0)</f>
        <v>Interfaz para Modbus (Etherea,  Cassettes y Conductos  9/12)</v>
      </c>
      <c r="E218" s="434">
        <f>VLOOKUP(C218,'Tarifa Compacta'!C:F,4,0)</f>
        <v>375</v>
      </c>
      <c r="F218" s="434"/>
      <c r="G218" s="141"/>
      <c r="H218" s="142"/>
      <c r="I218" s="143"/>
      <c r="J218" s="143"/>
      <c r="K218" s="143"/>
      <c r="L218" s="143"/>
      <c r="M218" s="8"/>
      <c r="N218" s="144"/>
      <c r="O218" s="118"/>
    </row>
    <row r="219" spans="1:15" ht="18.95" customHeight="1">
      <c r="B219" s="433">
        <v>4010869242769</v>
      </c>
      <c r="C219" s="34" t="s">
        <v>232</v>
      </c>
      <c r="D219" s="154" t="str">
        <f>VLOOKUP(C219,'Tarifa Compacta'!$C:$E,3,0)</f>
        <v>Interfaz BacNet para 1 unidad</v>
      </c>
      <c r="E219" s="434">
        <f>VLOOKUP(C219,'Tarifa Compacta'!C:F,4,0)</f>
        <v>469</v>
      </c>
      <c r="F219" s="434"/>
      <c r="G219" s="141"/>
      <c r="H219" s="142"/>
      <c r="I219" s="143"/>
      <c r="J219" s="143"/>
      <c r="K219" s="143"/>
      <c r="L219" s="143"/>
      <c r="M219" s="8"/>
      <c r="N219" s="144"/>
      <c r="O219" s="118"/>
    </row>
    <row r="220" spans="1:15" ht="18.95" customHeight="1">
      <c r="B220" s="433">
        <v>4010869244275</v>
      </c>
      <c r="C220" s="34" t="s">
        <v>234</v>
      </c>
      <c r="D220" s="154" t="str">
        <f>VLOOKUP(C220,'Tarifa Compacta'!$C:$E,3,0)</f>
        <v>PCB para contactos secos para u. de pared SKE, On/Off, Mensaje de Error</v>
      </c>
      <c r="E220" s="434">
        <f>VLOOKUP(C220,'Tarifa Compacta'!C:F,4,0)</f>
        <v>204</v>
      </c>
      <c r="F220" s="434"/>
      <c r="G220" s="141"/>
      <c r="H220" s="142"/>
      <c r="I220" s="143"/>
      <c r="J220" s="143"/>
      <c r="K220" s="143"/>
      <c r="L220" s="143"/>
      <c r="M220" s="8"/>
      <c r="N220" s="144"/>
      <c r="O220" s="118"/>
    </row>
    <row r="221" spans="1:15" ht="18.75">
      <c r="B221" s="433">
        <v>4010869231848</v>
      </c>
      <c r="C221" s="161" t="s">
        <v>719</v>
      </c>
      <c r="D221" s="164" t="str">
        <f>VLOOKUP(C221,'Tarifa Compacta'!$C:$E,3,0)</f>
        <v>PCB para calefacción para Etherea, cassette 60x60 y conducto baja silueta</v>
      </c>
      <c r="E221" s="432">
        <f>VLOOKUP(C221,'Tarifa Compacta'!C:F,4,0)</f>
        <v>187</v>
      </c>
      <c r="F221" s="432"/>
      <c r="G221" s="141"/>
      <c r="H221" s="142"/>
      <c r="I221" s="143"/>
      <c r="J221" s="143"/>
      <c r="K221" s="143"/>
      <c r="L221" s="143"/>
      <c r="M221" s="8"/>
      <c r="N221" s="144"/>
      <c r="O221" s="118"/>
    </row>
    <row r="222" spans="1:15" ht="18.75">
      <c r="B222" s="433">
        <v>4010869237918</v>
      </c>
      <c r="C222" s="34" t="s">
        <v>746</v>
      </c>
      <c r="D222" s="154" t="str">
        <f>VLOOKUP(C222,'Tarifa Compacta'!$C:$E,3,0)</f>
        <v>Control Etherea por SMS (no incluye tarjeta SIM)</v>
      </c>
      <c r="E222" s="434">
        <f>VLOOKUP(C222,'Tarifa Compacta'!C:F,4,0)</f>
        <v>284</v>
      </c>
      <c r="F222" s="434"/>
      <c r="G222" s="141"/>
      <c r="H222" s="142"/>
      <c r="I222" s="143"/>
      <c r="J222" s="143"/>
      <c r="K222" s="143"/>
      <c r="L222" s="143"/>
      <c r="M222" s="8"/>
      <c r="N222" s="144"/>
      <c r="O222" s="118"/>
    </row>
    <row r="223" spans="1:15" ht="18.75">
      <c r="B223" s="433" t="s">
        <v>1218</v>
      </c>
      <c r="C223" s="34" t="s">
        <v>3538</v>
      </c>
      <c r="D223" s="154" t="str">
        <f>VLOOKUP(C223,'Tarifa Compacta'!$C:$E,3,0)</f>
        <v>Módulo para controlar 2 conjuntos PKEA</v>
      </c>
      <c r="E223" s="434">
        <f>VLOOKUP(C223,'Tarifa Compacta'!C:F,4,0)</f>
        <v>309</v>
      </c>
      <c r="F223" s="434"/>
      <c r="G223" s="141"/>
      <c r="H223" s="142"/>
      <c r="I223" s="143"/>
      <c r="J223" s="143"/>
      <c r="K223" s="143"/>
      <c r="L223" s="143"/>
      <c r="M223" s="8"/>
      <c r="N223" s="144"/>
      <c r="O223" s="118"/>
    </row>
    <row r="224" spans="1:15" s="138" customFormat="1" ht="24.95" customHeight="1">
      <c r="A224" s="6"/>
      <c r="B224" s="134" t="str">
        <f>'Títulos y textos'!A218</f>
        <v>REDUCTOR PARA TUBERÍAS</v>
      </c>
      <c r="C224" s="134"/>
      <c r="D224" s="135"/>
      <c r="E224" s="153"/>
      <c r="F224" s="153"/>
      <c r="G224" s="137"/>
      <c r="H224" s="136"/>
      <c r="I224" s="137"/>
      <c r="J224" s="137"/>
      <c r="K224" s="137"/>
      <c r="L224" s="137"/>
      <c r="M224" s="8"/>
      <c r="N224" s="144"/>
      <c r="O224" s="118"/>
    </row>
    <row r="225" spans="1:15" s="91" customFormat="1" ht="9.9499999999999993" customHeight="1">
      <c r="A225" s="6"/>
      <c r="B225" s="156"/>
      <c r="C225" s="113"/>
      <c r="D225" s="114"/>
      <c r="E225" s="163"/>
      <c r="F225" s="163"/>
      <c r="G225" s="116"/>
      <c r="H225" s="79"/>
      <c r="I225" s="117"/>
      <c r="J225" s="117"/>
      <c r="K225" s="117"/>
      <c r="L225" s="117"/>
      <c r="M225" s="8"/>
      <c r="N225" s="144"/>
      <c r="O225" s="118"/>
    </row>
    <row r="226" spans="1:15" ht="18.75">
      <c r="B226" s="101">
        <v>5025232924813</v>
      </c>
      <c r="C226" s="33" t="s">
        <v>235</v>
      </c>
      <c r="D226" s="154" t="str">
        <f>VLOOKUP(C226,'Tarifa Compacta'!$C:$E,3,0)</f>
        <v>Reducción del tamaño de conexión en la unidad interior de 1/2” a 3/8”.</v>
      </c>
      <c r="E226" s="430">
        <f>VLOOKUP(C226,'Tarifa Compacta'!C:F,4,0)</f>
        <v>26</v>
      </c>
      <c r="F226" s="430"/>
      <c r="G226" s="109"/>
      <c r="H226" s="139"/>
      <c r="I226" s="140"/>
      <c r="J226" s="140"/>
      <c r="K226" s="140"/>
      <c r="L226" s="140"/>
      <c r="M226" s="8"/>
      <c r="N226" s="144"/>
      <c r="O226" s="118"/>
    </row>
    <row r="227" spans="1:15" ht="18.75">
      <c r="B227" s="101">
        <v>5025232924790</v>
      </c>
      <c r="C227" s="50" t="s">
        <v>236</v>
      </c>
      <c r="D227" s="164" t="str">
        <f>VLOOKUP(C227,'Tarifa Compacta'!$C:$E,3,0)</f>
        <v>Reducción del tamaño de conexión en la unidad interior de 3/8” a 1/2”.</v>
      </c>
      <c r="E227" s="431">
        <f>VLOOKUP(C227,'Tarifa Compacta'!C:F,4,0)</f>
        <v>26</v>
      </c>
      <c r="F227" s="431"/>
      <c r="G227" s="109"/>
      <c r="H227" s="139"/>
      <c r="I227" s="140"/>
      <c r="J227" s="140"/>
      <c r="K227" s="140"/>
      <c r="L227" s="140"/>
      <c r="M227" s="8"/>
      <c r="N227" s="144"/>
      <c r="O227" s="118"/>
    </row>
    <row r="228" spans="1:15" ht="18.75">
      <c r="B228" s="101">
        <v>5025232924806</v>
      </c>
      <c r="C228" s="50" t="s">
        <v>237</v>
      </c>
      <c r="D228" s="164" t="str">
        <f>VLOOKUP(C228,'Tarifa Compacta'!$C:$E,3,0)</f>
        <v>Reducción del tamaño de conexión en la unidad interior de 5/8” a 1/2”.</v>
      </c>
      <c r="E228" s="431">
        <f>VLOOKUP(C228,'Tarifa Compacta'!C:F,4,0)</f>
        <v>28</v>
      </c>
      <c r="F228" s="431"/>
      <c r="G228" s="109"/>
      <c r="H228" s="139"/>
      <c r="I228" s="140"/>
      <c r="J228" s="140"/>
      <c r="K228" s="140"/>
      <c r="L228" s="140"/>
      <c r="M228" s="8"/>
      <c r="N228" s="144"/>
      <c r="O228" s="118"/>
    </row>
    <row r="229" spans="1:15" s="138" customFormat="1" ht="24.95" customHeight="1">
      <c r="A229" s="6"/>
      <c r="B229" s="134" t="str">
        <f>'Títulos y textos'!A219</f>
        <v>MANDOS DE CONTROL DE PARED (opcional)</v>
      </c>
      <c r="C229" s="134"/>
      <c r="D229" s="135"/>
      <c r="E229" s="153"/>
      <c r="F229" s="153"/>
      <c r="G229" s="137"/>
      <c r="H229" s="136"/>
      <c r="I229" s="137"/>
      <c r="J229" s="137"/>
      <c r="K229" s="137"/>
      <c r="L229" s="137"/>
      <c r="M229" s="8"/>
      <c r="N229" s="144"/>
      <c r="O229" s="118"/>
    </row>
    <row r="230" spans="1:15" s="91" customFormat="1" ht="9.9499999999999993" customHeight="1">
      <c r="A230" s="6"/>
      <c r="B230" s="156"/>
      <c r="C230" s="113"/>
      <c r="D230" s="114"/>
      <c r="E230" s="163"/>
      <c r="F230" s="163"/>
      <c r="G230" s="116"/>
      <c r="H230" s="79"/>
      <c r="I230" s="117"/>
      <c r="J230" s="117"/>
      <c r="K230" s="117"/>
      <c r="L230" s="117"/>
      <c r="M230" s="8"/>
      <c r="N230" s="144"/>
      <c r="O230" s="118"/>
    </row>
    <row r="231" spans="1:15" ht="18.75">
      <c r="B231" s="101" t="s">
        <v>1220</v>
      </c>
      <c r="C231" s="33" t="s">
        <v>427</v>
      </c>
      <c r="D231" s="154" t="str">
        <f>VLOOKUP(C231,'Tarifa Compacta'!$C:$E,3,0)</f>
        <v>Compatible para todas las unidades pared</v>
      </c>
      <c r="E231" s="430">
        <f>VLOOKUP(C231,'Tarifa Compacta'!C:F,4,0)</f>
        <v>116</v>
      </c>
      <c r="F231" s="430"/>
      <c r="G231" s="109"/>
      <c r="H231" s="139"/>
      <c r="I231" s="140"/>
      <c r="J231" s="140"/>
      <c r="K231" s="140"/>
      <c r="L231" s="140"/>
      <c r="M231" s="8"/>
      <c r="N231" s="144"/>
      <c r="O231" s="118"/>
    </row>
    <row r="232" spans="1:15" ht="18.75">
      <c r="B232" s="101">
        <v>5025232944620</v>
      </c>
      <c r="C232" s="33" t="s">
        <v>225</v>
      </c>
      <c r="D232" s="154" t="str">
        <f>VLOOKUP(C232,'Tarifa Compacta'!$C:$E,3,0)</f>
        <v>Nuevo mando de pared para split y consola de suelo</v>
      </c>
      <c r="E232" s="430">
        <f>VLOOKUP(C232,'Tarifa Compacta'!C:F,4,0)</f>
        <v>116</v>
      </c>
      <c r="F232" s="430"/>
      <c r="G232" s="109"/>
      <c r="H232" s="139"/>
      <c r="I232" s="140"/>
      <c r="J232" s="140"/>
      <c r="K232" s="140"/>
      <c r="L232" s="140"/>
      <c r="M232" s="8"/>
      <c r="N232" s="144"/>
      <c r="O232" s="118"/>
    </row>
    <row r="233" spans="1:15" ht="18.75">
      <c r="B233" s="101">
        <v>5025232932078</v>
      </c>
      <c r="C233" s="33" t="s">
        <v>227</v>
      </c>
      <c r="D233" s="154" t="str">
        <f>VLOOKUP(C233,'Tarifa Compacta'!$C:$E,3,0)</f>
        <v>Cables CN-CNT ×2 para aplicación en sala de servidores, control de 2 unidades, rotación</v>
      </c>
      <c r="E233" s="430">
        <f>VLOOKUP(C233,'Tarifa Compacta'!C:F,4,0)</f>
        <v>110</v>
      </c>
      <c r="F233" s="430"/>
      <c r="G233" s="109"/>
      <c r="H233" s="139"/>
      <c r="I233" s="140"/>
      <c r="J233" s="140"/>
      <c r="K233" s="140"/>
      <c r="L233" s="140"/>
      <c r="M233" s="8"/>
      <c r="N233" s="144"/>
      <c r="O233" s="118"/>
    </row>
    <row r="234" spans="1:15" ht="18.75">
      <c r="B234" s="101">
        <v>5025232894659</v>
      </c>
      <c r="C234" s="50" t="s">
        <v>226</v>
      </c>
      <c r="D234" s="164" t="str">
        <f>VLOOKUP(C234,'Tarifa Compacta'!$C:$E,3,0)</f>
        <v>Mando por infrarrojos especialmente para conductos</v>
      </c>
      <c r="E234" s="431">
        <f>VLOOKUP(C234,'Tarifa Compacta'!C:F,4,0)</f>
        <v>131</v>
      </c>
      <c r="F234" s="431"/>
      <c r="G234" s="141"/>
      <c r="H234" s="142"/>
      <c r="I234" s="143"/>
      <c r="J234" s="143"/>
      <c r="K234" s="143"/>
      <c r="L234" s="143"/>
      <c r="M234" s="8"/>
      <c r="N234" s="144"/>
      <c r="O234" s="118"/>
    </row>
    <row r="235" spans="1:15" ht="24.95" customHeight="1">
      <c r="B235" s="134" t="str">
        <f>'Títulos y textos'!A215</f>
        <v xml:space="preserve">KITS DE ACCESORIOS RAC SOLO </v>
      </c>
      <c r="C235" s="49"/>
      <c r="D235" s="759"/>
      <c r="E235" s="760"/>
      <c r="F235" s="760"/>
      <c r="G235" s="93"/>
      <c r="H235" s="94"/>
      <c r="I235" s="761"/>
      <c r="J235" s="761"/>
      <c r="K235" s="761"/>
      <c r="L235" s="761"/>
      <c r="M235" s="8"/>
      <c r="N235" s="144"/>
      <c r="O235" s="118"/>
    </row>
    <row r="236" spans="1:15" ht="9.9499999999999993" customHeight="1">
      <c r="B236" s="156"/>
      <c r="C236" s="113"/>
      <c r="D236" s="114"/>
      <c r="E236" s="163"/>
      <c r="F236" s="163"/>
      <c r="G236" s="116"/>
      <c r="H236" s="79"/>
      <c r="I236" s="117"/>
      <c r="J236" s="117"/>
      <c r="K236" s="117"/>
      <c r="L236" s="117"/>
      <c r="M236" s="8"/>
      <c r="N236" s="144"/>
      <c r="O236" s="118"/>
    </row>
    <row r="237" spans="1:15" ht="18.75">
      <c r="B237" s="101" t="s">
        <v>4852</v>
      </c>
      <c r="C237" s="33" t="s">
        <v>3545</v>
      </c>
      <c r="D237" s="154" t="str">
        <f>VLOOKUP(C237,'Tarifa Compacta'!$C:$E,3,0)</f>
        <v>Kit de protección anti insectos (malla + fijación)</v>
      </c>
      <c r="E237" s="430">
        <f>VLOOKUP(C237,'Tarifa Compacta'!C:F,4,0)</f>
        <v>82</v>
      </c>
      <c r="F237" s="430"/>
      <c r="G237" s="109"/>
      <c r="H237" s="139"/>
      <c r="I237" s="140"/>
      <c r="J237" s="140"/>
      <c r="K237" s="140"/>
      <c r="L237" s="140"/>
      <c r="M237" s="8"/>
      <c r="N237" s="144"/>
      <c r="O237" s="118"/>
    </row>
    <row r="238" spans="1:15" ht="18.75">
      <c r="B238" s="101" t="s">
        <v>4853</v>
      </c>
      <c r="C238" s="33" t="s">
        <v>3548</v>
      </c>
      <c r="D238" s="154" t="str">
        <f>VLOOKUP(C238,'Tarifa Compacta'!$C:$E,3,0)</f>
        <v>Kit de cubierta inferior para modelos 20/25/30 (instalación en altura)</v>
      </c>
      <c r="E238" s="430">
        <f>VLOOKUP(C238,'Tarifa Compacta'!C:F,4,0)</f>
        <v>82</v>
      </c>
      <c r="F238" s="430"/>
      <c r="G238" s="109"/>
      <c r="H238" s="139"/>
      <c r="I238" s="140"/>
      <c r="J238" s="140"/>
      <c r="K238" s="140"/>
      <c r="L238" s="140"/>
      <c r="M238" s="8"/>
      <c r="N238" s="144"/>
      <c r="O238" s="118"/>
    </row>
    <row r="239" spans="1:15" ht="18.75">
      <c r="B239" s="101" t="s">
        <v>4854</v>
      </c>
      <c r="C239" s="33" t="s">
        <v>3549</v>
      </c>
      <c r="D239" s="154" t="str">
        <f>VLOOKUP(C239,'Tarifa Compacta'!$C:$E,3,0)</f>
        <v>Kit de cubierta inferior para modelo 16 (instalación en altura)</v>
      </c>
      <c r="E239" s="430">
        <f>VLOOKUP(C239,'Tarifa Compacta'!C:F,4,0)</f>
        <v>82</v>
      </c>
      <c r="F239" s="430"/>
      <c r="G239" s="109"/>
      <c r="H239" s="139"/>
      <c r="I239" s="140"/>
      <c r="J239" s="140"/>
      <c r="K239" s="140"/>
      <c r="L239" s="140"/>
      <c r="M239" s="8"/>
      <c r="N239" s="144"/>
      <c r="O239" s="118"/>
    </row>
    <row r="240" spans="1:15" ht="18.75">
      <c r="B240" s="101" t="s">
        <v>4855</v>
      </c>
      <c r="C240" s="33" t="s">
        <v>3550</v>
      </c>
      <c r="D240" s="154" t="str">
        <f>VLOOKUP(C240,'Tarifa Compacta'!$C:$E,3,0)</f>
        <v>Kit de calefactores para el tubo de condensados</v>
      </c>
      <c r="E240" s="430">
        <f>VLOOKUP(C240,'Tarifa Compacta'!C:F,4,0)</f>
        <v>54</v>
      </c>
      <c r="F240" s="430"/>
      <c r="G240" s="109"/>
      <c r="H240" s="139"/>
      <c r="I240" s="140"/>
      <c r="J240" s="140"/>
      <c r="K240" s="140"/>
      <c r="L240" s="140"/>
      <c r="M240" s="8"/>
      <c r="N240" s="144"/>
      <c r="O240" s="118"/>
    </row>
    <row r="241" spans="2:15" ht="18.75">
      <c r="B241" s="101" t="s">
        <v>4856</v>
      </c>
      <c r="C241" s="33" t="s">
        <v>3546</v>
      </c>
      <c r="D241" s="154" t="str">
        <f>VLOOKUP(C241,'Tarifa Compacta'!$C:$E,3,0)</f>
        <v>Kit de salida lateral para instalación empotrada y esquinera (salida derecha)</v>
      </c>
      <c r="E241" s="430">
        <f>VLOOKUP(C241,'Tarifa Compacta'!C:F,4,0)</f>
        <v>968</v>
      </c>
      <c r="F241" s="430"/>
      <c r="G241" s="109"/>
      <c r="H241" s="139"/>
      <c r="I241" s="140"/>
      <c r="J241" s="140"/>
      <c r="K241" s="140"/>
      <c r="L241" s="140"/>
      <c r="M241" s="8"/>
      <c r="N241" s="144"/>
      <c r="O241" s="118"/>
    </row>
    <row r="242" spans="2:15" ht="18.75">
      <c r="B242" s="101" t="s">
        <v>4857</v>
      </c>
      <c r="C242" s="33" t="s">
        <v>3547</v>
      </c>
      <c r="D242" s="154" t="str">
        <f>VLOOKUP(C242,'Tarifa Compacta'!$C:$E,3,0)</f>
        <v>Kit de salida lateral para instalación empotrada y esquinera (salida izquierda)</v>
      </c>
      <c r="E242" s="430">
        <f>VLOOKUP(C242,'Tarifa Compacta'!C:F,4,0)</f>
        <v>968</v>
      </c>
      <c r="F242" s="430"/>
      <c r="G242" s="109"/>
      <c r="H242" s="139"/>
      <c r="I242" s="140"/>
      <c r="J242" s="140"/>
      <c r="K242" s="140"/>
      <c r="L242" s="140"/>
      <c r="M242" s="8"/>
      <c r="N242" s="144"/>
      <c r="O242" s="118"/>
    </row>
    <row r="243" spans="2:15" ht="18">
      <c r="B243" s="36" t="s">
        <v>2583</v>
      </c>
      <c r="E243" s="413"/>
      <c r="F243" s="413"/>
      <c r="H243" s="88"/>
      <c r="I243" s="110"/>
      <c r="J243" s="110"/>
      <c r="K243" s="110"/>
      <c r="L243" s="110"/>
    </row>
    <row r="244" spans="2:15">
      <c r="B244" s="444" t="s">
        <v>2584</v>
      </c>
    </row>
    <row r="289" spans="3:8" ht="15">
      <c r="C289" s="17"/>
      <c r="D289" s="17"/>
      <c r="E289" s="438"/>
      <c r="F289" s="438"/>
      <c r="G289" s="17"/>
      <c r="H289" s="17"/>
    </row>
    <row r="290" spans="3:8" ht="15">
      <c r="C290" s="17"/>
      <c r="D290" s="17"/>
      <c r="E290" s="438"/>
      <c r="F290" s="438"/>
      <c r="G290" s="17"/>
      <c r="H290" s="17"/>
    </row>
    <row r="291" spans="3:8" ht="15">
      <c r="C291" s="17"/>
      <c r="D291" s="17"/>
      <c r="E291" s="438"/>
      <c r="F291" s="438"/>
      <c r="G291" s="17"/>
      <c r="H291" s="17"/>
    </row>
    <row r="292" spans="3:8" ht="15">
      <c r="C292" s="17"/>
      <c r="D292" s="17"/>
      <c r="E292" s="438"/>
      <c r="F292" s="438"/>
      <c r="G292" s="17"/>
      <c r="H292" s="17"/>
    </row>
    <row r="293" spans="3:8" ht="15">
      <c r="C293" s="17"/>
      <c r="D293" s="17"/>
      <c r="E293" s="438"/>
      <c r="F293" s="438"/>
      <c r="G293" s="17"/>
      <c r="H293" s="17"/>
    </row>
    <row r="294" spans="3:8" ht="15">
      <c r="C294" s="17"/>
      <c r="D294" s="17"/>
      <c r="E294" s="438"/>
      <c r="F294" s="438"/>
      <c r="G294" s="17"/>
      <c r="H294" s="17"/>
    </row>
    <row r="295" spans="3:8" ht="15">
      <c r="C295" s="17"/>
      <c r="D295" s="17"/>
      <c r="E295" s="438"/>
      <c r="F295" s="438"/>
      <c r="G295" s="17"/>
      <c r="H295" s="17"/>
    </row>
    <row r="296" spans="3:8" ht="15">
      <c r="C296" s="17"/>
      <c r="D296" s="17"/>
      <c r="E296" s="438"/>
      <c r="F296" s="438"/>
      <c r="G296" s="17"/>
      <c r="H296" s="17"/>
    </row>
    <row r="297" spans="3:8" ht="15">
      <c r="C297" s="17"/>
      <c r="D297" s="17"/>
      <c r="E297" s="438"/>
      <c r="F297" s="438"/>
      <c r="G297" s="17"/>
      <c r="H297" s="17"/>
    </row>
    <row r="298" spans="3:8" ht="15">
      <c r="C298" s="17"/>
      <c r="D298" s="17"/>
      <c r="E298" s="438"/>
      <c r="F298" s="438"/>
      <c r="G298" s="17"/>
      <c r="H298" s="17"/>
    </row>
    <row r="299" spans="3:8" ht="15">
      <c r="C299" s="17"/>
      <c r="D299" s="17"/>
      <c r="E299" s="438"/>
      <c r="F299" s="438"/>
      <c r="G299" s="17"/>
      <c r="H299" s="17"/>
    </row>
    <row r="300" spans="3:8" ht="15">
      <c r="C300" s="17"/>
      <c r="D300" s="17"/>
      <c r="E300" s="438"/>
      <c r="F300" s="438"/>
      <c r="G300" s="17"/>
      <c r="H300" s="17"/>
    </row>
    <row r="301" spans="3:8" ht="15">
      <c r="C301" s="17"/>
      <c r="D301" s="17"/>
      <c r="E301" s="438"/>
      <c r="F301" s="438"/>
      <c r="G301" s="17"/>
      <c r="H301" s="17"/>
    </row>
    <row r="302" spans="3:8" ht="15">
      <c r="C302" s="17"/>
      <c r="D302" s="17"/>
      <c r="E302" s="438"/>
      <c r="F302" s="438"/>
      <c r="G302" s="17"/>
      <c r="H302" s="17"/>
    </row>
    <row r="303" spans="3:8" ht="15">
      <c r="C303" s="17"/>
      <c r="D303" s="17"/>
      <c r="E303" s="438"/>
      <c r="F303" s="438"/>
      <c r="G303" s="17"/>
      <c r="H303" s="17"/>
    </row>
    <row r="304" spans="3:8" ht="15">
      <c r="C304" s="17"/>
      <c r="D304" s="17"/>
      <c r="E304" s="438"/>
      <c r="F304" s="438"/>
      <c r="G304" s="17"/>
      <c r="H304" s="17"/>
    </row>
    <row r="305" spans="3:8" ht="15">
      <c r="C305" s="17"/>
      <c r="D305" s="17"/>
      <c r="E305" s="438"/>
      <c r="F305" s="438"/>
      <c r="G305" s="17"/>
      <c r="H305" s="17"/>
    </row>
    <row r="306" spans="3:8" ht="15">
      <c r="C306" s="17"/>
      <c r="D306" s="17"/>
      <c r="E306" s="438"/>
      <c r="F306" s="438"/>
      <c r="G306" s="17"/>
      <c r="H306" s="17"/>
    </row>
    <row r="307" spans="3:8" ht="15">
      <c r="C307" s="17"/>
      <c r="D307" s="17"/>
      <c r="E307" s="438"/>
      <c r="F307" s="438"/>
      <c r="G307" s="17"/>
      <c r="H307" s="17"/>
    </row>
    <row r="308" spans="3:8" ht="15">
      <c r="C308" s="17"/>
      <c r="D308" s="17"/>
      <c r="E308" s="438"/>
      <c r="F308" s="438"/>
      <c r="G308" s="17"/>
      <c r="H308" s="17"/>
    </row>
    <row r="309" spans="3:8" ht="15">
      <c r="C309" s="17"/>
      <c r="D309" s="17"/>
      <c r="E309" s="438"/>
      <c r="F309" s="438"/>
      <c r="G309" s="17"/>
      <c r="H309" s="17"/>
    </row>
    <row r="310" spans="3:8" ht="15">
      <c r="C310" s="17"/>
      <c r="D310" s="17"/>
      <c r="E310" s="438"/>
      <c r="F310" s="438"/>
      <c r="G310" s="17"/>
      <c r="H310" s="17"/>
    </row>
    <row r="311" spans="3:8" ht="15">
      <c r="C311" s="17"/>
      <c r="D311" s="17"/>
      <c r="E311" s="438"/>
      <c r="F311" s="438"/>
      <c r="G311" s="17"/>
      <c r="H311" s="17"/>
    </row>
    <row r="312" spans="3:8" ht="15">
      <c r="C312" s="17"/>
      <c r="D312" s="17"/>
      <c r="E312" s="438"/>
      <c r="F312" s="438"/>
      <c r="G312" s="17"/>
      <c r="H312" s="17"/>
    </row>
    <row r="313" spans="3:8" ht="15">
      <c r="C313" s="17"/>
      <c r="D313" s="17"/>
      <c r="E313" s="438"/>
      <c r="F313" s="438"/>
      <c r="G313" s="17"/>
      <c r="H313" s="17"/>
    </row>
    <row r="314" spans="3:8" ht="15">
      <c r="C314" s="17"/>
      <c r="D314" s="17"/>
      <c r="E314" s="438"/>
      <c r="F314" s="438"/>
      <c r="G314" s="17"/>
      <c r="H314" s="17"/>
    </row>
    <row r="315" spans="3:8" ht="15">
      <c r="C315" s="17"/>
      <c r="D315" s="17"/>
      <c r="E315" s="438"/>
      <c r="F315" s="438"/>
      <c r="G315" s="17"/>
      <c r="H315" s="17"/>
    </row>
    <row r="316" spans="3:8" ht="15">
      <c r="C316" s="17"/>
      <c r="D316" s="17"/>
      <c r="E316" s="438"/>
      <c r="F316" s="438"/>
      <c r="G316" s="17"/>
      <c r="H316" s="17"/>
    </row>
    <row r="317" spans="3:8" ht="15">
      <c r="C317" s="17"/>
      <c r="D317" s="17"/>
      <c r="E317" s="438"/>
      <c r="F317" s="438"/>
      <c r="G317" s="17"/>
      <c r="H317" s="17"/>
    </row>
    <row r="318" spans="3:8" ht="15">
      <c r="C318" s="17"/>
      <c r="D318" s="17"/>
      <c r="E318" s="438"/>
      <c r="F318" s="438"/>
      <c r="G318" s="17"/>
      <c r="H318" s="17"/>
    </row>
    <row r="319" spans="3:8" ht="15">
      <c r="C319" s="17"/>
      <c r="D319" s="17"/>
      <c r="E319" s="438"/>
      <c r="F319" s="438"/>
      <c r="G319" s="17"/>
      <c r="H319" s="17"/>
    </row>
    <row r="320" spans="3:8" ht="15">
      <c r="C320" s="17"/>
      <c r="D320" s="17"/>
      <c r="E320" s="438"/>
      <c r="F320" s="438"/>
      <c r="G320" s="17"/>
      <c r="H320" s="17"/>
    </row>
    <row r="321" spans="3:8" ht="15">
      <c r="C321" s="17"/>
      <c r="D321" s="17"/>
      <c r="E321" s="438"/>
      <c r="F321" s="438"/>
      <c r="G321" s="17"/>
      <c r="H321" s="17"/>
    </row>
    <row r="322" spans="3:8" ht="15">
      <c r="C322" s="17"/>
      <c r="D322" s="17"/>
      <c r="E322" s="438"/>
      <c r="F322" s="438"/>
      <c r="G322" s="17"/>
      <c r="H322" s="17"/>
    </row>
    <row r="323" spans="3:8" ht="15">
      <c r="C323" s="17"/>
      <c r="D323" s="17"/>
      <c r="E323" s="438"/>
      <c r="F323" s="438"/>
      <c r="G323" s="17"/>
      <c r="H323" s="17"/>
    </row>
    <row r="324" spans="3:8" ht="15">
      <c r="C324" s="17"/>
      <c r="D324" s="17"/>
      <c r="E324" s="438"/>
      <c r="F324" s="438"/>
      <c r="G324" s="17"/>
      <c r="H324" s="17"/>
    </row>
    <row r="325" spans="3:8" ht="15">
      <c r="C325" s="17"/>
      <c r="D325" s="17"/>
      <c r="E325" s="438"/>
      <c r="F325" s="438"/>
      <c r="G325" s="17"/>
      <c r="H325" s="17"/>
    </row>
    <row r="326" spans="3:8" ht="15">
      <c r="C326" s="17"/>
      <c r="D326" s="17"/>
      <c r="E326" s="438"/>
      <c r="F326" s="438"/>
      <c r="G326" s="17"/>
      <c r="H326" s="17"/>
    </row>
    <row r="327" spans="3:8" ht="15">
      <c r="C327" s="17"/>
      <c r="D327" s="17"/>
      <c r="E327" s="438"/>
      <c r="F327" s="438"/>
      <c r="G327" s="17"/>
      <c r="H327" s="17"/>
    </row>
    <row r="328" spans="3:8" ht="15">
      <c r="C328" s="17"/>
      <c r="D328" s="17"/>
      <c r="E328" s="438"/>
      <c r="F328" s="438"/>
      <c r="G328" s="17"/>
      <c r="H328" s="17"/>
    </row>
    <row r="329" spans="3:8" ht="15">
      <c r="C329" s="17"/>
      <c r="D329" s="17"/>
      <c r="E329" s="438"/>
      <c r="F329" s="438"/>
      <c r="G329" s="17"/>
      <c r="H329" s="17"/>
    </row>
    <row r="330" spans="3:8" ht="15">
      <c r="C330" s="17"/>
      <c r="D330" s="17"/>
      <c r="E330" s="438"/>
      <c r="F330" s="438"/>
      <c r="G330" s="17"/>
      <c r="H330" s="17"/>
    </row>
    <row r="331" spans="3:8" ht="15">
      <c r="C331" s="17"/>
      <c r="D331" s="17"/>
      <c r="E331" s="438"/>
      <c r="F331" s="438"/>
      <c r="G331" s="17"/>
      <c r="H331" s="17"/>
    </row>
    <row r="332" spans="3:8" ht="15">
      <c r="C332" s="17"/>
      <c r="D332" s="17"/>
      <c r="E332" s="438"/>
      <c r="F332" s="438"/>
      <c r="G332" s="17"/>
      <c r="H332" s="17"/>
    </row>
    <row r="333" spans="3:8" ht="15">
      <c r="C333" s="17"/>
      <c r="D333" s="17"/>
      <c r="E333" s="438"/>
      <c r="F333" s="438"/>
      <c r="G333" s="17"/>
      <c r="H333" s="17"/>
    </row>
    <row r="334" spans="3:8" ht="15">
      <c r="C334" s="17"/>
      <c r="D334" s="17"/>
      <c r="E334" s="438"/>
      <c r="F334" s="438"/>
      <c r="G334" s="17"/>
      <c r="H334" s="17"/>
    </row>
    <row r="335" spans="3:8" ht="15">
      <c r="C335" s="17"/>
      <c r="D335" s="17"/>
      <c r="E335" s="438"/>
      <c r="F335" s="438"/>
      <c r="G335" s="17"/>
      <c r="H335" s="17"/>
    </row>
    <row r="336" spans="3:8" ht="15">
      <c r="C336" s="17"/>
      <c r="D336" s="17"/>
      <c r="E336" s="438"/>
      <c r="F336" s="438"/>
      <c r="G336" s="17"/>
      <c r="H336" s="17"/>
    </row>
    <row r="337" spans="3:8" ht="15">
      <c r="C337" s="17"/>
      <c r="D337" s="17"/>
      <c r="E337" s="438"/>
      <c r="F337" s="438"/>
      <c r="G337" s="17"/>
      <c r="H337" s="17"/>
    </row>
    <row r="338" spans="3:8" ht="15">
      <c r="C338" s="17"/>
      <c r="D338" s="17"/>
      <c r="E338" s="438"/>
      <c r="F338" s="438"/>
      <c r="G338" s="17"/>
      <c r="H338" s="17"/>
    </row>
    <row r="339" spans="3:8" ht="15">
      <c r="C339" s="17"/>
      <c r="D339" s="17"/>
      <c r="E339" s="438"/>
      <c r="F339" s="438"/>
      <c r="G339" s="17"/>
      <c r="H339" s="17"/>
    </row>
    <row r="340" spans="3:8" ht="15">
      <c r="C340" s="17"/>
      <c r="D340" s="17"/>
      <c r="E340" s="438"/>
      <c r="F340" s="438"/>
      <c r="G340" s="17"/>
      <c r="H340" s="17"/>
    </row>
    <row r="341" spans="3:8" ht="15">
      <c r="C341" s="17"/>
      <c r="D341" s="17"/>
      <c r="E341" s="438"/>
      <c r="F341" s="438"/>
      <c r="G341" s="17"/>
      <c r="H341" s="17"/>
    </row>
    <row r="342" spans="3:8" ht="15">
      <c r="C342" s="17"/>
      <c r="D342" s="17"/>
      <c r="E342" s="438"/>
      <c r="F342" s="438"/>
      <c r="G342" s="17"/>
      <c r="H342" s="17"/>
    </row>
    <row r="343" spans="3:8" ht="15">
      <c r="C343" s="17"/>
      <c r="D343" s="17"/>
      <c r="E343" s="438"/>
      <c r="F343" s="438"/>
      <c r="G343" s="17"/>
      <c r="H343" s="17"/>
    </row>
    <row r="344" spans="3:8" ht="15">
      <c r="C344" s="17"/>
      <c r="D344" s="17"/>
      <c r="E344" s="438"/>
      <c r="F344" s="438"/>
      <c r="G344" s="17"/>
      <c r="H344" s="17"/>
    </row>
    <row r="345" spans="3:8" ht="15">
      <c r="C345" s="17"/>
      <c r="D345" s="17"/>
      <c r="E345" s="438"/>
      <c r="F345" s="438"/>
      <c r="G345" s="17"/>
      <c r="H345" s="17"/>
    </row>
    <row r="346" spans="3:8" ht="15">
      <c r="C346" s="17"/>
      <c r="D346" s="17"/>
      <c r="E346" s="438"/>
      <c r="F346" s="438"/>
      <c r="G346" s="17"/>
      <c r="H346" s="17"/>
    </row>
    <row r="347" spans="3:8" ht="15">
      <c r="C347" s="17"/>
      <c r="D347" s="17"/>
      <c r="E347" s="438"/>
      <c r="F347" s="438"/>
      <c r="G347" s="17"/>
      <c r="H347" s="17"/>
    </row>
    <row r="348" spans="3:8" ht="15">
      <c r="C348" s="17"/>
      <c r="D348" s="17"/>
      <c r="E348" s="438"/>
      <c r="F348" s="438"/>
      <c r="G348" s="17"/>
      <c r="H348" s="17"/>
    </row>
    <row r="349" spans="3:8" ht="15">
      <c r="C349" s="17"/>
      <c r="D349" s="17"/>
      <c r="E349" s="438"/>
      <c r="F349" s="438"/>
      <c r="G349" s="17"/>
      <c r="H349" s="17"/>
    </row>
    <row r="350" spans="3:8" ht="15">
      <c r="C350" s="17"/>
      <c r="D350" s="17"/>
      <c r="E350" s="438"/>
      <c r="F350" s="438"/>
      <c r="G350" s="17"/>
      <c r="H350" s="17"/>
    </row>
    <row r="351" spans="3:8" ht="15">
      <c r="C351" s="17"/>
      <c r="D351" s="17"/>
      <c r="E351" s="438"/>
      <c r="F351" s="438"/>
      <c r="G351" s="17"/>
      <c r="H351" s="17"/>
    </row>
    <row r="352" spans="3:8" ht="15">
      <c r="C352" s="17"/>
      <c r="D352" s="17"/>
      <c r="E352" s="438"/>
      <c r="F352" s="438"/>
      <c r="G352" s="17"/>
      <c r="H352" s="17"/>
    </row>
    <row r="353" spans="3:8" ht="15">
      <c r="C353" s="17"/>
      <c r="D353" s="17"/>
      <c r="E353" s="438"/>
      <c r="F353" s="438"/>
      <c r="G353" s="17"/>
      <c r="H353" s="17"/>
    </row>
    <row r="354" spans="3:8" ht="15">
      <c r="C354" s="17"/>
      <c r="D354" s="17"/>
      <c r="E354" s="438"/>
      <c r="F354" s="438"/>
      <c r="G354" s="17"/>
      <c r="H354" s="17"/>
    </row>
    <row r="355" spans="3:8" ht="15">
      <c r="C355" s="17"/>
      <c r="D355" s="17"/>
      <c r="E355" s="438"/>
      <c r="F355" s="438"/>
      <c r="G355" s="17"/>
      <c r="H355" s="17"/>
    </row>
  </sheetData>
  <sheetProtection algorithmName="SHA-512" hashValue="0btIIvA/EYHweKXpQBVGdXhFFpslFOQjwiz1F05Dab1TlTEfplGXrQ6yzR9496OaDmt2Qf0bZypCrsLyUB46Iw==" saltValue="Aq6A62L01LcdxrcYWl2zTA==" spinCount="100000" sheet="1" objects="1" scenarios="1"/>
  <phoneticPr fontId="95" type="noConversion"/>
  <hyperlinks>
    <hyperlink ref="B4" r:id="rId1" display="www.aircon.panasonic.es" xr:uid="{C3652BF2-C508-4F3B-AA4C-497ACCE8AEA8}"/>
  </hyperlinks>
  <pageMargins left="0.7" right="0.7" top="0.75" bottom="0.75" header="0.3" footer="0.3"/>
  <pageSetup paperSize="9" orientation="portrait" r:id="rId2"/>
  <customProperties>
    <customPr name="_pios_id" r:id="rId3"/>
  </customProperties>
  <ignoredErrors>
    <ignoredError sqref="B217:B234 B8:B60 B185:B213 B112:B114 B77:B101 B116:B181" numberStoredAsText="1"/>
  </ignoredErrors>
  <drawing r:id="rId4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2BA182-6BF8-47A2-89FA-DBC302F408B0}">
  <sheetPr codeName="Hoja11">
    <tabColor rgb="FF9EC05B"/>
  </sheetPr>
  <dimension ref="A1:N132"/>
  <sheetViews>
    <sheetView showGridLines="0" zoomScaleNormal="100" workbookViewId="0">
      <pane ySplit="5" topLeftCell="A6" activePane="bottomLeft" state="frozen"/>
      <selection pane="bottomLeft" activeCell="B1" sqref="B1"/>
    </sheetView>
  </sheetViews>
  <sheetFormatPr baseColWidth="10" defaultColWidth="0" defaultRowHeight="15.75"/>
  <cols>
    <col min="1" max="1" width="4.5703125" style="6" customWidth="1"/>
    <col min="2" max="2" width="20.42578125" style="17" customWidth="1"/>
    <col min="3" max="3" width="26.5703125" style="53" customWidth="1"/>
    <col min="4" max="4" width="55.42578125" style="18" bestFit="1" customWidth="1"/>
    <col min="5" max="5" width="18.140625" style="459" customWidth="1"/>
    <col min="6" max="6" width="1.42578125" style="54" customWidth="1"/>
    <col min="7" max="7" width="13.42578125" style="75" customWidth="1"/>
    <col min="8" max="8" width="1.42578125" style="54" customWidth="1"/>
    <col min="9" max="9" width="13" style="17" customWidth="1"/>
    <col min="10" max="10" width="12" style="17" customWidth="1"/>
    <col min="11" max="11" width="13.42578125" style="17" customWidth="1"/>
    <col min="12" max="12" width="23.5703125" style="17" bestFit="1" customWidth="1"/>
    <col min="13" max="13" width="2.5703125" style="17" customWidth="1"/>
    <col min="14" max="14" width="11.5703125" style="17" customWidth="1"/>
    <col min="15" max="16384" width="11.42578125" style="17" hidden="1"/>
  </cols>
  <sheetData>
    <row r="1" spans="1:12" ht="12" customHeight="1">
      <c r="E1" s="448"/>
    </row>
    <row r="2" spans="1:12" s="76" customFormat="1" ht="30" customHeight="1">
      <c r="A2" s="6"/>
      <c r="B2" s="439"/>
      <c r="C2" s="440"/>
      <c r="D2" s="441"/>
      <c r="E2" s="449"/>
      <c r="F2" s="442"/>
      <c r="G2" s="443"/>
      <c r="H2" s="443"/>
      <c r="I2" s="443"/>
      <c r="J2" s="443"/>
      <c r="K2" s="443"/>
      <c r="L2" s="443"/>
    </row>
    <row r="3" spans="1:12" s="19" customFormat="1" ht="28.5">
      <c r="A3" s="6"/>
      <c r="B3" s="392" t="str">
        <f>'Títulos y textos'!A195</f>
        <v>GAMA DOMÉSTICA</v>
      </c>
      <c r="C3" s="55"/>
      <c r="D3" s="411" t="str">
        <f>'Tarifa Compacta'!$E$2</f>
        <v>Febrero 2025</v>
      </c>
      <c r="E3" s="450"/>
      <c r="F3" s="57"/>
      <c r="G3" s="77"/>
      <c r="H3" s="57"/>
      <c r="I3" s="77"/>
      <c r="J3" s="77"/>
      <c r="K3" s="77"/>
      <c r="L3" s="78"/>
    </row>
    <row r="4" spans="1:12" ht="16.5">
      <c r="B4" s="43" t="str">
        <f>'Tarifa Compacta'!E3</f>
        <v>www.aircon.panasonic.es</v>
      </c>
      <c r="C4" s="79"/>
      <c r="E4" s="448"/>
      <c r="F4" s="80"/>
      <c r="G4" s="54"/>
      <c r="H4" s="80"/>
      <c r="I4" s="54"/>
      <c r="J4" s="54"/>
      <c r="K4" s="54"/>
      <c r="L4" s="81"/>
    </row>
    <row r="5" spans="1:12" ht="39.950000000000003" customHeight="1">
      <c r="B5" s="44" t="str">
        <f>'Títulos y textos'!A8</f>
        <v>CÓDIGO EAN</v>
      </c>
      <c r="C5" s="112" t="str">
        <f>'Títulos y textos'!A9</f>
        <v>MODELO</v>
      </c>
      <c r="D5" s="112" t="str">
        <f>'Títulos y textos'!A11</f>
        <v>DISPONIBILIDAD</v>
      </c>
      <c r="E5" s="451" t="str">
        <f>'Títulos y textos'!A13</f>
        <v>PVPR* (€)</v>
      </c>
      <c r="F5" s="282"/>
      <c r="G5" s="283" t="str">
        <f>'Títulos y textos'!A14</f>
        <v>Coste (**) reciclaje de pilas</v>
      </c>
      <c r="H5" s="82"/>
      <c r="I5" s="488" t="str">
        <f>'Títulos y textos'!A15</f>
        <v>Potencia frigorífica</v>
      </c>
      <c r="J5" s="112" t="str">
        <f>'Títulos y textos'!A16</f>
        <v>SEER</v>
      </c>
      <c r="K5" s="488" t="str">
        <f>'Títulos y textos'!A17</f>
        <v>Potencia calorífica</v>
      </c>
      <c r="L5" s="112" t="str">
        <f>'Títulos y textos'!A18</f>
        <v>SCOP (cálido/medio)</v>
      </c>
    </row>
    <row r="6" spans="1:12" ht="50.1" customHeight="1">
      <c r="B6" s="59" t="str">
        <f>'Títulos y textos'!A222</f>
        <v>SPLIT INVERTER SERIE BZ (R32)</v>
      </c>
      <c r="C6" s="59"/>
      <c r="E6" s="452"/>
      <c r="F6" s="83"/>
      <c r="G6" s="84"/>
      <c r="H6" s="83"/>
      <c r="I6" s="84"/>
      <c r="J6" s="84"/>
      <c r="K6" s="84"/>
      <c r="L6" s="84"/>
    </row>
    <row r="7" spans="1:12" s="91" customFormat="1" ht="18">
      <c r="A7" s="6"/>
      <c r="B7" s="85"/>
      <c r="C7" s="86"/>
      <c r="D7" s="87"/>
      <c r="E7" s="453"/>
      <c r="F7" s="88"/>
      <c r="G7" s="89"/>
      <c r="H7" s="79"/>
      <c r="I7" s="90"/>
      <c r="J7" s="90"/>
      <c r="K7" s="90"/>
      <c r="L7" s="90"/>
    </row>
    <row r="8" spans="1:12" s="19" customFormat="1" ht="18.75">
      <c r="A8" s="6"/>
      <c r="B8" s="92" t="s">
        <v>1040</v>
      </c>
      <c r="C8" s="32" t="s">
        <v>941</v>
      </c>
      <c r="D8" s="119" t="str">
        <f>VLOOKUP(C8,'Tarifa Compacta'!C:E,3,0)</f>
        <v>Kit de pared 2,5kW ultracompacto BZ (¡Sólo 779 mm!)</v>
      </c>
      <c r="E8" s="454">
        <f>VLOOKUP(C8,'Tarifa Compacta'!C:F,4,0)</f>
        <v>719</v>
      </c>
      <c r="F8" s="77"/>
      <c r="G8" s="93">
        <v>0.02</v>
      </c>
      <c r="H8" s="94"/>
      <c r="I8" s="95" t="s">
        <v>1343</v>
      </c>
      <c r="J8" s="95" t="s">
        <v>1385</v>
      </c>
      <c r="K8" s="95" t="s">
        <v>1381</v>
      </c>
      <c r="L8" s="95" t="s">
        <v>4603</v>
      </c>
    </row>
    <row r="9" spans="1:12" s="19" customFormat="1" ht="18.75">
      <c r="A9" s="6"/>
      <c r="B9" s="96" t="s">
        <v>1222</v>
      </c>
      <c r="C9" s="62" t="s">
        <v>196</v>
      </c>
      <c r="D9" s="123" t="str">
        <f>VLOOKUP(C9,'Tarifa Compacta'!C:E,3,0)</f>
        <v>Unidad interior 2,5kW, Aerowings, 20 dBA</v>
      </c>
      <c r="E9" s="455">
        <f>VLOOKUP(C9,'Tarifa Compacta'!C:F,4,0)</f>
        <v>293</v>
      </c>
      <c r="F9" s="98"/>
      <c r="G9" s="99"/>
      <c r="H9" s="98"/>
      <c r="I9" s="100"/>
      <c r="J9" s="100"/>
      <c r="K9" s="100"/>
      <c r="L9" s="95" t="s">
        <v>4295</v>
      </c>
    </row>
    <row r="10" spans="1:12" s="19" customFormat="1" ht="18.75">
      <c r="A10" s="6"/>
      <c r="B10" s="101" t="s">
        <v>1223</v>
      </c>
      <c r="C10" s="64" t="s">
        <v>192</v>
      </c>
      <c r="D10" s="102" t="str">
        <f>VLOOKUP(C10,'Tarifa Compacta'!C:E,3,0)</f>
        <v>Unidad exterior 2,5kW BZ</v>
      </c>
      <c r="E10" s="456">
        <f>VLOOKUP(C10,'Tarifa Compacta'!C:F,4,0)</f>
        <v>426</v>
      </c>
      <c r="F10" s="103"/>
      <c r="G10" s="104"/>
      <c r="H10" s="103"/>
      <c r="I10" s="105"/>
      <c r="J10" s="105"/>
      <c r="K10" s="105"/>
      <c r="L10" s="105"/>
    </row>
    <row r="11" spans="1:12" s="19" customFormat="1" ht="18.75">
      <c r="A11" s="6"/>
      <c r="B11" s="92" t="s">
        <v>1041</v>
      </c>
      <c r="C11" s="32" t="s">
        <v>942</v>
      </c>
      <c r="D11" s="119" t="str">
        <f>VLOOKUP(C11,'Tarifa Compacta'!C:E,3,0)</f>
        <v>Kit de pared 3,5kW ultracompacto BZ (¡Sólo 779 mm!)</v>
      </c>
      <c r="E11" s="454">
        <f>VLOOKUP(C11,'Tarifa Compacta'!C:F,4,0)</f>
        <v>749</v>
      </c>
      <c r="F11" s="77"/>
      <c r="G11" s="93">
        <v>0.02</v>
      </c>
      <c r="H11" s="94"/>
      <c r="I11" s="95" t="s">
        <v>1382</v>
      </c>
      <c r="J11" s="95" t="s">
        <v>1385</v>
      </c>
      <c r="K11" s="95" t="s">
        <v>1383</v>
      </c>
      <c r="L11" s="95" t="s">
        <v>4302</v>
      </c>
    </row>
    <row r="12" spans="1:12" s="19" customFormat="1" ht="18.75">
      <c r="A12" s="6"/>
      <c r="B12" s="96" t="s">
        <v>1224</v>
      </c>
      <c r="C12" s="62" t="s">
        <v>197</v>
      </c>
      <c r="D12" s="123" t="str">
        <f>VLOOKUP(C12,'Tarifa Compacta'!C:E,3,0)</f>
        <v>Unidad interior 3,5kW, Aerowings, 20 dBA</v>
      </c>
      <c r="E12" s="455">
        <f>VLOOKUP(C12,'Tarifa Compacta'!C:F,4,0)</f>
        <v>304</v>
      </c>
      <c r="F12" s="106"/>
      <c r="G12" s="107"/>
      <c r="H12" s="108"/>
      <c r="I12" s="100"/>
      <c r="J12" s="100"/>
      <c r="K12" s="100"/>
      <c r="L12" s="95" t="s">
        <v>4308</v>
      </c>
    </row>
    <row r="13" spans="1:12" s="19" customFormat="1" ht="18.75">
      <c r="A13" s="6"/>
      <c r="B13" s="101" t="s">
        <v>1225</v>
      </c>
      <c r="C13" s="64" t="s">
        <v>193</v>
      </c>
      <c r="D13" s="102" t="str">
        <f>VLOOKUP(C13,'Tarifa Compacta'!C:E,3,0)</f>
        <v>Unidad exterior 3,5kW BZ</v>
      </c>
      <c r="E13" s="456">
        <f>VLOOKUP(C13,'Tarifa Compacta'!C:F,4,0)</f>
        <v>445</v>
      </c>
      <c r="F13" s="55"/>
      <c r="G13" s="109"/>
      <c r="H13" s="94"/>
      <c r="I13" s="105"/>
      <c r="J13" s="105"/>
      <c r="K13" s="105"/>
      <c r="L13" s="105"/>
    </row>
    <row r="14" spans="1:12" s="19" customFormat="1" ht="18.75">
      <c r="A14" s="6"/>
      <c r="B14" s="92" t="s">
        <v>1042</v>
      </c>
      <c r="C14" s="32" t="s">
        <v>943</v>
      </c>
      <c r="D14" s="119" t="str">
        <f>VLOOKUP(C14,'Tarifa Compacta'!C:E,3,0)</f>
        <v>Kit de pared 5,0kW ultracompacto BZ (¡Sólo 779 mm!)</v>
      </c>
      <c r="E14" s="454">
        <f>VLOOKUP(C14,'Tarifa Compacta'!C:F,4,0)</f>
        <v>1359</v>
      </c>
      <c r="F14" s="94"/>
      <c r="G14" s="93">
        <v>0.02</v>
      </c>
      <c r="H14" s="94"/>
      <c r="I14" s="95" t="s">
        <v>1351</v>
      </c>
      <c r="J14" s="95" t="s">
        <v>1354</v>
      </c>
      <c r="K14" s="95" t="s">
        <v>1384</v>
      </c>
      <c r="L14" s="95" t="s">
        <v>4299</v>
      </c>
    </row>
    <row r="15" spans="1:12" s="19" customFormat="1" ht="18.75">
      <c r="A15" s="6"/>
      <c r="B15" s="96" t="s">
        <v>1226</v>
      </c>
      <c r="C15" s="62" t="s">
        <v>198</v>
      </c>
      <c r="D15" s="123" t="str">
        <f>VLOOKUP(C15,'Tarifa Compacta'!C:E,3,0)</f>
        <v>Unidad interior 5,0kW, Aerowings, 20 dBA</v>
      </c>
      <c r="E15" s="455">
        <f>VLOOKUP(C15,'Tarifa Compacta'!C:F,4,0)</f>
        <v>554</v>
      </c>
      <c r="F15" s="108"/>
      <c r="G15" s="107"/>
      <c r="H15" s="108"/>
      <c r="I15" s="100"/>
      <c r="J15" s="100"/>
      <c r="K15" s="100"/>
      <c r="L15" s="95" t="s">
        <v>4308</v>
      </c>
    </row>
    <row r="16" spans="1:12" s="19" customFormat="1" ht="18.75">
      <c r="A16" s="6"/>
      <c r="B16" s="101" t="s">
        <v>1227</v>
      </c>
      <c r="C16" s="64" t="s">
        <v>194</v>
      </c>
      <c r="D16" s="102" t="str">
        <f>VLOOKUP(C16,'Tarifa Compacta'!C:E,3,0)</f>
        <v>Unidad exterior 5,0kW BZ</v>
      </c>
      <c r="E16" s="456">
        <f>VLOOKUP(C16,'Tarifa Compacta'!C:F,4,0)</f>
        <v>805</v>
      </c>
      <c r="F16" s="94"/>
      <c r="G16" s="109"/>
      <c r="H16" s="94"/>
      <c r="I16" s="105"/>
      <c r="J16" s="105"/>
      <c r="K16" s="105"/>
      <c r="L16" s="105"/>
    </row>
    <row r="17" spans="1:12" s="19" customFormat="1" ht="18.75">
      <c r="A17" s="6"/>
      <c r="B17" s="92" t="s">
        <v>1043</v>
      </c>
      <c r="C17" s="32" t="s">
        <v>944</v>
      </c>
      <c r="D17" s="119" t="str">
        <f>VLOOKUP(C17,'Tarifa Compacta'!C:E,3,0)</f>
        <v>Kit de pared 6,0kW ultracompacto BZ (¡Sólo 779 mm!)</v>
      </c>
      <c r="E17" s="454">
        <f>VLOOKUP(C17,'Tarifa Compacta'!C:F,4,0)</f>
        <v>1699</v>
      </c>
      <c r="F17" s="94"/>
      <c r="G17" s="93">
        <v>0.02</v>
      </c>
      <c r="H17" s="94"/>
      <c r="I17" s="95" t="s">
        <v>1363</v>
      </c>
      <c r="J17" s="95" t="s">
        <v>1360</v>
      </c>
      <c r="K17" s="95" t="s">
        <v>1386</v>
      </c>
      <c r="L17" s="95" t="s">
        <v>4603</v>
      </c>
    </row>
    <row r="18" spans="1:12" s="19" customFormat="1" ht="18.75">
      <c r="A18" s="6"/>
      <c r="B18" s="96" t="s">
        <v>1228</v>
      </c>
      <c r="C18" s="62" t="s">
        <v>199</v>
      </c>
      <c r="D18" s="123" t="str">
        <f>VLOOKUP(C18,'Tarifa Compacta'!C:E,3,0)</f>
        <v>Unidad interior 6,0kW, Aerowings, 20 dBA</v>
      </c>
      <c r="E18" s="455">
        <f>VLOOKUP(C18,'Tarifa Compacta'!C:F,4,0)</f>
        <v>684</v>
      </c>
      <c r="F18" s="108"/>
      <c r="G18" s="107"/>
      <c r="H18" s="108"/>
      <c r="I18" s="100"/>
      <c r="J18" s="100"/>
      <c r="K18" s="100"/>
      <c r="L18" s="95" t="s">
        <v>4303</v>
      </c>
    </row>
    <row r="19" spans="1:12" s="19" customFormat="1" ht="18.75">
      <c r="A19" s="6"/>
      <c r="B19" s="101" t="s">
        <v>1229</v>
      </c>
      <c r="C19" s="64" t="s">
        <v>195</v>
      </c>
      <c r="D19" s="102" t="str">
        <f>VLOOKUP(C19,'Tarifa Compacta'!C:E,3,0)</f>
        <v>Unidad exterior 6,0kW BZ</v>
      </c>
      <c r="E19" s="456">
        <f>VLOOKUP(C19,'Tarifa Compacta'!C:F,4,0)</f>
        <v>1015</v>
      </c>
      <c r="F19" s="94"/>
      <c r="G19" s="109"/>
      <c r="H19" s="94"/>
      <c r="I19" s="105"/>
      <c r="J19" s="105"/>
      <c r="K19" s="105"/>
      <c r="L19" s="105"/>
    </row>
    <row r="20" spans="1:12" ht="18">
      <c r="B20" s="36" t="s">
        <v>2583</v>
      </c>
      <c r="E20" s="452"/>
      <c r="H20" s="88"/>
      <c r="I20" s="110"/>
      <c r="J20" s="110"/>
      <c r="K20" s="110"/>
      <c r="L20" s="110"/>
    </row>
    <row r="21" spans="1:12">
      <c r="B21" s="444" t="s">
        <v>2584</v>
      </c>
    </row>
    <row r="22" spans="1:12">
      <c r="E22" s="457"/>
    </row>
    <row r="23" spans="1:12">
      <c r="E23" s="457"/>
    </row>
    <row r="24" spans="1:12">
      <c r="E24" s="457"/>
    </row>
    <row r="25" spans="1:12">
      <c r="E25" s="457"/>
    </row>
    <row r="26" spans="1:12">
      <c r="E26" s="457"/>
    </row>
    <row r="27" spans="1:12">
      <c r="E27" s="457"/>
    </row>
    <row r="28" spans="1:12">
      <c r="E28" s="457"/>
    </row>
    <row r="29" spans="1:12">
      <c r="E29" s="457"/>
    </row>
    <row r="30" spans="1:12">
      <c r="E30" s="457"/>
    </row>
    <row r="31" spans="1:12">
      <c r="E31" s="457"/>
    </row>
    <row r="32" spans="1:12">
      <c r="E32" s="457"/>
    </row>
    <row r="33" spans="5:5">
      <c r="E33" s="457"/>
    </row>
    <row r="34" spans="5:5">
      <c r="E34" s="457"/>
    </row>
    <row r="35" spans="5:5">
      <c r="E35" s="457"/>
    </row>
    <row r="36" spans="5:5">
      <c r="E36" s="457"/>
    </row>
    <row r="37" spans="5:5">
      <c r="E37" s="457"/>
    </row>
    <row r="66" spans="3:8" ht="15">
      <c r="C66" s="17"/>
      <c r="D66" s="17"/>
      <c r="E66" s="458"/>
      <c r="F66" s="17"/>
      <c r="G66" s="17"/>
      <c r="H66" s="17"/>
    </row>
    <row r="67" spans="3:8" ht="15">
      <c r="C67" s="17"/>
      <c r="D67" s="17"/>
      <c r="E67" s="458"/>
      <c r="F67" s="17"/>
      <c r="G67" s="17"/>
      <c r="H67" s="17"/>
    </row>
    <row r="68" spans="3:8" ht="15">
      <c r="C68" s="17"/>
      <c r="D68" s="17"/>
      <c r="E68" s="458"/>
      <c r="F68" s="17"/>
      <c r="G68" s="17"/>
      <c r="H68" s="17"/>
    </row>
    <row r="69" spans="3:8" ht="15">
      <c r="C69" s="17"/>
      <c r="D69" s="17"/>
      <c r="E69" s="458"/>
      <c r="F69" s="17"/>
      <c r="G69" s="17"/>
      <c r="H69" s="17"/>
    </row>
    <row r="70" spans="3:8" ht="15">
      <c r="C70" s="17"/>
      <c r="D70" s="17"/>
      <c r="E70" s="458"/>
      <c r="F70" s="17"/>
      <c r="G70" s="17"/>
      <c r="H70" s="17"/>
    </row>
    <row r="71" spans="3:8" ht="15">
      <c r="C71" s="17"/>
      <c r="D71" s="17"/>
      <c r="E71" s="458"/>
      <c r="F71" s="17"/>
      <c r="G71" s="17"/>
      <c r="H71" s="17"/>
    </row>
    <row r="72" spans="3:8" ht="15">
      <c r="C72" s="17"/>
      <c r="D72" s="17"/>
      <c r="E72" s="458"/>
      <c r="F72" s="17"/>
      <c r="G72" s="17"/>
      <c r="H72" s="17"/>
    </row>
    <row r="73" spans="3:8" ht="15">
      <c r="C73" s="17"/>
      <c r="D73" s="17"/>
      <c r="E73" s="458"/>
      <c r="F73" s="17"/>
      <c r="G73" s="17"/>
      <c r="H73" s="17"/>
    </row>
    <row r="74" spans="3:8" ht="15">
      <c r="C74" s="17"/>
      <c r="D74" s="17"/>
      <c r="E74" s="458"/>
      <c r="F74" s="17"/>
      <c r="G74" s="17"/>
      <c r="H74" s="17"/>
    </row>
    <row r="75" spans="3:8" ht="15">
      <c r="C75" s="17"/>
      <c r="D75" s="17"/>
      <c r="E75" s="458"/>
      <c r="F75" s="17"/>
      <c r="G75" s="17"/>
      <c r="H75" s="17"/>
    </row>
    <row r="76" spans="3:8" ht="15">
      <c r="C76" s="17"/>
      <c r="D76" s="17"/>
      <c r="E76" s="458"/>
      <c r="F76" s="17"/>
      <c r="G76" s="17"/>
      <c r="H76" s="17"/>
    </row>
    <row r="77" spans="3:8" ht="15">
      <c r="C77" s="17"/>
      <c r="D77" s="17"/>
      <c r="E77" s="458"/>
      <c r="F77" s="17"/>
      <c r="G77" s="17"/>
      <c r="H77" s="17"/>
    </row>
    <row r="78" spans="3:8" ht="15">
      <c r="C78" s="17"/>
      <c r="D78" s="17"/>
      <c r="E78" s="458"/>
      <c r="F78" s="17"/>
      <c r="G78" s="17"/>
      <c r="H78" s="17"/>
    </row>
    <row r="79" spans="3:8" ht="15">
      <c r="C79" s="17"/>
      <c r="D79" s="17"/>
      <c r="E79" s="458"/>
      <c r="F79" s="17"/>
      <c r="G79" s="17"/>
      <c r="H79" s="17"/>
    </row>
    <row r="80" spans="3:8" ht="15">
      <c r="C80" s="17"/>
      <c r="D80" s="17"/>
      <c r="E80" s="458"/>
      <c r="F80" s="17"/>
      <c r="G80" s="17"/>
      <c r="H80" s="17"/>
    </row>
    <row r="81" spans="3:8" ht="15">
      <c r="C81" s="17"/>
      <c r="D81" s="17"/>
      <c r="E81" s="458"/>
      <c r="F81" s="17"/>
      <c r="G81" s="17"/>
      <c r="H81" s="17"/>
    </row>
    <row r="82" spans="3:8" ht="15">
      <c r="C82" s="17"/>
      <c r="D82" s="17"/>
      <c r="E82" s="458"/>
      <c r="F82" s="17"/>
      <c r="G82" s="17"/>
      <c r="H82" s="17"/>
    </row>
    <row r="83" spans="3:8" ht="15">
      <c r="C83" s="17"/>
      <c r="D83" s="17"/>
      <c r="E83" s="458"/>
      <c r="F83" s="17"/>
      <c r="G83" s="17"/>
      <c r="H83" s="17"/>
    </row>
    <row r="84" spans="3:8" ht="15">
      <c r="C84" s="17"/>
      <c r="D84" s="17"/>
      <c r="E84" s="458"/>
      <c r="F84" s="17"/>
      <c r="G84" s="17"/>
      <c r="H84" s="17"/>
    </row>
    <row r="85" spans="3:8" ht="15">
      <c r="C85" s="17"/>
      <c r="D85" s="17"/>
      <c r="E85" s="458"/>
      <c r="F85" s="17"/>
      <c r="G85" s="17"/>
      <c r="H85" s="17"/>
    </row>
    <row r="86" spans="3:8" ht="15">
      <c r="C86" s="17"/>
      <c r="D86" s="17"/>
      <c r="E86" s="458"/>
      <c r="F86" s="17"/>
      <c r="G86" s="17"/>
      <c r="H86" s="17"/>
    </row>
    <row r="87" spans="3:8" ht="15">
      <c r="C87" s="17"/>
      <c r="D87" s="17"/>
      <c r="E87" s="458"/>
      <c r="F87" s="17"/>
      <c r="G87" s="17"/>
      <c r="H87" s="17"/>
    </row>
    <row r="88" spans="3:8" ht="15">
      <c r="C88" s="17"/>
      <c r="D88" s="17"/>
      <c r="E88" s="458"/>
      <c r="F88" s="17"/>
      <c r="G88" s="17"/>
      <c r="H88" s="17"/>
    </row>
    <row r="89" spans="3:8" ht="15">
      <c r="C89" s="17"/>
      <c r="D89" s="17"/>
      <c r="E89" s="458"/>
      <c r="F89" s="17"/>
      <c r="G89" s="17"/>
      <c r="H89" s="17"/>
    </row>
    <row r="90" spans="3:8" ht="15">
      <c r="C90" s="17"/>
      <c r="D90" s="17"/>
      <c r="E90" s="458"/>
      <c r="F90" s="17"/>
      <c r="G90" s="17"/>
      <c r="H90" s="17"/>
    </row>
    <row r="91" spans="3:8" ht="15">
      <c r="C91" s="17"/>
      <c r="D91" s="17"/>
      <c r="E91" s="458"/>
      <c r="F91" s="17"/>
      <c r="G91" s="17"/>
      <c r="H91" s="17"/>
    </row>
    <row r="92" spans="3:8" ht="15">
      <c r="C92" s="17"/>
      <c r="D92" s="17"/>
      <c r="E92" s="458"/>
      <c r="F92" s="17"/>
      <c r="G92" s="17"/>
      <c r="H92" s="17"/>
    </row>
    <row r="93" spans="3:8" ht="15">
      <c r="C93" s="17"/>
      <c r="D93" s="17"/>
      <c r="E93" s="458"/>
      <c r="F93" s="17"/>
      <c r="G93" s="17"/>
      <c r="H93" s="17"/>
    </row>
    <row r="94" spans="3:8" ht="15">
      <c r="C94" s="17"/>
      <c r="D94" s="17"/>
      <c r="E94" s="458"/>
      <c r="F94" s="17"/>
      <c r="G94" s="17"/>
      <c r="H94" s="17"/>
    </row>
    <row r="95" spans="3:8" ht="15">
      <c r="C95" s="17"/>
      <c r="D95" s="17"/>
      <c r="E95" s="458"/>
      <c r="F95" s="17"/>
      <c r="G95" s="17"/>
      <c r="H95" s="17"/>
    </row>
    <row r="96" spans="3:8" ht="15">
      <c r="C96" s="17"/>
      <c r="D96" s="17"/>
      <c r="E96" s="458"/>
      <c r="F96" s="17"/>
      <c r="G96" s="17"/>
      <c r="H96" s="17"/>
    </row>
    <row r="97" spans="3:8" ht="15">
      <c r="C97" s="17"/>
      <c r="D97" s="17"/>
      <c r="E97" s="458"/>
      <c r="F97" s="17"/>
      <c r="G97" s="17"/>
      <c r="H97" s="17"/>
    </row>
    <row r="98" spans="3:8" ht="15">
      <c r="C98" s="17"/>
      <c r="D98" s="17"/>
      <c r="E98" s="458"/>
      <c r="F98" s="17"/>
      <c r="G98" s="17"/>
      <c r="H98" s="17"/>
    </row>
    <row r="99" spans="3:8" ht="15">
      <c r="C99" s="17"/>
      <c r="D99" s="17"/>
      <c r="E99" s="458"/>
      <c r="F99" s="17"/>
      <c r="G99" s="17"/>
      <c r="H99" s="17"/>
    </row>
    <row r="100" spans="3:8" ht="15">
      <c r="C100" s="17"/>
      <c r="D100" s="17"/>
      <c r="E100" s="458"/>
      <c r="F100" s="17"/>
      <c r="G100" s="17"/>
      <c r="H100" s="17"/>
    </row>
    <row r="101" spans="3:8" ht="15">
      <c r="C101" s="17"/>
      <c r="D101" s="17"/>
      <c r="E101" s="458"/>
      <c r="F101" s="17"/>
      <c r="G101" s="17"/>
      <c r="H101" s="17"/>
    </row>
    <row r="102" spans="3:8" ht="15">
      <c r="C102" s="17"/>
      <c r="D102" s="17"/>
      <c r="E102" s="458"/>
      <c r="F102" s="17"/>
      <c r="G102" s="17"/>
      <c r="H102" s="17"/>
    </row>
    <row r="103" spans="3:8" ht="15">
      <c r="C103" s="17"/>
      <c r="D103" s="17"/>
      <c r="E103" s="458"/>
      <c r="F103" s="17"/>
      <c r="G103" s="17"/>
      <c r="H103" s="17"/>
    </row>
    <row r="104" spans="3:8" ht="15">
      <c r="C104" s="17"/>
      <c r="D104" s="17"/>
      <c r="E104" s="458"/>
      <c r="F104" s="17"/>
      <c r="G104" s="17"/>
      <c r="H104" s="17"/>
    </row>
    <row r="105" spans="3:8" ht="15">
      <c r="C105" s="17"/>
      <c r="D105" s="17"/>
      <c r="E105" s="458"/>
      <c r="F105" s="17"/>
      <c r="G105" s="17"/>
      <c r="H105" s="17"/>
    </row>
    <row r="106" spans="3:8" ht="15">
      <c r="C106" s="17"/>
      <c r="D106" s="17"/>
      <c r="E106" s="458"/>
      <c r="F106" s="17"/>
      <c r="G106" s="17"/>
      <c r="H106" s="17"/>
    </row>
    <row r="107" spans="3:8" ht="15">
      <c r="C107" s="17"/>
      <c r="D107" s="17"/>
      <c r="E107" s="458"/>
      <c r="F107" s="17"/>
      <c r="G107" s="17"/>
      <c r="H107" s="17"/>
    </row>
    <row r="108" spans="3:8" ht="15">
      <c r="C108" s="17"/>
      <c r="D108" s="17"/>
      <c r="E108" s="458"/>
      <c r="F108" s="17"/>
      <c r="G108" s="17"/>
      <c r="H108" s="17"/>
    </row>
    <row r="109" spans="3:8" ht="15">
      <c r="C109" s="17"/>
      <c r="D109" s="17"/>
      <c r="E109" s="458"/>
      <c r="F109" s="17"/>
      <c r="G109" s="17"/>
      <c r="H109" s="17"/>
    </row>
    <row r="110" spans="3:8" ht="15">
      <c r="C110" s="17"/>
      <c r="D110" s="17"/>
      <c r="E110" s="458"/>
      <c r="F110" s="17"/>
      <c r="G110" s="17"/>
      <c r="H110" s="17"/>
    </row>
    <row r="111" spans="3:8" ht="15">
      <c r="C111" s="17"/>
      <c r="D111" s="17"/>
      <c r="E111" s="458"/>
      <c r="F111" s="17"/>
      <c r="G111" s="17"/>
      <c r="H111" s="17"/>
    </row>
    <row r="112" spans="3:8" ht="15">
      <c r="C112" s="17"/>
      <c r="D112" s="17"/>
      <c r="E112" s="458"/>
      <c r="F112" s="17"/>
      <c r="G112" s="17"/>
      <c r="H112" s="17"/>
    </row>
    <row r="113" spans="3:8" ht="15">
      <c r="C113" s="17"/>
      <c r="D113" s="17"/>
      <c r="E113" s="458"/>
      <c r="F113" s="17"/>
      <c r="G113" s="17"/>
      <c r="H113" s="17"/>
    </row>
    <row r="114" spans="3:8" ht="15">
      <c r="C114" s="17"/>
      <c r="D114" s="17"/>
      <c r="E114" s="458"/>
      <c r="F114" s="17"/>
      <c r="G114" s="17"/>
      <c r="H114" s="17"/>
    </row>
    <row r="115" spans="3:8" ht="15">
      <c r="C115" s="17"/>
      <c r="D115" s="17"/>
      <c r="E115" s="458"/>
      <c r="F115" s="17"/>
      <c r="G115" s="17"/>
      <c r="H115" s="17"/>
    </row>
    <row r="116" spans="3:8" ht="15">
      <c r="C116" s="17"/>
      <c r="D116" s="17"/>
      <c r="E116" s="458"/>
      <c r="F116" s="17"/>
      <c r="G116" s="17"/>
      <c r="H116" s="17"/>
    </row>
    <row r="117" spans="3:8" ht="15">
      <c r="C117" s="17"/>
      <c r="D117" s="17"/>
      <c r="E117" s="458"/>
      <c r="F117" s="17"/>
      <c r="G117" s="17"/>
      <c r="H117" s="17"/>
    </row>
    <row r="118" spans="3:8" ht="15">
      <c r="C118" s="17"/>
      <c r="D118" s="17"/>
      <c r="E118" s="458"/>
      <c r="F118" s="17"/>
      <c r="G118" s="17"/>
      <c r="H118" s="17"/>
    </row>
    <row r="119" spans="3:8" ht="15">
      <c r="C119" s="17"/>
      <c r="D119" s="17"/>
      <c r="E119" s="458"/>
      <c r="F119" s="17"/>
      <c r="G119" s="17"/>
      <c r="H119" s="17"/>
    </row>
    <row r="120" spans="3:8" ht="15">
      <c r="C120" s="17"/>
      <c r="D120" s="17"/>
      <c r="E120" s="458"/>
      <c r="F120" s="17"/>
      <c r="G120" s="17"/>
      <c r="H120" s="17"/>
    </row>
    <row r="121" spans="3:8" ht="15">
      <c r="C121" s="17"/>
      <c r="D121" s="17"/>
      <c r="E121" s="458"/>
      <c r="F121" s="17"/>
      <c r="G121" s="17"/>
      <c r="H121" s="17"/>
    </row>
    <row r="122" spans="3:8" ht="15">
      <c r="C122" s="17"/>
      <c r="D122" s="17"/>
      <c r="E122" s="458"/>
      <c r="F122" s="17"/>
      <c r="G122" s="17"/>
      <c r="H122" s="17"/>
    </row>
    <row r="123" spans="3:8" ht="15">
      <c r="C123" s="17"/>
      <c r="D123" s="17"/>
      <c r="E123" s="458"/>
      <c r="F123" s="17"/>
      <c r="G123" s="17"/>
      <c r="H123" s="17"/>
    </row>
    <row r="124" spans="3:8" ht="15">
      <c r="C124" s="17"/>
      <c r="D124" s="17"/>
      <c r="E124" s="458"/>
      <c r="F124" s="17"/>
      <c r="G124" s="17"/>
      <c r="H124" s="17"/>
    </row>
    <row r="125" spans="3:8" ht="15">
      <c r="C125" s="17"/>
      <c r="D125" s="17"/>
      <c r="E125" s="458"/>
      <c r="F125" s="17"/>
      <c r="G125" s="17"/>
      <c r="H125" s="17"/>
    </row>
    <row r="126" spans="3:8" ht="15">
      <c r="C126" s="17"/>
      <c r="D126" s="17"/>
      <c r="E126" s="458"/>
      <c r="F126" s="17"/>
      <c r="G126" s="17"/>
      <c r="H126" s="17"/>
    </row>
    <row r="127" spans="3:8" ht="15">
      <c r="C127" s="17"/>
      <c r="D127" s="17"/>
      <c r="E127" s="458"/>
      <c r="F127" s="17"/>
      <c r="G127" s="17"/>
      <c r="H127" s="17"/>
    </row>
    <row r="128" spans="3:8" ht="15">
      <c r="C128" s="17"/>
      <c r="D128" s="17"/>
      <c r="E128" s="458"/>
      <c r="F128" s="17"/>
      <c r="G128" s="17"/>
      <c r="H128" s="17"/>
    </row>
    <row r="129" spans="3:8" ht="15">
      <c r="C129" s="17"/>
      <c r="D129" s="17"/>
      <c r="E129" s="458"/>
      <c r="F129" s="17"/>
      <c r="G129" s="17"/>
      <c r="H129" s="17"/>
    </row>
    <row r="130" spans="3:8" ht="15">
      <c r="C130" s="17"/>
      <c r="D130" s="17"/>
      <c r="E130" s="458"/>
      <c r="F130" s="17"/>
      <c r="G130" s="17"/>
      <c r="H130" s="17"/>
    </row>
    <row r="131" spans="3:8" ht="15">
      <c r="C131" s="17"/>
      <c r="D131" s="17"/>
      <c r="E131" s="458"/>
      <c r="F131" s="17"/>
      <c r="G131" s="17"/>
      <c r="H131" s="17"/>
    </row>
    <row r="132" spans="3:8" ht="15">
      <c r="C132" s="17"/>
      <c r="D132" s="17"/>
      <c r="E132" s="458"/>
      <c r="F132" s="17"/>
      <c r="G132" s="17"/>
      <c r="H132" s="17"/>
    </row>
  </sheetData>
  <sheetProtection algorithmName="SHA-512" hashValue="zZER4zBmoyR+o3hq9+d4Qk512Kw9DjhAOEQwj5uIVKez6/OQTAe+wGjCcVfT8KsdVstG+BlbP5O4S4GrJPiFpQ==" saltValue="/PKYIQpi7QDIu85RVCtdQw==" spinCount="100000" sheet="1" objects="1" scenarios="1"/>
  <hyperlinks>
    <hyperlink ref="B4" r:id="rId1" display="www.aircon.panasonic.es" xr:uid="{7628410D-AC97-470B-8E7E-1A2FD50CF40B}"/>
  </hyperlinks>
  <pageMargins left="0.7" right="0.7" top="0.75" bottom="0.75" header="0.3" footer="0.3"/>
  <customProperties>
    <customPr name="_pios_id" r:id="rId2"/>
  </customProperties>
  <ignoredErrors>
    <ignoredError sqref="B8:B19" numberStoredAsText="1"/>
  </ignoredErrors>
  <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951A5B-1E65-42E6-94A4-D3BCED4A92EE}">
  <sheetPr>
    <tabColor rgb="FFFF0000"/>
  </sheetPr>
  <dimension ref="A1:N129"/>
  <sheetViews>
    <sheetView showGridLines="0" zoomScaleNormal="100" workbookViewId="0">
      <pane ySplit="5" topLeftCell="A6" activePane="bottomLeft" state="frozen"/>
      <selection pane="bottomLeft" activeCell="E14" sqref="E14"/>
    </sheetView>
  </sheetViews>
  <sheetFormatPr baseColWidth="10" defaultColWidth="0" defaultRowHeight="15.75"/>
  <cols>
    <col min="1" max="1" width="4.5703125" style="6" customWidth="1"/>
    <col min="2" max="2" width="20.42578125" style="17" customWidth="1"/>
    <col min="3" max="3" width="26.5703125" style="53" customWidth="1"/>
    <col min="4" max="4" width="59" style="18" customWidth="1"/>
    <col min="5" max="5" width="18.140625" style="459" customWidth="1"/>
    <col min="6" max="6" width="1.42578125" style="54" customWidth="1"/>
    <col min="7" max="7" width="13.42578125" style="75" customWidth="1"/>
    <col min="8" max="8" width="1.42578125" style="54" customWidth="1"/>
    <col min="9" max="9" width="13" style="17" customWidth="1"/>
    <col min="10" max="10" width="12" style="17" customWidth="1"/>
    <col min="11" max="11" width="13.42578125" style="17" customWidth="1"/>
    <col min="12" max="12" width="23.5703125" style="17" bestFit="1" customWidth="1"/>
    <col min="13" max="13" width="2.5703125" style="17" customWidth="1"/>
    <col min="14" max="14" width="11.5703125" style="17" customWidth="1"/>
    <col min="15" max="16384" width="11.42578125" style="17" hidden="1"/>
  </cols>
  <sheetData>
    <row r="1" spans="1:12" ht="66" customHeight="1">
      <c r="E1" s="448"/>
    </row>
    <row r="2" spans="1:12" s="76" customFormat="1" ht="30" customHeight="1">
      <c r="A2" s="6"/>
      <c r="B2" s="439"/>
      <c r="C2" s="440"/>
      <c r="D2" s="441"/>
      <c r="E2" s="449"/>
      <c r="F2" s="442"/>
      <c r="G2" s="443"/>
      <c r="H2" s="443"/>
      <c r="I2" s="443"/>
      <c r="J2" s="443"/>
      <c r="K2" s="443"/>
      <c r="L2" s="443"/>
    </row>
    <row r="3" spans="1:12" s="19" customFormat="1" ht="28.5">
      <c r="A3" s="6"/>
      <c r="B3" s="392" t="str">
        <f>'Títulos y textos'!A195</f>
        <v>GAMA DOMÉSTICA</v>
      </c>
      <c r="C3" s="55"/>
      <c r="D3" s="411" t="str">
        <f>'Tarifa Compacta'!$E$2</f>
        <v>Febrero 2025</v>
      </c>
      <c r="E3" s="450"/>
      <c r="F3" s="57"/>
      <c r="G3" s="77"/>
      <c r="H3" s="57"/>
      <c r="I3" s="77"/>
      <c r="J3" s="77"/>
      <c r="K3" s="77"/>
      <c r="L3" s="78"/>
    </row>
    <row r="4" spans="1:12" ht="16.5">
      <c r="B4" s="43" t="str">
        <f>'Tarifa Compacta'!E3</f>
        <v>www.aircon.panasonic.es</v>
      </c>
      <c r="C4" s="79"/>
      <c r="E4" s="448"/>
      <c r="F4" s="80"/>
      <c r="G4" s="54"/>
      <c r="H4" s="80"/>
      <c r="I4" s="54"/>
      <c r="J4" s="54"/>
      <c r="K4" s="54"/>
      <c r="L4" s="81"/>
    </row>
    <row r="5" spans="1:12" ht="39.950000000000003" customHeight="1">
      <c r="B5" s="44" t="str">
        <f>'Títulos y textos'!A8</f>
        <v>CÓDIGO EAN</v>
      </c>
      <c r="C5" s="112" t="str">
        <f>'Títulos y textos'!A9</f>
        <v>MODELO</v>
      </c>
      <c r="D5" s="112" t="str">
        <f>'Títulos y textos'!A11</f>
        <v>DISPONIBILIDAD</v>
      </c>
      <c r="E5" s="451" t="str">
        <f>'Títulos y textos'!A13</f>
        <v>PVPR* (€)</v>
      </c>
      <c r="F5" s="282"/>
      <c r="G5" s="283" t="str">
        <f>'Títulos y textos'!A14</f>
        <v>Coste (**) reciclaje de pilas</v>
      </c>
      <c r="H5" s="82"/>
      <c r="I5" s="488" t="str">
        <f>'Títulos y textos'!A15</f>
        <v>Potencia frigorífica</v>
      </c>
      <c r="J5" s="112" t="str">
        <f>'Títulos y textos'!A16</f>
        <v>SEER</v>
      </c>
      <c r="K5" s="488" t="str">
        <f>'Títulos y textos'!A17</f>
        <v>Potencia calorífica</v>
      </c>
      <c r="L5" s="112" t="str">
        <f>'Títulos y textos'!A18</f>
        <v>SCOP (cálido/medio)</v>
      </c>
    </row>
    <row r="6" spans="1:12" ht="50.1" customHeight="1">
      <c r="B6" s="59" t="s">
        <v>4793</v>
      </c>
      <c r="C6" s="59"/>
      <c r="E6" s="452"/>
      <c r="F6" s="83"/>
      <c r="G6" s="84"/>
      <c r="H6" s="83"/>
      <c r="I6" s="84"/>
      <c r="J6" s="84"/>
      <c r="K6" s="84"/>
      <c r="L6" s="84"/>
    </row>
    <row r="7" spans="1:12" s="91" customFormat="1" ht="18">
      <c r="A7" s="6"/>
      <c r="B7" s="85"/>
      <c r="C7" s="86"/>
      <c r="D7" s="87"/>
      <c r="E7" s="453"/>
      <c r="F7" s="88"/>
      <c r="G7" s="89"/>
      <c r="H7" s="79"/>
      <c r="I7" s="90"/>
      <c r="J7" s="90"/>
      <c r="K7" s="90"/>
      <c r="L7" s="90"/>
    </row>
    <row r="8" spans="1:12" s="19" customFormat="1" ht="18.75">
      <c r="A8" s="6"/>
      <c r="B8" s="92"/>
      <c r="C8" s="32" t="s">
        <v>4788</v>
      </c>
      <c r="D8" s="119" t="s">
        <v>4792</v>
      </c>
      <c r="E8" s="454">
        <f>Kits!E347+Kits!G347</f>
        <v>899</v>
      </c>
      <c r="F8" s="77"/>
      <c r="G8" s="93">
        <v>0.02</v>
      </c>
      <c r="H8" s="94"/>
      <c r="I8" s="95" t="s">
        <v>1343</v>
      </c>
      <c r="J8" s="95" t="s">
        <v>1360</v>
      </c>
      <c r="K8" s="95" t="s">
        <v>1381</v>
      </c>
      <c r="L8" s="95" t="s">
        <v>4297</v>
      </c>
    </row>
    <row r="9" spans="1:12" s="19" customFormat="1" ht="18.75">
      <c r="A9" s="6"/>
      <c r="B9" s="96"/>
      <c r="C9" s="62" t="s">
        <v>3479</v>
      </c>
      <c r="D9" s="123" t="s">
        <v>4804</v>
      </c>
      <c r="E9" s="455">
        <f>Kits!E347</f>
        <v>380</v>
      </c>
      <c r="F9" s="98"/>
      <c r="G9" s="99"/>
      <c r="H9" s="98"/>
      <c r="I9" s="100"/>
      <c r="J9" s="100"/>
      <c r="K9" s="100"/>
      <c r="L9" s="95" t="s">
        <v>4298</v>
      </c>
    </row>
    <row r="10" spans="1:12" s="19" customFormat="1" ht="18.75">
      <c r="A10" s="6"/>
      <c r="B10" s="101"/>
      <c r="C10" s="64" t="s">
        <v>2777</v>
      </c>
      <c r="D10" s="102" t="s">
        <v>4814</v>
      </c>
      <c r="E10" s="456">
        <f>Kits!G347</f>
        <v>519</v>
      </c>
      <c r="F10" s="103"/>
      <c r="G10" s="104"/>
      <c r="H10" s="103"/>
      <c r="I10" s="105"/>
      <c r="J10" s="105"/>
      <c r="K10" s="105"/>
      <c r="L10" s="105"/>
    </row>
    <row r="11" spans="1:12" s="19" customFormat="1" ht="18.75">
      <c r="A11" s="6"/>
      <c r="B11" s="92"/>
      <c r="C11" s="32" t="s">
        <v>4790</v>
      </c>
      <c r="D11" s="119" t="s">
        <v>4812</v>
      </c>
      <c r="E11" s="454">
        <f>E12+E13</f>
        <v>999</v>
      </c>
      <c r="F11" s="77"/>
      <c r="G11" s="93">
        <v>0.02</v>
      </c>
      <c r="H11" s="94"/>
      <c r="I11" s="95" t="s">
        <v>1382</v>
      </c>
      <c r="J11" s="95" t="s">
        <v>1360</v>
      </c>
      <c r="K11" s="95" t="s">
        <v>1383</v>
      </c>
      <c r="L11" s="95" t="s">
        <v>4301</v>
      </c>
    </row>
    <row r="12" spans="1:12" s="19" customFormat="1" ht="18.75">
      <c r="A12" s="6"/>
      <c r="B12" s="96"/>
      <c r="C12" s="62" t="s">
        <v>3479</v>
      </c>
      <c r="D12" s="123" t="s">
        <v>4805</v>
      </c>
      <c r="E12" s="455">
        <f>Kits!E348</f>
        <v>439</v>
      </c>
      <c r="F12" s="106"/>
      <c r="G12" s="107"/>
      <c r="H12" s="108"/>
      <c r="I12" s="100"/>
      <c r="J12" s="100"/>
      <c r="K12" s="100"/>
      <c r="L12" s="95" t="s">
        <v>4298</v>
      </c>
    </row>
    <row r="13" spans="1:12" s="19" customFormat="1" ht="18.75">
      <c r="A13" s="6"/>
      <c r="B13" s="101"/>
      <c r="C13" s="64" t="s">
        <v>2778</v>
      </c>
      <c r="D13" s="102" t="s">
        <v>4813</v>
      </c>
      <c r="E13" s="456">
        <f>Kits!G348</f>
        <v>560</v>
      </c>
      <c r="F13" s="55"/>
      <c r="G13" s="109"/>
      <c r="H13" s="94"/>
      <c r="I13" s="105"/>
      <c r="J13" s="105"/>
      <c r="K13" s="105"/>
      <c r="L13" s="105"/>
    </row>
    <row r="14" spans="1:12" s="19" customFormat="1" ht="18.75">
      <c r="A14" s="6"/>
      <c r="B14" s="92"/>
      <c r="C14" s="32" t="s">
        <v>4791</v>
      </c>
      <c r="D14" s="119" t="s">
        <v>4816</v>
      </c>
      <c r="E14" s="454">
        <f>E15+E16</f>
        <v>1799</v>
      </c>
      <c r="F14" s="94"/>
      <c r="G14" s="93">
        <v>0.02</v>
      </c>
      <c r="H14" s="94"/>
      <c r="I14" s="95" t="s">
        <v>1351</v>
      </c>
      <c r="J14" s="95" t="s">
        <v>1361</v>
      </c>
      <c r="K14" s="95" t="s">
        <v>1384</v>
      </c>
      <c r="L14" s="95" t="s">
        <v>4817</v>
      </c>
    </row>
    <row r="15" spans="1:12" s="19" customFormat="1" ht="18.75">
      <c r="A15" s="6"/>
      <c r="B15" s="96"/>
      <c r="C15" s="62" t="s">
        <v>2776</v>
      </c>
      <c r="D15" s="123" t="s">
        <v>4807</v>
      </c>
      <c r="E15" s="455">
        <f>Kits!E349</f>
        <v>700</v>
      </c>
      <c r="F15" s="108"/>
      <c r="G15" s="107"/>
      <c r="H15" s="108"/>
      <c r="I15" s="100"/>
      <c r="J15" s="100"/>
      <c r="K15" s="100"/>
      <c r="L15" s="95" t="s">
        <v>4605</v>
      </c>
    </row>
    <row r="16" spans="1:12" s="19" customFormat="1" ht="18.75">
      <c r="A16" s="6"/>
      <c r="B16" s="101"/>
      <c r="C16" s="64" t="s">
        <v>2779</v>
      </c>
      <c r="D16" s="102" t="s">
        <v>4815</v>
      </c>
      <c r="E16" s="456">
        <f>Kits!G349</f>
        <v>1099</v>
      </c>
      <c r="F16" s="94"/>
      <c r="G16" s="109"/>
      <c r="H16" s="94"/>
      <c r="I16" s="105"/>
      <c r="J16" s="105"/>
      <c r="K16" s="105"/>
      <c r="L16" s="105"/>
    </row>
    <row r="17" spans="1:14" ht="18">
      <c r="B17" s="36" t="s">
        <v>2583</v>
      </c>
      <c r="E17" s="452"/>
      <c r="H17" s="88"/>
      <c r="I17" s="110"/>
      <c r="J17" s="110"/>
      <c r="K17" s="110"/>
      <c r="L17" s="110"/>
    </row>
    <row r="18" spans="1:14">
      <c r="B18" s="444" t="s">
        <v>2584</v>
      </c>
    </row>
    <row r="19" spans="1:14">
      <c r="E19" s="457"/>
    </row>
    <row r="20" spans="1:14">
      <c r="E20" s="457"/>
    </row>
    <row r="21" spans="1:14">
      <c r="E21" s="457"/>
    </row>
    <row r="22" spans="1:14">
      <c r="E22" s="457"/>
    </row>
    <row r="23" spans="1:14">
      <c r="E23" s="457"/>
    </row>
    <row r="24" spans="1:14">
      <c r="E24" s="457"/>
    </row>
    <row r="25" spans="1:14">
      <c r="E25" s="457"/>
    </row>
    <row r="26" spans="1:14">
      <c r="E26" s="457"/>
    </row>
    <row r="27" spans="1:14">
      <c r="E27" s="457"/>
    </row>
    <row r="28" spans="1:14">
      <c r="E28" s="457"/>
    </row>
    <row r="29" spans="1:14">
      <c r="E29" s="457"/>
    </row>
    <row r="30" spans="1:14" s="54" customFormat="1">
      <c r="A30" s="6"/>
      <c r="B30" s="17"/>
      <c r="C30" s="53"/>
      <c r="D30" s="18"/>
      <c r="E30" s="457"/>
      <c r="G30" s="75"/>
      <c r="I30" s="17"/>
      <c r="J30" s="17"/>
      <c r="K30" s="17"/>
      <c r="L30" s="17"/>
      <c r="M30" s="17"/>
      <c r="N30" s="17"/>
    </row>
    <row r="31" spans="1:14" s="54" customFormat="1">
      <c r="A31" s="6"/>
      <c r="B31" s="17"/>
      <c r="C31" s="53"/>
      <c r="D31" s="18"/>
      <c r="E31" s="457"/>
      <c r="G31" s="75"/>
      <c r="I31" s="17"/>
      <c r="J31" s="17"/>
      <c r="K31" s="17"/>
      <c r="L31" s="17"/>
      <c r="M31" s="17"/>
      <c r="N31" s="17"/>
    </row>
    <row r="32" spans="1:14" s="54" customFormat="1">
      <c r="A32" s="6"/>
      <c r="B32" s="17"/>
      <c r="C32" s="53"/>
      <c r="D32" s="18"/>
      <c r="E32" s="457"/>
      <c r="G32" s="75"/>
      <c r="I32" s="17"/>
      <c r="J32" s="17"/>
      <c r="K32" s="17"/>
      <c r="L32" s="17"/>
      <c r="M32" s="17"/>
      <c r="N32" s="17"/>
    </row>
    <row r="33" spans="1:14" s="54" customFormat="1">
      <c r="A33" s="6"/>
      <c r="B33" s="17"/>
      <c r="C33" s="53"/>
      <c r="D33" s="18"/>
      <c r="E33" s="457"/>
      <c r="G33" s="75"/>
      <c r="I33" s="17"/>
      <c r="J33" s="17"/>
      <c r="K33" s="17"/>
      <c r="L33" s="17"/>
      <c r="M33" s="17"/>
      <c r="N33" s="17"/>
    </row>
    <row r="34" spans="1:14" s="54" customFormat="1">
      <c r="A34" s="6"/>
      <c r="B34" s="17"/>
      <c r="C34" s="53"/>
      <c r="D34" s="18"/>
      <c r="E34" s="457"/>
      <c r="G34" s="75"/>
      <c r="I34" s="17"/>
      <c r="J34" s="17"/>
      <c r="K34" s="17"/>
      <c r="L34" s="17"/>
      <c r="M34" s="17"/>
      <c r="N34" s="17"/>
    </row>
    <row r="63" spans="3:8" ht="15">
      <c r="C63" s="17"/>
      <c r="D63" s="17"/>
      <c r="E63" s="458"/>
      <c r="F63" s="17"/>
      <c r="G63" s="17"/>
      <c r="H63" s="17"/>
    </row>
    <row r="64" spans="3:8" ht="15">
      <c r="C64" s="17"/>
      <c r="D64" s="17"/>
      <c r="E64" s="458"/>
      <c r="F64" s="17"/>
      <c r="G64" s="17"/>
      <c r="H64" s="17"/>
    </row>
    <row r="65" spans="3:8" ht="15">
      <c r="C65" s="17"/>
      <c r="D65" s="17"/>
      <c r="E65" s="458"/>
      <c r="F65" s="17"/>
      <c r="G65" s="17"/>
      <c r="H65" s="17"/>
    </row>
    <row r="66" spans="3:8" ht="15">
      <c r="C66" s="17"/>
      <c r="D66" s="17"/>
      <c r="E66" s="458"/>
      <c r="F66" s="17"/>
      <c r="G66" s="17"/>
      <c r="H66" s="17"/>
    </row>
    <row r="67" spans="3:8" ht="15">
      <c r="C67" s="17"/>
      <c r="D67" s="17"/>
      <c r="E67" s="458"/>
      <c r="F67" s="17"/>
      <c r="G67" s="17"/>
      <c r="H67" s="17"/>
    </row>
    <row r="68" spans="3:8" ht="15">
      <c r="C68" s="17"/>
      <c r="D68" s="17"/>
      <c r="E68" s="458"/>
      <c r="F68" s="17"/>
      <c r="G68" s="17"/>
      <c r="H68" s="17"/>
    </row>
    <row r="69" spans="3:8" ht="15">
      <c r="C69" s="17"/>
      <c r="D69" s="17"/>
      <c r="E69" s="458"/>
      <c r="F69" s="17"/>
      <c r="G69" s="17"/>
      <c r="H69" s="17"/>
    </row>
    <row r="70" spans="3:8" ht="15">
      <c r="C70" s="17"/>
      <c r="D70" s="17"/>
      <c r="E70" s="458"/>
      <c r="F70" s="17"/>
      <c r="G70" s="17"/>
      <c r="H70" s="17"/>
    </row>
    <row r="71" spans="3:8" ht="15">
      <c r="C71" s="17"/>
      <c r="D71" s="17"/>
      <c r="E71" s="458"/>
      <c r="F71" s="17"/>
      <c r="G71" s="17"/>
      <c r="H71" s="17"/>
    </row>
    <row r="72" spans="3:8" ht="15">
      <c r="C72" s="17"/>
      <c r="D72" s="17"/>
      <c r="E72" s="458"/>
      <c r="F72" s="17"/>
      <c r="G72" s="17"/>
      <c r="H72" s="17"/>
    </row>
    <row r="73" spans="3:8" ht="15">
      <c r="C73" s="17"/>
      <c r="D73" s="17"/>
      <c r="E73" s="458"/>
      <c r="F73" s="17"/>
      <c r="G73" s="17"/>
      <c r="H73" s="17"/>
    </row>
    <row r="74" spans="3:8" ht="15">
      <c r="C74" s="17"/>
      <c r="D74" s="17"/>
      <c r="E74" s="458"/>
      <c r="F74" s="17"/>
      <c r="G74" s="17"/>
      <c r="H74" s="17"/>
    </row>
    <row r="75" spans="3:8" ht="15">
      <c r="C75" s="17"/>
      <c r="D75" s="17"/>
      <c r="E75" s="458"/>
      <c r="F75" s="17"/>
      <c r="G75" s="17"/>
      <c r="H75" s="17"/>
    </row>
    <row r="76" spans="3:8" ht="15">
      <c r="C76" s="17"/>
      <c r="D76" s="17"/>
      <c r="E76" s="458"/>
      <c r="F76" s="17"/>
      <c r="G76" s="17"/>
      <c r="H76" s="17"/>
    </row>
    <row r="77" spans="3:8" ht="15">
      <c r="C77" s="17"/>
      <c r="D77" s="17"/>
      <c r="E77" s="458"/>
      <c r="F77" s="17"/>
      <c r="G77" s="17"/>
      <c r="H77" s="17"/>
    </row>
    <row r="78" spans="3:8" ht="15">
      <c r="C78" s="17"/>
      <c r="D78" s="17"/>
      <c r="E78" s="458"/>
      <c r="F78" s="17"/>
      <c r="G78" s="17"/>
      <c r="H78" s="17"/>
    </row>
    <row r="79" spans="3:8" ht="15">
      <c r="C79" s="17"/>
      <c r="D79" s="17"/>
      <c r="E79" s="458"/>
      <c r="F79" s="17"/>
      <c r="G79" s="17"/>
      <c r="H79" s="17"/>
    </row>
    <row r="80" spans="3:8" ht="15">
      <c r="C80" s="17"/>
      <c r="D80" s="17"/>
      <c r="E80" s="458"/>
      <c r="F80" s="17"/>
      <c r="G80" s="17"/>
      <c r="H80" s="17"/>
    </row>
    <row r="81" spans="3:8" ht="15">
      <c r="C81" s="17"/>
      <c r="D81" s="17"/>
      <c r="E81" s="458"/>
      <c r="F81" s="17"/>
      <c r="G81" s="17"/>
      <c r="H81" s="17"/>
    </row>
    <row r="82" spans="3:8" ht="15">
      <c r="C82" s="17"/>
      <c r="D82" s="17"/>
      <c r="E82" s="458"/>
      <c r="F82" s="17"/>
      <c r="G82" s="17"/>
      <c r="H82" s="17"/>
    </row>
    <row r="83" spans="3:8" ht="15">
      <c r="C83" s="17"/>
      <c r="D83" s="17"/>
      <c r="E83" s="458"/>
      <c r="F83" s="17"/>
      <c r="G83" s="17"/>
      <c r="H83" s="17"/>
    </row>
    <row r="84" spans="3:8" ht="15">
      <c r="C84" s="17"/>
      <c r="D84" s="17"/>
      <c r="E84" s="458"/>
      <c r="F84" s="17"/>
      <c r="G84" s="17"/>
      <c r="H84" s="17"/>
    </row>
    <row r="85" spans="3:8" ht="15">
      <c r="C85" s="17"/>
      <c r="D85" s="17"/>
      <c r="E85" s="458"/>
      <c r="F85" s="17"/>
      <c r="G85" s="17"/>
      <c r="H85" s="17"/>
    </row>
    <row r="86" spans="3:8" ht="15">
      <c r="C86" s="17"/>
      <c r="D86" s="17"/>
      <c r="E86" s="458"/>
      <c r="F86" s="17"/>
      <c r="G86" s="17"/>
      <c r="H86" s="17"/>
    </row>
    <row r="87" spans="3:8" ht="15">
      <c r="C87" s="17"/>
      <c r="D87" s="17"/>
      <c r="E87" s="458"/>
      <c r="F87" s="17"/>
      <c r="G87" s="17"/>
      <c r="H87" s="17"/>
    </row>
    <row r="88" spans="3:8" ht="15">
      <c r="C88" s="17"/>
      <c r="D88" s="17"/>
      <c r="E88" s="458"/>
      <c r="F88" s="17"/>
      <c r="G88" s="17"/>
      <c r="H88" s="17"/>
    </row>
    <row r="89" spans="3:8" ht="15">
      <c r="C89" s="17"/>
      <c r="D89" s="17"/>
      <c r="E89" s="458"/>
      <c r="F89" s="17"/>
      <c r="G89" s="17"/>
      <c r="H89" s="17"/>
    </row>
    <row r="90" spans="3:8" ht="15">
      <c r="C90" s="17"/>
      <c r="D90" s="17"/>
      <c r="E90" s="458"/>
      <c r="F90" s="17"/>
      <c r="G90" s="17"/>
      <c r="H90" s="17"/>
    </row>
    <row r="91" spans="3:8" ht="15">
      <c r="C91" s="17"/>
      <c r="D91" s="17"/>
      <c r="E91" s="458"/>
      <c r="F91" s="17"/>
      <c r="G91" s="17"/>
      <c r="H91" s="17"/>
    </row>
    <row r="92" spans="3:8" ht="15">
      <c r="C92" s="17"/>
      <c r="D92" s="17"/>
      <c r="E92" s="458"/>
      <c r="F92" s="17"/>
      <c r="G92" s="17"/>
      <c r="H92" s="17"/>
    </row>
    <row r="93" spans="3:8" ht="15">
      <c r="C93" s="17"/>
      <c r="D93" s="17"/>
      <c r="E93" s="458"/>
      <c r="F93" s="17"/>
      <c r="G93" s="17"/>
      <c r="H93" s="17"/>
    </row>
    <row r="94" spans="3:8" ht="15">
      <c r="C94" s="17"/>
      <c r="D94" s="17"/>
      <c r="E94" s="458"/>
      <c r="F94" s="17"/>
      <c r="G94" s="17"/>
      <c r="H94" s="17"/>
    </row>
    <row r="95" spans="3:8" ht="15">
      <c r="C95" s="17"/>
      <c r="D95" s="17"/>
      <c r="E95" s="458"/>
      <c r="F95" s="17"/>
      <c r="G95" s="17"/>
      <c r="H95" s="17"/>
    </row>
    <row r="96" spans="3:8" ht="15">
      <c r="C96" s="17"/>
      <c r="D96" s="17"/>
      <c r="E96" s="458"/>
      <c r="F96" s="17"/>
      <c r="G96" s="17"/>
      <c r="H96" s="17"/>
    </row>
    <row r="97" spans="3:8" ht="15">
      <c r="C97" s="17"/>
      <c r="D97" s="17"/>
      <c r="E97" s="458"/>
      <c r="F97" s="17"/>
      <c r="G97" s="17"/>
      <c r="H97" s="17"/>
    </row>
    <row r="98" spans="3:8" ht="15">
      <c r="C98" s="17"/>
      <c r="D98" s="17"/>
      <c r="E98" s="458"/>
      <c r="F98" s="17"/>
      <c r="G98" s="17"/>
      <c r="H98" s="17"/>
    </row>
    <row r="99" spans="3:8" ht="15">
      <c r="C99" s="17"/>
      <c r="D99" s="17"/>
      <c r="E99" s="458"/>
      <c r="F99" s="17"/>
      <c r="G99" s="17"/>
      <c r="H99" s="17"/>
    </row>
    <row r="100" spans="3:8" ht="15">
      <c r="C100" s="17"/>
      <c r="D100" s="17"/>
      <c r="E100" s="458"/>
      <c r="F100" s="17"/>
      <c r="G100" s="17"/>
      <c r="H100" s="17"/>
    </row>
    <row r="101" spans="3:8" ht="15">
      <c r="C101" s="17"/>
      <c r="D101" s="17"/>
      <c r="E101" s="458"/>
      <c r="F101" s="17"/>
      <c r="G101" s="17"/>
      <c r="H101" s="17"/>
    </row>
    <row r="102" spans="3:8" ht="15">
      <c r="C102" s="17"/>
      <c r="D102" s="17"/>
      <c r="E102" s="458"/>
      <c r="F102" s="17"/>
      <c r="G102" s="17"/>
      <c r="H102" s="17"/>
    </row>
    <row r="103" spans="3:8" ht="15">
      <c r="C103" s="17"/>
      <c r="D103" s="17"/>
      <c r="E103" s="458"/>
      <c r="F103" s="17"/>
      <c r="G103" s="17"/>
      <c r="H103" s="17"/>
    </row>
    <row r="104" spans="3:8" ht="15">
      <c r="C104" s="17"/>
      <c r="D104" s="17"/>
      <c r="E104" s="458"/>
      <c r="F104" s="17"/>
      <c r="G104" s="17"/>
      <c r="H104" s="17"/>
    </row>
    <row r="105" spans="3:8" ht="15">
      <c r="C105" s="17"/>
      <c r="D105" s="17"/>
      <c r="E105" s="458"/>
      <c r="F105" s="17"/>
      <c r="G105" s="17"/>
      <c r="H105" s="17"/>
    </row>
    <row r="106" spans="3:8" ht="15">
      <c r="C106" s="17"/>
      <c r="D106" s="17"/>
      <c r="E106" s="458"/>
      <c r="F106" s="17"/>
      <c r="G106" s="17"/>
      <c r="H106" s="17"/>
    </row>
    <row r="107" spans="3:8" ht="15">
      <c r="C107" s="17"/>
      <c r="D107" s="17"/>
      <c r="E107" s="458"/>
      <c r="F107" s="17"/>
      <c r="G107" s="17"/>
      <c r="H107" s="17"/>
    </row>
    <row r="108" spans="3:8" ht="15">
      <c r="C108" s="17"/>
      <c r="D108" s="17"/>
      <c r="E108" s="458"/>
      <c r="F108" s="17"/>
      <c r="G108" s="17"/>
      <c r="H108" s="17"/>
    </row>
    <row r="109" spans="3:8" ht="15">
      <c r="C109" s="17"/>
      <c r="D109" s="17"/>
      <c r="E109" s="458"/>
      <c r="F109" s="17"/>
      <c r="G109" s="17"/>
      <c r="H109" s="17"/>
    </row>
    <row r="110" spans="3:8" ht="15">
      <c r="C110" s="17"/>
      <c r="D110" s="17"/>
      <c r="E110" s="458"/>
      <c r="F110" s="17"/>
      <c r="G110" s="17"/>
      <c r="H110" s="17"/>
    </row>
    <row r="111" spans="3:8" ht="15">
      <c r="C111" s="17"/>
      <c r="D111" s="17"/>
      <c r="E111" s="458"/>
      <c r="F111" s="17"/>
      <c r="G111" s="17"/>
      <c r="H111" s="17"/>
    </row>
    <row r="112" spans="3:8" ht="15">
      <c r="C112" s="17"/>
      <c r="D112" s="17"/>
      <c r="E112" s="458"/>
      <c r="F112" s="17"/>
      <c r="G112" s="17"/>
      <c r="H112" s="17"/>
    </row>
    <row r="113" spans="3:8" ht="15">
      <c r="C113" s="17"/>
      <c r="D113" s="17"/>
      <c r="E113" s="458"/>
      <c r="F113" s="17"/>
      <c r="G113" s="17"/>
      <c r="H113" s="17"/>
    </row>
    <row r="114" spans="3:8" ht="15">
      <c r="C114" s="17"/>
      <c r="D114" s="17"/>
      <c r="E114" s="458"/>
      <c r="F114" s="17"/>
      <c r="G114" s="17"/>
      <c r="H114" s="17"/>
    </row>
    <row r="115" spans="3:8" ht="15">
      <c r="C115" s="17"/>
      <c r="D115" s="17"/>
      <c r="E115" s="458"/>
      <c r="F115" s="17"/>
      <c r="G115" s="17"/>
      <c r="H115" s="17"/>
    </row>
    <row r="116" spans="3:8" ht="15">
      <c r="C116" s="17"/>
      <c r="D116" s="17"/>
      <c r="E116" s="458"/>
      <c r="F116" s="17"/>
      <c r="G116" s="17"/>
      <c r="H116" s="17"/>
    </row>
    <row r="117" spans="3:8" ht="15">
      <c r="C117" s="17"/>
      <c r="D117" s="17"/>
      <c r="E117" s="458"/>
      <c r="F117" s="17"/>
      <c r="G117" s="17"/>
      <c r="H117" s="17"/>
    </row>
    <row r="118" spans="3:8" ht="15">
      <c r="C118" s="17"/>
      <c r="D118" s="17"/>
      <c r="E118" s="458"/>
      <c r="F118" s="17"/>
      <c r="G118" s="17"/>
      <c r="H118" s="17"/>
    </row>
    <row r="119" spans="3:8" ht="15">
      <c r="C119" s="17"/>
      <c r="D119" s="17"/>
      <c r="E119" s="458"/>
      <c r="F119" s="17"/>
      <c r="G119" s="17"/>
      <c r="H119" s="17"/>
    </row>
    <row r="120" spans="3:8" ht="15">
      <c r="C120" s="17"/>
      <c r="D120" s="17"/>
      <c r="E120" s="458"/>
      <c r="F120" s="17"/>
      <c r="G120" s="17"/>
      <c r="H120" s="17"/>
    </row>
    <row r="121" spans="3:8" ht="15">
      <c r="C121" s="17"/>
      <c r="D121" s="17"/>
      <c r="E121" s="458"/>
      <c r="F121" s="17"/>
      <c r="G121" s="17"/>
      <c r="H121" s="17"/>
    </row>
    <row r="122" spans="3:8" ht="15">
      <c r="C122" s="17"/>
      <c r="D122" s="17"/>
      <c r="E122" s="458"/>
      <c r="F122" s="17"/>
      <c r="G122" s="17"/>
      <c r="H122" s="17"/>
    </row>
    <row r="123" spans="3:8" ht="15">
      <c r="C123" s="17"/>
      <c r="D123" s="17"/>
      <c r="E123" s="458"/>
      <c r="F123" s="17"/>
      <c r="G123" s="17"/>
      <c r="H123" s="17"/>
    </row>
    <row r="124" spans="3:8" ht="15">
      <c r="C124" s="17"/>
      <c r="D124" s="17"/>
      <c r="E124" s="458"/>
      <c r="F124" s="17"/>
      <c r="G124" s="17"/>
      <c r="H124" s="17"/>
    </row>
    <row r="125" spans="3:8" ht="15">
      <c r="C125" s="17"/>
      <c r="D125" s="17"/>
      <c r="E125" s="458"/>
      <c r="F125" s="17"/>
      <c r="G125" s="17"/>
      <c r="H125" s="17"/>
    </row>
    <row r="126" spans="3:8" ht="15">
      <c r="C126" s="17"/>
      <c r="D126" s="17"/>
      <c r="E126" s="458"/>
      <c r="F126" s="17"/>
      <c r="G126" s="17"/>
      <c r="H126" s="17"/>
    </row>
    <row r="127" spans="3:8" ht="15">
      <c r="C127" s="17"/>
      <c r="D127" s="17"/>
      <c r="E127" s="458"/>
      <c r="F127" s="17"/>
      <c r="G127" s="17"/>
      <c r="H127" s="17"/>
    </row>
    <row r="128" spans="3:8" ht="15">
      <c r="C128" s="17"/>
      <c r="D128" s="17"/>
      <c r="E128" s="458"/>
      <c r="F128" s="17"/>
      <c r="G128" s="17"/>
      <c r="H128" s="17"/>
    </row>
    <row r="129" spans="3:8" ht="15">
      <c r="C129" s="17"/>
      <c r="D129" s="17"/>
      <c r="E129" s="458"/>
      <c r="F129" s="17"/>
      <c r="G129" s="17"/>
      <c r="H129" s="17"/>
    </row>
  </sheetData>
  <hyperlinks>
    <hyperlink ref="B4" r:id="rId1" display="www.aircon.panasonic.es" xr:uid="{5F186444-8F5C-4704-96E7-9C26C8330621}"/>
  </hyperlinks>
  <pageMargins left="0.7" right="0.7" top="0.75" bottom="0.75" header="0.3" footer="0.3"/>
  <customProperties>
    <customPr name="_pios_id" r:id="rId2"/>
  </customPropertie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08D4A3-60A7-4001-A994-820CC2D6F717}">
  <sheetPr codeName="Hoja12">
    <tabColor rgb="FF9EC05B"/>
  </sheetPr>
  <dimension ref="A1:O129"/>
  <sheetViews>
    <sheetView showGridLines="0" zoomScaleNormal="100" workbookViewId="0">
      <pane xSplit="1" ySplit="7" topLeftCell="B8" activePane="bottomRight" state="frozen"/>
      <selection pane="topRight" activeCell="B1" sqref="B1"/>
      <selection pane="bottomLeft" activeCell="A8" sqref="A8"/>
      <selection pane="bottomRight" activeCell="B1" sqref="B1"/>
    </sheetView>
  </sheetViews>
  <sheetFormatPr baseColWidth="10" defaultColWidth="0" defaultRowHeight="15.75"/>
  <cols>
    <col min="1" max="1" width="4.5703125" style="6" customWidth="1"/>
    <col min="2" max="2" width="20.5703125" style="17" customWidth="1"/>
    <col min="3" max="3" width="30.5703125" style="53" customWidth="1"/>
    <col min="4" max="4" width="55.5703125" style="18" bestFit="1" customWidth="1"/>
    <col min="5" max="5" width="15.5703125" style="638" customWidth="1"/>
    <col min="6" max="6" width="13.42578125" style="75" customWidth="1"/>
    <col min="7" max="7" width="1.140625" style="54" customWidth="1"/>
    <col min="8" max="8" width="13" style="17" customWidth="1"/>
    <col min="9" max="9" width="12" style="17" customWidth="1"/>
    <col min="10" max="10" width="13.140625" style="17" customWidth="1"/>
    <col min="11" max="11" width="18.42578125" style="17" customWidth="1"/>
    <col min="12" max="12" width="11.42578125" style="17" customWidth="1"/>
    <col min="13" max="15" width="0" style="17" hidden="1" customWidth="1"/>
    <col min="16" max="16384" width="11.42578125" style="17" hidden="1"/>
  </cols>
  <sheetData>
    <row r="1" spans="1:15" ht="12" customHeight="1"/>
    <row r="2" spans="1:15" s="76" customFormat="1" ht="30" customHeight="1">
      <c r="A2" s="6"/>
      <c r="B2" s="439"/>
      <c r="C2" s="440"/>
      <c r="D2" s="441"/>
      <c r="E2" s="647"/>
      <c r="F2" s="443"/>
      <c r="G2" s="443"/>
      <c r="H2" s="443"/>
      <c r="I2" s="443"/>
      <c r="J2" s="443"/>
      <c r="K2" s="443"/>
    </row>
    <row r="3" spans="1:15" s="19" customFormat="1" ht="28.5">
      <c r="A3" s="6"/>
      <c r="B3" s="392" t="str">
        <f>'Títulos y textos'!A195</f>
        <v>GAMA DOMÉSTICA</v>
      </c>
      <c r="C3" s="55"/>
      <c r="D3" s="411" t="str">
        <f>'Tarifa Compacta'!$E$2</f>
        <v>Febrero 2025</v>
      </c>
      <c r="E3" s="366"/>
      <c r="F3" s="277"/>
      <c r="G3" s="276"/>
      <c r="H3" s="276"/>
      <c r="I3" s="276"/>
      <c r="J3" s="366"/>
      <c r="K3" s="277"/>
    </row>
    <row r="4" spans="1:15" ht="16.5">
      <c r="B4" s="43" t="str">
        <f>'Tarifa Compacta'!E3</f>
        <v>www.aircon.panasonic.es</v>
      </c>
      <c r="C4" s="79"/>
      <c r="F4" s="54"/>
      <c r="G4" s="80"/>
      <c r="H4" s="54"/>
      <c r="I4" s="54"/>
      <c r="J4" s="54"/>
      <c r="K4" s="111"/>
    </row>
    <row r="5" spans="1:15" ht="15.75" customHeight="1">
      <c r="B5" s="1051" t="s">
        <v>2983</v>
      </c>
      <c r="C5" s="646"/>
      <c r="D5" s="645"/>
      <c r="E5" s="1052" t="s">
        <v>2982</v>
      </c>
      <c r="F5" s="112" t="s">
        <v>2981</v>
      </c>
      <c r="G5" s="644"/>
      <c r="H5" s="1051" t="s">
        <v>2980</v>
      </c>
      <c r="I5" s="112"/>
      <c r="J5" s="1051" t="s">
        <v>2979</v>
      </c>
      <c r="K5" s="1051" t="str">
        <f>'Títulos y textos'!A18</f>
        <v>SCOP (cálido/medio)</v>
      </c>
    </row>
    <row r="6" spans="1:15" ht="18">
      <c r="B6" s="1051"/>
      <c r="C6" s="112" t="s">
        <v>1155</v>
      </c>
      <c r="D6" s="112" t="s">
        <v>1946</v>
      </c>
      <c r="E6" s="1052"/>
      <c r="F6" s="112" t="s">
        <v>2978</v>
      </c>
      <c r="G6" s="82"/>
      <c r="H6" s="1051"/>
      <c r="I6" s="112" t="s">
        <v>1157</v>
      </c>
      <c r="J6" s="1051"/>
      <c r="K6" s="1051"/>
    </row>
    <row r="7" spans="1:15" ht="18">
      <c r="B7" s="1051"/>
      <c r="C7" s="643"/>
      <c r="D7" s="112"/>
      <c r="E7" s="1052"/>
      <c r="F7" s="112" t="s">
        <v>2977</v>
      </c>
      <c r="G7" s="82"/>
      <c r="H7" s="1051"/>
      <c r="I7" s="112"/>
      <c r="J7" s="1051"/>
      <c r="K7" s="1051"/>
    </row>
    <row r="8" spans="1:15" ht="50.1" customHeight="1">
      <c r="B8" s="642"/>
      <c r="C8" s="59" t="s">
        <v>2976</v>
      </c>
      <c r="F8" s="84"/>
      <c r="G8" s="83"/>
      <c r="H8" s="84"/>
      <c r="I8" s="84"/>
      <c r="J8" s="84"/>
      <c r="K8" s="84"/>
    </row>
    <row r="9" spans="1:15" s="91" customFormat="1">
      <c r="A9" s="6"/>
      <c r="B9" s="155"/>
      <c r="C9" s="113"/>
      <c r="D9" s="114"/>
      <c r="E9" s="641"/>
      <c r="F9" s="116"/>
      <c r="G9" s="79"/>
      <c r="H9" s="117"/>
      <c r="I9" s="117"/>
      <c r="J9" s="117"/>
      <c r="K9" s="117"/>
    </row>
    <row r="10" spans="1:15" s="19" customFormat="1" ht="18.75">
      <c r="A10" s="6"/>
      <c r="B10" s="92" t="s">
        <v>2975</v>
      </c>
      <c r="C10" s="32" t="s">
        <v>2974</v>
      </c>
      <c r="D10" s="119" t="str">
        <f>VLOOKUP(C10,'Tarifa Compacta'!C:E,3,0)</f>
        <v>Kit de pared 2,5kW ultracompacto UZ (¡Sólo 779 mm!)</v>
      </c>
      <c r="E10" s="454">
        <f>VLOOKUP(C10,'Tarifa Compacta'!C:F,4,0)</f>
        <v>719</v>
      </c>
      <c r="F10" s="93">
        <v>1.7999999999999999E-2</v>
      </c>
      <c r="G10" s="94"/>
      <c r="H10" s="95" t="s">
        <v>1343</v>
      </c>
      <c r="I10" s="95" t="s">
        <v>1366</v>
      </c>
      <c r="J10" s="95" t="s">
        <v>1381</v>
      </c>
      <c r="K10" s="95" t="s">
        <v>4302</v>
      </c>
      <c r="L10" s="8"/>
    </row>
    <row r="11" spans="1:15" s="19" customFormat="1" ht="18.75">
      <c r="A11" s="6"/>
      <c r="B11" s="96" t="s">
        <v>2973</v>
      </c>
      <c r="C11" s="62" t="s">
        <v>2972</v>
      </c>
      <c r="D11" s="123" t="str">
        <f>VLOOKUP(C11,'Tarifa Compacta'!C:E,3,0)</f>
        <v>Unidad interior 2,5kW, Aerowings, 20 dBA</v>
      </c>
      <c r="E11" s="455">
        <f>VLOOKUP(C11,'Tarifa Compacta'!C:F,4,0)</f>
        <v>293</v>
      </c>
      <c r="F11" s="99"/>
      <c r="G11" s="98"/>
      <c r="H11" s="100"/>
      <c r="I11" s="100"/>
      <c r="J11" s="100"/>
      <c r="K11" s="95" t="s">
        <v>4308</v>
      </c>
      <c r="L11" s="8"/>
    </row>
    <row r="12" spans="1:15" s="19" customFormat="1" ht="18.75">
      <c r="A12" s="6"/>
      <c r="B12" s="101" t="s">
        <v>2971</v>
      </c>
      <c r="C12" s="64" t="s">
        <v>2970</v>
      </c>
      <c r="D12" s="102" t="str">
        <f>VLOOKUP(C12,'Tarifa Compacta'!C:E,3,0)</f>
        <v>Unidad exterior 2,5kW UZ</v>
      </c>
      <c r="E12" s="648">
        <f>VLOOKUP(C12,'Tarifa Compacta'!C:F,4,0)</f>
        <v>426</v>
      </c>
      <c r="F12" s="104"/>
      <c r="G12" s="103"/>
      <c r="H12" s="105"/>
      <c r="I12" s="105"/>
      <c r="J12" s="105"/>
      <c r="K12" s="105"/>
      <c r="L12" s="8"/>
    </row>
    <row r="13" spans="1:15" s="19" customFormat="1" ht="18.75">
      <c r="A13" s="6"/>
      <c r="B13" s="92" t="s">
        <v>2969</v>
      </c>
      <c r="C13" s="32" t="s">
        <v>2968</v>
      </c>
      <c r="D13" s="119" t="str">
        <f>VLOOKUP(C13,'Tarifa Compacta'!C:E,3,0)</f>
        <v>Kit de pared 3,5kW ultracompacto UZ (¡Sólo 779 mm!)</v>
      </c>
      <c r="E13" s="454">
        <f>VLOOKUP(C13,'Tarifa Compacta'!C:F,4,0)</f>
        <v>749</v>
      </c>
      <c r="F13" s="93">
        <v>1.7999999999999999E-2</v>
      </c>
      <c r="G13" s="94"/>
      <c r="H13" s="95" t="s">
        <v>1382</v>
      </c>
      <c r="I13" s="95" t="s">
        <v>1366</v>
      </c>
      <c r="J13" s="95" t="s">
        <v>1383</v>
      </c>
      <c r="K13" s="95" t="s">
        <v>4604</v>
      </c>
      <c r="L13" s="8"/>
      <c r="O13" s="419"/>
    </row>
    <row r="14" spans="1:15" s="19" customFormat="1" ht="18.75">
      <c r="A14" s="6"/>
      <c r="B14" s="96" t="s">
        <v>2967</v>
      </c>
      <c r="C14" s="62" t="s">
        <v>2966</v>
      </c>
      <c r="D14" s="123" t="str">
        <f>VLOOKUP(C14,'Tarifa Compacta'!C:E,3,0)</f>
        <v>Unidad interior 3,5kW, Aerowings, 20 dBA</v>
      </c>
      <c r="E14" s="455">
        <f>VLOOKUP(C14,'Tarifa Compacta'!C:F,4,0)</f>
        <v>304</v>
      </c>
      <c r="F14" s="107"/>
      <c r="G14" s="98"/>
      <c r="H14" s="100"/>
      <c r="I14" s="100"/>
      <c r="J14" s="100"/>
      <c r="K14" s="95" t="s">
        <v>4303</v>
      </c>
      <c r="L14" s="8"/>
      <c r="O14" s="419"/>
    </row>
    <row r="15" spans="1:15" s="19" customFormat="1" ht="18.75">
      <c r="A15" s="6"/>
      <c r="B15" s="101" t="s">
        <v>2965</v>
      </c>
      <c r="C15" s="64" t="s">
        <v>2964</v>
      </c>
      <c r="D15" s="102" t="str">
        <f>VLOOKUP(C15,'Tarifa Compacta'!C:E,3,0)</f>
        <v>Unidad exterior 3,5kW UZ</v>
      </c>
      <c r="E15" s="648">
        <f>VLOOKUP(C15,'Tarifa Compacta'!C:F,4,0)</f>
        <v>445</v>
      </c>
      <c r="F15" s="109"/>
      <c r="G15" s="103"/>
      <c r="H15" s="105"/>
      <c r="I15" s="105"/>
      <c r="J15" s="105"/>
      <c r="K15" s="105"/>
      <c r="L15" s="8"/>
      <c r="O15" s="419"/>
    </row>
    <row r="16" spans="1:15" ht="18">
      <c r="B16" s="649" t="s">
        <v>2963</v>
      </c>
      <c r="E16" s="640"/>
      <c r="G16" s="88"/>
      <c r="H16" s="110"/>
      <c r="I16" s="110"/>
      <c r="J16" s="110"/>
      <c r="K16" s="110"/>
    </row>
    <row r="17" spans="2:11" ht="18">
      <c r="B17" s="649" t="s">
        <v>2962</v>
      </c>
      <c r="E17" s="640"/>
      <c r="G17" s="88"/>
      <c r="H17" s="110"/>
      <c r="I17" s="110"/>
      <c r="J17" s="110"/>
      <c r="K17" s="110"/>
    </row>
    <row r="18" spans="2:11">
      <c r="B18" s="75"/>
      <c r="I18" s="17" t="s">
        <v>2961</v>
      </c>
    </row>
    <row r="19" spans="2:11">
      <c r="B19" s="75"/>
    </row>
    <row r="20" spans="2:11">
      <c r="B20" s="75"/>
    </row>
    <row r="21" spans="2:11">
      <c r="B21" s="75"/>
    </row>
    <row r="22" spans="2:11">
      <c r="B22" s="75"/>
    </row>
    <row r="23" spans="2:11">
      <c r="B23" s="75"/>
    </row>
    <row r="24" spans="2:11">
      <c r="B24" s="75"/>
    </row>
    <row r="25" spans="2:11">
      <c r="B25" s="75"/>
    </row>
    <row r="26" spans="2:11">
      <c r="B26" s="75"/>
    </row>
    <row r="27" spans="2:11">
      <c r="B27" s="75"/>
    </row>
    <row r="28" spans="2:11">
      <c r="B28" s="75"/>
    </row>
    <row r="29" spans="2:11">
      <c r="B29" s="75"/>
    </row>
    <row r="30" spans="2:11">
      <c r="B30" s="75"/>
    </row>
    <row r="31" spans="2:11">
      <c r="B31" s="75"/>
    </row>
    <row r="32" spans="2:11">
      <c r="B32" s="75"/>
    </row>
    <row r="33" spans="2:2">
      <c r="B33" s="75"/>
    </row>
    <row r="34" spans="2:2">
      <c r="B34" s="75"/>
    </row>
    <row r="35" spans="2:2">
      <c r="B35" s="75"/>
    </row>
    <row r="36" spans="2:2">
      <c r="B36" s="75"/>
    </row>
    <row r="37" spans="2:2">
      <c r="B37" s="75"/>
    </row>
    <row r="38" spans="2:2">
      <c r="B38" s="75"/>
    </row>
    <row r="39" spans="2:2">
      <c r="B39" s="75"/>
    </row>
    <row r="40" spans="2:2">
      <c r="B40" s="75"/>
    </row>
    <row r="41" spans="2:2">
      <c r="B41" s="75"/>
    </row>
    <row r="42" spans="2:2">
      <c r="B42" s="75"/>
    </row>
    <row r="43" spans="2:2">
      <c r="B43" s="75"/>
    </row>
    <row r="44" spans="2:2">
      <c r="B44" s="75"/>
    </row>
    <row r="45" spans="2:2">
      <c r="B45" s="75"/>
    </row>
    <row r="46" spans="2:2">
      <c r="B46" s="75"/>
    </row>
    <row r="47" spans="2:2">
      <c r="B47" s="75"/>
    </row>
    <row r="48" spans="2:2">
      <c r="B48" s="75"/>
    </row>
    <row r="49" spans="2:7">
      <c r="B49" s="75"/>
    </row>
    <row r="50" spans="2:7">
      <c r="B50" s="75"/>
    </row>
    <row r="51" spans="2:7">
      <c r="B51" s="75"/>
    </row>
    <row r="52" spans="2:7">
      <c r="B52" s="75"/>
    </row>
    <row r="53" spans="2:7">
      <c r="B53" s="75"/>
    </row>
    <row r="54" spans="2:7">
      <c r="B54" s="75"/>
    </row>
    <row r="55" spans="2:7">
      <c r="B55" s="75"/>
    </row>
    <row r="56" spans="2:7">
      <c r="B56" s="75"/>
    </row>
    <row r="57" spans="2:7">
      <c r="B57" s="75"/>
    </row>
    <row r="58" spans="2:7">
      <c r="B58" s="75"/>
    </row>
    <row r="59" spans="2:7">
      <c r="B59" s="75"/>
    </row>
    <row r="60" spans="2:7">
      <c r="B60" s="75"/>
    </row>
    <row r="61" spans="2:7">
      <c r="B61" s="75"/>
    </row>
    <row r="62" spans="2:7">
      <c r="B62" s="75"/>
    </row>
    <row r="63" spans="2:7" ht="15">
      <c r="B63" s="75"/>
      <c r="C63" s="17"/>
      <c r="D63" s="17"/>
      <c r="E63" s="639"/>
      <c r="F63" s="17"/>
      <c r="G63" s="17"/>
    </row>
    <row r="64" spans="2:7" ht="15">
      <c r="B64" s="75"/>
      <c r="C64" s="17"/>
      <c r="D64" s="17"/>
      <c r="E64" s="639"/>
      <c r="F64" s="17"/>
      <c r="G64" s="17"/>
    </row>
    <row r="65" spans="2:7" ht="15">
      <c r="B65" s="75"/>
      <c r="C65" s="17"/>
      <c r="D65" s="17"/>
      <c r="E65" s="639"/>
      <c r="F65" s="17"/>
      <c r="G65" s="17"/>
    </row>
    <row r="66" spans="2:7" ht="15">
      <c r="B66" s="75"/>
      <c r="C66" s="17"/>
      <c r="D66" s="17"/>
      <c r="E66" s="639"/>
      <c r="F66" s="17"/>
      <c r="G66" s="17"/>
    </row>
    <row r="67" spans="2:7" ht="15">
      <c r="B67" s="75"/>
      <c r="C67" s="17"/>
      <c r="D67" s="17"/>
      <c r="E67" s="639"/>
      <c r="F67" s="17"/>
      <c r="G67" s="17"/>
    </row>
    <row r="68" spans="2:7" ht="15">
      <c r="B68" s="75"/>
      <c r="C68" s="17"/>
      <c r="D68" s="17"/>
      <c r="E68" s="639"/>
      <c r="F68" s="17"/>
      <c r="G68" s="17"/>
    </row>
    <row r="69" spans="2:7" ht="15">
      <c r="B69" s="75"/>
      <c r="C69" s="17"/>
      <c r="D69" s="17"/>
      <c r="E69" s="639"/>
      <c r="F69" s="17"/>
      <c r="G69" s="17"/>
    </row>
    <row r="70" spans="2:7" ht="15">
      <c r="B70" s="75"/>
      <c r="C70" s="17"/>
      <c r="D70" s="17"/>
      <c r="E70" s="639"/>
      <c r="F70" s="17"/>
      <c r="G70" s="17"/>
    </row>
    <row r="71" spans="2:7" ht="15">
      <c r="B71" s="75"/>
      <c r="C71" s="17"/>
      <c r="D71" s="17"/>
      <c r="E71" s="639"/>
      <c r="F71" s="17"/>
      <c r="G71" s="17"/>
    </row>
    <row r="72" spans="2:7" ht="15">
      <c r="B72" s="75"/>
      <c r="C72" s="17"/>
      <c r="D72" s="17"/>
      <c r="E72" s="639"/>
      <c r="F72" s="17"/>
      <c r="G72" s="17"/>
    </row>
    <row r="73" spans="2:7" ht="15">
      <c r="B73" s="75"/>
      <c r="C73" s="17"/>
      <c r="D73" s="17"/>
      <c r="E73" s="639"/>
      <c r="F73" s="17"/>
      <c r="G73" s="17"/>
    </row>
    <row r="74" spans="2:7" ht="15">
      <c r="B74" s="75"/>
      <c r="C74" s="17"/>
      <c r="D74" s="17"/>
      <c r="E74" s="639"/>
      <c r="F74" s="17"/>
      <c r="G74" s="17"/>
    </row>
    <row r="75" spans="2:7" ht="15">
      <c r="B75" s="75"/>
      <c r="C75" s="17"/>
      <c r="D75" s="17"/>
      <c r="E75" s="639"/>
      <c r="F75" s="17"/>
      <c r="G75" s="17"/>
    </row>
    <row r="76" spans="2:7" ht="15">
      <c r="B76" s="75"/>
      <c r="C76" s="17"/>
      <c r="D76" s="17"/>
      <c r="E76" s="639"/>
      <c r="F76" s="17"/>
      <c r="G76" s="17"/>
    </row>
    <row r="77" spans="2:7" ht="15">
      <c r="B77" s="75"/>
      <c r="C77" s="17"/>
      <c r="D77" s="17"/>
      <c r="E77" s="639"/>
      <c r="F77" s="17"/>
      <c r="G77" s="17"/>
    </row>
    <row r="78" spans="2:7" ht="15">
      <c r="B78" s="75"/>
      <c r="C78" s="17"/>
      <c r="D78" s="17"/>
      <c r="E78" s="639"/>
      <c r="F78" s="17"/>
      <c r="G78" s="17"/>
    </row>
    <row r="79" spans="2:7" ht="15">
      <c r="B79" s="75"/>
      <c r="C79" s="17"/>
      <c r="D79" s="17"/>
      <c r="E79" s="639"/>
      <c r="F79" s="17"/>
      <c r="G79" s="17"/>
    </row>
    <row r="80" spans="2:7" ht="15">
      <c r="B80" s="75"/>
      <c r="C80" s="17"/>
      <c r="D80" s="17"/>
      <c r="E80" s="639"/>
      <c r="F80" s="17"/>
      <c r="G80" s="17"/>
    </row>
    <row r="81" spans="2:7" ht="15">
      <c r="B81" s="75"/>
      <c r="C81" s="17"/>
      <c r="D81" s="17"/>
      <c r="E81" s="639"/>
      <c r="F81" s="17"/>
      <c r="G81" s="17"/>
    </row>
    <row r="82" spans="2:7" ht="15">
      <c r="B82" s="75"/>
      <c r="C82" s="17"/>
      <c r="D82" s="17"/>
      <c r="E82" s="639"/>
      <c r="F82" s="17"/>
      <c r="G82" s="17"/>
    </row>
    <row r="83" spans="2:7" ht="15">
      <c r="B83" s="75"/>
      <c r="C83" s="17"/>
      <c r="D83" s="17"/>
      <c r="E83" s="639"/>
      <c r="F83" s="17"/>
      <c r="G83" s="17"/>
    </row>
    <row r="84" spans="2:7" ht="15">
      <c r="B84" s="75"/>
      <c r="C84" s="17"/>
      <c r="D84" s="17"/>
      <c r="E84" s="639"/>
      <c r="F84" s="17"/>
      <c r="G84" s="17"/>
    </row>
    <row r="85" spans="2:7" ht="15">
      <c r="B85" s="75"/>
      <c r="C85" s="17"/>
      <c r="D85" s="17"/>
      <c r="E85" s="639"/>
      <c r="F85" s="17"/>
      <c r="G85" s="17"/>
    </row>
    <row r="86" spans="2:7" ht="15">
      <c r="B86" s="75"/>
      <c r="C86" s="17"/>
      <c r="D86" s="17"/>
      <c r="E86" s="639"/>
      <c r="F86" s="17"/>
      <c r="G86" s="17"/>
    </row>
    <row r="87" spans="2:7" ht="15">
      <c r="B87" s="75"/>
      <c r="C87" s="17"/>
      <c r="D87" s="17"/>
      <c r="E87" s="639"/>
      <c r="F87" s="17"/>
      <c r="G87" s="17"/>
    </row>
    <row r="88" spans="2:7" ht="15">
      <c r="B88" s="75"/>
      <c r="C88" s="17"/>
      <c r="D88" s="17"/>
      <c r="E88" s="639"/>
      <c r="F88" s="17"/>
      <c r="G88" s="17"/>
    </row>
    <row r="89" spans="2:7" ht="15">
      <c r="B89" s="75"/>
      <c r="C89" s="17"/>
      <c r="D89" s="17"/>
      <c r="E89" s="639"/>
      <c r="F89" s="17"/>
      <c r="G89" s="17"/>
    </row>
    <row r="90" spans="2:7" ht="15">
      <c r="B90" s="75"/>
      <c r="C90" s="17"/>
      <c r="D90" s="17"/>
      <c r="E90" s="639"/>
      <c r="F90" s="17"/>
      <c r="G90" s="17"/>
    </row>
    <row r="91" spans="2:7" ht="15">
      <c r="B91" s="75"/>
      <c r="C91" s="17"/>
      <c r="D91" s="17"/>
      <c r="E91" s="639"/>
      <c r="F91" s="17"/>
      <c r="G91" s="17"/>
    </row>
    <row r="92" spans="2:7" ht="15">
      <c r="B92" s="75"/>
      <c r="C92" s="17"/>
      <c r="D92" s="17"/>
      <c r="E92" s="639"/>
      <c r="F92" s="17"/>
      <c r="G92" s="17"/>
    </row>
    <row r="93" spans="2:7" ht="15">
      <c r="B93" s="75"/>
      <c r="C93" s="17"/>
      <c r="D93" s="17"/>
      <c r="E93" s="639"/>
      <c r="F93" s="17"/>
      <c r="G93" s="17"/>
    </row>
    <row r="94" spans="2:7" ht="15">
      <c r="B94" s="75"/>
      <c r="C94" s="17"/>
      <c r="D94" s="17"/>
      <c r="E94" s="639"/>
      <c r="F94" s="17"/>
      <c r="G94" s="17"/>
    </row>
    <row r="95" spans="2:7" ht="15">
      <c r="B95" s="75"/>
      <c r="C95" s="17"/>
      <c r="D95" s="17"/>
      <c r="E95" s="639"/>
      <c r="F95" s="17"/>
      <c r="G95" s="17"/>
    </row>
    <row r="96" spans="2:7" ht="15">
      <c r="B96" s="75"/>
      <c r="C96" s="17"/>
      <c r="D96" s="17"/>
      <c r="E96" s="639"/>
      <c r="F96" s="17"/>
      <c r="G96" s="17"/>
    </row>
    <row r="97" spans="2:7" ht="15">
      <c r="B97" s="75"/>
      <c r="C97" s="17"/>
      <c r="D97" s="17"/>
      <c r="E97" s="639"/>
      <c r="F97" s="17"/>
      <c r="G97" s="17"/>
    </row>
    <row r="98" spans="2:7" ht="15">
      <c r="B98" s="75"/>
      <c r="C98" s="17"/>
      <c r="D98" s="17"/>
      <c r="E98" s="639"/>
      <c r="F98" s="17"/>
      <c r="G98" s="17"/>
    </row>
    <row r="99" spans="2:7" ht="15">
      <c r="B99" s="75"/>
      <c r="C99" s="17"/>
      <c r="D99" s="17"/>
      <c r="E99" s="639"/>
      <c r="F99" s="17"/>
      <c r="G99" s="17"/>
    </row>
    <row r="100" spans="2:7" ht="15">
      <c r="B100" s="75"/>
      <c r="C100" s="17"/>
      <c r="D100" s="17"/>
      <c r="E100" s="639"/>
      <c r="F100" s="17"/>
      <c r="G100" s="17"/>
    </row>
    <row r="101" spans="2:7" ht="15">
      <c r="B101" s="75"/>
      <c r="C101" s="17"/>
      <c r="D101" s="17"/>
      <c r="E101" s="639"/>
      <c r="F101" s="17"/>
      <c r="G101" s="17"/>
    </row>
    <row r="102" spans="2:7" ht="15">
      <c r="B102" s="75"/>
      <c r="C102" s="17"/>
      <c r="D102" s="17"/>
      <c r="E102" s="639"/>
      <c r="F102" s="17"/>
      <c r="G102" s="17"/>
    </row>
    <row r="103" spans="2:7" ht="15">
      <c r="B103" s="75"/>
      <c r="C103" s="17"/>
      <c r="D103" s="17"/>
      <c r="E103" s="639"/>
      <c r="F103" s="17"/>
      <c r="G103" s="17"/>
    </row>
    <row r="104" spans="2:7" ht="15">
      <c r="B104" s="75"/>
      <c r="C104" s="17"/>
      <c r="D104" s="17"/>
      <c r="E104" s="639"/>
      <c r="F104" s="17"/>
      <c r="G104" s="17"/>
    </row>
    <row r="105" spans="2:7" ht="15">
      <c r="B105" s="75"/>
      <c r="C105" s="17"/>
      <c r="D105" s="17"/>
      <c r="E105" s="639"/>
      <c r="F105" s="17"/>
      <c r="G105" s="17"/>
    </row>
    <row r="106" spans="2:7" ht="15">
      <c r="B106" s="75"/>
      <c r="C106" s="17"/>
      <c r="D106" s="17"/>
      <c r="E106" s="639"/>
      <c r="F106" s="17"/>
      <c r="G106" s="17"/>
    </row>
    <row r="107" spans="2:7" ht="15">
      <c r="B107" s="75"/>
      <c r="C107" s="17"/>
      <c r="D107" s="17"/>
      <c r="E107" s="639"/>
      <c r="F107" s="17"/>
      <c r="G107" s="17"/>
    </row>
    <row r="108" spans="2:7" ht="15">
      <c r="B108" s="75"/>
      <c r="C108" s="17"/>
      <c r="D108" s="17"/>
      <c r="E108" s="639"/>
      <c r="F108" s="17"/>
      <c r="G108" s="17"/>
    </row>
    <row r="109" spans="2:7" ht="15">
      <c r="B109" s="75"/>
      <c r="C109" s="17"/>
      <c r="D109" s="17"/>
      <c r="E109" s="639"/>
      <c r="F109" s="17"/>
      <c r="G109" s="17"/>
    </row>
    <row r="110" spans="2:7" ht="15">
      <c r="B110" s="75"/>
      <c r="C110" s="17"/>
      <c r="D110" s="17"/>
      <c r="E110" s="639"/>
      <c r="F110" s="17"/>
      <c r="G110" s="17"/>
    </row>
    <row r="111" spans="2:7" ht="15">
      <c r="B111" s="75"/>
      <c r="C111" s="17"/>
      <c r="D111" s="17"/>
      <c r="E111" s="639"/>
      <c r="F111" s="17"/>
      <c r="G111" s="17"/>
    </row>
    <row r="112" spans="2:7" ht="15">
      <c r="B112" s="75"/>
      <c r="C112" s="17"/>
      <c r="D112" s="17"/>
      <c r="E112" s="639"/>
      <c r="F112" s="17"/>
      <c r="G112" s="17"/>
    </row>
    <row r="113" spans="2:7" ht="15">
      <c r="B113" s="75"/>
      <c r="C113" s="17"/>
      <c r="D113" s="17"/>
      <c r="E113" s="639"/>
      <c r="F113" s="17"/>
      <c r="G113" s="17"/>
    </row>
    <row r="114" spans="2:7" ht="15">
      <c r="B114" s="75"/>
      <c r="C114" s="17"/>
      <c r="D114" s="17"/>
      <c r="E114" s="639"/>
      <c r="F114" s="17"/>
      <c r="G114" s="17"/>
    </row>
    <row r="115" spans="2:7" ht="15">
      <c r="B115" s="75"/>
      <c r="C115" s="17"/>
      <c r="D115" s="17"/>
      <c r="E115" s="639"/>
      <c r="F115" s="17"/>
      <c r="G115" s="17"/>
    </row>
    <row r="116" spans="2:7" ht="15">
      <c r="B116" s="75"/>
      <c r="C116" s="17"/>
      <c r="D116" s="17"/>
      <c r="E116" s="639"/>
      <c r="F116" s="17"/>
      <c r="G116" s="17"/>
    </row>
    <row r="117" spans="2:7" ht="15">
      <c r="C117" s="17"/>
      <c r="D117" s="17"/>
      <c r="E117" s="639"/>
      <c r="F117" s="17"/>
      <c r="G117" s="17"/>
    </row>
    <row r="118" spans="2:7" ht="15">
      <c r="C118" s="17"/>
      <c r="D118" s="17"/>
      <c r="E118" s="639"/>
      <c r="F118" s="17"/>
      <c r="G118" s="17"/>
    </row>
    <row r="119" spans="2:7" ht="15">
      <c r="C119" s="17"/>
      <c r="D119" s="17"/>
      <c r="E119" s="639"/>
      <c r="F119" s="17"/>
      <c r="G119" s="17"/>
    </row>
    <row r="120" spans="2:7" ht="15">
      <c r="C120" s="17"/>
      <c r="D120" s="17"/>
      <c r="E120" s="639"/>
      <c r="F120" s="17"/>
      <c r="G120" s="17"/>
    </row>
    <row r="121" spans="2:7" ht="15">
      <c r="C121" s="17"/>
      <c r="D121" s="17"/>
      <c r="E121" s="639"/>
      <c r="F121" s="17"/>
      <c r="G121" s="17"/>
    </row>
    <row r="122" spans="2:7" ht="15">
      <c r="C122" s="17"/>
      <c r="D122" s="17"/>
      <c r="E122" s="639"/>
      <c r="F122" s="17"/>
      <c r="G122" s="17"/>
    </row>
    <row r="123" spans="2:7" ht="15">
      <c r="C123" s="17"/>
      <c r="D123" s="17"/>
      <c r="E123" s="639"/>
      <c r="F123" s="17"/>
      <c r="G123" s="17"/>
    </row>
    <row r="124" spans="2:7" ht="15">
      <c r="C124" s="17"/>
      <c r="D124" s="17"/>
      <c r="E124" s="639"/>
      <c r="F124" s="17"/>
      <c r="G124" s="17"/>
    </row>
    <row r="125" spans="2:7" ht="15">
      <c r="C125" s="17"/>
      <c r="D125" s="17"/>
      <c r="E125" s="639"/>
      <c r="F125" s="17"/>
      <c r="G125" s="17"/>
    </row>
    <row r="126" spans="2:7" ht="15">
      <c r="C126" s="17"/>
      <c r="D126" s="17"/>
      <c r="E126" s="639"/>
      <c r="F126" s="17"/>
      <c r="G126" s="17"/>
    </row>
    <row r="127" spans="2:7" ht="15">
      <c r="C127" s="17"/>
      <c r="D127" s="17"/>
      <c r="E127" s="639"/>
      <c r="F127" s="17"/>
      <c r="G127" s="17"/>
    </row>
    <row r="128" spans="2:7" ht="15">
      <c r="C128" s="17"/>
      <c r="D128" s="17"/>
      <c r="E128" s="639"/>
      <c r="F128" s="17"/>
      <c r="G128" s="17"/>
    </row>
    <row r="129" spans="3:7" ht="15">
      <c r="C129" s="17"/>
      <c r="D129" s="17"/>
      <c r="E129" s="639"/>
      <c r="F129" s="17"/>
      <c r="G129" s="17"/>
    </row>
  </sheetData>
  <sheetProtection algorithmName="SHA-512" hashValue="ku1OsEiyWpg6O15Fi6heFf3Gx8nGHHIzb5hDCClFUXsdaleVhEZraO3FJZDDbk2ro0ah5BhjCTxi0kvV+fxWGw==" saltValue="KOtkDmkPaC9VXUcEpuuVyA==" spinCount="100000" sheet="1" objects="1" scenarios="1"/>
  <mergeCells count="5">
    <mergeCell ref="B5:B7"/>
    <mergeCell ref="E5:E7"/>
    <mergeCell ref="H5:H7"/>
    <mergeCell ref="J5:J7"/>
    <mergeCell ref="K5:K7"/>
  </mergeCells>
  <hyperlinks>
    <hyperlink ref="B4" r:id="rId1" display="www.aircon.panasonic.es" xr:uid="{E65A21C5-94E7-4423-9965-6F5D8E40435F}"/>
  </hyperlinks>
  <pageMargins left="0.7" right="0.7" top="0.75" bottom="0.75" header="0.3" footer="0.3"/>
  <customProperties>
    <customPr name="_pios_id" r:id="rId2"/>
  </customPropertie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98E4DE-40DE-4D93-9239-15FBC608D248}">
  <sheetPr codeName="Hoja13">
    <tabColor rgb="FFF8AB3C"/>
  </sheetPr>
  <dimension ref="A1:L968"/>
  <sheetViews>
    <sheetView showGridLines="0" zoomScaleNormal="100" workbookViewId="0">
      <pane ySplit="5" topLeftCell="A6" activePane="bottomLeft" state="frozen"/>
      <selection pane="bottomLeft" activeCell="B1" sqref="B1"/>
    </sheetView>
  </sheetViews>
  <sheetFormatPr baseColWidth="10" defaultColWidth="0" defaultRowHeight="15" outlineLevelRow="2"/>
  <cols>
    <col min="1" max="1" width="2.5703125" style="76" customWidth="1"/>
    <col min="2" max="2" width="20.5703125" style="187" customWidth="1"/>
    <col min="3" max="3" width="29.5703125" style="187" customWidth="1"/>
    <col min="4" max="4" width="20.5703125" style="214" customWidth="1"/>
    <col min="5" max="5" width="79.42578125" style="467" bestFit="1" customWidth="1"/>
    <col min="6" max="6" width="20.5703125" style="214" customWidth="1"/>
    <col min="7" max="7" width="2.5703125" style="76" customWidth="1"/>
    <col min="8" max="8" width="11.5703125" style="76" customWidth="1"/>
    <col min="9" max="16384" width="11.42578125" style="76" hidden="1"/>
  </cols>
  <sheetData>
    <row r="1" spans="2:12" s="17" customFormat="1" ht="12" customHeight="1">
      <c r="C1" s="53"/>
      <c r="D1" s="18"/>
      <c r="E1" s="91"/>
      <c r="F1" s="18"/>
      <c r="G1" s="179"/>
    </row>
    <row r="2" spans="2:12" ht="30" customHeight="1">
      <c r="B2" s="386"/>
      <c r="C2" s="386"/>
      <c r="D2" s="386"/>
      <c r="E2" s="469"/>
      <c r="F2" s="387"/>
      <c r="G2" s="179"/>
    </row>
    <row r="3" spans="2:12" s="19" customFormat="1" ht="28.5">
      <c r="B3" s="384" t="str">
        <f>'Títulos y textos'!A226</f>
        <v>GAMA COMERCIAL R32</v>
      </c>
      <c r="C3" s="384"/>
      <c r="D3" s="56"/>
      <c r="E3" s="385" t="str">
        <f>'Tarifa Compacta'!$E$2</f>
        <v>Febrero 2025</v>
      </c>
      <c r="F3" s="56"/>
      <c r="G3" s="179"/>
    </row>
    <row r="4" spans="2:12" ht="18">
      <c r="B4" s="43" t="str">
        <f>'Tarifa Compacta'!E3</f>
        <v>www.aircon.panasonic.es</v>
      </c>
      <c r="C4" s="3"/>
      <c r="D4" s="758"/>
      <c r="E4" s="470"/>
      <c r="F4" s="180"/>
      <c r="G4" s="179"/>
    </row>
    <row r="5" spans="2:12" ht="39.950000000000003" customHeight="1">
      <c r="B5" s="44" t="str">
        <f>'Títulos y textos'!A8</f>
        <v>CÓDIGO EAN</v>
      </c>
      <c r="C5" s="10" t="str">
        <f>'Títulos y textos'!A9</f>
        <v>MODELO</v>
      </c>
      <c r="D5" s="280" t="str">
        <f>'Títulos y textos'!A12</f>
        <v>Refrigerante</v>
      </c>
      <c r="E5" s="10" t="str">
        <f>'Títulos y textos'!A10</f>
        <v>DESCRIPCIÓN</v>
      </c>
      <c r="F5" s="10" t="str">
        <f>'Títulos y textos'!A13</f>
        <v>PVPR* (€)</v>
      </c>
      <c r="G5" s="179"/>
    </row>
    <row r="6" spans="2:12" s="17" customFormat="1" ht="50.1" customHeight="1">
      <c r="B6" s="181" t="str">
        <f>'Títulos y textos'!A224</f>
        <v>KITS PACi</v>
      </c>
      <c r="C6" s="181"/>
      <c r="D6" s="182"/>
      <c r="E6" s="181"/>
      <c r="F6" s="182"/>
    </row>
    <row r="7" spans="2:12" s="184" customFormat="1" ht="53.25" customHeight="1">
      <c r="B7" s="59" t="str">
        <f>'Títulos y textos'!A227</f>
        <v xml:space="preserve">PF3 KITS DE CONDUCTOS ADAPTABLES ESTÁNDAR CON nanoe™X + RTC5B </v>
      </c>
      <c r="C7" s="59"/>
      <c r="D7" s="60"/>
      <c r="E7" s="91"/>
      <c r="F7" s="60"/>
      <c r="G7" s="179"/>
    </row>
    <row r="8" spans="2:12" s="184" customFormat="1" ht="15.75" customHeight="1">
      <c r="B8" s="185"/>
      <c r="C8" s="185"/>
      <c r="D8" s="373"/>
      <c r="E8" s="471"/>
      <c r="F8" s="186"/>
      <c r="G8" s="179"/>
    </row>
    <row r="9" spans="2:12" s="184" customFormat="1" ht="20.25" customHeight="1" outlineLevel="1">
      <c r="B9" s="187">
        <v>4010869360012</v>
      </c>
      <c r="C9" s="32" t="s">
        <v>820</v>
      </c>
      <c r="D9" s="350" t="str">
        <f>IFERROR(IF(VLOOKUP($C9,'Tarifa Compacta'!$C:$E,2,0)=0,"",VLOOKUP($C9,'Tarifa Compacta'!$C:$E,2,0)),"")</f>
        <v>R32</v>
      </c>
      <c r="E9" s="466" t="str">
        <f>IFERROR(VLOOKUP($C9,'Tarifa Compacta'!$C:$E,3,0),"")</f>
        <v>Kit conducto adaptable 3,60kW Standard + RTC5B</v>
      </c>
      <c r="F9" s="22">
        <f>IFERROR(VLOOKUP($C9,'Tarifa Compacta'!C:F,4,0),"")</f>
        <v>1914</v>
      </c>
      <c r="G9" s="179"/>
      <c r="I9" s="179"/>
      <c r="J9" s="179"/>
      <c r="K9" s="179"/>
      <c r="L9" s="179"/>
    </row>
    <row r="10" spans="2:12" s="184" customFormat="1" ht="20.25" customHeight="1" outlineLevel="1">
      <c r="B10" s="187">
        <v>5025232898848</v>
      </c>
      <c r="C10" s="62" t="s">
        <v>272</v>
      </c>
      <c r="D10" s="56" t="str">
        <f>IFERROR(IF(VLOOKUP($C10,'Tarifa Compacta'!$C:$E,2,0)=0,"",VLOOKUP($C10,'Tarifa Compacta'!$C:$E,2,0)),"")</f>
        <v/>
      </c>
      <c r="E10" s="472" t="str">
        <f>IFERROR(VLOOKUP($C10,'Tarifa Compacta'!$C:$E,3,0),"")</f>
        <v>Conducto adaptable desde 3,60kW hasta 5kW con nanoe™X</v>
      </c>
      <c r="F10" s="61">
        <f>IFERROR(VLOOKUP($C10,'Tarifa Compacta'!C:F,4,0),"")</f>
        <v>1056</v>
      </c>
      <c r="G10" s="179"/>
      <c r="I10" s="179"/>
      <c r="J10" s="179"/>
      <c r="K10" s="179"/>
      <c r="L10" s="179"/>
    </row>
    <row r="11" spans="2:12" s="184" customFormat="1" ht="20.25" customHeight="1" outlineLevel="1">
      <c r="B11" s="187">
        <v>5025232885886</v>
      </c>
      <c r="C11" s="62" t="s">
        <v>250</v>
      </c>
      <c r="D11" s="56" t="str">
        <f>IFERROR(IF(VLOOKUP($C11,'Tarifa Compacta'!$C:$E,2,0)=0,"",VLOOKUP($C11,'Tarifa Compacta'!$C:$E,2,0)),"")</f>
        <v>R32</v>
      </c>
      <c r="E11" s="466" t="str">
        <f>IFERROR(VLOOKUP($C11,'Tarifa Compacta'!$C:$E,3,0),"")</f>
        <v>3,6 kW Monofásica</v>
      </c>
      <c r="F11" s="61">
        <f>IFERROR(VLOOKUP($C11,'Tarifa Compacta'!C:F,4,0),"")</f>
        <v>670</v>
      </c>
      <c r="G11" s="179"/>
      <c r="I11" s="179"/>
      <c r="J11" s="179"/>
      <c r="K11" s="179"/>
      <c r="L11" s="179"/>
    </row>
    <row r="12" spans="2:12" s="184" customFormat="1" ht="20.25" customHeight="1" outlineLevel="1">
      <c r="B12" s="188">
        <v>5025232880621</v>
      </c>
      <c r="C12" s="64" t="s">
        <v>336</v>
      </c>
      <c r="D12" s="374" t="str">
        <f>IFERROR(IF(VLOOKUP($C12,'Tarifa Compacta'!$C:$E,2,0)=0,"",VLOOKUP($C12,'Tarifa Compacta'!$C:$E,2,0)),"")</f>
        <v/>
      </c>
      <c r="E12" s="473" t="str">
        <f>IFERROR(VLOOKUP($C12,'Tarifa Compacta'!$C:$E,3,0),"")</f>
        <v>Mando de control por cable</v>
      </c>
      <c r="F12" s="65">
        <f>IFERROR(VLOOKUP($C12,'Tarifa Compacta'!C:F,4,0),"")</f>
        <v>188</v>
      </c>
      <c r="G12" s="179"/>
      <c r="I12" s="179"/>
      <c r="J12" s="179"/>
      <c r="K12" s="179"/>
      <c r="L12" s="179"/>
    </row>
    <row r="13" spans="2:12" s="184" customFormat="1" ht="20.25" customHeight="1" outlineLevel="1">
      <c r="B13" s="187">
        <v>4010869360159</v>
      </c>
      <c r="C13" s="32" t="s">
        <v>837</v>
      </c>
      <c r="D13" s="97" t="str">
        <f>IFERROR(IF(VLOOKUP($C13,'Tarifa Compacta'!$C:$E,2,0)=0,"",VLOOKUP($C13,'Tarifa Compacta'!$C:$E,2,0)),"")</f>
        <v>R32</v>
      </c>
      <c r="E13" s="466" t="str">
        <f>IFERROR(VLOOKUP($C13,'Tarifa Compacta'!$C:$E,3,0),"")</f>
        <v>Kit conducto adaptable 5kW Standard + RTC5B</v>
      </c>
      <c r="F13" s="22">
        <f>IFERROR(VLOOKUP($C13,'Tarifa Compacta'!C:F,4,0),"")</f>
        <v>2592</v>
      </c>
      <c r="G13" s="179"/>
      <c r="I13" s="179"/>
      <c r="J13" s="179"/>
      <c r="K13" s="179"/>
      <c r="L13" s="179"/>
    </row>
    <row r="14" spans="2:12" s="184" customFormat="1" ht="20.25" customHeight="1" outlineLevel="1">
      <c r="B14" s="187">
        <v>5025232898848</v>
      </c>
      <c r="C14" s="62" t="s">
        <v>272</v>
      </c>
      <c r="D14" s="56" t="str">
        <f>IFERROR(IF(VLOOKUP($C14,'Tarifa Compacta'!$C:$E,2,0)=0,"",VLOOKUP($C14,'Tarifa Compacta'!$C:$E,2,0)),"")</f>
        <v/>
      </c>
      <c r="E14" s="472" t="str">
        <f>IFERROR(VLOOKUP($C14,'Tarifa Compacta'!$C:$E,3,0),"")</f>
        <v>Conducto adaptable desde 3,60kW hasta 5kW con nanoe™X</v>
      </c>
      <c r="F14" s="61">
        <f>IFERROR(VLOOKUP($C14,'Tarifa Compacta'!C:F,4,0),"")</f>
        <v>1056</v>
      </c>
      <c r="G14" s="179"/>
      <c r="I14" s="179"/>
      <c r="J14" s="179"/>
      <c r="K14" s="179"/>
      <c r="L14" s="179"/>
    </row>
    <row r="15" spans="2:12" s="184" customFormat="1" ht="20.25" customHeight="1" outlineLevel="1">
      <c r="B15" s="187">
        <v>5025232885893</v>
      </c>
      <c r="C15" s="62" t="s">
        <v>251</v>
      </c>
      <c r="D15" s="56" t="str">
        <f>IFERROR(IF(VLOOKUP($C15,'Tarifa Compacta'!$C:$E,2,0)=0,"",VLOOKUP($C15,'Tarifa Compacta'!$C:$E,2,0)),"")</f>
        <v>R32</v>
      </c>
      <c r="E15" s="466" t="str">
        <f>IFERROR(VLOOKUP($C15,'Tarifa Compacta'!$C:$E,3,0),"")</f>
        <v>5 kW Monofásica</v>
      </c>
      <c r="F15" s="61">
        <f>IFERROR(VLOOKUP($C15,'Tarifa Compacta'!C:F,4,0),"")</f>
        <v>1348</v>
      </c>
      <c r="G15" s="179"/>
      <c r="I15" s="179"/>
      <c r="J15" s="179"/>
      <c r="K15" s="179"/>
      <c r="L15" s="179"/>
    </row>
    <row r="16" spans="2:12" s="184" customFormat="1" ht="20.25" customHeight="1" outlineLevel="1">
      <c r="B16" s="188">
        <v>5025232880621</v>
      </c>
      <c r="C16" s="64" t="s">
        <v>336</v>
      </c>
      <c r="D16" s="374" t="str">
        <f>IFERROR(IF(VLOOKUP($C16,'Tarifa Compacta'!$C:$E,2,0)=0,"",VLOOKUP($C16,'Tarifa Compacta'!$C:$E,2,0)),"")</f>
        <v/>
      </c>
      <c r="E16" s="473" t="str">
        <f>IFERROR(VLOOKUP($C16,'Tarifa Compacta'!$C:$E,3,0),"")</f>
        <v>Mando de control por cable</v>
      </c>
      <c r="F16" s="65">
        <f>IFERROR(VLOOKUP($C16,'Tarifa Compacta'!C:F,4,0),"")</f>
        <v>188</v>
      </c>
      <c r="G16" s="179"/>
      <c r="I16" s="179"/>
      <c r="J16" s="179"/>
      <c r="K16" s="179"/>
      <c r="L16" s="179"/>
    </row>
    <row r="17" spans="2:12" s="184" customFormat="1" ht="18.75" outlineLevel="1">
      <c r="B17" s="187">
        <v>4010869371667</v>
      </c>
      <c r="C17" s="32" t="s">
        <v>857</v>
      </c>
      <c r="D17" s="97" t="str">
        <f>IFERROR(IF(VLOOKUP($C17,'Tarifa Compacta'!$C:$E,2,0)=0,"",VLOOKUP($C17,'Tarifa Compacta'!$C:$E,2,0)),"")</f>
        <v>R32</v>
      </c>
      <c r="E17" s="466" t="str">
        <f>IFERROR(VLOOKUP($C17,'Tarifa Compacta'!$C:$E,3,0),"")</f>
        <v>Kit conducto adaptable 6kW Standard + RTC5B</v>
      </c>
      <c r="F17" s="22">
        <f>IFERROR(VLOOKUP($C17,'Tarifa Compacta'!C:F,4,0),"")</f>
        <v>2668</v>
      </c>
      <c r="G17" s="179"/>
      <c r="I17" s="179"/>
      <c r="J17" s="179"/>
      <c r="K17" s="179"/>
      <c r="L17" s="179"/>
    </row>
    <row r="18" spans="2:12" s="184" customFormat="1" ht="18" outlineLevel="1">
      <c r="B18" s="187">
        <v>5025232898855</v>
      </c>
      <c r="C18" s="62" t="s">
        <v>273</v>
      </c>
      <c r="D18" s="56" t="str">
        <f>IFERROR(IF(VLOOKUP($C18,'Tarifa Compacta'!$C:$E,2,0)=0,"",VLOOKUP($C18,'Tarifa Compacta'!$C:$E,2,0)),"")</f>
        <v/>
      </c>
      <c r="E18" s="472" t="str">
        <f>IFERROR(VLOOKUP($C18,'Tarifa Compacta'!$C:$E,3,0),"")</f>
        <v>Conducto adaptable desde 6kW hasta 7,10kW con nanoe™X</v>
      </c>
      <c r="F18" s="61">
        <f>IFERROR(VLOOKUP($C18,'Tarifa Compacta'!C:F,4,0),"")</f>
        <v>1076</v>
      </c>
      <c r="G18" s="179"/>
      <c r="I18" s="179"/>
      <c r="J18" s="179"/>
      <c r="K18" s="179"/>
      <c r="L18" s="179"/>
    </row>
    <row r="19" spans="2:12" s="184" customFormat="1" ht="18" outlineLevel="1">
      <c r="B19" s="187">
        <v>5025232885893</v>
      </c>
      <c r="C19" s="62" t="s">
        <v>252</v>
      </c>
      <c r="D19" s="56" t="str">
        <f>IFERROR(IF(VLOOKUP($C19,'Tarifa Compacta'!$C:$E,2,0)=0,"",VLOOKUP($C19,'Tarifa Compacta'!$C:$E,2,0)),"")</f>
        <v>R32</v>
      </c>
      <c r="E19" s="466" t="str">
        <f>IFERROR(VLOOKUP($C19,'Tarifa Compacta'!$C:$E,3,0),"")</f>
        <v>6 kW Monofásica</v>
      </c>
      <c r="F19" s="61">
        <f>IFERROR(VLOOKUP($C19,'Tarifa Compacta'!C:F,4,0),"")</f>
        <v>1404</v>
      </c>
      <c r="G19" s="179"/>
      <c r="I19" s="179"/>
      <c r="J19" s="179"/>
      <c r="K19" s="179"/>
      <c r="L19" s="179"/>
    </row>
    <row r="20" spans="2:12" s="184" customFormat="1" ht="18" outlineLevel="1">
      <c r="B20" s="188">
        <v>5025232880621</v>
      </c>
      <c r="C20" s="64" t="s">
        <v>336</v>
      </c>
      <c r="D20" s="374" t="str">
        <f>IFERROR(IF(VLOOKUP($C20,'Tarifa Compacta'!$C:$E,2,0)=0,"",VLOOKUP($C20,'Tarifa Compacta'!$C:$E,2,0)),"")</f>
        <v/>
      </c>
      <c r="E20" s="473" t="str">
        <f>IFERROR(VLOOKUP($C20,'Tarifa Compacta'!$C:$E,3,0),"")</f>
        <v>Mando de control por cable</v>
      </c>
      <c r="F20" s="65">
        <f>IFERROR(VLOOKUP($C20,'Tarifa Compacta'!C:F,4,0),"")</f>
        <v>188</v>
      </c>
      <c r="G20" s="179"/>
      <c r="I20" s="179"/>
      <c r="J20" s="179"/>
      <c r="K20" s="179"/>
      <c r="L20" s="179"/>
    </row>
    <row r="21" spans="2:12" s="184" customFormat="1" ht="18.75" outlineLevel="1">
      <c r="B21" s="187">
        <v>4010869371674</v>
      </c>
      <c r="C21" s="32" t="s">
        <v>877</v>
      </c>
      <c r="D21" s="97" t="str">
        <f>IFERROR(IF(VLOOKUP($C21,'Tarifa Compacta'!$C:$E,2,0)=0,"",VLOOKUP($C21,'Tarifa Compacta'!$C:$E,2,0)),"")</f>
        <v>R32</v>
      </c>
      <c r="E21" s="466" t="str">
        <f>IFERROR(VLOOKUP($C21,'Tarifa Compacta'!$C:$E,3,0),"")</f>
        <v>Kit conducto adaptable 7,10kW Standard + RTC5B</v>
      </c>
      <c r="F21" s="22">
        <f>IFERROR(VLOOKUP($C21,'Tarifa Compacta'!C:F,4,0),"")</f>
        <v>2681</v>
      </c>
      <c r="G21" s="179"/>
      <c r="H21" s="189"/>
      <c r="I21" s="190"/>
      <c r="J21" s="179"/>
      <c r="K21" s="179"/>
      <c r="L21" s="179"/>
    </row>
    <row r="22" spans="2:12" s="184" customFormat="1" ht="18" outlineLevel="1">
      <c r="B22" s="187">
        <v>5025232898855</v>
      </c>
      <c r="C22" s="62" t="s">
        <v>273</v>
      </c>
      <c r="D22" s="56" t="str">
        <f>IFERROR(IF(VLOOKUP($C22,'Tarifa Compacta'!$C:$E,2,0)=0,"",VLOOKUP($C22,'Tarifa Compacta'!$C:$E,2,0)),"")</f>
        <v/>
      </c>
      <c r="E22" s="472" t="str">
        <f>IFERROR(VLOOKUP($C22,'Tarifa Compacta'!$C:$E,3,0),"")</f>
        <v>Conducto adaptable desde 6kW hasta 7,10kW con nanoe™X</v>
      </c>
      <c r="F22" s="61">
        <f>IFERROR(VLOOKUP($C22,'Tarifa Compacta'!C:F,4,0),"")</f>
        <v>1076</v>
      </c>
      <c r="G22" s="179"/>
      <c r="I22" s="179"/>
      <c r="J22" s="179"/>
      <c r="K22" s="179"/>
      <c r="L22" s="179"/>
    </row>
    <row r="23" spans="2:12" s="184" customFormat="1" ht="18" outlineLevel="1">
      <c r="B23" s="187">
        <v>5025232899364</v>
      </c>
      <c r="C23" s="62" t="s">
        <v>253</v>
      </c>
      <c r="D23" s="56" t="str">
        <f>IFERROR(IF(VLOOKUP($C23,'Tarifa Compacta'!$C:$E,2,0)=0,"",VLOOKUP($C23,'Tarifa Compacta'!$C:$E,2,0)),"")</f>
        <v>R32</v>
      </c>
      <c r="E23" s="466" t="str">
        <f>IFERROR(VLOOKUP($C23,'Tarifa Compacta'!$C:$E,3,0),"")</f>
        <v>7,1 kW Monofásica</v>
      </c>
      <c r="F23" s="61">
        <f>IFERROR(VLOOKUP($C23,'Tarifa Compacta'!C:F,4,0),"")</f>
        <v>1417</v>
      </c>
      <c r="G23" s="179"/>
      <c r="I23" s="191"/>
      <c r="J23" s="179"/>
      <c r="K23" s="179"/>
      <c r="L23" s="179"/>
    </row>
    <row r="24" spans="2:12" s="184" customFormat="1" ht="18" outlineLevel="1">
      <c r="B24" s="188">
        <v>5025232880621</v>
      </c>
      <c r="C24" s="64" t="s">
        <v>336</v>
      </c>
      <c r="D24" s="374" t="str">
        <f>IFERROR(IF(VLOOKUP($C24,'Tarifa Compacta'!$C:$E,2,0)=0,"",VLOOKUP($C24,'Tarifa Compacta'!$C:$E,2,0)),"")</f>
        <v/>
      </c>
      <c r="E24" s="473" t="str">
        <f>IFERROR(VLOOKUP($C24,'Tarifa Compacta'!$C:$E,3,0),"")</f>
        <v>Mando de control por cable</v>
      </c>
      <c r="F24" s="65">
        <f>IFERROR(VLOOKUP($C24,'Tarifa Compacta'!C:F,4,0),"")</f>
        <v>188</v>
      </c>
      <c r="G24" s="179"/>
      <c r="I24" s="179"/>
      <c r="J24" s="179"/>
      <c r="K24" s="179"/>
      <c r="L24" s="179"/>
    </row>
    <row r="25" spans="2:12" s="184" customFormat="1" ht="18.75" outlineLevel="1">
      <c r="B25" s="187">
        <v>4010869371681</v>
      </c>
      <c r="C25" s="32" t="s">
        <v>760</v>
      </c>
      <c r="D25" s="97" t="str">
        <f>IFERROR(IF(VLOOKUP($C25,'Tarifa Compacta'!$C:$E,2,0)=0,"",VLOOKUP($C25,'Tarifa Compacta'!$C:$E,2,0)),"")</f>
        <v>R32</v>
      </c>
      <c r="E25" s="466" t="str">
        <f>IFERROR(VLOOKUP($C25,'Tarifa Compacta'!$C:$E,3,0),"")</f>
        <v>Kit conducto adaptable 10kW Standard + RTC5B</v>
      </c>
      <c r="F25" s="22">
        <f>IFERROR(VLOOKUP($C25,'Tarifa Compacta'!C:F,4,0),"")</f>
        <v>4072</v>
      </c>
      <c r="G25" s="179"/>
      <c r="I25" s="179"/>
      <c r="J25" s="179"/>
      <c r="K25" s="179"/>
      <c r="L25" s="191"/>
    </row>
    <row r="26" spans="2:12" s="184" customFormat="1" ht="18" outlineLevel="1">
      <c r="B26" s="187">
        <v>5025232898862</v>
      </c>
      <c r="C26" s="62" t="s">
        <v>274</v>
      </c>
      <c r="D26" s="56" t="str">
        <f>IFERROR(IF(VLOOKUP($C26,'Tarifa Compacta'!$C:$E,2,0)=0,"",VLOOKUP($C26,'Tarifa Compacta'!$C:$E,2,0)),"")</f>
        <v/>
      </c>
      <c r="E26" s="472" t="str">
        <f>IFERROR(VLOOKUP($C26,'Tarifa Compacta'!$C:$E,3,0),"")</f>
        <v>Conducto adaptable desde 10kW hasta 14kW con nanoe™X</v>
      </c>
      <c r="F26" s="61">
        <f>IFERROR(VLOOKUP($C26,'Tarifa Compacta'!C:F,4,0),"")</f>
        <v>1782</v>
      </c>
      <c r="G26" s="179"/>
      <c r="I26" s="179"/>
      <c r="J26" s="179"/>
      <c r="K26" s="179"/>
      <c r="L26" s="191"/>
    </row>
    <row r="27" spans="2:12" s="184" customFormat="1" ht="18" outlineLevel="1">
      <c r="B27" s="187">
        <v>5025232941032</v>
      </c>
      <c r="C27" s="62" t="s">
        <v>254</v>
      </c>
      <c r="D27" s="56" t="str">
        <f>IFERROR(IF(VLOOKUP($C27,'Tarifa Compacta'!$C:$E,2,0)=0,"",VLOOKUP($C27,'Tarifa Compacta'!$C:$E,2,0)),"")</f>
        <v>R32</v>
      </c>
      <c r="E27" s="466" t="str">
        <f>IFERROR(VLOOKUP($C27,'Tarifa Compacta'!$C:$E,3,0),"")</f>
        <v>10 kW Monofásica</v>
      </c>
      <c r="F27" s="61">
        <f>IFERROR(VLOOKUP($C27,'Tarifa Compacta'!C:F,4,0),"")</f>
        <v>2102</v>
      </c>
      <c r="G27" s="179"/>
      <c r="I27" s="179"/>
      <c r="J27" s="179"/>
      <c r="K27" s="179"/>
      <c r="L27" s="191"/>
    </row>
    <row r="28" spans="2:12" s="184" customFormat="1" ht="18" outlineLevel="1">
      <c r="B28" s="188">
        <v>5025232880621</v>
      </c>
      <c r="C28" s="64" t="s">
        <v>336</v>
      </c>
      <c r="D28" s="374" t="str">
        <f>IFERROR(IF(VLOOKUP($C28,'Tarifa Compacta'!$C:$E,2,0)=0,"",VLOOKUP($C28,'Tarifa Compacta'!$C:$E,2,0)),"")</f>
        <v/>
      </c>
      <c r="E28" s="473" t="str">
        <f>IFERROR(VLOOKUP($C28,'Tarifa Compacta'!$C:$E,3,0),"")</f>
        <v>Mando de control por cable</v>
      </c>
      <c r="F28" s="65">
        <f>IFERROR(VLOOKUP($C28,'Tarifa Compacta'!C:F,4,0),"")</f>
        <v>188</v>
      </c>
      <c r="G28" s="179"/>
      <c r="K28" s="179"/>
    </row>
    <row r="29" spans="2:12" s="184" customFormat="1" ht="18.75" outlineLevel="1">
      <c r="B29" s="187">
        <v>4010869371698</v>
      </c>
      <c r="C29" s="32" t="s">
        <v>763</v>
      </c>
      <c r="D29" s="97" t="str">
        <f>IFERROR(IF(VLOOKUP($C29,'Tarifa Compacta'!$C:$E,2,0)=0,"",VLOOKUP($C29,'Tarifa Compacta'!$C:$E,2,0)),"")</f>
        <v>R32</v>
      </c>
      <c r="E29" s="466" t="str">
        <f>IFERROR(VLOOKUP($C29,'Tarifa Compacta'!$C:$E,3,0),"")</f>
        <v>Kit conducto adaptable 10kW Standard trifásica + RTC5B</v>
      </c>
      <c r="F29" s="22">
        <f>IFERROR(VLOOKUP($C29,'Tarifa Compacta'!C:F,4,0),"")</f>
        <v>4436</v>
      </c>
      <c r="G29" s="179"/>
      <c r="K29" s="179"/>
    </row>
    <row r="30" spans="2:12" s="184" customFormat="1" ht="18" outlineLevel="1">
      <c r="B30" s="187">
        <v>5025232898862</v>
      </c>
      <c r="C30" s="62" t="s">
        <v>274</v>
      </c>
      <c r="D30" s="56" t="str">
        <f>IFERROR(IF(VLOOKUP($C30,'Tarifa Compacta'!$C:$E,2,0)=0,"",VLOOKUP($C30,'Tarifa Compacta'!$C:$E,2,0)),"")</f>
        <v/>
      </c>
      <c r="E30" s="472" t="str">
        <f>IFERROR(VLOOKUP($C30,'Tarifa Compacta'!$C:$E,3,0),"")</f>
        <v>Conducto adaptable desde 10kW hasta 14kW con nanoe™X</v>
      </c>
      <c r="F30" s="61">
        <f>IFERROR(VLOOKUP($C30,'Tarifa Compacta'!C:F,4,0),"")</f>
        <v>1782</v>
      </c>
      <c r="G30" s="179"/>
    </row>
    <row r="31" spans="2:12" s="184" customFormat="1" ht="18" outlineLevel="1">
      <c r="B31" s="187">
        <v>5025232941049</v>
      </c>
      <c r="C31" s="62" t="s">
        <v>257</v>
      </c>
      <c r="D31" s="56" t="str">
        <f>IFERROR(IF(VLOOKUP($C31,'Tarifa Compacta'!$C:$E,2,0)=0,"",VLOOKUP($C31,'Tarifa Compacta'!$C:$E,2,0)),"")</f>
        <v>R32</v>
      </c>
      <c r="E31" s="466" t="str">
        <f>IFERROR(VLOOKUP($C31,'Tarifa Compacta'!$C:$E,3,0),"")</f>
        <v>10 kW Trifásica</v>
      </c>
      <c r="F31" s="61">
        <f>IFERROR(VLOOKUP($C31,'Tarifa Compacta'!C:F,4,0),"")</f>
        <v>2466</v>
      </c>
      <c r="G31" s="179"/>
    </row>
    <row r="32" spans="2:12" s="184" customFormat="1" ht="18" outlineLevel="1">
      <c r="B32" s="188">
        <v>5025232880621</v>
      </c>
      <c r="C32" s="64" t="s">
        <v>336</v>
      </c>
      <c r="D32" s="374" t="str">
        <f>IFERROR(IF(VLOOKUP($C32,'Tarifa Compacta'!$C:$E,2,0)=0,"",VLOOKUP($C32,'Tarifa Compacta'!$C:$E,2,0)),"")</f>
        <v/>
      </c>
      <c r="E32" s="473" t="str">
        <f>IFERROR(VLOOKUP($C32,'Tarifa Compacta'!$C:$E,3,0),"")</f>
        <v>Mando de control por cable</v>
      </c>
      <c r="F32" s="65">
        <f>IFERROR(VLOOKUP($C32,'Tarifa Compacta'!C:F,4,0),"")</f>
        <v>188</v>
      </c>
      <c r="G32" s="179"/>
    </row>
    <row r="33" spans="2:7" s="184" customFormat="1" ht="18.75" outlineLevel="1">
      <c r="B33" s="187">
        <v>4010869371704</v>
      </c>
      <c r="C33" s="32" t="s">
        <v>780</v>
      </c>
      <c r="D33" s="97" t="str">
        <f>IFERROR(IF(VLOOKUP($C33,'Tarifa Compacta'!$C:$E,2,0)=0,"",VLOOKUP($C33,'Tarifa Compacta'!$C:$E,2,0)),"")</f>
        <v>R32</v>
      </c>
      <c r="E33" s="466" t="str">
        <f>IFERROR(VLOOKUP($C33,'Tarifa Compacta'!$C:$E,3,0),"")</f>
        <v>Kit conducto adaptable 12,50kW Standard + RTC5B</v>
      </c>
      <c r="F33" s="22">
        <f>IFERROR(VLOOKUP($C33,'Tarifa Compacta'!C:F,4,0),"")</f>
        <v>4754</v>
      </c>
      <c r="G33" s="179"/>
    </row>
    <row r="34" spans="2:7" s="184" customFormat="1" ht="18" outlineLevel="1">
      <c r="B34" s="187">
        <v>5025232898862</v>
      </c>
      <c r="C34" s="62" t="s">
        <v>274</v>
      </c>
      <c r="D34" s="56" t="str">
        <f>IFERROR(IF(VLOOKUP($C34,'Tarifa Compacta'!$C:$E,2,0)=0,"",VLOOKUP($C34,'Tarifa Compacta'!$C:$E,2,0)),"")</f>
        <v/>
      </c>
      <c r="E34" s="472" t="str">
        <f>IFERROR(VLOOKUP($C34,'Tarifa Compacta'!$C:$E,3,0),"")</f>
        <v>Conducto adaptable desde 10kW hasta 14kW con nanoe™X</v>
      </c>
      <c r="F34" s="61">
        <f>IFERROR(VLOOKUP($C34,'Tarifa Compacta'!C:F,4,0),"")</f>
        <v>1782</v>
      </c>
      <c r="G34" s="179"/>
    </row>
    <row r="35" spans="2:7" s="184" customFormat="1" ht="18" outlineLevel="1">
      <c r="B35" s="187">
        <v>5025232941056</v>
      </c>
      <c r="C35" s="62" t="s">
        <v>255</v>
      </c>
      <c r="D35" s="56" t="str">
        <f>IFERROR(IF(VLOOKUP($C35,'Tarifa Compacta'!$C:$E,2,0)=0,"",VLOOKUP($C35,'Tarifa Compacta'!$C:$E,2,0)),"")</f>
        <v>R32</v>
      </c>
      <c r="E35" s="466" t="str">
        <f>IFERROR(VLOOKUP($C35,'Tarifa Compacta'!$C:$E,3,0),"")</f>
        <v>12,5 kW Monofásica</v>
      </c>
      <c r="F35" s="61">
        <f>IFERROR(VLOOKUP($C35,'Tarifa Compacta'!C:F,4,0),"")</f>
        <v>2784</v>
      </c>
      <c r="G35" s="179"/>
    </row>
    <row r="36" spans="2:7" s="184" customFormat="1" ht="18" outlineLevel="1">
      <c r="B36" s="188">
        <v>5025232880621</v>
      </c>
      <c r="C36" s="64" t="s">
        <v>336</v>
      </c>
      <c r="D36" s="374" t="str">
        <f>IFERROR(IF(VLOOKUP($C36,'Tarifa Compacta'!$C:$E,2,0)=0,"",VLOOKUP($C36,'Tarifa Compacta'!$C:$E,2,0)),"")</f>
        <v/>
      </c>
      <c r="E36" s="473" t="str">
        <f>IFERROR(VLOOKUP($C36,'Tarifa Compacta'!$C:$E,3,0),"")</f>
        <v>Mando de control por cable</v>
      </c>
      <c r="F36" s="65">
        <f>IFERROR(VLOOKUP($C36,'Tarifa Compacta'!C:F,4,0),"")</f>
        <v>188</v>
      </c>
      <c r="G36" s="179"/>
    </row>
    <row r="37" spans="2:7" s="184" customFormat="1" ht="18.75" outlineLevel="1">
      <c r="B37" s="187">
        <v>4010869371711</v>
      </c>
      <c r="C37" s="32" t="s">
        <v>783</v>
      </c>
      <c r="D37" s="97" t="str">
        <f>IFERROR(IF(VLOOKUP($C37,'Tarifa Compacta'!$C:$E,2,0)=0,"",VLOOKUP($C37,'Tarifa Compacta'!$C:$E,2,0)),"")</f>
        <v>R32</v>
      </c>
      <c r="E37" s="466" t="str">
        <f>IFERROR(VLOOKUP($C37,'Tarifa Compacta'!$C:$E,3,0),"")</f>
        <v>Kit conducto adaptable 12,50kW Standard trifásica + RTC5B</v>
      </c>
      <c r="F37" s="22">
        <f>IFERROR(VLOOKUP($C37,'Tarifa Compacta'!C:F,4,0),"")</f>
        <v>5168</v>
      </c>
      <c r="G37" s="179"/>
    </row>
    <row r="38" spans="2:7" s="184" customFormat="1" ht="18" outlineLevel="1">
      <c r="B38" s="187">
        <v>5025232898862</v>
      </c>
      <c r="C38" s="62" t="s">
        <v>274</v>
      </c>
      <c r="D38" s="56" t="str">
        <f>IFERROR(IF(VLOOKUP($C38,'Tarifa Compacta'!$C:$E,2,0)=0,"",VLOOKUP($C38,'Tarifa Compacta'!$C:$E,2,0)),"")</f>
        <v/>
      </c>
      <c r="E38" s="472" t="str">
        <f>IFERROR(VLOOKUP($C38,'Tarifa Compacta'!$C:$E,3,0),"")</f>
        <v>Conducto adaptable desde 10kW hasta 14kW con nanoe™X</v>
      </c>
      <c r="F38" s="61">
        <f>IFERROR(VLOOKUP($C38,'Tarifa Compacta'!C:F,4,0),"")</f>
        <v>1782</v>
      </c>
      <c r="G38" s="179"/>
    </row>
    <row r="39" spans="2:7" s="184" customFormat="1" ht="18" outlineLevel="1">
      <c r="B39" s="187">
        <v>5025232941063</v>
      </c>
      <c r="C39" s="62" t="s">
        <v>258</v>
      </c>
      <c r="D39" s="56" t="str">
        <f>IFERROR(IF(VLOOKUP($C39,'Tarifa Compacta'!$C:$E,2,0)=0,"",VLOOKUP($C39,'Tarifa Compacta'!$C:$E,2,0)),"")</f>
        <v>R32</v>
      </c>
      <c r="E39" s="466" t="str">
        <f>IFERROR(VLOOKUP($C39,'Tarifa Compacta'!$C:$E,3,0),"")</f>
        <v>12,5 kW Trifásica</v>
      </c>
      <c r="F39" s="61">
        <f>IFERROR(VLOOKUP($C39,'Tarifa Compacta'!C:F,4,0),"")</f>
        <v>3198</v>
      </c>
      <c r="G39" s="179"/>
    </row>
    <row r="40" spans="2:7" s="184" customFormat="1" ht="18" outlineLevel="1">
      <c r="B40" s="188">
        <v>5025232880621</v>
      </c>
      <c r="C40" s="64" t="s">
        <v>336</v>
      </c>
      <c r="D40" s="374" t="str">
        <f>IFERROR(IF(VLOOKUP($C40,'Tarifa Compacta'!$C:$E,2,0)=0,"",VLOOKUP($C40,'Tarifa Compacta'!$C:$E,2,0)),"")</f>
        <v/>
      </c>
      <c r="E40" s="473" t="str">
        <f>IFERROR(VLOOKUP($C40,'Tarifa Compacta'!$C:$E,3,0),"")</f>
        <v>Mando de control por cable</v>
      </c>
      <c r="F40" s="65">
        <f>IFERROR(VLOOKUP($C40,'Tarifa Compacta'!C:F,4,0),"")</f>
        <v>188</v>
      </c>
      <c r="G40" s="179"/>
    </row>
    <row r="41" spans="2:7" s="184" customFormat="1" ht="18.75" outlineLevel="1">
      <c r="B41" s="187">
        <v>4010869371728</v>
      </c>
      <c r="C41" s="32" t="s">
        <v>796</v>
      </c>
      <c r="D41" s="97" t="str">
        <f>IFERROR(IF(VLOOKUP($C41,'Tarifa Compacta'!$C:$E,2,0)=0,"",VLOOKUP($C41,'Tarifa Compacta'!$C:$E,2,0)),"")</f>
        <v>R32</v>
      </c>
      <c r="E41" s="466" t="str">
        <f>IFERROR(VLOOKUP($C41,'Tarifa Compacta'!$C:$E,3,0),"")</f>
        <v>Kit conducto adaptable 14kW Standard + RTC5B</v>
      </c>
      <c r="F41" s="22">
        <f>IFERROR(VLOOKUP($C41,'Tarifa Compacta'!C:F,4,0),"")</f>
        <v>5959</v>
      </c>
      <c r="G41" s="179"/>
    </row>
    <row r="42" spans="2:7" s="184" customFormat="1" ht="18" outlineLevel="1">
      <c r="B42" s="187">
        <v>5025232898862</v>
      </c>
      <c r="C42" s="62" t="s">
        <v>274</v>
      </c>
      <c r="D42" s="56" t="str">
        <f>IFERROR(IF(VLOOKUP($C42,'Tarifa Compacta'!$C:$E,2,0)=0,"",VLOOKUP($C42,'Tarifa Compacta'!$C:$E,2,0)),"")</f>
        <v/>
      </c>
      <c r="E42" s="472" t="str">
        <f>IFERROR(VLOOKUP($C42,'Tarifa Compacta'!$C:$E,3,0),"")</f>
        <v>Conducto adaptable desde 10kW hasta 14kW con nanoe™X</v>
      </c>
      <c r="F42" s="61">
        <f>IFERROR(VLOOKUP($C42,'Tarifa Compacta'!C:F,4,0),"")</f>
        <v>1782</v>
      </c>
      <c r="G42" s="179"/>
    </row>
    <row r="43" spans="2:7" s="184" customFormat="1" ht="18" outlineLevel="1">
      <c r="B43" s="187">
        <v>5025232941070</v>
      </c>
      <c r="C43" s="62" t="s">
        <v>256</v>
      </c>
      <c r="D43" s="56" t="str">
        <f>IFERROR(IF(VLOOKUP($C43,'Tarifa Compacta'!$C:$E,2,0)=0,"",VLOOKUP($C43,'Tarifa Compacta'!$C:$E,2,0)),"")</f>
        <v>R32</v>
      </c>
      <c r="E43" s="466" t="str">
        <f>IFERROR(VLOOKUP($C43,'Tarifa Compacta'!$C:$E,3,0),"")</f>
        <v>14 kW Monofásica</v>
      </c>
      <c r="F43" s="61">
        <f>IFERROR(VLOOKUP($C43,'Tarifa Compacta'!C:F,4,0),"")</f>
        <v>3989</v>
      </c>
      <c r="G43" s="179"/>
    </row>
    <row r="44" spans="2:7" s="184" customFormat="1" ht="18" outlineLevel="1">
      <c r="B44" s="188">
        <v>5025232880621</v>
      </c>
      <c r="C44" s="64" t="s">
        <v>336</v>
      </c>
      <c r="D44" s="374" t="str">
        <f>IFERROR(IF(VLOOKUP($C44,'Tarifa Compacta'!$C:$E,2,0)=0,"",VLOOKUP($C44,'Tarifa Compacta'!$C:$E,2,0)),"")</f>
        <v/>
      </c>
      <c r="E44" s="473" t="str">
        <f>IFERROR(VLOOKUP($C44,'Tarifa Compacta'!$C:$E,3,0),"")</f>
        <v>Mando de control por cable</v>
      </c>
      <c r="F44" s="65">
        <f>IFERROR(VLOOKUP($C44,'Tarifa Compacta'!C:F,4,0),"")</f>
        <v>188</v>
      </c>
      <c r="G44" s="179"/>
    </row>
    <row r="45" spans="2:7" s="184" customFormat="1" ht="18.75" outlineLevel="1">
      <c r="B45" s="187">
        <v>4010869371735</v>
      </c>
      <c r="C45" s="32" t="s">
        <v>799</v>
      </c>
      <c r="D45" s="97" t="str">
        <f>IFERROR(IF(VLOOKUP($C45,'Tarifa Compacta'!$C:$E,2,0)=0,"",VLOOKUP($C45,'Tarifa Compacta'!$C:$E,2,0)),"")</f>
        <v>R32</v>
      </c>
      <c r="E45" s="466" t="str">
        <f>IFERROR(VLOOKUP($C45,'Tarifa Compacta'!$C:$E,3,0),"")</f>
        <v>Kit conducto adaptable 14kW Standard trifásica + RTC5B</v>
      </c>
      <c r="F45" s="22">
        <f>IFERROR(VLOOKUP($C45,'Tarifa Compacta'!C:F,4,0),"")</f>
        <v>6300</v>
      </c>
      <c r="G45" s="179"/>
    </row>
    <row r="46" spans="2:7" s="184" customFormat="1" ht="18" outlineLevel="1">
      <c r="B46" s="187">
        <v>5025232898862</v>
      </c>
      <c r="C46" s="62" t="s">
        <v>274</v>
      </c>
      <c r="D46" s="56" t="str">
        <f>IFERROR(IF(VLOOKUP($C46,'Tarifa Compacta'!$C:$E,2,0)=0,"",VLOOKUP($C46,'Tarifa Compacta'!$C:$E,2,0)),"")</f>
        <v/>
      </c>
      <c r="E46" s="472" t="str">
        <f>IFERROR(VLOOKUP($C46,'Tarifa Compacta'!$C:$E,3,0),"")</f>
        <v>Conducto adaptable desde 10kW hasta 14kW con nanoe™X</v>
      </c>
      <c r="F46" s="61">
        <f>IFERROR(VLOOKUP($C46,'Tarifa Compacta'!C:F,4,0),"")</f>
        <v>1782</v>
      </c>
      <c r="G46" s="179"/>
    </row>
    <row r="47" spans="2:7" s="184" customFormat="1" ht="18" outlineLevel="1">
      <c r="B47" s="187">
        <v>5025232941087</v>
      </c>
      <c r="C47" s="62" t="s">
        <v>259</v>
      </c>
      <c r="D47" s="56" t="str">
        <f>IFERROR(IF(VLOOKUP($C47,'Tarifa Compacta'!$C:$E,2,0)=0,"",VLOOKUP($C47,'Tarifa Compacta'!$C:$E,2,0)),"")</f>
        <v>R32</v>
      </c>
      <c r="E47" s="466" t="str">
        <f>IFERROR(VLOOKUP($C47,'Tarifa Compacta'!$C:$E,3,0),"")</f>
        <v>14 kW Trifásica</v>
      </c>
      <c r="F47" s="61">
        <f>IFERROR(VLOOKUP($C47,'Tarifa Compacta'!C:F,4,0),"")</f>
        <v>4330</v>
      </c>
      <c r="G47" s="179"/>
    </row>
    <row r="48" spans="2:7" s="184" customFormat="1" ht="18" outlineLevel="1">
      <c r="B48" s="188">
        <v>5025232880621</v>
      </c>
      <c r="C48" s="64" t="s">
        <v>336</v>
      </c>
      <c r="D48" s="374" t="str">
        <f>IFERROR(IF(VLOOKUP($C48,'Tarifa Compacta'!$C:$E,2,0)=0,"",VLOOKUP($C48,'Tarifa Compacta'!$C:$E,2,0)),"")</f>
        <v/>
      </c>
      <c r="E48" s="473" t="str">
        <f>IFERROR(VLOOKUP($C48,'Tarifa Compacta'!$C:$E,3,0),"")</f>
        <v>Mando de control por cable</v>
      </c>
      <c r="F48" s="65">
        <f>IFERROR(VLOOKUP($C48,'Tarifa Compacta'!C:F,4,0),"")</f>
        <v>188</v>
      </c>
      <c r="G48" s="179"/>
    </row>
    <row r="49" spans="2:7" s="184" customFormat="1" ht="53.25" customHeight="1">
      <c r="B49" s="59" t="str">
        <f>'Títulos y textos'!A228</f>
        <v>PF3 KITS DE CONDUCTOS ADAPTABLES ESTÁNDAR CON nanoe™X + RTC6BLW</v>
      </c>
      <c r="C49" s="59"/>
      <c r="D49" s="372"/>
      <c r="E49" s="91"/>
      <c r="F49" s="60"/>
      <c r="G49" s="192"/>
    </row>
    <row r="50" spans="2:7" s="184" customFormat="1" ht="15.75" customHeight="1">
      <c r="B50" s="185"/>
      <c r="C50" s="185"/>
      <c r="D50" s="373"/>
      <c r="E50" s="471"/>
      <c r="F50" s="186"/>
      <c r="G50" s="179"/>
    </row>
    <row r="51" spans="2:7" s="184" customFormat="1" ht="18.75" customHeight="1" outlineLevel="1">
      <c r="B51" s="187">
        <v>4010869373029</v>
      </c>
      <c r="C51" s="32" t="s">
        <v>822</v>
      </c>
      <c r="D51" s="97" t="str">
        <f>IFERROR(IF(VLOOKUP($C51,'Tarifa Compacta'!$C:$E,2,0)=0,"",VLOOKUP($C51,'Tarifa Compacta'!$C:$E,2,0)),"")</f>
        <v>R32</v>
      </c>
      <c r="E51" s="466" t="str">
        <f>IFERROR(VLOOKUP($C51,'Tarifa Compacta'!$C:$E,3,0),"")</f>
        <v>Kit conducto adaptable 3,60kW Standard + RTC6BLW</v>
      </c>
      <c r="F51" s="22">
        <f>IFERROR(VLOOKUP($C51,'Tarifa Compacta'!C:F,4,0),"")</f>
        <v>2020</v>
      </c>
      <c r="G51" s="179"/>
    </row>
    <row r="52" spans="2:7" s="184" customFormat="1" ht="18.75" customHeight="1" outlineLevel="1">
      <c r="B52" s="187">
        <v>5025232898848</v>
      </c>
      <c r="C52" s="62" t="s">
        <v>272</v>
      </c>
      <c r="D52" s="56" t="str">
        <f>IFERROR(IF(VLOOKUP($C52,'Tarifa Compacta'!$C:$E,2,0)=0,"",VLOOKUP($C52,'Tarifa Compacta'!$C:$E,2,0)),"")</f>
        <v/>
      </c>
      <c r="E52" s="472" t="str">
        <f>IFERROR(VLOOKUP($C52,'Tarifa Compacta'!$C:$E,3,0),"")</f>
        <v>Conducto adaptable desde 3,60kW hasta 5kW con nanoe™X</v>
      </c>
      <c r="F52" s="61">
        <f>IFERROR(VLOOKUP($C52,'Tarifa Compacta'!C:F,4,0),"")</f>
        <v>1056</v>
      </c>
      <c r="G52" s="179"/>
    </row>
    <row r="53" spans="2:7" s="184" customFormat="1" ht="18.75" customHeight="1" outlineLevel="1">
      <c r="B53" s="187">
        <v>5025232885886</v>
      </c>
      <c r="C53" s="62" t="s">
        <v>250</v>
      </c>
      <c r="D53" s="56" t="str">
        <f>IFERROR(IF(VLOOKUP($C53,'Tarifa Compacta'!$C:$E,2,0)=0,"",VLOOKUP($C53,'Tarifa Compacta'!$C:$E,2,0)),"")</f>
        <v>R32</v>
      </c>
      <c r="E53" s="466" t="str">
        <f>IFERROR(VLOOKUP($C53,'Tarifa Compacta'!$C:$E,3,0),"")</f>
        <v>3,6 kW Monofásica</v>
      </c>
      <c r="F53" s="61">
        <f>IFERROR(VLOOKUP($C53,'Tarifa Compacta'!C:F,4,0),"")</f>
        <v>670</v>
      </c>
      <c r="G53" s="179"/>
    </row>
    <row r="54" spans="2:7" s="184" customFormat="1" ht="18.75" customHeight="1" outlineLevel="1">
      <c r="B54" s="188">
        <v>5025232910823</v>
      </c>
      <c r="C54" s="64" t="s">
        <v>335</v>
      </c>
      <c r="D54" s="374" t="str">
        <f>IFERROR(IF(VLOOKUP($C54,'Tarifa Compacta'!$C:$E,2,0)=0,"",VLOOKUP($C54,'Tarifa Compacta'!$C:$E,2,0)),"")</f>
        <v/>
      </c>
      <c r="E54" s="473" t="str">
        <f>IFERROR(VLOOKUP($C54,'Tarifa Compacta'!$C:$E,3,0),"")</f>
        <v>Mando por cable táctil simplificado con Bluetooth® y conexión Wi-Fi (color negro)</v>
      </c>
      <c r="F54" s="65">
        <f>IFERROR(VLOOKUP($C54,'Tarifa Compacta'!C:F,4,0),"")</f>
        <v>294</v>
      </c>
      <c r="G54" s="179"/>
    </row>
    <row r="55" spans="2:7" s="184" customFormat="1" ht="18.75" customHeight="1" outlineLevel="1">
      <c r="B55" s="187">
        <v>4010869373036</v>
      </c>
      <c r="C55" s="32" t="s">
        <v>839</v>
      </c>
      <c r="D55" s="97" t="str">
        <f>IFERROR(IF(VLOOKUP($C55,'Tarifa Compacta'!$C:$E,2,0)=0,"",VLOOKUP($C55,'Tarifa Compacta'!$C:$E,2,0)),"")</f>
        <v>R32</v>
      </c>
      <c r="E55" s="466" t="str">
        <f>IFERROR(VLOOKUP($C55,'Tarifa Compacta'!$C:$E,3,0),"")</f>
        <v>Kit conducto adaptable 5kW Standard + RTC6BLW</v>
      </c>
      <c r="F55" s="22">
        <f>IFERROR(VLOOKUP($C55,'Tarifa Compacta'!C:F,4,0),"")</f>
        <v>2698</v>
      </c>
      <c r="G55" s="179"/>
    </row>
    <row r="56" spans="2:7" s="184" customFormat="1" ht="18.75" customHeight="1" outlineLevel="1">
      <c r="B56" s="187">
        <v>5025232898848</v>
      </c>
      <c r="C56" s="62" t="s">
        <v>272</v>
      </c>
      <c r="D56" s="56" t="str">
        <f>IFERROR(IF(VLOOKUP($C56,'Tarifa Compacta'!$C:$E,2,0)=0,"",VLOOKUP($C56,'Tarifa Compacta'!$C:$E,2,0)),"")</f>
        <v/>
      </c>
      <c r="E56" s="472" t="str">
        <f>IFERROR(VLOOKUP($C56,'Tarifa Compacta'!$C:$E,3,0),"")</f>
        <v>Conducto adaptable desde 3,60kW hasta 5kW con nanoe™X</v>
      </c>
      <c r="F56" s="61">
        <f>IFERROR(VLOOKUP($C56,'Tarifa Compacta'!C:F,4,0),"")</f>
        <v>1056</v>
      </c>
      <c r="G56" s="179"/>
    </row>
    <row r="57" spans="2:7" s="184" customFormat="1" ht="18.75" customHeight="1" outlineLevel="1">
      <c r="B57" s="187">
        <v>5025232885893</v>
      </c>
      <c r="C57" s="62" t="s">
        <v>251</v>
      </c>
      <c r="D57" s="56" t="str">
        <f>IFERROR(IF(VLOOKUP($C57,'Tarifa Compacta'!$C:$E,2,0)=0,"",VLOOKUP($C57,'Tarifa Compacta'!$C:$E,2,0)),"")</f>
        <v>R32</v>
      </c>
      <c r="E57" s="466" t="str">
        <f>IFERROR(VLOOKUP($C57,'Tarifa Compacta'!$C:$E,3,0),"")</f>
        <v>5 kW Monofásica</v>
      </c>
      <c r="F57" s="61">
        <f>IFERROR(VLOOKUP($C57,'Tarifa Compacta'!C:F,4,0),"")</f>
        <v>1348</v>
      </c>
      <c r="G57" s="179"/>
    </row>
    <row r="58" spans="2:7" s="184" customFormat="1" ht="18.75" customHeight="1" outlineLevel="1">
      <c r="B58" s="188">
        <v>5025232910823</v>
      </c>
      <c r="C58" s="64" t="s">
        <v>335</v>
      </c>
      <c r="D58" s="374" t="str">
        <f>IFERROR(IF(VLOOKUP($C58,'Tarifa Compacta'!$C:$E,2,0)=0,"",VLOOKUP($C58,'Tarifa Compacta'!$C:$E,2,0)),"")</f>
        <v/>
      </c>
      <c r="E58" s="473" t="str">
        <f>IFERROR(VLOOKUP($C58,'Tarifa Compacta'!$C:$E,3,0),"")</f>
        <v>Mando por cable táctil simplificado con Bluetooth® y conexión Wi-Fi (color negro)</v>
      </c>
      <c r="F58" s="65">
        <f>IFERROR(VLOOKUP($C58,'Tarifa Compacta'!C:F,4,0),"")</f>
        <v>294</v>
      </c>
      <c r="G58" s="179"/>
    </row>
    <row r="59" spans="2:7" s="184" customFormat="1" ht="18.75" customHeight="1" outlineLevel="1">
      <c r="B59" s="187">
        <v>4010869373043</v>
      </c>
      <c r="C59" s="32" t="s">
        <v>859</v>
      </c>
      <c r="D59" s="97" t="str">
        <f>IFERROR(IF(VLOOKUP($C59,'Tarifa Compacta'!$C:$E,2,0)=0,"",VLOOKUP($C59,'Tarifa Compacta'!$C:$E,2,0)),"")</f>
        <v>R32</v>
      </c>
      <c r="E59" s="466" t="str">
        <f>IFERROR(VLOOKUP($C59,'Tarifa Compacta'!$C:$E,3,0),"")</f>
        <v>Kit conducto adaptable 6kW Standard + RTC6BLW</v>
      </c>
      <c r="F59" s="22">
        <f>IFERROR(VLOOKUP($C59,'Tarifa Compacta'!C:F,4,0),"")</f>
        <v>2774</v>
      </c>
      <c r="G59" s="179"/>
    </row>
    <row r="60" spans="2:7" s="184" customFormat="1" ht="18.75" customHeight="1" outlineLevel="1">
      <c r="B60" s="187">
        <v>5025232898855</v>
      </c>
      <c r="C60" s="62" t="s">
        <v>273</v>
      </c>
      <c r="D60" s="56" t="str">
        <f>IFERROR(IF(VLOOKUP($C60,'Tarifa Compacta'!$C:$E,2,0)=0,"",VLOOKUP($C60,'Tarifa Compacta'!$C:$E,2,0)),"")</f>
        <v/>
      </c>
      <c r="E60" s="472" t="str">
        <f>IFERROR(VLOOKUP($C60,'Tarifa Compacta'!$C:$E,3,0),"")</f>
        <v>Conducto adaptable desde 6kW hasta 7,10kW con nanoe™X</v>
      </c>
      <c r="F60" s="61">
        <f>IFERROR(VLOOKUP($C60,'Tarifa Compacta'!C:F,4,0),"")</f>
        <v>1076</v>
      </c>
      <c r="G60" s="179"/>
    </row>
    <row r="61" spans="2:7" s="184" customFormat="1" ht="18.75" customHeight="1" outlineLevel="1">
      <c r="B61" s="187">
        <v>5025232885893</v>
      </c>
      <c r="C61" s="62" t="s">
        <v>252</v>
      </c>
      <c r="D61" s="56" t="str">
        <f>IFERROR(IF(VLOOKUP($C61,'Tarifa Compacta'!$C:$E,2,0)=0,"",VLOOKUP($C61,'Tarifa Compacta'!$C:$E,2,0)),"")</f>
        <v>R32</v>
      </c>
      <c r="E61" s="466" t="str">
        <f>IFERROR(VLOOKUP($C61,'Tarifa Compacta'!$C:$E,3,0),"")</f>
        <v>6 kW Monofásica</v>
      </c>
      <c r="F61" s="61">
        <f>IFERROR(VLOOKUP($C61,'Tarifa Compacta'!C:F,4,0),"")</f>
        <v>1404</v>
      </c>
      <c r="G61" s="179"/>
    </row>
    <row r="62" spans="2:7" s="184" customFormat="1" ht="18.75" customHeight="1" outlineLevel="1">
      <c r="B62" s="188">
        <v>5025232910823</v>
      </c>
      <c r="C62" s="64" t="s">
        <v>335</v>
      </c>
      <c r="D62" s="374" t="str">
        <f>IFERROR(IF(VLOOKUP($C62,'Tarifa Compacta'!$C:$E,2,0)=0,"",VLOOKUP($C62,'Tarifa Compacta'!$C:$E,2,0)),"")</f>
        <v/>
      </c>
      <c r="E62" s="473" t="str">
        <f>IFERROR(VLOOKUP($C62,'Tarifa Compacta'!$C:$E,3,0),"")</f>
        <v>Mando por cable táctil simplificado con Bluetooth® y conexión Wi-Fi (color negro)</v>
      </c>
      <c r="F62" s="65">
        <f>IFERROR(VLOOKUP($C62,'Tarifa Compacta'!C:F,4,0),"")</f>
        <v>294</v>
      </c>
      <c r="G62" s="179"/>
    </row>
    <row r="63" spans="2:7" s="184" customFormat="1" ht="18.75" outlineLevel="1">
      <c r="B63" s="187">
        <v>4010869373050</v>
      </c>
      <c r="C63" s="32" t="s">
        <v>879</v>
      </c>
      <c r="D63" s="97" t="str">
        <f>IFERROR(IF(VLOOKUP($C63,'Tarifa Compacta'!$C:$E,2,0)=0,"",VLOOKUP($C63,'Tarifa Compacta'!$C:$E,2,0)),"")</f>
        <v>R32</v>
      </c>
      <c r="E63" s="466" t="str">
        <f>IFERROR(VLOOKUP($C63,'Tarifa Compacta'!$C:$E,3,0),"")</f>
        <v>Kit conducto adaptable 7,10kW Standard + RTC6BLW</v>
      </c>
      <c r="F63" s="22">
        <f>IFERROR(VLOOKUP($C63,'Tarifa Compacta'!C:F,4,0),"")</f>
        <v>2787</v>
      </c>
      <c r="G63" s="179"/>
    </row>
    <row r="64" spans="2:7" s="184" customFormat="1" ht="18" outlineLevel="1">
      <c r="B64" s="187">
        <v>5025232898855</v>
      </c>
      <c r="C64" s="62" t="s">
        <v>273</v>
      </c>
      <c r="D64" s="56" t="str">
        <f>IFERROR(IF(VLOOKUP($C64,'Tarifa Compacta'!$C:$E,2,0)=0,"",VLOOKUP($C64,'Tarifa Compacta'!$C:$E,2,0)),"")</f>
        <v/>
      </c>
      <c r="E64" s="472" t="str">
        <f>IFERROR(VLOOKUP($C64,'Tarifa Compacta'!$C:$E,3,0),"")</f>
        <v>Conducto adaptable desde 6kW hasta 7,10kW con nanoe™X</v>
      </c>
      <c r="F64" s="61">
        <f>IFERROR(VLOOKUP($C64,'Tarifa Compacta'!C:F,4,0),"")</f>
        <v>1076</v>
      </c>
      <c r="G64" s="179"/>
    </row>
    <row r="65" spans="2:7" s="184" customFormat="1" ht="18" outlineLevel="1">
      <c r="B65" s="187">
        <v>5025232899364</v>
      </c>
      <c r="C65" s="62" t="s">
        <v>253</v>
      </c>
      <c r="D65" s="56" t="str">
        <f>IFERROR(IF(VLOOKUP($C65,'Tarifa Compacta'!$C:$E,2,0)=0,"",VLOOKUP($C65,'Tarifa Compacta'!$C:$E,2,0)),"")</f>
        <v>R32</v>
      </c>
      <c r="E65" s="466" t="str">
        <f>IFERROR(VLOOKUP($C65,'Tarifa Compacta'!$C:$E,3,0),"")</f>
        <v>7,1 kW Monofásica</v>
      </c>
      <c r="F65" s="61">
        <f>IFERROR(VLOOKUP($C65,'Tarifa Compacta'!C:F,4,0),"")</f>
        <v>1417</v>
      </c>
      <c r="G65" s="179"/>
    </row>
    <row r="66" spans="2:7" s="184" customFormat="1" ht="18" outlineLevel="1">
      <c r="B66" s="188">
        <v>5025232910823</v>
      </c>
      <c r="C66" s="64" t="s">
        <v>335</v>
      </c>
      <c r="D66" s="374" t="str">
        <f>IFERROR(IF(VLOOKUP($C66,'Tarifa Compacta'!$C:$E,2,0)=0,"",VLOOKUP($C66,'Tarifa Compacta'!$C:$E,2,0)),"")</f>
        <v/>
      </c>
      <c r="E66" s="473" t="str">
        <f>IFERROR(VLOOKUP($C66,'Tarifa Compacta'!$C:$E,3,0),"")</f>
        <v>Mando por cable táctil simplificado con Bluetooth® y conexión Wi-Fi (color negro)</v>
      </c>
      <c r="F66" s="65">
        <f>IFERROR(VLOOKUP($C66,'Tarifa Compacta'!C:F,4,0),"")</f>
        <v>294</v>
      </c>
      <c r="G66" s="179"/>
    </row>
    <row r="67" spans="2:7" s="184" customFormat="1" ht="18.75" outlineLevel="1">
      <c r="B67" s="187">
        <v>4010869373067</v>
      </c>
      <c r="C67" s="32" t="s">
        <v>762</v>
      </c>
      <c r="D67" s="97" t="str">
        <f>IFERROR(IF(VLOOKUP($C67,'Tarifa Compacta'!$C:$E,2,0)=0,"",VLOOKUP($C67,'Tarifa Compacta'!$C:$E,2,0)),"")</f>
        <v>R32</v>
      </c>
      <c r="E67" s="466" t="str">
        <f>IFERROR(VLOOKUP($C67,'Tarifa Compacta'!$C:$E,3,0),"")</f>
        <v>Kit conducto adaptable 10kW Standard + RTC6BLW</v>
      </c>
      <c r="F67" s="22">
        <f>IFERROR(VLOOKUP($C67,'Tarifa Compacta'!C:F,4,0),"")</f>
        <v>4178</v>
      </c>
      <c r="G67" s="179"/>
    </row>
    <row r="68" spans="2:7" s="184" customFormat="1" ht="18" outlineLevel="1">
      <c r="B68" s="187">
        <v>5025232898862</v>
      </c>
      <c r="C68" s="62" t="s">
        <v>274</v>
      </c>
      <c r="D68" s="56" t="str">
        <f>IFERROR(IF(VLOOKUP($C68,'Tarifa Compacta'!$C:$E,2,0)=0,"",VLOOKUP($C68,'Tarifa Compacta'!$C:$E,2,0)),"")</f>
        <v/>
      </c>
      <c r="E68" s="472" t="str">
        <f>IFERROR(VLOOKUP($C68,'Tarifa Compacta'!$C:$E,3,0),"")</f>
        <v>Conducto adaptable desde 10kW hasta 14kW con nanoe™X</v>
      </c>
      <c r="F68" s="61">
        <f>IFERROR(VLOOKUP($C68,'Tarifa Compacta'!C:F,4,0),"")</f>
        <v>1782</v>
      </c>
      <c r="G68" s="179"/>
    </row>
    <row r="69" spans="2:7" s="184" customFormat="1" ht="18" outlineLevel="1">
      <c r="B69" s="187">
        <v>5025232941032</v>
      </c>
      <c r="C69" s="62" t="s">
        <v>254</v>
      </c>
      <c r="D69" s="56" t="str">
        <f>IFERROR(IF(VLOOKUP($C69,'Tarifa Compacta'!$C:$E,2,0)=0,"",VLOOKUP($C69,'Tarifa Compacta'!$C:$E,2,0)),"")</f>
        <v>R32</v>
      </c>
      <c r="E69" s="466" t="str">
        <f>IFERROR(VLOOKUP($C69,'Tarifa Compacta'!$C:$E,3,0),"")</f>
        <v>10 kW Monofásica</v>
      </c>
      <c r="F69" s="61">
        <f>IFERROR(VLOOKUP($C69,'Tarifa Compacta'!C:F,4,0),"")</f>
        <v>2102</v>
      </c>
      <c r="G69" s="179"/>
    </row>
    <row r="70" spans="2:7" s="184" customFormat="1" ht="18" outlineLevel="1">
      <c r="B70" s="188">
        <v>5025232910823</v>
      </c>
      <c r="C70" s="64" t="s">
        <v>335</v>
      </c>
      <c r="D70" s="374" t="str">
        <f>IFERROR(IF(VLOOKUP($C70,'Tarifa Compacta'!$C:$E,2,0)=0,"",VLOOKUP($C70,'Tarifa Compacta'!$C:$E,2,0)),"")</f>
        <v/>
      </c>
      <c r="E70" s="473" t="str">
        <f>IFERROR(VLOOKUP($C70,'Tarifa Compacta'!$C:$E,3,0),"")</f>
        <v>Mando por cable táctil simplificado con Bluetooth® y conexión Wi-Fi (color negro)</v>
      </c>
      <c r="F70" s="65">
        <f>IFERROR(VLOOKUP($C70,'Tarifa Compacta'!C:F,4,0),"")</f>
        <v>294</v>
      </c>
      <c r="G70" s="179"/>
    </row>
    <row r="71" spans="2:7" s="184" customFormat="1" ht="18.75" outlineLevel="1">
      <c r="B71" s="187">
        <v>4010869373074</v>
      </c>
      <c r="C71" s="32" t="s">
        <v>765</v>
      </c>
      <c r="D71" s="97" t="str">
        <f>IFERROR(IF(VLOOKUP($C71,'Tarifa Compacta'!$C:$E,2,0)=0,"",VLOOKUP($C71,'Tarifa Compacta'!$C:$E,2,0)),"")</f>
        <v>R32</v>
      </c>
      <c r="E71" s="466" t="str">
        <f>IFERROR(VLOOKUP($C71,'Tarifa Compacta'!$C:$E,3,0),"")</f>
        <v>Kit conducto adaptable 10kW Standard trifásica + RTC6BLW</v>
      </c>
      <c r="F71" s="22">
        <f>IFERROR(VLOOKUP($C71,'Tarifa Compacta'!C:F,4,0),"")</f>
        <v>4542</v>
      </c>
      <c r="G71" s="179"/>
    </row>
    <row r="72" spans="2:7" s="184" customFormat="1" ht="18" outlineLevel="1">
      <c r="B72" s="187">
        <v>5025232898862</v>
      </c>
      <c r="C72" s="62" t="s">
        <v>274</v>
      </c>
      <c r="D72" s="56" t="str">
        <f>IFERROR(IF(VLOOKUP($C72,'Tarifa Compacta'!$C:$E,2,0)=0,"",VLOOKUP($C72,'Tarifa Compacta'!$C:$E,2,0)),"")</f>
        <v/>
      </c>
      <c r="E72" s="472" t="str">
        <f>IFERROR(VLOOKUP($C72,'Tarifa Compacta'!$C:$E,3,0),"")</f>
        <v>Conducto adaptable desde 10kW hasta 14kW con nanoe™X</v>
      </c>
      <c r="F72" s="61">
        <f>IFERROR(VLOOKUP($C72,'Tarifa Compacta'!C:F,4,0),"")</f>
        <v>1782</v>
      </c>
      <c r="G72" s="179"/>
    </row>
    <row r="73" spans="2:7" s="184" customFormat="1" ht="18" outlineLevel="1">
      <c r="B73" s="187">
        <v>5025232941049</v>
      </c>
      <c r="C73" s="62" t="s">
        <v>257</v>
      </c>
      <c r="D73" s="56" t="str">
        <f>IFERROR(IF(VLOOKUP($C73,'Tarifa Compacta'!$C:$E,2,0)=0,"",VLOOKUP($C73,'Tarifa Compacta'!$C:$E,2,0)),"")</f>
        <v>R32</v>
      </c>
      <c r="E73" s="466" t="str">
        <f>IFERROR(VLOOKUP($C73,'Tarifa Compacta'!$C:$E,3,0),"")</f>
        <v>10 kW Trifásica</v>
      </c>
      <c r="F73" s="61">
        <f>IFERROR(VLOOKUP($C73,'Tarifa Compacta'!C:F,4,0),"")</f>
        <v>2466</v>
      </c>
      <c r="G73" s="179"/>
    </row>
    <row r="74" spans="2:7" s="184" customFormat="1" ht="18" outlineLevel="1">
      <c r="B74" s="188">
        <v>5025232910823</v>
      </c>
      <c r="C74" s="64" t="s">
        <v>335</v>
      </c>
      <c r="D74" s="374" t="str">
        <f>IFERROR(IF(VLOOKUP($C74,'Tarifa Compacta'!$C:$E,2,0)=0,"",VLOOKUP($C74,'Tarifa Compacta'!$C:$E,2,0)),"")</f>
        <v/>
      </c>
      <c r="E74" s="473" t="str">
        <f>IFERROR(VLOOKUP($C74,'Tarifa Compacta'!$C:$E,3,0),"")</f>
        <v>Mando por cable táctil simplificado con Bluetooth® y conexión Wi-Fi (color negro)</v>
      </c>
      <c r="F74" s="65">
        <f>IFERROR(VLOOKUP($C74,'Tarifa Compacta'!C:F,4,0),"")</f>
        <v>294</v>
      </c>
      <c r="G74" s="179"/>
    </row>
    <row r="75" spans="2:7" s="184" customFormat="1" ht="18.75" outlineLevel="1">
      <c r="B75" s="187">
        <v>4010869373081</v>
      </c>
      <c r="C75" s="32" t="s">
        <v>782</v>
      </c>
      <c r="D75" s="97" t="str">
        <f>IFERROR(IF(VLOOKUP($C75,'Tarifa Compacta'!$C:$E,2,0)=0,"",VLOOKUP($C75,'Tarifa Compacta'!$C:$E,2,0)),"")</f>
        <v>R32</v>
      </c>
      <c r="E75" s="466" t="str">
        <f>IFERROR(VLOOKUP($C75,'Tarifa Compacta'!$C:$E,3,0),"")</f>
        <v>Kit conducto adaptable 12,50kW Standard + RTC6BLW</v>
      </c>
      <c r="F75" s="22">
        <f>IFERROR(VLOOKUP($C75,'Tarifa Compacta'!C:F,4,0),"")</f>
        <v>4860</v>
      </c>
      <c r="G75" s="179"/>
    </row>
    <row r="76" spans="2:7" s="184" customFormat="1" ht="18" outlineLevel="1">
      <c r="B76" s="187">
        <v>5025232898862</v>
      </c>
      <c r="C76" s="62" t="s">
        <v>274</v>
      </c>
      <c r="D76" s="56" t="str">
        <f>IFERROR(IF(VLOOKUP($C76,'Tarifa Compacta'!$C:$E,2,0)=0,"",VLOOKUP($C76,'Tarifa Compacta'!$C:$E,2,0)),"")</f>
        <v/>
      </c>
      <c r="E76" s="472" t="str">
        <f>IFERROR(VLOOKUP($C76,'Tarifa Compacta'!$C:$E,3,0),"")</f>
        <v>Conducto adaptable desde 10kW hasta 14kW con nanoe™X</v>
      </c>
      <c r="F76" s="61">
        <f>IFERROR(VLOOKUP($C76,'Tarifa Compacta'!C:F,4,0),"")</f>
        <v>1782</v>
      </c>
      <c r="G76" s="179"/>
    </row>
    <row r="77" spans="2:7" s="184" customFormat="1" ht="18" outlineLevel="1">
      <c r="B77" s="187">
        <v>5025232941056</v>
      </c>
      <c r="C77" s="62" t="s">
        <v>255</v>
      </c>
      <c r="D77" s="56" t="str">
        <f>IFERROR(IF(VLOOKUP($C77,'Tarifa Compacta'!$C:$E,2,0)=0,"",VLOOKUP($C77,'Tarifa Compacta'!$C:$E,2,0)),"")</f>
        <v>R32</v>
      </c>
      <c r="E77" s="466" t="str">
        <f>IFERROR(VLOOKUP($C77,'Tarifa Compacta'!$C:$E,3,0),"")</f>
        <v>12,5 kW Monofásica</v>
      </c>
      <c r="F77" s="61">
        <f>IFERROR(VLOOKUP($C77,'Tarifa Compacta'!C:F,4,0),"")</f>
        <v>2784</v>
      </c>
      <c r="G77" s="179"/>
    </row>
    <row r="78" spans="2:7" s="184" customFormat="1" ht="18" outlineLevel="1">
      <c r="B78" s="188">
        <v>5025232910823</v>
      </c>
      <c r="C78" s="64" t="s">
        <v>335</v>
      </c>
      <c r="D78" s="374" t="str">
        <f>IFERROR(IF(VLOOKUP($C78,'Tarifa Compacta'!$C:$E,2,0)=0,"",VLOOKUP($C78,'Tarifa Compacta'!$C:$E,2,0)),"")</f>
        <v/>
      </c>
      <c r="E78" s="473" t="str">
        <f>IFERROR(VLOOKUP($C78,'Tarifa Compacta'!$C:$E,3,0),"")</f>
        <v>Mando por cable táctil simplificado con Bluetooth® y conexión Wi-Fi (color negro)</v>
      </c>
      <c r="F78" s="65">
        <f>IFERROR(VLOOKUP($C78,'Tarifa Compacta'!C:F,4,0),"")</f>
        <v>294</v>
      </c>
      <c r="G78" s="179"/>
    </row>
    <row r="79" spans="2:7" s="184" customFormat="1" ht="18.75" outlineLevel="1">
      <c r="B79" s="187">
        <v>4010869373098</v>
      </c>
      <c r="C79" s="32" t="s">
        <v>785</v>
      </c>
      <c r="D79" s="97" t="str">
        <f>IFERROR(IF(VLOOKUP($C79,'Tarifa Compacta'!$C:$E,2,0)=0,"",VLOOKUP($C79,'Tarifa Compacta'!$C:$E,2,0)),"")</f>
        <v>R32</v>
      </c>
      <c r="E79" s="466" t="str">
        <f>IFERROR(VLOOKUP($C79,'Tarifa Compacta'!$C:$E,3,0),"")</f>
        <v>Kit conducto adaptable 12,50kW Standard trifásica + RTC6BLW</v>
      </c>
      <c r="F79" s="22">
        <f>IFERROR(VLOOKUP($C79,'Tarifa Compacta'!C:F,4,0),"")</f>
        <v>5274</v>
      </c>
      <c r="G79" s="179"/>
    </row>
    <row r="80" spans="2:7" s="184" customFormat="1" ht="18" outlineLevel="1">
      <c r="B80" s="187">
        <v>5025232898862</v>
      </c>
      <c r="C80" s="62" t="s">
        <v>274</v>
      </c>
      <c r="D80" s="56" t="str">
        <f>IFERROR(IF(VLOOKUP($C80,'Tarifa Compacta'!$C:$E,2,0)=0,"",VLOOKUP($C80,'Tarifa Compacta'!$C:$E,2,0)),"")</f>
        <v/>
      </c>
      <c r="E80" s="472" t="str">
        <f>IFERROR(VLOOKUP($C80,'Tarifa Compacta'!$C:$E,3,0),"")</f>
        <v>Conducto adaptable desde 10kW hasta 14kW con nanoe™X</v>
      </c>
      <c r="F80" s="61">
        <f>IFERROR(VLOOKUP($C80,'Tarifa Compacta'!C:F,4,0),"")</f>
        <v>1782</v>
      </c>
      <c r="G80" s="179"/>
    </row>
    <row r="81" spans="2:7" s="184" customFormat="1" ht="18" outlineLevel="1">
      <c r="B81" s="187">
        <v>5025232941063</v>
      </c>
      <c r="C81" s="62" t="s">
        <v>258</v>
      </c>
      <c r="D81" s="56" t="str">
        <f>IFERROR(IF(VLOOKUP($C81,'Tarifa Compacta'!$C:$E,2,0)=0,"",VLOOKUP($C81,'Tarifa Compacta'!$C:$E,2,0)),"")</f>
        <v>R32</v>
      </c>
      <c r="E81" s="466" t="str">
        <f>IFERROR(VLOOKUP($C81,'Tarifa Compacta'!$C:$E,3,0),"")</f>
        <v>12,5 kW Trifásica</v>
      </c>
      <c r="F81" s="61">
        <f>IFERROR(VLOOKUP($C81,'Tarifa Compacta'!C:F,4,0),"")</f>
        <v>3198</v>
      </c>
      <c r="G81" s="179"/>
    </row>
    <row r="82" spans="2:7" s="184" customFormat="1" ht="18" outlineLevel="1">
      <c r="B82" s="188">
        <v>5025232910823</v>
      </c>
      <c r="C82" s="64" t="s">
        <v>335</v>
      </c>
      <c r="D82" s="374" t="str">
        <f>IFERROR(IF(VLOOKUP($C82,'Tarifa Compacta'!$C:$E,2,0)=0,"",VLOOKUP($C82,'Tarifa Compacta'!$C:$E,2,0)),"")</f>
        <v/>
      </c>
      <c r="E82" s="473" t="str">
        <f>IFERROR(VLOOKUP($C82,'Tarifa Compacta'!$C:$E,3,0),"")</f>
        <v>Mando por cable táctil simplificado con Bluetooth® y conexión Wi-Fi (color negro)</v>
      </c>
      <c r="F82" s="65">
        <f>IFERROR(VLOOKUP($C82,'Tarifa Compacta'!C:F,4,0),"")</f>
        <v>294</v>
      </c>
      <c r="G82" s="179"/>
    </row>
    <row r="83" spans="2:7" s="184" customFormat="1" ht="18.75" outlineLevel="1">
      <c r="B83" s="187">
        <v>4010869373104</v>
      </c>
      <c r="C83" s="32" t="s">
        <v>798</v>
      </c>
      <c r="D83" s="97" t="str">
        <f>IFERROR(IF(VLOOKUP($C83,'Tarifa Compacta'!$C:$E,2,0)=0,"",VLOOKUP($C83,'Tarifa Compacta'!$C:$E,2,0)),"")</f>
        <v>R32</v>
      </c>
      <c r="E83" s="466" t="str">
        <f>IFERROR(VLOOKUP($C83,'Tarifa Compacta'!$C:$E,3,0),"")</f>
        <v>Kit conducto adaptable 14kW Standard + RTC6BLW</v>
      </c>
      <c r="F83" s="22">
        <f>IFERROR(VLOOKUP($C83,'Tarifa Compacta'!C:F,4,0),"")</f>
        <v>6065</v>
      </c>
      <c r="G83" s="179"/>
    </row>
    <row r="84" spans="2:7" s="184" customFormat="1" ht="18" outlineLevel="1">
      <c r="B84" s="187">
        <v>5025232898862</v>
      </c>
      <c r="C84" s="62" t="s">
        <v>274</v>
      </c>
      <c r="D84" s="56" t="str">
        <f>IFERROR(IF(VLOOKUP($C84,'Tarifa Compacta'!$C:$E,2,0)=0,"",VLOOKUP($C84,'Tarifa Compacta'!$C:$E,2,0)),"")</f>
        <v/>
      </c>
      <c r="E84" s="472" t="str">
        <f>IFERROR(VLOOKUP($C84,'Tarifa Compacta'!$C:$E,3,0),"")</f>
        <v>Conducto adaptable desde 10kW hasta 14kW con nanoe™X</v>
      </c>
      <c r="F84" s="61">
        <f>IFERROR(VLOOKUP($C84,'Tarifa Compacta'!C:F,4,0),"")</f>
        <v>1782</v>
      </c>
      <c r="G84" s="179"/>
    </row>
    <row r="85" spans="2:7" s="184" customFormat="1" ht="18" outlineLevel="1">
      <c r="B85" s="187">
        <v>5025232941070</v>
      </c>
      <c r="C85" s="62" t="s">
        <v>256</v>
      </c>
      <c r="D85" s="56" t="str">
        <f>IFERROR(IF(VLOOKUP($C85,'Tarifa Compacta'!$C:$E,2,0)=0,"",VLOOKUP($C85,'Tarifa Compacta'!$C:$E,2,0)),"")</f>
        <v>R32</v>
      </c>
      <c r="E85" s="466" t="str">
        <f>IFERROR(VLOOKUP($C85,'Tarifa Compacta'!$C:$E,3,0),"")</f>
        <v>14 kW Monofásica</v>
      </c>
      <c r="F85" s="61">
        <f>IFERROR(VLOOKUP($C85,'Tarifa Compacta'!C:F,4,0),"")</f>
        <v>3989</v>
      </c>
      <c r="G85" s="179"/>
    </row>
    <row r="86" spans="2:7" s="184" customFormat="1" ht="18" outlineLevel="1">
      <c r="B86" s="188">
        <v>5025232910823</v>
      </c>
      <c r="C86" s="64" t="s">
        <v>335</v>
      </c>
      <c r="D86" s="374" t="str">
        <f>IFERROR(IF(VLOOKUP($C86,'Tarifa Compacta'!$C:$E,2,0)=0,"",VLOOKUP($C86,'Tarifa Compacta'!$C:$E,2,0)),"")</f>
        <v/>
      </c>
      <c r="E86" s="473" t="str">
        <f>IFERROR(VLOOKUP($C86,'Tarifa Compacta'!$C:$E,3,0),"")</f>
        <v>Mando por cable táctil simplificado con Bluetooth® y conexión Wi-Fi (color negro)</v>
      </c>
      <c r="F86" s="65">
        <f>IFERROR(VLOOKUP($C86,'Tarifa Compacta'!C:F,4,0),"")</f>
        <v>294</v>
      </c>
      <c r="G86" s="179"/>
    </row>
    <row r="87" spans="2:7" s="184" customFormat="1" ht="18.75" outlineLevel="1">
      <c r="B87" s="187">
        <v>4010869373111</v>
      </c>
      <c r="C87" s="32" t="s">
        <v>801</v>
      </c>
      <c r="D87" s="97" t="str">
        <f>IFERROR(IF(VLOOKUP($C87,'Tarifa Compacta'!$C:$E,2,0)=0,"",VLOOKUP($C87,'Tarifa Compacta'!$C:$E,2,0)),"")</f>
        <v>R32</v>
      </c>
      <c r="E87" s="466" t="str">
        <f>IFERROR(VLOOKUP($C87,'Tarifa Compacta'!$C:$E,3,0),"")</f>
        <v>Kit conducto adaptable 14kW Standard trifásica + RTC6BLW</v>
      </c>
      <c r="F87" s="22">
        <f>IFERROR(VLOOKUP($C87,'Tarifa Compacta'!C:F,4,0),"")</f>
        <v>6406</v>
      </c>
      <c r="G87" s="179"/>
    </row>
    <row r="88" spans="2:7" s="184" customFormat="1" ht="18" outlineLevel="1">
      <c r="B88" s="187">
        <v>5025232898862</v>
      </c>
      <c r="C88" s="62" t="s">
        <v>274</v>
      </c>
      <c r="D88" s="56" t="str">
        <f>IFERROR(IF(VLOOKUP($C88,'Tarifa Compacta'!$C:$E,2,0)=0,"",VLOOKUP($C88,'Tarifa Compacta'!$C:$E,2,0)),"")</f>
        <v/>
      </c>
      <c r="E88" s="472" t="str">
        <f>IFERROR(VLOOKUP($C88,'Tarifa Compacta'!$C:$E,3,0),"")</f>
        <v>Conducto adaptable desde 10kW hasta 14kW con nanoe™X</v>
      </c>
      <c r="F88" s="61">
        <f>IFERROR(VLOOKUP($C88,'Tarifa Compacta'!C:F,4,0),"")</f>
        <v>1782</v>
      </c>
      <c r="G88" s="179"/>
    </row>
    <row r="89" spans="2:7" s="184" customFormat="1" ht="18" outlineLevel="1">
      <c r="B89" s="187">
        <v>5025232941087</v>
      </c>
      <c r="C89" s="62" t="s">
        <v>259</v>
      </c>
      <c r="D89" s="56" t="str">
        <f>IFERROR(IF(VLOOKUP($C89,'Tarifa Compacta'!$C:$E,2,0)=0,"",VLOOKUP($C89,'Tarifa Compacta'!$C:$E,2,0)),"")</f>
        <v>R32</v>
      </c>
      <c r="E89" s="466" t="str">
        <f>IFERROR(VLOOKUP($C89,'Tarifa Compacta'!$C:$E,3,0),"")</f>
        <v>14 kW Trifásica</v>
      </c>
      <c r="F89" s="61">
        <f>IFERROR(VLOOKUP($C89,'Tarifa Compacta'!C:F,4,0),"")</f>
        <v>4330</v>
      </c>
      <c r="G89" s="179"/>
    </row>
    <row r="90" spans="2:7" s="184" customFormat="1" ht="18" outlineLevel="1">
      <c r="B90" s="188">
        <v>5025232910823</v>
      </c>
      <c r="C90" s="64" t="s">
        <v>335</v>
      </c>
      <c r="D90" s="374" t="str">
        <f>IFERROR(IF(VLOOKUP($C90,'Tarifa Compacta'!$C:$E,2,0)=0,"",VLOOKUP($C90,'Tarifa Compacta'!$C:$E,2,0)),"")</f>
        <v/>
      </c>
      <c r="E90" s="473" t="str">
        <f>IFERROR(VLOOKUP($C90,'Tarifa Compacta'!$C:$E,3,0),"")</f>
        <v>Mando por cable táctil simplificado con Bluetooth® y conexión Wi-Fi (color negro)</v>
      </c>
      <c r="F90" s="65">
        <f>IFERROR(VLOOKUP($C90,'Tarifa Compacta'!C:F,4,0),"")</f>
        <v>294</v>
      </c>
      <c r="G90" s="179"/>
    </row>
    <row r="91" spans="2:7" s="184" customFormat="1" ht="53.25" customHeight="1">
      <c r="B91" s="59" t="str">
        <f>'Títulos y textos'!A229</f>
        <v>PF3 KITS DE CONDUCTOS ADAPTABLES ESTÁNDAR CON nanoe™X + RTC6</v>
      </c>
      <c r="C91" s="59"/>
      <c r="D91" s="372"/>
      <c r="E91" s="91"/>
      <c r="F91" s="60"/>
      <c r="G91" s="179"/>
    </row>
    <row r="92" spans="2:7" s="184" customFormat="1" ht="15.75" customHeight="1">
      <c r="B92" s="185"/>
      <c r="C92" s="185"/>
      <c r="D92" s="373"/>
      <c r="E92" s="471"/>
      <c r="F92" s="186"/>
      <c r="G92" s="179"/>
    </row>
    <row r="93" spans="2:7" s="184" customFormat="1" ht="18.75" customHeight="1" outlineLevel="1">
      <c r="B93" s="187" t="s">
        <v>1069</v>
      </c>
      <c r="C93" s="32" t="s">
        <v>821</v>
      </c>
      <c r="D93" s="97" t="str">
        <f>IFERROR(IF(VLOOKUP($C93,'Tarifa Compacta'!$C:$E,2,0)=0,"",VLOOKUP($C93,'Tarifa Compacta'!$C:$E,2,0)),"")</f>
        <v>R32</v>
      </c>
      <c r="E93" s="466" t="str">
        <f>IFERROR(VLOOKUP($C93,'Tarifa Compacta'!$C:$E,3,0),"")</f>
        <v>Kit conducto adaptable 3,60kW Standard + RTC6</v>
      </c>
      <c r="F93" s="22">
        <f>IFERROR(VLOOKUP($C93,'Tarifa Compacta'!C:F,4,0),"")</f>
        <v>1914</v>
      </c>
      <c r="G93" s="179"/>
    </row>
    <row r="94" spans="2:7" s="184" customFormat="1" ht="18.75" customHeight="1" outlineLevel="1">
      <c r="B94" s="187">
        <v>5025232898848</v>
      </c>
      <c r="C94" s="62" t="s">
        <v>272</v>
      </c>
      <c r="D94" s="56" t="str">
        <f>IFERROR(IF(VLOOKUP($C94,'Tarifa Compacta'!$C:$E,2,0)=0,"",VLOOKUP($C94,'Tarifa Compacta'!$C:$E,2,0)),"")</f>
        <v/>
      </c>
      <c r="E94" s="472" t="str">
        <f>IFERROR(VLOOKUP($C94,'Tarifa Compacta'!$C:$E,3,0),"")</f>
        <v>Conducto adaptable desde 3,60kW hasta 5kW con nanoe™X</v>
      </c>
      <c r="F94" s="61">
        <f>IFERROR(VLOOKUP($C94,'Tarifa Compacta'!C:F,4,0),"")</f>
        <v>1056</v>
      </c>
      <c r="G94" s="179"/>
    </row>
    <row r="95" spans="2:7" s="184" customFormat="1" ht="18.75" customHeight="1" outlineLevel="1">
      <c r="B95" s="187">
        <v>5025232885886</v>
      </c>
      <c r="C95" s="62" t="s">
        <v>250</v>
      </c>
      <c r="D95" s="56" t="str">
        <f>IFERROR(IF(VLOOKUP($C95,'Tarifa Compacta'!$C:$E,2,0)=0,"",VLOOKUP($C95,'Tarifa Compacta'!$C:$E,2,0)),"")</f>
        <v>R32</v>
      </c>
      <c r="E95" s="466" t="str">
        <f>IFERROR(VLOOKUP($C95,'Tarifa Compacta'!$C:$E,3,0),"")</f>
        <v>3,6 kW Monofásica</v>
      </c>
      <c r="F95" s="61">
        <f>IFERROR(VLOOKUP($C95,'Tarifa Compacta'!C:F,4,0),"")</f>
        <v>670</v>
      </c>
      <c r="G95" s="179"/>
    </row>
    <row r="96" spans="2:7" s="184" customFormat="1" ht="18.75" customHeight="1" outlineLevel="1">
      <c r="B96" s="188">
        <v>5025232910809</v>
      </c>
      <c r="C96" s="64" t="s">
        <v>333</v>
      </c>
      <c r="D96" s="374" t="str">
        <f>IFERROR(IF(VLOOKUP($C96,'Tarifa Compacta'!$C:$E,2,0)=0,"",VLOOKUP($C96,'Tarifa Compacta'!$C:$E,2,0)),"")</f>
        <v/>
      </c>
      <c r="E96" s="473" t="str">
        <f>IFERROR(VLOOKUP($C96,'Tarifa Compacta'!$C:$E,3,0),"")</f>
        <v>Mando por cable táctil simplificado (color negro)</v>
      </c>
      <c r="F96" s="65">
        <f>IFERROR(VLOOKUP($C96,'Tarifa Compacta'!C:F,4,0),"")</f>
        <v>188</v>
      </c>
      <c r="G96" s="179"/>
    </row>
    <row r="97" spans="2:7" s="184" customFormat="1" ht="18.75" customHeight="1" outlineLevel="1">
      <c r="B97" s="187" t="s">
        <v>1070</v>
      </c>
      <c r="C97" s="32" t="s">
        <v>838</v>
      </c>
      <c r="D97" s="97" t="str">
        <f>IFERROR(IF(VLOOKUP($C97,'Tarifa Compacta'!$C:$E,2,0)=0,"",VLOOKUP($C97,'Tarifa Compacta'!$C:$E,2,0)),"")</f>
        <v>R32</v>
      </c>
      <c r="E97" s="466" t="str">
        <f>IFERROR(VLOOKUP($C97,'Tarifa Compacta'!$C:$E,3,0),"")</f>
        <v>Kit conducto adaptable 5kW Standard + RTC6</v>
      </c>
      <c r="F97" s="22">
        <f>IFERROR(VLOOKUP($C97,'Tarifa Compacta'!C:F,4,0),"")</f>
        <v>2592</v>
      </c>
      <c r="G97" s="179"/>
    </row>
    <row r="98" spans="2:7" s="184" customFormat="1" ht="18.75" customHeight="1" outlineLevel="1">
      <c r="B98" s="187">
        <v>5025232898848</v>
      </c>
      <c r="C98" s="62" t="s">
        <v>272</v>
      </c>
      <c r="D98" s="56" t="str">
        <f>IFERROR(IF(VLOOKUP($C98,'Tarifa Compacta'!$C:$E,2,0)=0,"",VLOOKUP($C98,'Tarifa Compacta'!$C:$E,2,0)),"")</f>
        <v/>
      </c>
      <c r="E98" s="472" t="str">
        <f>IFERROR(VLOOKUP($C98,'Tarifa Compacta'!$C:$E,3,0),"")</f>
        <v>Conducto adaptable desde 3,60kW hasta 5kW con nanoe™X</v>
      </c>
      <c r="F98" s="61">
        <f>IFERROR(VLOOKUP($C98,'Tarifa Compacta'!C:F,4,0),"")</f>
        <v>1056</v>
      </c>
      <c r="G98" s="179"/>
    </row>
    <row r="99" spans="2:7" s="184" customFormat="1" ht="18.75" customHeight="1" outlineLevel="1">
      <c r="B99" s="187">
        <v>5025232885893</v>
      </c>
      <c r="C99" s="62" t="s">
        <v>251</v>
      </c>
      <c r="D99" s="56" t="str">
        <f>IFERROR(IF(VLOOKUP($C99,'Tarifa Compacta'!$C:$E,2,0)=0,"",VLOOKUP($C99,'Tarifa Compacta'!$C:$E,2,0)),"")</f>
        <v>R32</v>
      </c>
      <c r="E99" s="466" t="str">
        <f>IFERROR(VLOOKUP($C99,'Tarifa Compacta'!$C:$E,3,0),"")</f>
        <v>5 kW Monofásica</v>
      </c>
      <c r="F99" s="61">
        <f>IFERROR(VLOOKUP($C99,'Tarifa Compacta'!C:F,4,0),"")</f>
        <v>1348</v>
      </c>
      <c r="G99" s="179"/>
    </row>
    <row r="100" spans="2:7" s="184" customFormat="1" ht="18.75" customHeight="1" outlineLevel="1">
      <c r="B100" s="188">
        <v>5025232910809</v>
      </c>
      <c r="C100" s="64" t="s">
        <v>333</v>
      </c>
      <c r="D100" s="374" t="str">
        <f>IFERROR(IF(VLOOKUP($C100,'Tarifa Compacta'!$C:$E,2,0)=0,"",VLOOKUP($C100,'Tarifa Compacta'!$C:$E,2,0)),"")</f>
        <v/>
      </c>
      <c r="E100" s="473" t="str">
        <f>IFERROR(VLOOKUP($C100,'Tarifa Compacta'!$C:$E,3,0),"")</f>
        <v>Mando por cable táctil simplificado (color negro)</v>
      </c>
      <c r="F100" s="65">
        <f>IFERROR(VLOOKUP($C100,'Tarifa Compacta'!C:F,4,0),"")</f>
        <v>188</v>
      </c>
      <c r="G100" s="179"/>
    </row>
    <row r="101" spans="2:7" s="184" customFormat="1" ht="18.75" customHeight="1" outlineLevel="1">
      <c r="B101" s="187" t="s">
        <v>1071</v>
      </c>
      <c r="C101" s="32" t="s">
        <v>858</v>
      </c>
      <c r="D101" s="97" t="str">
        <f>IFERROR(IF(VLOOKUP($C101,'Tarifa Compacta'!$C:$E,2,0)=0,"",VLOOKUP($C101,'Tarifa Compacta'!$C:$E,2,0)),"")</f>
        <v>R32</v>
      </c>
      <c r="E101" s="466" t="str">
        <f>IFERROR(VLOOKUP($C101,'Tarifa Compacta'!$C:$E,3,0),"")</f>
        <v>Kit conducto adaptable 6kW Standard + RTC6</v>
      </c>
      <c r="F101" s="22">
        <f>IFERROR(VLOOKUP($C101,'Tarifa Compacta'!C:F,4,0),"")</f>
        <v>2668</v>
      </c>
      <c r="G101" s="179"/>
    </row>
    <row r="102" spans="2:7" s="184" customFormat="1" ht="18.75" customHeight="1" outlineLevel="1">
      <c r="B102" s="187">
        <v>5025232898855</v>
      </c>
      <c r="C102" s="62" t="s">
        <v>273</v>
      </c>
      <c r="D102" s="56" t="str">
        <f>IFERROR(IF(VLOOKUP($C102,'Tarifa Compacta'!$C:$E,2,0)=0,"",VLOOKUP($C102,'Tarifa Compacta'!$C:$E,2,0)),"")</f>
        <v/>
      </c>
      <c r="E102" s="472" t="str">
        <f>IFERROR(VLOOKUP($C102,'Tarifa Compacta'!$C:$E,3,0),"")</f>
        <v>Conducto adaptable desde 6kW hasta 7,10kW con nanoe™X</v>
      </c>
      <c r="F102" s="61">
        <f>IFERROR(VLOOKUP($C102,'Tarifa Compacta'!C:F,4,0),"")</f>
        <v>1076</v>
      </c>
      <c r="G102" s="179"/>
    </row>
    <row r="103" spans="2:7" s="184" customFormat="1" ht="18.75" customHeight="1" outlineLevel="1">
      <c r="B103" s="187">
        <v>5025232885893</v>
      </c>
      <c r="C103" s="62" t="s">
        <v>252</v>
      </c>
      <c r="D103" s="56" t="str">
        <f>IFERROR(IF(VLOOKUP($C103,'Tarifa Compacta'!$C:$E,2,0)=0,"",VLOOKUP($C103,'Tarifa Compacta'!$C:$E,2,0)),"")</f>
        <v>R32</v>
      </c>
      <c r="E103" s="466" t="str">
        <f>IFERROR(VLOOKUP($C103,'Tarifa Compacta'!$C:$E,3,0),"")</f>
        <v>6 kW Monofásica</v>
      </c>
      <c r="F103" s="61">
        <f>IFERROR(VLOOKUP($C103,'Tarifa Compacta'!C:F,4,0),"")</f>
        <v>1404</v>
      </c>
      <c r="G103" s="179"/>
    </row>
    <row r="104" spans="2:7" s="184" customFormat="1" ht="18.75" customHeight="1" outlineLevel="1">
      <c r="B104" s="188">
        <v>5025232910809</v>
      </c>
      <c r="C104" s="64" t="s">
        <v>333</v>
      </c>
      <c r="D104" s="374" t="str">
        <f>IFERROR(IF(VLOOKUP($C104,'Tarifa Compacta'!$C:$E,2,0)=0,"",VLOOKUP($C104,'Tarifa Compacta'!$C:$E,2,0)),"")</f>
        <v/>
      </c>
      <c r="E104" s="473" t="str">
        <f>IFERROR(VLOOKUP($C104,'Tarifa Compacta'!$C:$E,3,0),"")</f>
        <v>Mando por cable táctil simplificado (color negro)</v>
      </c>
      <c r="F104" s="65">
        <f>IFERROR(VLOOKUP($C104,'Tarifa Compacta'!C:F,4,0),"")</f>
        <v>188</v>
      </c>
      <c r="G104" s="179"/>
    </row>
    <row r="105" spans="2:7" s="184" customFormat="1" ht="18.75" outlineLevel="1">
      <c r="B105" s="187" t="s">
        <v>1072</v>
      </c>
      <c r="C105" s="32" t="s">
        <v>878</v>
      </c>
      <c r="D105" s="97" t="str">
        <f>IFERROR(IF(VLOOKUP($C105,'Tarifa Compacta'!$C:$E,2,0)=0,"",VLOOKUP($C105,'Tarifa Compacta'!$C:$E,2,0)),"")</f>
        <v>R32</v>
      </c>
      <c r="E105" s="466" t="str">
        <f>IFERROR(VLOOKUP($C105,'Tarifa Compacta'!$C:$E,3,0),"")</f>
        <v>Kit conducto adaptable 7,10kW Standard + RTC6</v>
      </c>
      <c r="F105" s="22">
        <f>IFERROR(VLOOKUP($C105,'Tarifa Compacta'!C:F,4,0),"")</f>
        <v>2681</v>
      </c>
      <c r="G105" s="179"/>
    </row>
    <row r="106" spans="2:7" s="184" customFormat="1" ht="18" outlineLevel="1">
      <c r="B106" s="187">
        <v>5025232898855</v>
      </c>
      <c r="C106" s="62" t="s">
        <v>273</v>
      </c>
      <c r="D106" s="56" t="str">
        <f>IFERROR(IF(VLOOKUP($C106,'Tarifa Compacta'!$C:$E,2,0)=0,"",VLOOKUP($C106,'Tarifa Compacta'!$C:$E,2,0)),"")</f>
        <v/>
      </c>
      <c r="E106" s="472" t="str">
        <f>IFERROR(VLOOKUP($C106,'Tarifa Compacta'!$C:$E,3,0),"")</f>
        <v>Conducto adaptable desde 6kW hasta 7,10kW con nanoe™X</v>
      </c>
      <c r="F106" s="61">
        <f>IFERROR(VLOOKUP($C106,'Tarifa Compacta'!C:F,4,0),"")</f>
        <v>1076</v>
      </c>
      <c r="G106" s="179"/>
    </row>
    <row r="107" spans="2:7" s="184" customFormat="1" ht="18" outlineLevel="1">
      <c r="B107" s="187">
        <v>5025232899364</v>
      </c>
      <c r="C107" s="62" t="s">
        <v>253</v>
      </c>
      <c r="D107" s="56" t="str">
        <f>IFERROR(IF(VLOOKUP($C107,'Tarifa Compacta'!$C:$E,2,0)=0,"",VLOOKUP($C107,'Tarifa Compacta'!$C:$E,2,0)),"")</f>
        <v>R32</v>
      </c>
      <c r="E107" s="466" t="str">
        <f>IFERROR(VLOOKUP($C107,'Tarifa Compacta'!$C:$E,3,0),"")</f>
        <v>7,1 kW Monofásica</v>
      </c>
      <c r="F107" s="61">
        <f>IFERROR(VLOOKUP($C107,'Tarifa Compacta'!C:F,4,0),"")</f>
        <v>1417</v>
      </c>
      <c r="G107" s="179"/>
    </row>
    <row r="108" spans="2:7" s="184" customFormat="1" ht="18" outlineLevel="1">
      <c r="B108" s="188">
        <v>5025232910809</v>
      </c>
      <c r="C108" s="64" t="s">
        <v>333</v>
      </c>
      <c r="D108" s="374" t="str">
        <f>IFERROR(IF(VLOOKUP($C108,'Tarifa Compacta'!$C:$E,2,0)=0,"",VLOOKUP($C108,'Tarifa Compacta'!$C:$E,2,0)),"")</f>
        <v/>
      </c>
      <c r="E108" s="473" t="str">
        <f>IFERROR(VLOOKUP($C108,'Tarifa Compacta'!$C:$E,3,0),"")</f>
        <v>Mando por cable táctil simplificado (color negro)</v>
      </c>
      <c r="F108" s="65">
        <f>IFERROR(VLOOKUP($C108,'Tarifa Compacta'!C:F,4,0),"")</f>
        <v>188</v>
      </c>
      <c r="G108" s="179"/>
    </row>
    <row r="109" spans="2:7" s="184" customFormat="1" ht="18.75" outlineLevel="1">
      <c r="B109" s="187" t="s">
        <v>1073</v>
      </c>
      <c r="C109" s="32" t="s">
        <v>761</v>
      </c>
      <c r="D109" s="97" t="str">
        <f>IFERROR(IF(VLOOKUP($C109,'Tarifa Compacta'!$C:$E,2,0)=0,"",VLOOKUP($C109,'Tarifa Compacta'!$C:$E,2,0)),"")</f>
        <v>R32</v>
      </c>
      <c r="E109" s="466" t="str">
        <f>IFERROR(VLOOKUP($C109,'Tarifa Compacta'!$C:$E,3,0),"")</f>
        <v>Kit conducto adaptable 10kW Standard + RTC6</v>
      </c>
      <c r="F109" s="22">
        <f>IFERROR(VLOOKUP($C109,'Tarifa Compacta'!C:F,4,0),"")</f>
        <v>4072</v>
      </c>
      <c r="G109" s="179"/>
    </row>
    <row r="110" spans="2:7" s="184" customFormat="1" ht="18" outlineLevel="1">
      <c r="B110" s="187">
        <v>5025232898862</v>
      </c>
      <c r="C110" s="62" t="s">
        <v>274</v>
      </c>
      <c r="D110" s="56" t="str">
        <f>IFERROR(IF(VLOOKUP($C110,'Tarifa Compacta'!$C:$E,2,0)=0,"",VLOOKUP($C110,'Tarifa Compacta'!$C:$E,2,0)),"")</f>
        <v/>
      </c>
      <c r="E110" s="472" t="str">
        <f>IFERROR(VLOOKUP($C110,'Tarifa Compacta'!$C:$E,3,0),"")</f>
        <v>Conducto adaptable desde 10kW hasta 14kW con nanoe™X</v>
      </c>
      <c r="F110" s="61">
        <f>IFERROR(VLOOKUP($C110,'Tarifa Compacta'!C:F,4,0),"")</f>
        <v>1782</v>
      </c>
      <c r="G110" s="179"/>
    </row>
    <row r="111" spans="2:7" s="184" customFormat="1" ht="18" outlineLevel="1">
      <c r="B111" s="187">
        <v>5025232941032</v>
      </c>
      <c r="C111" s="62" t="s">
        <v>254</v>
      </c>
      <c r="D111" s="56" t="str">
        <f>IFERROR(IF(VLOOKUP($C111,'Tarifa Compacta'!$C:$E,2,0)=0,"",VLOOKUP($C111,'Tarifa Compacta'!$C:$E,2,0)),"")</f>
        <v>R32</v>
      </c>
      <c r="E111" s="466" t="str">
        <f>IFERROR(VLOOKUP($C111,'Tarifa Compacta'!$C:$E,3,0),"")</f>
        <v>10 kW Monofásica</v>
      </c>
      <c r="F111" s="61">
        <f>IFERROR(VLOOKUP($C111,'Tarifa Compacta'!C:F,4,0),"")</f>
        <v>2102</v>
      </c>
      <c r="G111" s="179"/>
    </row>
    <row r="112" spans="2:7" s="184" customFormat="1" ht="18" outlineLevel="1">
      <c r="B112" s="188">
        <v>5025232910809</v>
      </c>
      <c r="C112" s="64" t="s">
        <v>333</v>
      </c>
      <c r="D112" s="374" t="str">
        <f>IFERROR(IF(VLOOKUP($C112,'Tarifa Compacta'!$C:$E,2,0)=0,"",VLOOKUP($C112,'Tarifa Compacta'!$C:$E,2,0)),"")</f>
        <v/>
      </c>
      <c r="E112" s="473" t="str">
        <f>IFERROR(VLOOKUP($C112,'Tarifa Compacta'!$C:$E,3,0),"")</f>
        <v>Mando por cable táctil simplificado (color negro)</v>
      </c>
      <c r="F112" s="65">
        <f>IFERROR(VLOOKUP($C112,'Tarifa Compacta'!C:F,4,0),"")</f>
        <v>188</v>
      </c>
      <c r="G112" s="179"/>
    </row>
    <row r="113" spans="2:7" s="184" customFormat="1" ht="18.75" outlineLevel="1">
      <c r="B113" s="187" t="s">
        <v>1074</v>
      </c>
      <c r="C113" s="32" t="s">
        <v>764</v>
      </c>
      <c r="D113" s="97" t="str">
        <f>IFERROR(IF(VLOOKUP($C113,'Tarifa Compacta'!$C:$E,2,0)=0,"",VLOOKUP($C113,'Tarifa Compacta'!$C:$E,2,0)),"")</f>
        <v>R32</v>
      </c>
      <c r="E113" s="466" t="str">
        <f>IFERROR(VLOOKUP($C113,'Tarifa Compacta'!$C:$E,3,0),"")</f>
        <v>Kit conducto adaptable 10kW Standard trifásica + RTC6</v>
      </c>
      <c r="F113" s="22">
        <f>IFERROR(VLOOKUP($C113,'Tarifa Compacta'!C:F,4,0),"")</f>
        <v>4436</v>
      </c>
      <c r="G113" s="179"/>
    </row>
    <row r="114" spans="2:7" s="184" customFormat="1" ht="18" outlineLevel="1">
      <c r="B114" s="187">
        <v>5025232898862</v>
      </c>
      <c r="C114" s="62" t="s">
        <v>274</v>
      </c>
      <c r="D114" s="56" t="str">
        <f>IFERROR(IF(VLOOKUP($C114,'Tarifa Compacta'!$C:$E,2,0)=0,"",VLOOKUP($C114,'Tarifa Compacta'!$C:$E,2,0)),"")</f>
        <v/>
      </c>
      <c r="E114" s="472" t="str">
        <f>IFERROR(VLOOKUP($C114,'Tarifa Compacta'!$C:$E,3,0),"")</f>
        <v>Conducto adaptable desde 10kW hasta 14kW con nanoe™X</v>
      </c>
      <c r="F114" s="61">
        <f>IFERROR(VLOOKUP($C114,'Tarifa Compacta'!C:F,4,0),"")</f>
        <v>1782</v>
      </c>
      <c r="G114" s="179"/>
    </row>
    <row r="115" spans="2:7" s="184" customFormat="1" ht="18" outlineLevel="1">
      <c r="B115" s="187">
        <v>5025232941049</v>
      </c>
      <c r="C115" s="62" t="s">
        <v>257</v>
      </c>
      <c r="D115" s="56" t="str">
        <f>IFERROR(IF(VLOOKUP($C115,'Tarifa Compacta'!$C:$E,2,0)=0,"",VLOOKUP($C115,'Tarifa Compacta'!$C:$E,2,0)),"")</f>
        <v>R32</v>
      </c>
      <c r="E115" s="466" t="str">
        <f>IFERROR(VLOOKUP($C115,'Tarifa Compacta'!$C:$E,3,0),"")</f>
        <v>10 kW Trifásica</v>
      </c>
      <c r="F115" s="61">
        <f>IFERROR(VLOOKUP($C115,'Tarifa Compacta'!C:F,4,0),"")</f>
        <v>2466</v>
      </c>
      <c r="G115" s="179"/>
    </row>
    <row r="116" spans="2:7" s="184" customFormat="1" ht="18" outlineLevel="1">
      <c r="B116" s="188">
        <v>5025232910809</v>
      </c>
      <c r="C116" s="64" t="s">
        <v>333</v>
      </c>
      <c r="D116" s="374" t="str">
        <f>IFERROR(IF(VLOOKUP($C116,'Tarifa Compacta'!$C:$E,2,0)=0,"",VLOOKUP($C116,'Tarifa Compacta'!$C:$E,2,0)),"")</f>
        <v/>
      </c>
      <c r="E116" s="473" t="str">
        <f>IFERROR(VLOOKUP($C116,'Tarifa Compacta'!$C:$E,3,0),"")</f>
        <v>Mando por cable táctil simplificado (color negro)</v>
      </c>
      <c r="F116" s="65">
        <f>IFERROR(VLOOKUP($C116,'Tarifa Compacta'!C:F,4,0),"")</f>
        <v>188</v>
      </c>
      <c r="G116" s="179"/>
    </row>
    <row r="117" spans="2:7" s="184" customFormat="1" ht="18.75" outlineLevel="1">
      <c r="B117" s="187" t="s">
        <v>1075</v>
      </c>
      <c r="C117" s="32" t="s">
        <v>781</v>
      </c>
      <c r="D117" s="97" t="str">
        <f>IFERROR(IF(VLOOKUP($C117,'Tarifa Compacta'!$C:$E,2,0)=0,"",VLOOKUP($C117,'Tarifa Compacta'!$C:$E,2,0)),"")</f>
        <v>R32</v>
      </c>
      <c r="E117" s="466" t="str">
        <f>IFERROR(VLOOKUP($C117,'Tarifa Compacta'!$C:$E,3,0),"")</f>
        <v>Kit conducto adaptable 12,50kW Standard + RTC6</v>
      </c>
      <c r="F117" s="22">
        <f>IFERROR(VLOOKUP($C117,'Tarifa Compacta'!C:F,4,0),"")</f>
        <v>4754</v>
      </c>
      <c r="G117" s="179"/>
    </row>
    <row r="118" spans="2:7" s="184" customFormat="1" ht="18" outlineLevel="1">
      <c r="B118" s="187">
        <v>5025232898862</v>
      </c>
      <c r="C118" s="62" t="s">
        <v>274</v>
      </c>
      <c r="D118" s="56" t="str">
        <f>IFERROR(IF(VLOOKUP($C118,'Tarifa Compacta'!$C:$E,2,0)=0,"",VLOOKUP($C118,'Tarifa Compacta'!$C:$E,2,0)),"")</f>
        <v/>
      </c>
      <c r="E118" s="472" t="str">
        <f>IFERROR(VLOOKUP($C118,'Tarifa Compacta'!$C:$E,3,0),"")</f>
        <v>Conducto adaptable desde 10kW hasta 14kW con nanoe™X</v>
      </c>
      <c r="F118" s="61">
        <f>IFERROR(VLOOKUP($C118,'Tarifa Compacta'!C:F,4,0),"")</f>
        <v>1782</v>
      </c>
      <c r="G118" s="179"/>
    </row>
    <row r="119" spans="2:7" s="184" customFormat="1" ht="18" outlineLevel="1">
      <c r="B119" s="187">
        <v>5025232941056</v>
      </c>
      <c r="C119" s="62" t="s">
        <v>255</v>
      </c>
      <c r="D119" s="56" t="str">
        <f>IFERROR(IF(VLOOKUP($C119,'Tarifa Compacta'!$C:$E,2,0)=0,"",VLOOKUP($C119,'Tarifa Compacta'!$C:$E,2,0)),"")</f>
        <v>R32</v>
      </c>
      <c r="E119" s="466" t="str">
        <f>IFERROR(VLOOKUP($C119,'Tarifa Compacta'!$C:$E,3,0),"")</f>
        <v>12,5 kW Monofásica</v>
      </c>
      <c r="F119" s="61">
        <f>IFERROR(VLOOKUP($C119,'Tarifa Compacta'!C:F,4,0),"")</f>
        <v>2784</v>
      </c>
      <c r="G119" s="179"/>
    </row>
    <row r="120" spans="2:7" s="184" customFormat="1" ht="18" outlineLevel="1">
      <c r="B120" s="188">
        <v>5025232910809</v>
      </c>
      <c r="C120" s="64" t="s">
        <v>333</v>
      </c>
      <c r="D120" s="374" t="str">
        <f>IFERROR(IF(VLOOKUP($C120,'Tarifa Compacta'!$C:$E,2,0)=0,"",VLOOKUP($C120,'Tarifa Compacta'!$C:$E,2,0)),"")</f>
        <v/>
      </c>
      <c r="E120" s="473" t="str">
        <f>IFERROR(VLOOKUP($C120,'Tarifa Compacta'!$C:$E,3,0),"")</f>
        <v>Mando por cable táctil simplificado (color negro)</v>
      </c>
      <c r="F120" s="65">
        <f>IFERROR(VLOOKUP($C120,'Tarifa Compacta'!C:F,4,0),"")</f>
        <v>188</v>
      </c>
      <c r="G120" s="179"/>
    </row>
    <row r="121" spans="2:7" s="184" customFormat="1" ht="18.75" outlineLevel="1">
      <c r="B121" s="187" t="s">
        <v>1076</v>
      </c>
      <c r="C121" s="32" t="s">
        <v>784</v>
      </c>
      <c r="D121" s="97" t="str">
        <f>IFERROR(IF(VLOOKUP($C121,'Tarifa Compacta'!$C:$E,2,0)=0,"",VLOOKUP($C121,'Tarifa Compacta'!$C:$E,2,0)),"")</f>
        <v>R32</v>
      </c>
      <c r="E121" s="466" t="str">
        <f>IFERROR(VLOOKUP($C121,'Tarifa Compacta'!$C:$E,3,0),"")</f>
        <v>Kit conducto adaptable 12,50kW Standard trifásica + RTC6</v>
      </c>
      <c r="F121" s="22">
        <f>IFERROR(VLOOKUP($C121,'Tarifa Compacta'!C:F,4,0),"")</f>
        <v>5168</v>
      </c>
      <c r="G121" s="179"/>
    </row>
    <row r="122" spans="2:7" s="184" customFormat="1" ht="18" outlineLevel="1">
      <c r="B122" s="187">
        <v>5025232898862</v>
      </c>
      <c r="C122" s="62" t="s">
        <v>274</v>
      </c>
      <c r="D122" s="56" t="str">
        <f>IFERROR(IF(VLOOKUP($C122,'Tarifa Compacta'!$C:$E,2,0)=0,"",VLOOKUP($C122,'Tarifa Compacta'!$C:$E,2,0)),"")</f>
        <v/>
      </c>
      <c r="E122" s="472" t="str">
        <f>IFERROR(VLOOKUP($C122,'Tarifa Compacta'!$C:$E,3,0),"")</f>
        <v>Conducto adaptable desde 10kW hasta 14kW con nanoe™X</v>
      </c>
      <c r="F122" s="61">
        <f>IFERROR(VLOOKUP($C122,'Tarifa Compacta'!C:F,4,0),"")</f>
        <v>1782</v>
      </c>
      <c r="G122" s="179"/>
    </row>
    <row r="123" spans="2:7" s="184" customFormat="1" ht="18" outlineLevel="1">
      <c r="B123" s="187">
        <v>5025232941063</v>
      </c>
      <c r="C123" s="62" t="s">
        <v>258</v>
      </c>
      <c r="D123" s="56" t="str">
        <f>IFERROR(IF(VLOOKUP($C123,'Tarifa Compacta'!$C:$E,2,0)=0,"",VLOOKUP($C123,'Tarifa Compacta'!$C:$E,2,0)),"")</f>
        <v>R32</v>
      </c>
      <c r="E123" s="466" t="str">
        <f>IFERROR(VLOOKUP($C123,'Tarifa Compacta'!$C:$E,3,0),"")</f>
        <v>12,5 kW Trifásica</v>
      </c>
      <c r="F123" s="61">
        <f>IFERROR(VLOOKUP($C123,'Tarifa Compacta'!C:F,4,0),"")</f>
        <v>3198</v>
      </c>
      <c r="G123" s="179"/>
    </row>
    <row r="124" spans="2:7" s="184" customFormat="1" ht="18" outlineLevel="1">
      <c r="B124" s="188">
        <v>5025232910809</v>
      </c>
      <c r="C124" s="64" t="s">
        <v>333</v>
      </c>
      <c r="D124" s="374" t="str">
        <f>IFERROR(IF(VLOOKUP($C124,'Tarifa Compacta'!$C:$E,2,0)=0,"",VLOOKUP($C124,'Tarifa Compacta'!$C:$E,2,0)),"")</f>
        <v/>
      </c>
      <c r="E124" s="473" t="str">
        <f>IFERROR(VLOOKUP($C124,'Tarifa Compacta'!$C:$E,3,0),"")</f>
        <v>Mando por cable táctil simplificado (color negro)</v>
      </c>
      <c r="F124" s="65">
        <f>IFERROR(VLOOKUP($C124,'Tarifa Compacta'!C:F,4,0),"")</f>
        <v>188</v>
      </c>
      <c r="G124" s="179"/>
    </row>
    <row r="125" spans="2:7" s="184" customFormat="1" ht="18.75" outlineLevel="1">
      <c r="B125" s="187" t="s">
        <v>1077</v>
      </c>
      <c r="C125" s="32" t="s">
        <v>797</v>
      </c>
      <c r="D125" s="97" t="str">
        <f>IFERROR(IF(VLOOKUP($C125,'Tarifa Compacta'!$C:$E,2,0)=0,"",VLOOKUP($C125,'Tarifa Compacta'!$C:$E,2,0)),"")</f>
        <v>R32</v>
      </c>
      <c r="E125" s="466" t="str">
        <f>IFERROR(VLOOKUP($C125,'Tarifa Compacta'!$C:$E,3,0),"")</f>
        <v>Kit conducto adaptable 14kW Standard + RTC6</v>
      </c>
      <c r="F125" s="22">
        <f>IFERROR(VLOOKUP($C125,'Tarifa Compacta'!C:F,4,0),"")</f>
        <v>5959</v>
      </c>
      <c r="G125" s="179"/>
    </row>
    <row r="126" spans="2:7" s="184" customFormat="1" ht="18" outlineLevel="1">
      <c r="B126" s="187">
        <v>5025232898862</v>
      </c>
      <c r="C126" s="62" t="s">
        <v>274</v>
      </c>
      <c r="D126" s="56" t="str">
        <f>IFERROR(IF(VLOOKUP($C126,'Tarifa Compacta'!$C:$E,2,0)=0,"",VLOOKUP($C126,'Tarifa Compacta'!$C:$E,2,0)),"")</f>
        <v/>
      </c>
      <c r="E126" s="472" t="str">
        <f>IFERROR(VLOOKUP($C126,'Tarifa Compacta'!$C:$E,3,0),"")</f>
        <v>Conducto adaptable desde 10kW hasta 14kW con nanoe™X</v>
      </c>
      <c r="F126" s="61">
        <f>IFERROR(VLOOKUP($C126,'Tarifa Compacta'!C:F,4,0),"")</f>
        <v>1782</v>
      </c>
      <c r="G126" s="179"/>
    </row>
    <row r="127" spans="2:7" s="184" customFormat="1" ht="18" outlineLevel="1">
      <c r="B127" s="187">
        <v>5025232941070</v>
      </c>
      <c r="C127" s="62" t="s">
        <v>256</v>
      </c>
      <c r="D127" s="56" t="str">
        <f>IFERROR(IF(VLOOKUP($C127,'Tarifa Compacta'!$C:$E,2,0)=0,"",VLOOKUP($C127,'Tarifa Compacta'!$C:$E,2,0)),"")</f>
        <v>R32</v>
      </c>
      <c r="E127" s="466" t="str">
        <f>IFERROR(VLOOKUP($C127,'Tarifa Compacta'!$C:$E,3,0),"")</f>
        <v>14 kW Monofásica</v>
      </c>
      <c r="F127" s="61">
        <f>IFERROR(VLOOKUP($C127,'Tarifa Compacta'!C:F,4,0),"")</f>
        <v>3989</v>
      </c>
      <c r="G127" s="179"/>
    </row>
    <row r="128" spans="2:7" s="184" customFormat="1" ht="18" outlineLevel="1">
      <c r="B128" s="188">
        <v>5025232910809</v>
      </c>
      <c r="C128" s="64" t="s">
        <v>333</v>
      </c>
      <c r="D128" s="374" t="str">
        <f>IFERROR(IF(VLOOKUP($C128,'Tarifa Compacta'!$C:$E,2,0)=0,"",VLOOKUP($C128,'Tarifa Compacta'!$C:$E,2,0)),"")</f>
        <v/>
      </c>
      <c r="E128" s="473" t="str">
        <f>IFERROR(VLOOKUP($C128,'Tarifa Compacta'!$C:$E,3,0),"")</f>
        <v>Mando por cable táctil simplificado (color negro)</v>
      </c>
      <c r="F128" s="65">
        <f>IFERROR(VLOOKUP($C128,'Tarifa Compacta'!C:F,4,0),"")</f>
        <v>188</v>
      </c>
      <c r="G128" s="179"/>
    </row>
    <row r="129" spans="2:7" s="184" customFormat="1" ht="18.75" outlineLevel="1">
      <c r="B129" s="187" t="s">
        <v>1078</v>
      </c>
      <c r="C129" s="32" t="s">
        <v>800</v>
      </c>
      <c r="D129" s="97" t="str">
        <f>IFERROR(IF(VLOOKUP($C129,'Tarifa Compacta'!$C:$E,2,0)=0,"",VLOOKUP($C129,'Tarifa Compacta'!$C:$E,2,0)),"")</f>
        <v>R32</v>
      </c>
      <c r="E129" s="466" t="str">
        <f>IFERROR(VLOOKUP($C129,'Tarifa Compacta'!$C:$E,3,0),"")</f>
        <v>Kit conducto adaptable 14kW Standard trifásica + RTC6</v>
      </c>
      <c r="F129" s="22">
        <f>IFERROR(VLOOKUP($C129,'Tarifa Compacta'!C:F,4,0),"")</f>
        <v>6300</v>
      </c>
      <c r="G129" s="179"/>
    </row>
    <row r="130" spans="2:7" s="184" customFormat="1" ht="18" outlineLevel="1">
      <c r="B130" s="187">
        <v>5025232898862</v>
      </c>
      <c r="C130" s="62" t="s">
        <v>274</v>
      </c>
      <c r="D130" s="56" t="str">
        <f>IFERROR(IF(VLOOKUP($C130,'Tarifa Compacta'!$C:$E,2,0)=0,"",VLOOKUP($C130,'Tarifa Compacta'!$C:$E,2,0)),"")</f>
        <v/>
      </c>
      <c r="E130" s="472" t="str">
        <f>IFERROR(VLOOKUP($C130,'Tarifa Compacta'!$C:$E,3,0),"")</f>
        <v>Conducto adaptable desde 10kW hasta 14kW con nanoe™X</v>
      </c>
      <c r="F130" s="61">
        <f>IFERROR(VLOOKUP($C130,'Tarifa Compacta'!C:F,4,0),"")</f>
        <v>1782</v>
      </c>
      <c r="G130" s="179"/>
    </row>
    <row r="131" spans="2:7" s="184" customFormat="1" ht="18" outlineLevel="1">
      <c r="B131" s="187">
        <v>5025232941087</v>
      </c>
      <c r="C131" s="62" t="s">
        <v>259</v>
      </c>
      <c r="D131" s="56" t="str">
        <f>IFERROR(IF(VLOOKUP($C131,'Tarifa Compacta'!$C:$E,2,0)=0,"",VLOOKUP($C131,'Tarifa Compacta'!$C:$E,2,0)),"")</f>
        <v>R32</v>
      </c>
      <c r="E131" s="466" t="str">
        <f>IFERROR(VLOOKUP($C131,'Tarifa Compacta'!$C:$E,3,0),"")</f>
        <v>14 kW Trifásica</v>
      </c>
      <c r="F131" s="61">
        <f>IFERROR(VLOOKUP($C131,'Tarifa Compacta'!C:F,4,0),"")</f>
        <v>4330</v>
      </c>
      <c r="G131" s="179"/>
    </row>
    <row r="132" spans="2:7" s="184" customFormat="1" ht="18" outlineLevel="1">
      <c r="B132" s="188">
        <v>5025232910809</v>
      </c>
      <c r="C132" s="64" t="s">
        <v>333</v>
      </c>
      <c r="D132" s="374" t="str">
        <f>IFERROR(IF(VLOOKUP($C132,'Tarifa Compacta'!$C:$E,2,0)=0,"",VLOOKUP($C132,'Tarifa Compacta'!$C:$E,2,0)),"")</f>
        <v/>
      </c>
      <c r="E132" s="473" t="str">
        <f>IFERROR(VLOOKUP($C132,'Tarifa Compacta'!$C:$E,3,0),"")</f>
        <v>Mando por cable táctil simplificado (color negro)</v>
      </c>
      <c r="F132" s="65">
        <f>IFERROR(VLOOKUP($C132,'Tarifa Compacta'!C:F,4,0),"")</f>
        <v>188</v>
      </c>
      <c r="G132" s="179"/>
    </row>
    <row r="133" spans="2:7" s="184" customFormat="1" ht="53.25" customHeight="1">
      <c r="B133" s="59" t="str">
        <f>'Títulos y textos'!A230</f>
        <v>KITS DE CONDUCTOS ADAPTABLES PF3 ELITE CON nanoe™X + RTC5B</v>
      </c>
      <c r="C133" s="59"/>
      <c r="D133" s="372"/>
      <c r="E133" s="91"/>
      <c r="F133" s="60"/>
      <c r="G133" s="179"/>
    </row>
    <row r="134" spans="2:7" s="184" customFormat="1" ht="15.75" customHeight="1">
      <c r="B134" s="185"/>
      <c r="C134" s="185"/>
      <c r="D134" s="373"/>
      <c r="E134" s="471"/>
      <c r="F134" s="186"/>
      <c r="G134" s="179"/>
    </row>
    <row r="135" spans="2:7" s="184" customFormat="1" ht="18.75" outlineLevel="1">
      <c r="B135" s="187">
        <v>4010869372893</v>
      </c>
      <c r="C135" s="32" t="s">
        <v>823</v>
      </c>
      <c r="D135" s="97" t="str">
        <f>IFERROR(IF(VLOOKUP($C135,'Tarifa Compacta'!$C:$E,2,0)=0,"",VLOOKUP($C135,'Tarifa Compacta'!$C:$E,2,0)),"")</f>
        <v>R32</v>
      </c>
      <c r="E135" s="466" t="str">
        <f>IFERROR(VLOOKUP($C135,'Tarifa Compacta'!$C:$E,3,0),"")</f>
        <v>Kit conducto adaptable 3,60kW Elite + RTC5B</v>
      </c>
      <c r="F135" s="22">
        <f>IFERROR(VLOOKUP($C135,'Tarifa Compacta'!C:F,4,0),"")</f>
        <v>3264</v>
      </c>
      <c r="G135" s="179"/>
    </row>
    <row r="136" spans="2:7" s="184" customFormat="1" ht="18" outlineLevel="1">
      <c r="B136" s="187">
        <v>5025232898848</v>
      </c>
      <c r="C136" s="62" t="s">
        <v>272</v>
      </c>
      <c r="D136" s="56" t="str">
        <f>IFERROR(IF(VLOOKUP($C136,'Tarifa Compacta'!$C:$E,2,0)=0,"",VLOOKUP($C136,'Tarifa Compacta'!$C:$E,2,0)),"")</f>
        <v/>
      </c>
      <c r="E136" s="472" t="str">
        <f>IFERROR(VLOOKUP($C136,'Tarifa Compacta'!$C:$E,3,0),"")</f>
        <v>Conducto adaptable desde 3,60kW hasta 5kW con nanoe™X</v>
      </c>
      <c r="F136" s="61">
        <f>IFERROR(VLOOKUP($C136,'Tarifa Compacta'!C:F,4,0),"")</f>
        <v>1056</v>
      </c>
      <c r="G136" s="179"/>
    </row>
    <row r="137" spans="2:7" s="184" customFormat="1" ht="18" outlineLevel="1">
      <c r="B137" s="187">
        <v>5025232915507</v>
      </c>
      <c r="C137" s="62" t="s">
        <v>238</v>
      </c>
      <c r="D137" s="56" t="str">
        <f>IFERROR(IF(VLOOKUP($C137,'Tarifa Compacta'!$C:$E,2,0)=0,"",VLOOKUP($C137,'Tarifa Compacta'!$C:$E,2,0)),"")</f>
        <v>R32</v>
      </c>
      <c r="E137" s="466" t="str">
        <f>IFERROR(VLOOKUP($C137,'Tarifa Compacta'!$C:$E,3,0),"")</f>
        <v>3,6 kW Monofásica</v>
      </c>
      <c r="F137" s="61">
        <f>IFERROR(VLOOKUP($C137,'Tarifa Compacta'!C:F,4,0),"")</f>
        <v>2020</v>
      </c>
      <c r="G137" s="179"/>
    </row>
    <row r="138" spans="2:7" s="184" customFormat="1" ht="18" outlineLevel="1">
      <c r="B138" s="188">
        <v>5025232880621</v>
      </c>
      <c r="C138" s="64" t="s">
        <v>336</v>
      </c>
      <c r="D138" s="374" t="str">
        <f>IFERROR(IF(VLOOKUP($C138,'Tarifa Compacta'!$C:$E,2,0)=0,"",VLOOKUP($C138,'Tarifa Compacta'!$C:$E,2,0)),"")</f>
        <v/>
      </c>
      <c r="E138" s="473" t="str">
        <f>IFERROR(VLOOKUP($C138,'Tarifa Compacta'!$C:$E,3,0),"")</f>
        <v>Mando de control por cable</v>
      </c>
      <c r="F138" s="65">
        <f>IFERROR(VLOOKUP($C138,'Tarifa Compacta'!C:F,4,0),"")</f>
        <v>188</v>
      </c>
      <c r="G138" s="179"/>
    </row>
    <row r="139" spans="2:7" s="184" customFormat="1" ht="18.75" outlineLevel="1">
      <c r="B139" s="187">
        <v>4010869372909</v>
      </c>
      <c r="C139" s="32" t="s">
        <v>840</v>
      </c>
      <c r="D139" s="97" t="str">
        <f>IFERROR(IF(VLOOKUP($C139,'Tarifa Compacta'!$C:$E,2,0)=0,"",VLOOKUP($C139,'Tarifa Compacta'!$C:$E,2,0)),"")</f>
        <v>R32</v>
      </c>
      <c r="E139" s="466" t="str">
        <f>IFERROR(VLOOKUP($C139,'Tarifa Compacta'!$C:$E,3,0),"")</f>
        <v>Kit conducto adaptable 5kW Elite + RTC5B</v>
      </c>
      <c r="F139" s="22">
        <f>IFERROR(VLOOKUP($C139,'Tarifa Compacta'!C:F,4,0),"")</f>
        <v>3552</v>
      </c>
      <c r="G139" s="179"/>
    </row>
    <row r="140" spans="2:7" s="184" customFormat="1" ht="18" outlineLevel="1">
      <c r="B140" s="187">
        <v>5025232898848</v>
      </c>
      <c r="C140" s="62" t="s">
        <v>272</v>
      </c>
      <c r="D140" s="56" t="str">
        <f>IFERROR(IF(VLOOKUP($C140,'Tarifa Compacta'!$C:$E,2,0)=0,"",VLOOKUP($C140,'Tarifa Compacta'!$C:$E,2,0)),"")</f>
        <v/>
      </c>
      <c r="E140" s="472" t="str">
        <f>IFERROR(VLOOKUP($C140,'Tarifa Compacta'!$C:$E,3,0),"")</f>
        <v>Conducto adaptable desde 3,60kW hasta 5kW con nanoe™X</v>
      </c>
      <c r="F140" s="61">
        <f>IFERROR(VLOOKUP($C140,'Tarifa Compacta'!C:F,4,0),"")</f>
        <v>1056</v>
      </c>
      <c r="G140" s="179"/>
    </row>
    <row r="141" spans="2:7" s="184" customFormat="1" ht="18" outlineLevel="1">
      <c r="B141" s="187">
        <v>5025232915514</v>
      </c>
      <c r="C141" s="62" t="s">
        <v>239</v>
      </c>
      <c r="D141" s="56" t="str">
        <f>IFERROR(IF(VLOOKUP($C141,'Tarifa Compacta'!$C:$E,2,0)=0,"",VLOOKUP($C141,'Tarifa Compacta'!$C:$E,2,0)),"")</f>
        <v>R32</v>
      </c>
      <c r="E141" s="466" t="str">
        <f>IFERROR(VLOOKUP($C141,'Tarifa Compacta'!$C:$E,3,0),"")</f>
        <v>5 kW Monofásica</v>
      </c>
      <c r="F141" s="61">
        <f>IFERROR(VLOOKUP($C141,'Tarifa Compacta'!C:F,4,0),"")</f>
        <v>2308</v>
      </c>
      <c r="G141" s="179"/>
    </row>
    <row r="142" spans="2:7" s="184" customFormat="1" ht="18" outlineLevel="1">
      <c r="B142" s="188">
        <v>5025232880621</v>
      </c>
      <c r="C142" s="64" t="s">
        <v>336</v>
      </c>
      <c r="D142" s="374" t="str">
        <f>IFERROR(IF(VLOOKUP($C142,'Tarifa Compacta'!$C:$E,2,0)=0,"",VLOOKUP($C142,'Tarifa Compacta'!$C:$E,2,0)),"")</f>
        <v/>
      </c>
      <c r="E142" s="473" t="str">
        <f>IFERROR(VLOOKUP($C142,'Tarifa Compacta'!$C:$E,3,0),"")</f>
        <v>Mando de control por cable</v>
      </c>
      <c r="F142" s="65">
        <f>IFERROR(VLOOKUP($C142,'Tarifa Compacta'!C:F,4,0),"")</f>
        <v>188</v>
      </c>
      <c r="G142" s="179"/>
    </row>
    <row r="143" spans="2:7" s="184" customFormat="1" ht="18.75" outlineLevel="1">
      <c r="B143" s="187">
        <v>4010869372350</v>
      </c>
      <c r="C143" s="32" t="s">
        <v>860</v>
      </c>
      <c r="D143" s="97" t="str">
        <f>IFERROR(IF(VLOOKUP($C143,'Tarifa Compacta'!$C:$E,2,0)=0,"",VLOOKUP($C143,'Tarifa Compacta'!$C:$E,2,0)),"")</f>
        <v>R32</v>
      </c>
      <c r="E143" s="466" t="str">
        <f>IFERROR(VLOOKUP($C143,'Tarifa Compacta'!$C:$E,3,0),"")</f>
        <v>Kit conducto adaptable 6kW Elite + RTC5B</v>
      </c>
      <c r="F143" s="22">
        <f>IFERROR(VLOOKUP($C143,'Tarifa Compacta'!C:F,4,0),"")</f>
        <v>3704</v>
      </c>
      <c r="G143" s="179"/>
    </row>
    <row r="144" spans="2:7" s="184" customFormat="1" ht="18" outlineLevel="1">
      <c r="B144" s="187">
        <v>5025232898855</v>
      </c>
      <c r="C144" s="62" t="s">
        <v>273</v>
      </c>
      <c r="D144" s="56" t="str">
        <f>IFERROR(IF(VLOOKUP($C144,'Tarifa Compacta'!$C:$E,2,0)=0,"",VLOOKUP($C144,'Tarifa Compacta'!$C:$E,2,0)),"")</f>
        <v/>
      </c>
      <c r="E144" s="472" t="str">
        <f>IFERROR(VLOOKUP($C144,'Tarifa Compacta'!$C:$E,3,0),"")</f>
        <v>Conducto adaptable desde 6kW hasta 7,10kW con nanoe™X</v>
      </c>
      <c r="F144" s="61">
        <f>IFERROR(VLOOKUP($C144,'Tarifa Compacta'!C:F,4,0),"")</f>
        <v>1076</v>
      </c>
      <c r="G144" s="179"/>
    </row>
    <row r="145" spans="2:7" s="184" customFormat="1" ht="18" outlineLevel="1">
      <c r="B145" s="187">
        <v>5025232915521</v>
      </c>
      <c r="C145" s="62" t="s">
        <v>240</v>
      </c>
      <c r="D145" s="56" t="str">
        <f>IFERROR(IF(VLOOKUP($C145,'Tarifa Compacta'!$C:$E,2,0)=0,"",VLOOKUP($C145,'Tarifa Compacta'!$C:$E,2,0)),"")</f>
        <v>R32</v>
      </c>
      <c r="E145" s="466" t="str">
        <f>IFERROR(VLOOKUP($C145,'Tarifa Compacta'!$C:$E,3,0),"")</f>
        <v>6 kW Monofásica</v>
      </c>
      <c r="F145" s="61">
        <f>IFERROR(VLOOKUP($C145,'Tarifa Compacta'!C:F,4,0),"")</f>
        <v>2440</v>
      </c>
      <c r="G145" s="179"/>
    </row>
    <row r="146" spans="2:7" s="184" customFormat="1" ht="18" outlineLevel="1">
      <c r="B146" s="188">
        <v>5025232880621</v>
      </c>
      <c r="C146" s="64" t="s">
        <v>336</v>
      </c>
      <c r="D146" s="374" t="str">
        <f>IFERROR(IF(VLOOKUP($C146,'Tarifa Compacta'!$C:$E,2,0)=0,"",VLOOKUP($C146,'Tarifa Compacta'!$C:$E,2,0)),"")</f>
        <v/>
      </c>
      <c r="E146" s="473" t="str">
        <f>IFERROR(VLOOKUP($C146,'Tarifa Compacta'!$C:$E,3,0),"")</f>
        <v>Mando de control por cable</v>
      </c>
      <c r="F146" s="65">
        <f>IFERROR(VLOOKUP($C146,'Tarifa Compacta'!C:F,4,0),"")</f>
        <v>188</v>
      </c>
      <c r="G146" s="179"/>
    </row>
    <row r="147" spans="2:7" s="184" customFormat="1" ht="18.75" outlineLevel="1">
      <c r="B147" s="187"/>
      <c r="C147" s="32" t="s">
        <v>1059</v>
      </c>
      <c r="D147" s="97" t="str">
        <f>IFERROR(IF(VLOOKUP($C147,'Tarifa Compacta'!$C:$E,2,0)=0,"",VLOOKUP($C147,'Tarifa Compacta'!$C:$E,2,0)),"")</f>
        <v>R32</v>
      </c>
      <c r="E147" s="466" t="str">
        <f>IFERROR(VLOOKUP($C147,'Tarifa Compacta'!$C:$E,3,0),"")</f>
        <v>Kit conducto adaptable 7,10kW Elite + RTC5B</v>
      </c>
      <c r="F147" s="22">
        <f>IFERROR(VLOOKUP($C147,'Tarifa Compacta'!C:F,4,0),"")</f>
        <v>4339</v>
      </c>
      <c r="G147" s="179"/>
    </row>
    <row r="148" spans="2:7" s="184" customFormat="1" ht="18" outlineLevel="1">
      <c r="B148" s="187">
        <v>5025232898855</v>
      </c>
      <c r="C148" s="62" t="s">
        <v>273</v>
      </c>
      <c r="D148" s="56" t="str">
        <f>IFERROR(IF(VLOOKUP($C148,'Tarifa Compacta'!$C:$E,2,0)=0,"",VLOOKUP($C148,'Tarifa Compacta'!$C:$E,2,0)),"")</f>
        <v/>
      </c>
      <c r="E148" s="472" t="str">
        <f>IFERROR(VLOOKUP($C148,'Tarifa Compacta'!$C:$E,3,0),"")</f>
        <v>Conducto adaptable desde 6kW hasta 7,10kW con nanoe™X</v>
      </c>
      <c r="F148" s="61">
        <f>IFERROR(VLOOKUP($C148,'Tarifa Compacta'!C:F,4,0),"")</f>
        <v>1076</v>
      </c>
      <c r="G148" s="179"/>
    </row>
    <row r="149" spans="2:7" s="184" customFormat="1" ht="18" outlineLevel="1">
      <c r="B149" s="187">
        <v>5025232914500</v>
      </c>
      <c r="C149" s="62" t="s">
        <v>241</v>
      </c>
      <c r="D149" s="56" t="str">
        <f>IFERROR(IF(VLOOKUP($C149,'Tarifa Compacta'!$C:$E,2,0)=0,"",VLOOKUP($C149,'Tarifa Compacta'!$C:$E,2,0)),"")</f>
        <v>R32</v>
      </c>
      <c r="E149" s="466" t="str">
        <f>IFERROR(VLOOKUP($C149,'Tarifa Compacta'!$C:$E,3,0),"")</f>
        <v>7,1 kW Monofásica</v>
      </c>
      <c r="F149" s="61">
        <f>IFERROR(VLOOKUP($C149,'Tarifa Compacta'!C:F,4,0),"")</f>
        <v>3075</v>
      </c>
      <c r="G149" s="179"/>
    </row>
    <row r="150" spans="2:7" s="184" customFormat="1" ht="18" outlineLevel="1">
      <c r="B150" s="188">
        <v>5025232880621</v>
      </c>
      <c r="C150" s="64" t="s">
        <v>336</v>
      </c>
      <c r="D150" s="374" t="str">
        <f>IFERROR(IF(VLOOKUP($C150,'Tarifa Compacta'!$C:$E,2,0)=0,"",VLOOKUP($C150,'Tarifa Compacta'!$C:$E,2,0)),"")</f>
        <v/>
      </c>
      <c r="E150" s="473" t="str">
        <f>IFERROR(VLOOKUP($C150,'Tarifa Compacta'!$C:$E,3,0),"")</f>
        <v>Mando de control por cable</v>
      </c>
      <c r="F150" s="65">
        <f>IFERROR(VLOOKUP($C150,'Tarifa Compacta'!C:F,4,0),"")</f>
        <v>188</v>
      </c>
      <c r="G150" s="179"/>
    </row>
    <row r="151" spans="2:7" s="184" customFormat="1" ht="18.75" outlineLevel="1">
      <c r="B151" s="187"/>
      <c r="C151" s="32" t="s">
        <v>1060</v>
      </c>
      <c r="D151" s="97" t="str">
        <f>IFERROR(IF(VLOOKUP($C151,'Tarifa Compacta'!$C:$E,2,0)=0,"",VLOOKUP($C151,'Tarifa Compacta'!$C:$E,2,0)),"")</f>
        <v>R32</v>
      </c>
      <c r="E151" s="466" t="str">
        <f>IFERROR(VLOOKUP($C151,'Tarifa Compacta'!$C:$E,3,0),"")</f>
        <v>Kit conducto adaptable 7,10kW Elite trifásica + RTC5B</v>
      </c>
      <c r="F151" s="22">
        <f>IFERROR(VLOOKUP($C151,'Tarifa Compacta'!C:F,4,0),"")</f>
        <v>4654</v>
      </c>
      <c r="G151" s="179"/>
    </row>
    <row r="152" spans="2:7" s="184" customFormat="1" ht="18" outlineLevel="1">
      <c r="B152" s="187">
        <v>5025232898855</v>
      </c>
      <c r="C152" s="62" t="s">
        <v>273</v>
      </c>
      <c r="D152" s="56" t="str">
        <f>IFERROR(IF(VLOOKUP($C152,'Tarifa Compacta'!$C:$E,2,0)=0,"",VLOOKUP($C152,'Tarifa Compacta'!$C:$E,2,0)),"")</f>
        <v/>
      </c>
      <c r="E152" s="472" t="str">
        <f>IFERROR(VLOOKUP($C152,'Tarifa Compacta'!$C:$E,3,0),"")</f>
        <v>Conducto adaptable desde 6kW hasta 7,10kW con nanoe™X</v>
      </c>
      <c r="F152" s="61">
        <f>IFERROR(VLOOKUP($C152,'Tarifa Compacta'!C:F,4,0),"")</f>
        <v>1076</v>
      </c>
      <c r="G152" s="179"/>
    </row>
    <row r="153" spans="2:7" s="184" customFormat="1" ht="18" outlineLevel="1">
      <c r="B153" s="187">
        <v>5025232914517</v>
      </c>
      <c r="C153" s="62" t="s">
        <v>245</v>
      </c>
      <c r="D153" s="56" t="str">
        <f>IFERROR(IF(VLOOKUP($C153,'Tarifa Compacta'!$C:$E,2,0)=0,"",VLOOKUP($C153,'Tarifa Compacta'!$C:$E,2,0)),"")</f>
        <v>R32</v>
      </c>
      <c r="E153" s="466" t="str">
        <f>IFERROR(VLOOKUP($C153,'Tarifa Compacta'!$C:$E,3,0),"")</f>
        <v>7,1 kW Trifásica</v>
      </c>
      <c r="F153" s="61">
        <f>IFERROR(VLOOKUP($C153,'Tarifa Compacta'!C:F,4,0),"")</f>
        <v>3390</v>
      </c>
      <c r="G153" s="179"/>
    </row>
    <row r="154" spans="2:7" s="184" customFormat="1" ht="18" outlineLevel="1">
      <c r="B154" s="188">
        <v>5025232880621</v>
      </c>
      <c r="C154" s="64" t="s">
        <v>336</v>
      </c>
      <c r="D154" s="374" t="str">
        <f>IFERROR(IF(VLOOKUP($C154,'Tarifa Compacta'!$C:$E,2,0)=0,"",VLOOKUP($C154,'Tarifa Compacta'!$C:$E,2,0)),"")</f>
        <v/>
      </c>
      <c r="E154" s="473" t="str">
        <f>IFERROR(VLOOKUP($C154,'Tarifa Compacta'!$C:$E,3,0),"")</f>
        <v>Mando de control por cable</v>
      </c>
      <c r="F154" s="65">
        <f>IFERROR(VLOOKUP($C154,'Tarifa Compacta'!C:F,4,0),"")</f>
        <v>188</v>
      </c>
      <c r="G154" s="179"/>
    </row>
    <row r="155" spans="2:7" s="184" customFormat="1" ht="18.75" outlineLevel="1">
      <c r="B155" s="187"/>
      <c r="C155" s="32" t="s">
        <v>1061</v>
      </c>
      <c r="D155" s="97" t="str">
        <f>IFERROR(IF(VLOOKUP($C155,'Tarifa Compacta'!$C:$E,2,0)=0,"",VLOOKUP($C155,'Tarifa Compacta'!$C:$E,2,0)),"")</f>
        <v>R32</v>
      </c>
      <c r="E155" s="466" t="str">
        <f>IFERROR(VLOOKUP($C155,'Tarifa Compacta'!$C:$E,3,0),"")</f>
        <v>Kit conducto adaptable 10kW Elite + RTC5B</v>
      </c>
      <c r="F155" s="22">
        <f>IFERROR(VLOOKUP($C155,'Tarifa Compacta'!C:F,4,0),"")</f>
        <v>5710</v>
      </c>
      <c r="G155" s="179"/>
    </row>
    <row r="156" spans="2:7" s="184" customFormat="1" ht="18" outlineLevel="1">
      <c r="B156" s="187">
        <v>5025232898862</v>
      </c>
      <c r="C156" s="62" t="s">
        <v>274</v>
      </c>
      <c r="D156" s="56" t="str">
        <f>IFERROR(IF(VLOOKUP($C156,'Tarifa Compacta'!$C:$E,2,0)=0,"",VLOOKUP($C156,'Tarifa Compacta'!$C:$E,2,0)),"")</f>
        <v/>
      </c>
      <c r="E156" s="472" t="str">
        <f>IFERROR(VLOOKUP($C156,'Tarifa Compacta'!$C:$E,3,0),"")</f>
        <v>Conducto adaptable desde 10kW hasta 14kW con nanoe™X</v>
      </c>
      <c r="F156" s="61">
        <f>IFERROR(VLOOKUP($C156,'Tarifa Compacta'!C:F,4,0),"")</f>
        <v>1782</v>
      </c>
      <c r="G156" s="179"/>
    </row>
    <row r="157" spans="2:7" s="184" customFormat="1" ht="18" outlineLevel="1">
      <c r="B157" s="187">
        <v>5025232914524</v>
      </c>
      <c r="C157" s="62" t="s">
        <v>242</v>
      </c>
      <c r="D157" s="56" t="str">
        <f>IFERROR(IF(VLOOKUP($C157,'Tarifa Compacta'!$C:$E,2,0)=0,"",VLOOKUP($C157,'Tarifa Compacta'!$C:$E,2,0)),"")</f>
        <v>R32</v>
      </c>
      <c r="E157" s="466" t="str">
        <f>IFERROR(VLOOKUP($C157,'Tarifa Compacta'!$C:$E,3,0),"")</f>
        <v>10 kW Monofásica</v>
      </c>
      <c r="F157" s="61">
        <f>IFERROR(VLOOKUP($C157,'Tarifa Compacta'!C:F,4,0),"")</f>
        <v>3740</v>
      </c>
      <c r="G157" s="179"/>
    </row>
    <row r="158" spans="2:7" s="184" customFormat="1" ht="18" outlineLevel="1">
      <c r="B158" s="188">
        <v>5025232880621</v>
      </c>
      <c r="C158" s="64" t="s">
        <v>336</v>
      </c>
      <c r="D158" s="374" t="str">
        <f>IFERROR(IF(VLOOKUP($C158,'Tarifa Compacta'!$C:$E,2,0)=0,"",VLOOKUP($C158,'Tarifa Compacta'!$C:$E,2,0)),"")</f>
        <v/>
      </c>
      <c r="E158" s="473" t="str">
        <f>IFERROR(VLOOKUP($C158,'Tarifa Compacta'!$C:$E,3,0),"")</f>
        <v>Mando de control por cable</v>
      </c>
      <c r="F158" s="65">
        <f>IFERROR(VLOOKUP($C158,'Tarifa Compacta'!C:F,4,0),"")</f>
        <v>188</v>
      </c>
      <c r="G158" s="179"/>
    </row>
    <row r="159" spans="2:7" s="184" customFormat="1" ht="18.75" outlineLevel="1">
      <c r="B159" s="187"/>
      <c r="C159" s="32" t="s">
        <v>1062</v>
      </c>
      <c r="D159" s="97" t="str">
        <f>IFERROR(IF(VLOOKUP($C159,'Tarifa Compacta'!$C:$E,2,0)=0,"",VLOOKUP($C159,'Tarifa Compacta'!$C:$E,2,0)),"")</f>
        <v>R32</v>
      </c>
      <c r="E159" s="466" t="str">
        <f>IFERROR(VLOOKUP($C159,'Tarifa Compacta'!$C:$E,3,0),"")</f>
        <v>Kit conducto adaptable 10kW Elite trifásica + RTC5B</v>
      </c>
      <c r="F159" s="22">
        <f>IFERROR(VLOOKUP($C159,'Tarifa Compacta'!C:F,4,0),"")</f>
        <v>6043</v>
      </c>
      <c r="G159" s="179"/>
    </row>
    <row r="160" spans="2:7" s="184" customFormat="1" ht="18" outlineLevel="1">
      <c r="B160" s="187">
        <v>5025232898862</v>
      </c>
      <c r="C160" s="62" t="s">
        <v>274</v>
      </c>
      <c r="D160" s="56" t="str">
        <f>IFERROR(IF(VLOOKUP($C160,'Tarifa Compacta'!$C:$E,2,0)=0,"",VLOOKUP($C160,'Tarifa Compacta'!$C:$E,2,0)),"")</f>
        <v/>
      </c>
      <c r="E160" s="472" t="str">
        <f>IFERROR(VLOOKUP($C160,'Tarifa Compacta'!$C:$E,3,0),"")</f>
        <v>Conducto adaptable desde 10kW hasta 14kW con nanoe™X</v>
      </c>
      <c r="F160" s="61">
        <f>IFERROR(VLOOKUP($C160,'Tarifa Compacta'!C:F,4,0),"")</f>
        <v>1782</v>
      </c>
      <c r="G160" s="179"/>
    </row>
    <row r="161" spans="2:7" s="184" customFormat="1" ht="18" outlineLevel="1">
      <c r="B161" s="187">
        <v>5025232914531</v>
      </c>
      <c r="C161" s="62" t="s">
        <v>246</v>
      </c>
      <c r="D161" s="56" t="str">
        <f>IFERROR(IF(VLOOKUP($C161,'Tarifa Compacta'!$C:$E,2,0)=0,"",VLOOKUP($C161,'Tarifa Compacta'!$C:$E,2,0)),"")</f>
        <v>R32</v>
      </c>
      <c r="E161" s="466" t="str">
        <f>IFERROR(VLOOKUP($C161,'Tarifa Compacta'!$C:$E,3,0),"")</f>
        <v>10 kW Trifásica</v>
      </c>
      <c r="F161" s="61">
        <f>IFERROR(VLOOKUP($C161,'Tarifa Compacta'!C:F,4,0),"")</f>
        <v>4073</v>
      </c>
      <c r="G161" s="179"/>
    </row>
    <row r="162" spans="2:7" s="184" customFormat="1" ht="18" outlineLevel="1">
      <c r="B162" s="188">
        <v>5025232880621</v>
      </c>
      <c r="C162" s="64" t="s">
        <v>336</v>
      </c>
      <c r="D162" s="374" t="str">
        <f>IFERROR(IF(VLOOKUP($C162,'Tarifa Compacta'!$C:$E,2,0)=0,"",VLOOKUP($C162,'Tarifa Compacta'!$C:$E,2,0)),"")</f>
        <v/>
      </c>
      <c r="E162" s="473" t="str">
        <f>IFERROR(VLOOKUP($C162,'Tarifa Compacta'!$C:$E,3,0),"")</f>
        <v>Mando de control por cable</v>
      </c>
      <c r="F162" s="65">
        <f>IFERROR(VLOOKUP($C162,'Tarifa Compacta'!C:F,4,0),"")</f>
        <v>188</v>
      </c>
      <c r="G162" s="179"/>
    </row>
    <row r="163" spans="2:7" s="184" customFormat="1" ht="18.75" outlineLevel="1">
      <c r="B163" s="187"/>
      <c r="C163" s="32" t="s">
        <v>1063</v>
      </c>
      <c r="D163" s="97" t="str">
        <f>IFERROR(IF(VLOOKUP($C163,'Tarifa Compacta'!$C:$E,2,0)=0,"",VLOOKUP($C163,'Tarifa Compacta'!$C:$E,2,0)),"")</f>
        <v>R32</v>
      </c>
      <c r="E163" s="466" t="str">
        <f>IFERROR(VLOOKUP($C163,'Tarifa Compacta'!$C:$E,3,0),"")</f>
        <v>Kit conducto adaptable 12,50kW Elite + RTC5B</v>
      </c>
      <c r="F163" s="22">
        <f>IFERROR(VLOOKUP($C163,'Tarifa Compacta'!C:F,4,0),"")</f>
        <v>6789</v>
      </c>
      <c r="G163" s="179"/>
    </row>
    <row r="164" spans="2:7" s="184" customFormat="1" ht="18" outlineLevel="1">
      <c r="B164" s="187">
        <v>5025232898862</v>
      </c>
      <c r="C164" s="62" t="s">
        <v>274</v>
      </c>
      <c r="D164" s="56" t="str">
        <f>IFERROR(IF(VLOOKUP($C164,'Tarifa Compacta'!$C:$E,2,0)=0,"",VLOOKUP($C164,'Tarifa Compacta'!$C:$E,2,0)),"")</f>
        <v/>
      </c>
      <c r="E164" s="472" t="str">
        <f>IFERROR(VLOOKUP($C164,'Tarifa Compacta'!$C:$E,3,0),"")</f>
        <v>Conducto adaptable desde 10kW hasta 14kW con nanoe™X</v>
      </c>
      <c r="F164" s="61">
        <f>IFERROR(VLOOKUP($C164,'Tarifa Compacta'!C:F,4,0),"")</f>
        <v>1782</v>
      </c>
      <c r="G164" s="179"/>
    </row>
    <row r="165" spans="2:7" s="184" customFormat="1" ht="18" outlineLevel="1">
      <c r="B165" s="187">
        <v>5025232914548</v>
      </c>
      <c r="C165" s="62" t="s">
        <v>243</v>
      </c>
      <c r="D165" s="56" t="str">
        <f>IFERROR(IF(VLOOKUP($C165,'Tarifa Compacta'!$C:$E,2,0)=0,"",VLOOKUP($C165,'Tarifa Compacta'!$C:$E,2,0)),"")</f>
        <v>R32</v>
      </c>
      <c r="E165" s="466" t="str">
        <f>IFERROR(VLOOKUP($C165,'Tarifa Compacta'!$C:$E,3,0),"")</f>
        <v>12,5 kW Monofásica</v>
      </c>
      <c r="F165" s="61">
        <f>IFERROR(VLOOKUP($C165,'Tarifa Compacta'!C:F,4,0),"")</f>
        <v>4819</v>
      </c>
      <c r="G165" s="179"/>
    </row>
    <row r="166" spans="2:7" s="184" customFormat="1" ht="18" outlineLevel="1">
      <c r="B166" s="188">
        <v>5025232880621</v>
      </c>
      <c r="C166" s="64" t="s">
        <v>336</v>
      </c>
      <c r="D166" s="374" t="str">
        <f>IFERROR(IF(VLOOKUP($C166,'Tarifa Compacta'!$C:$E,2,0)=0,"",VLOOKUP($C166,'Tarifa Compacta'!$C:$E,2,0)),"")</f>
        <v/>
      </c>
      <c r="E166" s="473" t="str">
        <f>IFERROR(VLOOKUP($C166,'Tarifa Compacta'!$C:$E,3,0),"")</f>
        <v>Mando de control por cable</v>
      </c>
      <c r="F166" s="65">
        <f>IFERROR(VLOOKUP($C166,'Tarifa Compacta'!C:F,4,0),"")</f>
        <v>188</v>
      </c>
      <c r="G166" s="179"/>
    </row>
    <row r="167" spans="2:7" s="184" customFormat="1" ht="18.75" outlineLevel="1">
      <c r="B167" s="187"/>
      <c r="C167" s="32" t="s">
        <v>1064</v>
      </c>
      <c r="D167" s="97" t="str">
        <f>IFERROR(IF(VLOOKUP($C167,'Tarifa Compacta'!$C:$E,2,0)=0,"",VLOOKUP($C167,'Tarifa Compacta'!$C:$E,2,0)),"")</f>
        <v>R32</v>
      </c>
      <c r="E167" s="466" t="str">
        <f>IFERROR(VLOOKUP($C167,'Tarifa Compacta'!$C:$E,3,0),"")</f>
        <v>Kit conducto adaptable 12,50kW Elite trifásica + RTC5B</v>
      </c>
      <c r="F167" s="22">
        <f>IFERROR(VLOOKUP($C167,'Tarifa Compacta'!C:F,4,0),"")</f>
        <v>7206</v>
      </c>
      <c r="G167" s="179"/>
    </row>
    <row r="168" spans="2:7" s="184" customFormat="1" ht="18" outlineLevel="1">
      <c r="B168" s="187">
        <v>5025232898862</v>
      </c>
      <c r="C168" s="62" t="s">
        <v>274</v>
      </c>
      <c r="D168" s="56" t="str">
        <f>IFERROR(IF(VLOOKUP($C168,'Tarifa Compacta'!$C:$E,2,0)=0,"",VLOOKUP($C168,'Tarifa Compacta'!$C:$E,2,0)),"")</f>
        <v/>
      </c>
      <c r="E168" s="472" t="str">
        <f>IFERROR(VLOOKUP($C168,'Tarifa Compacta'!$C:$E,3,0),"")</f>
        <v>Conducto adaptable desde 10kW hasta 14kW con nanoe™X</v>
      </c>
      <c r="F168" s="61">
        <f>IFERROR(VLOOKUP($C168,'Tarifa Compacta'!C:F,4,0),"")</f>
        <v>1782</v>
      </c>
      <c r="G168" s="179"/>
    </row>
    <row r="169" spans="2:7" s="184" customFormat="1" ht="18" outlineLevel="1">
      <c r="B169" s="187">
        <v>5025232914555</v>
      </c>
      <c r="C169" s="62" t="s">
        <v>247</v>
      </c>
      <c r="D169" s="56" t="str">
        <f>IFERROR(IF(VLOOKUP($C169,'Tarifa Compacta'!$C:$E,2,0)=0,"",VLOOKUP($C169,'Tarifa Compacta'!$C:$E,2,0)),"")</f>
        <v>R32</v>
      </c>
      <c r="E169" s="466" t="str">
        <f>IFERROR(VLOOKUP($C169,'Tarifa Compacta'!$C:$E,3,0),"")</f>
        <v>12,5 kW Trifásica</v>
      </c>
      <c r="F169" s="61">
        <f>IFERROR(VLOOKUP($C169,'Tarifa Compacta'!C:F,4,0),"")</f>
        <v>5236</v>
      </c>
      <c r="G169" s="179"/>
    </row>
    <row r="170" spans="2:7" s="184" customFormat="1" ht="18" outlineLevel="1">
      <c r="B170" s="188">
        <v>5025232880621</v>
      </c>
      <c r="C170" s="64" t="s">
        <v>336</v>
      </c>
      <c r="D170" s="374" t="str">
        <f>IFERROR(IF(VLOOKUP($C170,'Tarifa Compacta'!$C:$E,2,0)=0,"",VLOOKUP($C170,'Tarifa Compacta'!$C:$E,2,0)),"")</f>
        <v/>
      </c>
      <c r="E170" s="473" t="str">
        <f>IFERROR(VLOOKUP($C170,'Tarifa Compacta'!$C:$E,3,0),"")</f>
        <v>Mando de control por cable</v>
      </c>
      <c r="F170" s="65">
        <f>IFERROR(VLOOKUP($C170,'Tarifa Compacta'!C:F,4,0),"")</f>
        <v>188</v>
      </c>
      <c r="G170" s="179"/>
    </row>
    <row r="171" spans="2:7" s="184" customFormat="1" ht="18.75" outlineLevel="1">
      <c r="B171" s="187"/>
      <c r="C171" s="32" t="s">
        <v>1065</v>
      </c>
      <c r="D171" s="97" t="str">
        <f>IFERROR(IF(VLOOKUP($C171,'Tarifa Compacta'!$C:$E,2,0)=0,"",VLOOKUP($C171,'Tarifa Compacta'!$C:$E,2,0)),"")</f>
        <v>R32</v>
      </c>
      <c r="E171" s="466" t="str">
        <f>IFERROR(VLOOKUP($C171,'Tarifa Compacta'!$C:$E,3,0),"")</f>
        <v>Kit conducto adaptable 14kW Elite + RTC5B</v>
      </c>
      <c r="F171" s="22">
        <f>IFERROR(VLOOKUP($C171,'Tarifa Compacta'!C:F,4,0),"")</f>
        <v>8190</v>
      </c>
      <c r="G171" s="179"/>
    </row>
    <row r="172" spans="2:7" s="184" customFormat="1" ht="18" outlineLevel="1">
      <c r="B172" s="187">
        <v>5025232898862</v>
      </c>
      <c r="C172" s="62" t="s">
        <v>274</v>
      </c>
      <c r="D172" s="56" t="str">
        <f>IFERROR(IF(VLOOKUP($C172,'Tarifa Compacta'!$C:$E,2,0)=0,"",VLOOKUP($C172,'Tarifa Compacta'!$C:$E,2,0)),"")</f>
        <v/>
      </c>
      <c r="E172" s="472" t="str">
        <f>IFERROR(VLOOKUP($C172,'Tarifa Compacta'!$C:$E,3,0),"")</f>
        <v>Conducto adaptable desde 10kW hasta 14kW con nanoe™X</v>
      </c>
      <c r="F172" s="61">
        <f>IFERROR(VLOOKUP($C172,'Tarifa Compacta'!C:F,4,0),"")</f>
        <v>1782</v>
      </c>
      <c r="G172" s="179"/>
    </row>
    <row r="173" spans="2:7" s="184" customFormat="1" ht="18" outlineLevel="1">
      <c r="B173" s="187">
        <v>5025232914562</v>
      </c>
      <c r="C173" s="62" t="s">
        <v>244</v>
      </c>
      <c r="D173" s="56" t="str">
        <f>IFERROR(IF(VLOOKUP($C173,'Tarifa Compacta'!$C:$E,2,0)=0,"",VLOOKUP($C173,'Tarifa Compacta'!$C:$E,2,0)),"")</f>
        <v>R32</v>
      </c>
      <c r="E173" s="466" t="str">
        <f>IFERROR(VLOOKUP($C173,'Tarifa Compacta'!$C:$E,3,0),"")</f>
        <v>14 kW Monofásica</v>
      </c>
      <c r="F173" s="61">
        <f>IFERROR(VLOOKUP($C173,'Tarifa Compacta'!C:F,4,0),"")</f>
        <v>6220</v>
      </c>
      <c r="G173" s="179"/>
    </row>
    <row r="174" spans="2:7" s="184" customFormat="1" ht="18" outlineLevel="1">
      <c r="B174" s="188">
        <v>5025232880621</v>
      </c>
      <c r="C174" s="64" t="s">
        <v>336</v>
      </c>
      <c r="D174" s="374" t="str">
        <f>IFERROR(IF(VLOOKUP($C174,'Tarifa Compacta'!$C:$E,2,0)=0,"",VLOOKUP($C174,'Tarifa Compacta'!$C:$E,2,0)),"")</f>
        <v/>
      </c>
      <c r="E174" s="473" t="str">
        <f>IFERROR(VLOOKUP($C174,'Tarifa Compacta'!$C:$E,3,0),"")</f>
        <v>Mando de control por cable</v>
      </c>
      <c r="F174" s="65">
        <f>IFERROR(VLOOKUP($C174,'Tarifa Compacta'!C:F,4,0),"")</f>
        <v>188</v>
      </c>
      <c r="G174" s="179"/>
    </row>
    <row r="175" spans="2:7" s="184" customFormat="1" ht="18.75" outlineLevel="1">
      <c r="B175" s="187"/>
      <c r="C175" s="32" t="s">
        <v>1066</v>
      </c>
      <c r="D175" s="97" t="str">
        <f>IFERROR(IF(VLOOKUP($C175,'Tarifa Compacta'!$C:$E,2,0)=0,"",VLOOKUP($C175,'Tarifa Compacta'!$C:$E,2,0)),"")</f>
        <v>R32</v>
      </c>
      <c r="E175" s="466" t="str">
        <f>IFERROR(VLOOKUP($C175,'Tarifa Compacta'!$C:$E,3,0),"")</f>
        <v>Kit conducto adaptable 14kW Elite trifásica + RTC5B</v>
      </c>
      <c r="F175" s="22">
        <f>IFERROR(VLOOKUP($C175,'Tarifa Compacta'!C:F,4,0),"")</f>
        <v>8541</v>
      </c>
      <c r="G175" s="179"/>
    </row>
    <row r="176" spans="2:7" s="184" customFormat="1" ht="18" outlineLevel="1">
      <c r="B176" s="187">
        <v>5025232898862</v>
      </c>
      <c r="C176" s="62" t="s">
        <v>274</v>
      </c>
      <c r="D176" s="56" t="str">
        <f>IFERROR(IF(VLOOKUP($C176,'Tarifa Compacta'!$C:$E,2,0)=0,"",VLOOKUP($C176,'Tarifa Compacta'!$C:$E,2,0)),"")</f>
        <v/>
      </c>
      <c r="E176" s="472" t="str">
        <f>IFERROR(VLOOKUP($C176,'Tarifa Compacta'!$C:$E,3,0),"")</f>
        <v>Conducto adaptable desde 10kW hasta 14kW con nanoe™X</v>
      </c>
      <c r="F176" s="61">
        <f>IFERROR(VLOOKUP($C176,'Tarifa Compacta'!C:F,4,0),"")</f>
        <v>1782</v>
      </c>
      <c r="G176" s="179"/>
    </row>
    <row r="177" spans="2:7" s="184" customFormat="1" ht="18" outlineLevel="1">
      <c r="B177" s="187">
        <v>5025232914579</v>
      </c>
      <c r="C177" s="62" t="s">
        <v>248</v>
      </c>
      <c r="D177" s="56" t="str">
        <f>IFERROR(IF(VLOOKUP($C177,'Tarifa Compacta'!$C:$E,2,0)=0,"",VLOOKUP($C177,'Tarifa Compacta'!$C:$E,2,0)),"")</f>
        <v>R32</v>
      </c>
      <c r="E177" s="466" t="str">
        <f>IFERROR(VLOOKUP($C177,'Tarifa Compacta'!$C:$E,3,0),"")</f>
        <v>14 kW Trifásica</v>
      </c>
      <c r="F177" s="61">
        <f>IFERROR(VLOOKUP($C177,'Tarifa Compacta'!C:F,4,0),"")</f>
        <v>6571</v>
      </c>
      <c r="G177" s="179"/>
    </row>
    <row r="178" spans="2:7" s="184" customFormat="1" ht="18" outlineLevel="1">
      <c r="B178" s="188">
        <v>5025232880621</v>
      </c>
      <c r="C178" s="64" t="s">
        <v>336</v>
      </c>
      <c r="D178" s="374" t="str">
        <f>IFERROR(IF(VLOOKUP($C178,'Tarifa Compacta'!$C:$E,2,0)=0,"",VLOOKUP($C178,'Tarifa Compacta'!$C:$E,2,0)),"")</f>
        <v/>
      </c>
      <c r="E178" s="473" t="str">
        <f>IFERROR(VLOOKUP($C178,'Tarifa Compacta'!$C:$E,3,0),"")</f>
        <v>Mando de control por cable</v>
      </c>
      <c r="F178" s="65">
        <f>IFERROR(VLOOKUP($C178,'Tarifa Compacta'!C:F,4,0),"")</f>
        <v>188</v>
      </c>
      <c r="G178" s="179"/>
    </row>
    <row r="179" spans="2:7" s="184" customFormat="1" ht="53.1" customHeight="1">
      <c r="B179" s="59" t="str">
        <f>'Títulos y textos'!A231</f>
        <v>KITS DE CONDUCTOS ADAPTABLES PF3 ELITE CON nanoe™X + RTC6BLW</v>
      </c>
      <c r="C179" s="59"/>
      <c r="D179" s="372"/>
      <c r="E179" s="91"/>
      <c r="F179" s="60"/>
      <c r="G179" s="179"/>
    </row>
    <row r="180" spans="2:7" s="184" customFormat="1" ht="15.75" customHeight="1">
      <c r="B180" s="185"/>
      <c r="C180" s="185"/>
      <c r="D180" s="373"/>
      <c r="E180" s="471"/>
      <c r="F180" s="186"/>
      <c r="G180" s="179"/>
    </row>
    <row r="181" spans="2:7" s="184" customFormat="1" ht="18.75" outlineLevel="1">
      <c r="B181" s="187">
        <v>4010869372404</v>
      </c>
      <c r="C181" s="32" t="s">
        <v>824</v>
      </c>
      <c r="D181" s="97" t="str">
        <f>IFERROR(IF(VLOOKUP($C181,'Tarifa Compacta'!$C:$E,2,0)=0,"",VLOOKUP($C181,'Tarifa Compacta'!$C:$E,2,0)),"")</f>
        <v>R32</v>
      </c>
      <c r="E181" s="466" t="str">
        <f>IFERROR(VLOOKUP($C181,'Tarifa Compacta'!$C:$E,3,0),"")</f>
        <v>Kit conducto adaptable 3,60kW Elite + RTC6BLW</v>
      </c>
      <c r="F181" s="22">
        <f>IFERROR(VLOOKUP($C181,'Tarifa Compacta'!C:F,4,0),"")</f>
        <v>3370</v>
      </c>
      <c r="G181" s="179"/>
    </row>
    <row r="182" spans="2:7" s="184" customFormat="1" ht="18" outlineLevel="1">
      <c r="B182" s="187">
        <v>5025232898848</v>
      </c>
      <c r="C182" s="62" t="s">
        <v>272</v>
      </c>
      <c r="D182" s="56" t="str">
        <f>IFERROR(IF(VLOOKUP($C182,'Tarifa Compacta'!$C:$E,2,0)=0,"",VLOOKUP($C182,'Tarifa Compacta'!$C:$E,2,0)),"")</f>
        <v/>
      </c>
      <c r="E182" s="472" t="str">
        <f>IFERROR(VLOOKUP($C182,'Tarifa Compacta'!$C:$E,3,0),"")</f>
        <v>Conducto adaptable desde 3,60kW hasta 5kW con nanoe™X</v>
      </c>
      <c r="F182" s="61">
        <f>IFERROR(VLOOKUP($C182,'Tarifa Compacta'!C:F,4,0),"")</f>
        <v>1056</v>
      </c>
      <c r="G182" s="179"/>
    </row>
    <row r="183" spans="2:7" s="184" customFormat="1" ht="18" outlineLevel="1">
      <c r="B183" s="187">
        <v>5025232915507</v>
      </c>
      <c r="C183" s="62" t="s">
        <v>238</v>
      </c>
      <c r="D183" s="56" t="str">
        <f>IFERROR(IF(VLOOKUP($C183,'Tarifa Compacta'!$C:$E,2,0)=0,"",VLOOKUP($C183,'Tarifa Compacta'!$C:$E,2,0)),"")</f>
        <v>R32</v>
      </c>
      <c r="E183" s="466" t="str">
        <f>IFERROR(VLOOKUP($C183,'Tarifa Compacta'!$C:$E,3,0),"")</f>
        <v>3,6 kW Monofásica</v>
      </c>
      <c r="F183" s="61">
        <f>IFERROR(VLOOKUP($C183,'Tarifa Compacta'!C:F,4,0),"")</f>
        <v>2020</v>
      </c>
      <c r="G183" s="179"/>
    </row>
    <row r="184" spans="2:7" s="184" customFormat="1" ht="18" outlineLevel="1">
      <c r="B184" s="188">
        <v>5025232910823</v>
      </c>
      <c r="C184" s="64" t="s">
        <v>335</v>
      </c>
      <c r="D184" s="374" t="str">
        <f>IFERROR(IF(VLOOKUP($C184,'Tarifa Compacta'!$C:$E,2,0)=0,"",VLOOKUP($C184,'Tarifa Compacta'!$C:$E,2,0)),"")</f>
        <v/>
      </c>
      <c r="E184" s="473" t="str">
        <f>IFERROR(VLOOKUP($C184,'Tarifa Compacta'!$C:$E,3,0),"")</f>
        <v>Mando por cable táctil simplificado con Bluetooth® y conexión Wi-Fi (color negro)</v>
      </c>
      <c r="F184" s="65">
        <f>IFERROR(VLOOKUP($C184,'Tarifa Compacta'!C:F,4,0),"")</f>
        <v>294</v>
      </c>
      <c r="G184" s="179"/>
    </row>
    <row r="185" spans="2:7" s="184" customFormat="1" ht="18.75" outlineLevel="1">
      <c r="B185" s="187">
        <v>4010869372411</v>
      </c>
      <c r="C185" s="32" t="s">
        <v>841</v>
      </c>
      <c r="D185" s="97" t="str">
        <f>IFERROR(IF(VLOOKUP($C185,'Tarifa Compacta'!$C:$E,2,0)=0,"",VLOOKUP($C185,'Tarifa Compacta'!$C:$E,2,0)),"")</f>
        <v>R32</v>
      </c>
      <c r="E185" s="466" t="str">
        <f>IFERROR(VLOOKUP($C185,'Tarifa Compacta'!$C:$E,3,0),"")</f>
        <v>Kit conducto adaptable 5kW Elite + RTC6BLW</v>
      </c>
      <c r="F185" s="22">
        <f>IFERROR(VLOOKUP($C185,'Tarifa Compacta'!C:F,4,0),"")</f>
        <v>3658</v>
      </c>
      <c r="G185" s="179"/>
    </row>
    <row r="186" spans="2:7" s="184" customFormat="1" ht="18" outlineLevel="1">
      <c r="B186" s="187">
        <v>5025232898848</v>
      </c>
      <c r="C186" s="62" t="s">
        <v>272</v>
      </c>
      <c r="D186" s="56" t="str">
        <f>IFERROR(IF(VLOOKUP($C186,'Tarifa Compacta'!$C:$E,2,0)=0,"",VLOOKUP($C186,'Tarifa Compacta'!$C:$E,2,0)),"")</f>
        <v/>
      </c>
      <c r="E186" s="472" t="str">
        <f>IFERROR(VLOOKUP($C186,'Tarifa Compacta'!$C:$E,3,0),"")</f>
        <v>Conducto adaptable desde 3,60kW hasta 5kW con nanoe™X</v>
      </c>
      <c r="F186" s="61">
        <f>IFERROR(VLOOKUP($C186,'Tarifa Compacta'!C:F,4,0),"")</f>
        <v>1056</v>
      </c>
      <c r="G186" s="179"/>
    </row>
    <row r="187" spans="2:7" s="184" customFormat="1" ht="18" outlineLevel="1">
      <c r="B187" s="187">
        <v>5025232915514</v>
      </c>
      <c r="C187" s="62" t="s">
        <v>239</v>
      </c>
      <c r="D187" s="56" t="str">
        <f>IFERROR(IF(VLOOKUP($C187,'Tarifa Compacta'!$C:$E,2,0)=0,"",VLOOKUP($C187,'Tarifa Compacta'!$C:$E,2,0)),"")</f>
        <v>R32</v>
      </c>
      <c r="E187" s="466" t="str">
        <f>IFERROR(VLOOKUP($C187,'Tarifa Compacta'!$C:$E,3,0),"")</f>
        <v>5 kW Monofásica</v>
      </c>
      <c r="F187" s="61">
        <f>IFERROR(VLOOKUP($C187,'Tarifa Compacta'!C:F,4,0),"")</f>
        <v>2308</v>
      </c>
      <c r="G187" s="179"/>
    </row>
    <row r="188" spans="2:7" s="184" customFormat="1" ht="18" outlineLevel="1">
      <c r="B188" s="188">
        <v>5025232910823</v>
      </c>
      <c r="C188" s="64" t="s">
        <v>335</v>
      </c>
      <c r="D188" s="374" t="str">
        <f>IFERROR(IF(VLOOKUP($C188,'Tarifa Compacta'!$C:$E,2,0)=0,"",VLOOKUP($C188,'Tarifa Compacta'!$C:$E,2,0)),"")</f>
        <v/>
      </c>
      <c r="E188" s="473" t="str">
        <f>IFERROR(VLOOKUP($C188,'Tarifa Compacta'!$C:$E,3,0),"")</f>
        <v>Mando por cable táctil simplificado con Bluetooth® y conexión Wi-Fi (color negro)</v>
      </c>
      <c r="F188" s="65">
        <f>IFERROR(VLOOKUP($C188,'Tarifa Compacta'!C:F,4,0),"")</f>
        <v>294</v>
      </c>
      <c r="G188" s="179"/>
    </row>
    <row r="189" spans="2:7" s="184" customFormat="1" ht="18.75" outlineLevel="1">
      <c r="B189" s="187">
        <v>4010869372428</v>
      </c>
      <c r="C189" s="32" t="s">
        <v>861</v>
      </c>
      <c r="D189" s="97" t="str">
        <f>IFERROR(IF(VLOOKUP($C189,'Tarifa Compacta'!$C:$E,2,0)=0,"",VLOOKUP($C189,'Tarifa Compacta'!$C:$E,2,0)),"")</f>
        <v>R32</v>
      </c>
      <c r="E189" s="466" t="str">
        <f>IFERROR(VLOOKUP($C189,'Tarifa Compacta'!$C:$E,3,0),"")</f>
        <v>Kit conducto adaptable 6kW Elite + RTC6BLW</v>
      </c>
      <c r="F189" s="22">
        <f>IFERROR(VLOOKUP($C189,'Tarifa Compacta'!C:F,4,0),"")</f>
        <v>3810</v>
      </c>
      <c r="G189" s="179"/>
    </row>
    <row r="190" spans="2:7" s="184" customFormat="1" ht="18" outlineLevel="1">
      <c r="B190" s="187">
        <v>5025232898855</v>
      </c>
      <c r="C190" s="62" t="s">
        <v>273</v>
      </c>
      <c r="D190" s="56" t="str">
        <f>IFERROR(IF(VLOOKUP($C190,'Tarifa Compacta'!$C:$E,2,0)=0,"",VLOOKUP($C190,'Tarifa Compacta'!$C:$E,2,0)),"")</f>
        <v/>
      </c>
      <c r="E190" s="472" t="str">
        <f>IFERROR(VLOOKUP($C190,'Tarifa Compacta'!$C:$E,3,0),"")</f>
        <v>Conducto adaptable desde 6kW hasta 7,10kW con nanoe™X</v>
      </c>
      <c r="F190" s="61">
        <f>IFERROR(VLOOKUP($C190,'Tarifa Compacta'!C:F,4,0),"")</f>
        <v>1076</v>
      </c>
      <c r="G190" s="179"/>
    </row>
    <row r="191" spans="2:7" s="184" customFormat="1" ht="18" outlineLevel="1">
      <c r="B191" s="187">
        <v>5025232915521</v>
      </c>
      <c r="C191" s="62" t="s">
        <v>240</v>
      </c>
      <c r="D191" s="56" t="str">
        <f>IFERROR(IF(VLOOKUP($C191,'Tarifa Compacta'!$C:$E,2,0)=0,"",VLOOKUP($C191,'Tarifa Compacta'!$C:$E,2,0)),"")</f>
        <v>R32</v>
      </c>
      <c r="E191" s="466" t="str">
        <f>IFERROR(VLOOKUP($C191,'Tarifa Compacta'!$C:$E,3,0),"")</f>
        <v>6 kW Monofásica</v>
      </c>
      <c r="F191" s="61">
        <f>IFERROR(VLOOKUP($C191,'Tarifa Compacta'!C:F,4,0),"")</f>
        <v>2440</v>
      </c>
      <c r="G191" s="179"/>
    </row>
    <row r="192" spans="2:7" s="184" customFormat="1" ht="18" outlineLevel="1">
      <c r="B192" s="188">
        <v>5025232910823</v>
      </c>
      <c r="C192" s="64" t="s">
        <v>335</v>
      </c>
      <c r="D192" s="374" t="str">
        <f>IFERROR(IF(VLOOKUP($C192,'Tarifa Compacta'!$C:$E,2,0)=0,"",VLOOKUP($C192,'Tarifa Compacta'!$C:$E,2,0)),"")</f>
        <v/>
      </c>
      <c r="E192" s="473" t="str">
        <f>IFERROR(VLOOKUP($C192,'Tarifa Compacta'!$C:$E,3,0),"")</f>
        <v>Mando por cable táctil simplificado con Bluetooth® y conexión Wi-Fi (color negro)</v>
      </c>
      <c r="F192" s="65">
        <f>IFERROR(VLOOKUP($C192,'Tarifa Compacta'!C:F,4,0),"")</f>
        <v>294</v>
      </c>
      <c r="G192" s="179"/>
    </row>
    <row r="193" spans="2:11" s="184" customFormat="1" ht="18.75" outlineLevel="1">
      <c r="B193" s="187" t="s">
        <v>1049</v>
      </c>
      <c r="C193" s="32" t="s">
        <v>1050</v>
      </c>
      <c r="D193" s="97" t="str">
        <f>IFERROR(IF(VLOOKUP($C193,'Tarifa Compacta'!$C:$E,2,0)=0,"",VLOOKUP($C193,'Tarifa Compacta'!$C:$E,2,0)),"")</f>
        <v>R32</v>
      </c>
      <c r="E193" s="466" t="str">
        <f>IFERROR(VLOOKUP($C193,'Tarifa Compacta'!$C:$E,3,0),"")</f>
        <v>Kit conducto adaptable 7,10kW Elite + RTC6BLW</v>
      </c>
      <c r="F193" s="22">
        <f>IFERROR(VLOOKUP($C193,'Tarifa Compacta'!C:F,4,0),"")</f>
        <v>4445</v>
      </c>
      <c r="G193" s="179"/>
    </row>
    <row r="194" spans="2:11" s="184" customFormat="1" ht="18" outlineLevel="1">
      <c r="B194" s="187">
        <v>5025232898855</v>
      </c>
      <c r="C194" s="62" t="s">
        <v>273</v>
      </c>
      <c r="D194" s="56" t="str">
        <f>IFERROR(IF(VLOOKUP($C194,'Tarifa Compacta'!$C:$E,2,0)=0,"",VLOOKUP($C194,'Tarifa Compacta'!$C:$E,2,0)),"")</f>
        <v/>
      </c>
      <c r="E194" s="472" t="str">
        <f>IFERROR(VLOOKUP($C194,'Tarifa Compacta'!$C:$E,3,0),"")</f>
        <v>Conducto adaptable desde 6kW hasta 7,10kW con nanoe™X</v>
      </c>
      <c r="F194" s="61">
        <f>IFERROR(VLOOKUP($C194,'Tarifa Compacta'!C:F,4,0),"")</f>
        <v>1076</v>
      </c>
      <c r="G194" s="179"/>
    </row>
    <row r="195" spans="2:11" s="184" customFormat="1" ht="18" outlineLevel="1">
      <c r="B195" s="187">
        <v>5025232914500</v>
      </c>
      <c r="C195" s="62" t="s">
        <v>241</v>
      </c>
      <c r="D195" s="56" t="str">
        <f>IFERROR(IF(VLOOKUP($C195,'Tarifa Compacta'!$C:$E,2,0)=0,"",VLOOKUP($C195,'Tarifa Compacta'!$C:$E,2,0)),"")</f>
        <v>R32</v>
      </c>
      <c r="E195" s="466" t="str">
        <f>IFERROR(VLOOKUP($C195,'Tarifa Compacta'!$C:$E,3,0),"")</f>
        <v>7,1 kW Monofásica</v>
      </c>
      <c r="F195" s="61">
        <f>IFERROR(VLOOKUP($C195,'Tarifa Compacta'!C:F,4,0),"")</f>
        <v>3075</v>
      </c>
      <c r="G195" s="179"/>
      <c r="K195" s="17"/>
    </row>
    <row r="196" spans="2:11" s="184" customFormat="1" ht="18" outlineLevel="1">
      <c r="B196" s="188">
        <v>5025232910823</v>
      </c>
      <c r="C196" s="64" t="s">
        <v>335</v>
      </c>
      <c r="D196" s="374" t="str">
        <f>IFERROR(IF(VLOOKUP($C196,'Tarifa Compacta'!$C:$E,2,0)=0,"",VLOOKUP($C196,'Tarifa Compacta'!$C:$E,2,0)),"")</f>
        <v/>
      </c>
      <c r="E196" s="473" t="str">
        <f>IFERROR(VLOOKUP($C196,'Tarifa Compacta'!$C:$E,3,0),"")</f>
        <v>Mando por cable táctil simplificado con Bluetooth® y conexión Wi-Fi (color negro)</v>
      </c>
      <c r="F196" s="65">
        <f>IFERROR(VLOOKUP($C196,'Tarifa Compacta'!C:F,4,0),"")</f>
        <v>294</v>
      </c>
      <c r="G196" s="179"/>
      <c r="K196" s="76"/>
    </row>
    <row r="197" spans="2:11" s="184" customFormat="1" ht="18.75" outlineLevel="1">
      <c r="B197" s="187" t="s">
        <v>1049</v>
      </c>
      <c r="C197" s="32" t="s">
        <v>1051</v>
      </c>
      <c r="D197" s="97" t="str">
        <f>IFERROR(IF(VLOOKUP($C197,'Tarifa Compacta'!$C:$E,2,0)=0,"",VLOOKUP($C197,'Tarifa Compacta'!$C:$E,2,0)),"")</f>
        <v>R32</v>
      </c>
      <c r="E197" s="466" t="str">
        <f>IFERROR(VLOOKUP($C197,'Tarifa Compacta'!$C:$E,3,0),"")</f>
        <v>Kit conducto adaptable 7,10kW Elite trifásica + RTC6BLW</v>
      </c>
      <c r="F197" s="22">
        <f>IFERROR(VLOOKUP($C197,'Tarifa Compacta'!C:F,4,0),"")</f>
        <v>4760</v>
      </c>
      <c r="G197" s="179"/>
    </row>
    <row r="198" spans="2:11" s="184" customFormat="1" ht="18" outlineLevel="1">
      <c r="B198" s="187">
        <v>5025232898855</v>
      </c>
      <c r="C198" s="62" t="s">
        <v>273</v>
      </c>
      <c r="D198" s="56" t="str">
        <f>IFERROR(IF(VLOOKUP($C198,'Tarifa Compacta'!$C:$E,2,0)=0,"",VLOOKUP($C198,'Tarifa Compacta'!$C:$E,2,0)),"")</f>
        <v/>
      </c>
      <c r="E198" s="472" t="str">
        <f>IFERROR(VLOOKUP($C198,'Tarifa Compacta'!$C:$E,3,0),"")</f>
        <v>Conducto adaptable desde 6kW hasta 7,10kW con nanoe™X</v>
      </c>
      <c r="F198" s="61">
        <f>IFERROR(VLOOKUP($C198,'Tarifa Compacta'!C:F,4,0),"")</f>
        <v>1076</v>
      </c>
      <c r="G198" s="179"/>
    </row>
    <row r="199" spans="2:11" s="184" customFormat="1" ht="18" outlineLevel="1">
      <c r="B199" s="187">
        <v>5025232914517</v>
      </c>
      <c r="C199" s="62" t="s">
        <v>245</v>
      </c>
      <c r="D199" s="56" t="str">
        <f>IFERROR(IF(VLOOKUP($C199,'Tarifa Compacta'!$C:$E,2,0)=0,"",VLOOKUP($C199,'Tarifa Compacta'!$C:$E,2,0)),"")</f>
        <v>R32</v>
      </c>
      <c r="E199" s="466" t="str">
        <f>IFERROR(VLOOKUP($C199,'Tarifa Compacta'!$C:$E,3,0),"")</f>
        <v>7,1 kW Trifásica</v>
      </c>
      <c r="F199" s="61">
        <f>IFERROR(VLOOKUP($C199,'Tarifa Compacta'!C:F,4,0),"")</f>
        <v>3390</v>
      </c>
      <c r="G199" s="179"/>
    </row>
    <row r="200" spans="2:11" s="184" customFormat="1" ht="18" outlineLevel="1">
      <c r="B200" s="188">
        <v>5025232910823</v>
      </c>
      <c r="C200" s="64" t="s">
        <v>335</v>
      </c>
      <c r="D200" s="374" t="str">
        <f>IFERROR(IF(VLOOKUP($C200,'Tarifa Compacta'!$C:$E,2,0)=0,"",VLOOKUP($C200,'Tarifa Compacta'!$C:$E,2,0)),"")</f>
        <v/>
      </c>
      <c r="E200" s="473" t="str">
        <f>IFERROR(VLOOKUP($C200,'Tarifa Compacta'!$C:$E,3,0),"")</f>
        <v>Mando por cable táctil simplificado con Bluetooth® y conexión Wi-Fi (color negro)</v>
      </c>
      <c r="F200" s="65">
        <f>IFERROR(VLOOKUP($C200,'Tarifa Compacta'!C:F,4,0),"")</f>
        <v>294</v>
      </c>
      <c r="G200" s="179"/>
    </row>
    <row r="201" spans="2:11" s="184" customFormat="1" ht="18.75" outlineLevel="1">
      <c r="B201" s="187" t="s">
        <v>1049</v>
      </c>
      <c r="C201" s="32" t="s">
        <v>1052</v>
      </c>
      <c r="D201" s="97" t="str">
        <f>IFERROR(IF(VLOOKUP($C201,'Tarifa Compacta'!$C:$E,2,0)=0,"",VLOOKUP($C201,'Tarifa Compacta'!$C:$E,2,0)),"")</f>
        <v>R32</v>
      </c>
      <c r="E201" s="466" t="str">
        <f>IFERROR(VLOOKUP($C201,'Tarifa Compacta'!$C:$E,3,0),"")</f>
        <v>Kit conducto adaptable 10kW Elite + RTC6BLW</v>
      </c>
      <c r="F201" s="22">
        <f>IFERROR(VLOOKUP($C201,'Tarifa Compacta'!C:F,4,0),"")</f>
        <v>5816</v>
      </c>
      <c r="G201" s="179"/>
    </row>
    <row r="202" spans="2:11" s="184" customFormat="1" ht="18" outlineLevel="1">
      <c r="B202" s="187">
        <v>5025232898862</v>
      </c>
      <c r="C202" s="62" t="s">
        <v>274</v>
      </c>
      <c r="D202" s="56" t="str">
        <f>IFERROR(IF(VLOOKUP($C202,'Tarifa Compacta'!$C:$E,2,0)=0,"",VLOOKUP($C202,'Tarifa Compacta'!$C:$E,2,0)),"")</f>
        <v/>
      </c>
      <c r="E202" s="472" t="str">
        <f>IFERROR(VLOOKUP($C202,'Tarifa Compacta'!$C:$E,3,0),"")</f>
        <v>Conducto adaptable desde 10kW hasta 14kW con nanoe™X</v>
      </c>
      <c r="F202" s="61">
        <f>IFERROR(VLOOKUP($C202,'Tarifa Compacta'!C:F,4,0),"")</f>
        <v>1782</v>
      </c>
      <c r="G202" s="179"/>
    </row>
    <row r="203" spans="2:11" s="184" customFormat="1" ht="18" outlineLevel="1">
      <c r="B203" s="187">
        <v>5025232914524</v>
      </c>
      <c r="C203" s="62" t="s">
        <v>242</v>
      </c>
      <c r="D203" s="56" t="str">
        <f>IFERROR(IF(VLOOKUP($C203,'Tarifa Compacta'!$C:$E,2,0)=0,"",VLOOKUP($C203,'Tarifa Compacta'!$C:$E,2,0)),"")</f>
        <v>R32</v>
      </c>
      <c r="E203" s="466" t="str">
        <f>IFERROR(VLOOKUP($C203,'Tarifa Compacta'!$C:$E,3,0),"")</f>
        <v>10 kW Monofásica</v>
      </c>
      <c r="F203" s="61">
        <f>IFERROR(VLOOKUP($C203,'Tarifa Compacta'!C:F,4,0),"")</f>
        <v>3740</v>
      </c>
      <c r="G203" s="179"/>
    </row>
    <row r="204" spans="2:11" s="184" customFormat="1" ht="18" outlineLevel="1">
      <c r="B204" s="188">
        <v>5025232910823</v>
      </c>
      <c r="C204" s="64" t="s">
        <v>335</v>
      </c>
      <c r="D204" s="374" t="str">
        <f>IFERROR(IF(VLOOKUP($C204,'Tarifa Compacta'!$C:$E,2,0)=0,"",VLOOKUP($C204,'Tarifa Compacta'!$C:$E,2,0)),"")</f>
        <v/>
      </c>
      <c r="E204" s="473" t="str">
        <f>IFERROR(VLOOKUP($C204,'Tarifa Compacta'!$C:$E,3,0),"")</f>
        <v>Mando por cable táctil simplificado con Bluetooth® y conexión Wi-Fi (color negro)</v>
      </c>
      <c r="F204" s="65">
        <f>IFERROR(VLOOKUP($C204,'Tarifa Compacta'!C:F,4,0),"")</f>
        <v>294</v>
      </c>
      <c r="G204" s="179"/>
    </row>
    <row r="205" spans="2:11" s="184" customFormat="1" ht="18.75" outlineLevel="1">
      <c r="B205" s="187" t="s">
        <v>1049</v>
      </c>
      <c r="C205" s="32" t="s">
        <v>1053</v>
      </c>
      <c r="D205" s="97" t="str">
        <f>IFERROR(IF(VLOOKUP($C205,'Tarifa Compacta'!$C:$E,2,0)=0,"",VLOOKUP($C205,'Tarifa Compacta'!$C:$E,2,0)),"")</f>
        <v>R32</v>
      </c>
      <c r="E205" s="466" t="str">
        <f>IFERROR(VLOOKUP($C205,'Tarifa Compacta'!$C:$E,3,0),"")</f>
        <v>Kit conducto adaptable 10kW Elite trifásica + RTC6BLW</v>
      </c>
      <c r="F205" s="22">
        <f>IFERROR(VLOOKUP($C205,'Tarifa Compacta'!C:F,4,0),"")</f>
        <v>6149</v>
      </c>
      <c r="G205" s="179"/>
    </row>
    <row r="206" spans="2:11" s="184" customFormat="1" ht="18" outlineLevel="1">
      <c r="B206" s="187">
        <v>5025232898862</v>
      </c>
      <c r="C206" s="62" t="s">
        <v>274</v>
      </c>
      <c r="D206" s="56" t="str">
        <f>IFERROR(IF(VLOOKUP($C206,'Tarifa Compacta'!$C:$E,2,0)=0,"",VLOOKUP($C206,'Tarifa Compacta'!$C:$E,2,0)),"")</f>
        <v/>
      </c>
      <c r="E206" s="472" t="str">
        <f>IFERROR(VLOOKUP($C206,'Tarifa Compacta'!$C:$E,3,0),"")</f>
        <v>Conducto adaptable desde 10kW hasta 14kW con nanoe™X</v>
      </c>
      <c r="F206" s="61">
        <f>IFERROR(VLOOKUP($C206,'Tarifa Compacta'!C:F,4,0),"")</f>
        <v>1782</v>
      </c>
      <c r="G206" s="179"/>
    </row>
    <row r="207" spans="2:11" s="184" customFormat="1" ht="18" outlineLevel="1">
      <c r="B207" s="187">
        <v>5025232914531</v>
      </c>
      <c r="C207" s="62" t="s">
        <v>246</v>
      </c>
      <c r="D207" s="56" t="str">
        <f>IFERROR(IF(VLOOKUP($C207,'Tarifa Compacta'!$C:$E,2,0)=0,"",VLOOKUP($C207,'Tarifa Compacta'!$C:$E,2,0)),"")</f>
        <v>R32</v>
      </c>
      <c r="E207" s="466" t="str">
        <f>IFERROR(VLOOKUP($C207,'Tarifa Compacta'!$C:$E,3,0),"")</f>
        <v>10 kW Trifásica</v>
      </c>
      <c r="F207" s="61">
        <f>IFERROR(VLOOKUP($C207,'Tarifa Compacta'!C:F,4,0),"")</f>
        <v>4073</v>
      </c>
      <c r="G207" s="179"/>
    </row>
    <row r="208" spans="2:11" s="184" customFormat="1" ht="18" outlineLevel="1">
      <c r="B208" s="188">
        <v>5025232910823</v>
      </c>
      <c r="C208" s="64" t="s">
        <v>335</v>
      </c>
      <c r="D208" s="374" t="str">
        <f>IFERROR(IF(VLOOKUP($C208,'Tarifa Compacta'!$C:$E,2,0)=0,"",VLOOKUP($C208,'Tarifa Compacta'!$C:$E,2,0)),"")</f>
        <v/>
      </c>
      <c r="E208" s="473" t="str">
        <f>IFERROR(VLOOKUP($C208,'Tarifa Compacta'!$C:$E,3,0),"")</f>
        <v>Mando por cable táctil simplificado con Bluetooth® y conexión Wi-Fi (color negro)</v>
      </c>
      <c r="F208" s="65">
        <f>IFERROR(VLOOKUP($C208,'Tarifa Compacta'!C:F,4,0),"")</f>
        <v>294</v>
      </c>
      <c r="G208" s="179"/>
    </row>
    <row r="209" spans="2:7" s="184" customFormat="1" ht="18.75" outlineLevel="1">
      <c r="B209" s="187" t="s">
        <v>1049</v>
      </c>
      <c r="C209" s="32" t="s">
        <v>1054</v>
      </c>
      <c r="D209" s="97" t="str">
        <f>IFERROR(IF(VLOOKUP($C209,'Tarifa Compacta'!$C:$E,2,0)=0,"",VLOOKUP($C209,'Tarifa Compacta'!$C:$E,2,0)),"")</f>
        <v>R32</v>
      </c>
      <c r="E209" s="466" t="str">
        <f>IFERROR(VLOOKUP($C209,'Tarifa Compacta'!$C:$E,3,0),"")</f>
        <v>Kit conducto adaptable 12,50kW Elite + RTC6BLW</v>
      </c>
      <c r="F209" s="22">
        <f>IFERROR(VLOOKUP($C209,'Tarifa Compacta'!C:F,4,0),"")</f>
        <v>6895</v>
      </c>
      <c r="G209" s="179"/>
    </row>
    <row r="210" spans="2:7" s="184" customFormat="1" ht="18" outlineLevel="1">
      <c r="B210" s="187">
        <v>5025232898862</v>
      </c>
      <c r="C210" s="62" t="s">
        <v>274</v>
      </c>
      <c r="D210" s="56" t="str">
        <f>IFERROR(IF(VLOOKUP($C210,'Tarifa Compacta'!$C:$E,2,0)=0,"",VLOOKUP($C210,'Tarifa Compacta'!$C:$E,2,0)),"")</f>
        <v/>
      </c>
      <c r="E210" s="472" t="str">
        <f>IFERROR(VLOOKUP($C210,'Tarifa Compacta'!$C:$E,3,0),"")</f>
        <v>Conducto adaptable desde 10kW hasta 14kW con nanoe™X</v>
      </c>
      <c r="F210" s="61">
        <f>IFERROR(VLOOKUP($C210,'Tarifa Compacta'!C:F,4,0),"")</f>
        <v>1782</v>
      </c>
      <c r="G210" s="179"/>
    </row>
    <row r="211" spans="2:7" s="184" customFormat="1" ht="18" outlineLevel="1">
      <c r="B211" s="187">
        <v>5025232914548</v>
      </c>
      <c r="C211" s="62" t="s">
        <v>243</v>
      </c>
      <c r="D211" s="56" t="str">
        <f>IFERROR(IF(VLOOKUP($C211,'Tarifa Compacta'!$C:$E,2,0)=0,"",VLOOKUP($C211,'Tarifa Compacta'!$C:$E,2,0)),"")</f>
        <v>R32</v>
      </c>
      <c r="E211" s="466" t="str">
        <f>IFERROR(VLOOKUP($C211,'Tarifa Compacta'!$C:$E,3,0),"")</f>
        <v>12,5 kW Monofásica</v>
      </c>
      <c r="F211" s="61">
        <f>IFERROR(VLOOKUP($C211,'Tarifa Compacta'!C:F,4,0),"")</f>
        <v>4819</v>
      </c>
      <c r="G211" s="179"/>
    </row>
    <row r="212" spans="2:7" s="184" customFormat="1" ht="18" outlineLevel="1">
      <c r="B212" s="188">
        <v>5025232910823</v>
      </c>
      <c r="C212" s="64" t="s">
        <v>335</v>
      </c>
      <c r="D212" s="374" t="str">
        <f>IFERROR(IF(VLOOKUP($C212,'Tarifa Compacta'!$C:$E,2,0)=0,"",VLOOKUP($C212,'Tarifa Compacta'!$C:$E,2,0)),"")</f>
        <v/>
      </c>
      <c r="E212" s="473" t="str">
        <f>IFERROR(VLOOKUP($C212,'Tarifa Compacta'!$C:$E,3,0),"")</f>
        <v>Mando por cable táctil simplificado con Bluetooth® y conexión Wi-Fi (color negro)</v>
      </c>
      <c r="F212" s="65">
        <f>IFERROR(VLOOKUP($C212,'Tarifa Compacta'!C:F,4,0),"")</f>
        <v>294</v>
      </c>
      <c r="G212" s="179"/>
    </row>
    <row r="213" spans="2:7" s="184" customFormat="1" ht="18.75" outlineLevel="1">
      <c r="B213" s="187" t="s">
        <v>1049</v>
      </c>
      <c r="C213" s="32" t="s">
        <v>1055</v>
      </c>
      <c r="D213" s="97" t="str">
        <f>IFERROR(IF(VLOOKUP($C213,'Tarifa Compacta'!$C:$E,2,0)=0,"",VLOOKUP($C213,'Tarifa Compacta'!$C:$E,2,0)),"")</f>
        <v>R32</v>
      </c>
      <c r="E213" s="466" t="str">
        <f>IFERROR(VLOOKUP($C213,'Tarifa Compacta'!$C:$E,3,0),"")</f>
        <v>Kit conducto adaptable 12,50kW Elite trifásica + RTC6BLW</v>
      </c>
      <c r="F213" s="22">
        <f>IFERROR(VLOOKUP($C213,'Tarifa Compacta'!C:F,4,0),"")</f>
        <v>7312</v>
      </c>
      <c r="G213" s="179"/>
    </row>
    <row r="214" spans="2:7" s="184" customFormat="1" ht="18" outlineLevel="1">
      <c r="B214" s="187">
        <v>5025232898862</v>
      </c>
      <c r="C214" s="62" t="s">
        <v>274</v>
      </c>
      <c r="D214" s="56" t="str">
        <f>IFERROR(IF(VLOOKUP($C214,'Tarifa Compacta'!$C:$E,2,0)=0,"",VLOOKUP($C214,'Tarifa Compacta'!$C:$E,2,0)),"")</f>
        <v/>
      </c>
      <c r="E214" s="472" t="str">
        <f>IFERROR(VLOOKUP($C214,'Tarifa Compacta'!$C:$E,3,0),"")</f>
        <v>Conducto adaptable desde 10kW hasta 14kW con nanoe™X</v>
      </c>
      <c r="F214" s="61">
        <f>IFERROR(VLOOKUP($C214,'Tarifa Compacta'!C:F,4,0),"")</f>
        <v>1782</v>
      </c>
      <c r="G214" s="179"/>
    </row>
    <row r="215" spans="2:7" s="184" customFormat="1" ht="18" outlineLevel="1">
      <c r="B215" s="187">
        <v>5025232914555</v>
      </c>
      <c r="C215" s="62" t="s">
        <v>247</v>
      </c>
      <c r="D215" s="56" t="str">
        <f>IFERROR(IF(VLOOKUP($C215,'Tarifa Compacta'!$C:$E,2,0)=0,"",VLOOKUP($C215,'Tarifa Compacta'!$C:$E,2,0)),"")</f>
        <v>R32</v>
      </c>
      <c r="E215" s="466" t="str">
        <f>IFERROR(VLOOKUP($C215,'Tarifa Compacta'!$C:$E,3,0),"")</f>
        <v>12,5 kW Trifásica</v>
      </c>
      <c r="F215" s="61">
        <f>IFERROR(VLOOKUP($C215,'Tarifa Compacta'!C:F,4,0),"")</f>
        <v>5236</v>
      </c>
      <c r="G215" s="179"/>
    </row>
    <row r="216" spans="2:7" s="184" customFormat="1" ht="18" outlineLevel="1">
      <c r="B216" s="188">
        <v>5025232910823</v>
      </c>
      <c r="C216" s="64" t="s">
        <v>335</v>
      </c>
      <c r="D216" s="374" t="str">
        <f>IFERROR(IF(VLOOKUP($C216,'Tarifa Compacta'!$C:$E,2,0)=0,"",VLOOKUP($C216,'Tarifa Compacta'!$C:$E,2,0)),"")</f>
        <v/>
      </c>
      <c r="E216" s="473" t="str">
        <f>IFERROR(VLOOKUP($C216,'Tarifa Compacta'!$C:$E,3,0),"")</f>
        <v>Mando por cable táctil simplificado con Bluetooth® y conexión Wi-Fi (color negro)</v>
      </c>
      <c r="F216" s="65">
        <f>IFERROR(VLOOKUP($C216,'Tarifa Compacta'!C:F,4,0),"")</f>
        <v>294</v>
      </c>
      <c r="G216" s="179"/>
    </row>
    <row r="217" spans="2:7" s="184" customFormat="1" ht="18.75" outlineLevel="1">
      <c r="B217" s="187" t="s">
        <v>1049</v>
      </c>
      <c r="C217" s="32" t="s">
        <v>1056</v>
      </c>
      <c r="D217" s="97" t="str">
        <f>IFERROR(IF(VLOOKUP($C217,'Tarifa Compacta'!$C:$E,2,0)=0,"",VLOOKUP($C217,'Tarifa Compacta'!$C:$E,2,0)),"")</f>
        <v>R32</v>
      </c>
      <c r="E217" s="466" t="str">
        <f>IFERROR(VLOOKUP($C217,'Tarifa Compacta'!$C:$E,3,0),"")</f>
        <v>Kit conducto adaptable 14kW Elite + RTC6BLW</v>
      </c>
      <c r="F217" s="22">
        <f>IFERROR(VLOOKUP($C217,'Tarifa Compacta'!C:F,4,0),"")</f>
        <v>8296</v>
      </c>
      <c r="G217" s="179"/>
    </row>
    <row r="218" spans="2:7" s="184" customFormat="1" ht="18" outlineLevel="1">
      <c r="B218" s="187">
        <v>5025232898862</v>
      </c>
      <c r="C218" s="62" t="s">
        <v>274</v>
      </c>
      <c r="D218" s="56" t="str">
        <f>IFERROR(IF(VLOOKUP($C218,'Tarifa Compacta'!$C:$E,2,0)=0,"",VLOOKUP($C218,'Tarifa Compacta'!$C:$E,2,0)),"")</f>
        <v/>
      </c>
      <c r="E218" s="472" t="str">
        <f>IFERROR(VLOOKUP($C218,'Tarifa Compacta'!$C:$E,3,0),"")</f>
        <v>Conducto adaptable desde 10kW hasta 14kW con nanoe™X</v>
      </c>
      <c r="F218" s="61">
        <f>IFERROR(VLOOKUP($C218,'Tarifa Compacta'!C:F,4,0),"")</f>
        <v>1782</v>
      </c>
      <c r="G218" s="179"/>
    </row>
    <row r="219" spans="2:7" s="184" customFormat="1" ht="18" outlineLevel="1">
      <c r="B219" s="187">
        <v>5025232914562</v>
      </c>
      <c r="C219" s="62" t="s">
        <v>244</v>
      </c>
      <c r="D219" s="56" t="str">
        <f>IFERROR(IF(VLOOKUP($C219,'Tarifa Compacta'!$C:$E,2,0)=0,"",VLOOKUP($C219,'Tarifa Compacta'!$C:$E,2,0)),"")</f>
        <v>R32</v>
      </c>
      <c r="E219" s="466" t="str">
        <f>IFERROR(VLOOKUP($C219,'Tarifa Compacta'!$C:$E,3,0),"")</f>
        <v>14 kW Monofásica</v>
      </c>
      <c r="F219" s="61">
        <f>IFERROR(VLOOKUP($C219,'Tarifa Compacta'!C:F,4,0),"")</f>
        <v>6220</v>
      </c>
      <c r="G219" s="179"/>
    </row>
    <row r="220" spans="2:7" s="184" customFormat="1" ht="18" outlineLevel="1">
      <c r="B220" s="188">
        <v>5025232910823</v>
      </c>
      <c r="C220" s="64" t="s">
        <v>335</v>
      </c>
      <c r="D220" s="374" t="str">
        <f>IFERROR(IF(VLOOKUP($C220,'Tarifa Compacta'!$C:$E,2,0)=0,"",VLOOKUP($C220,'Tarifa Compacta'!$C:$E,2,0)),"")</f>
        <v/>
      </c>
      <c r="E220" s="473" t="str">
        <f>IFERROR(VLOOKUP($C220,'Tarifa Compacta'!$C:$E,3,0),"")</f>
        <v>Mando por cable táctil simplificado con Bluetooth® y conexión Wi-Fi (color negro)</v>
      </c>
      <c r="F220" s="65">
        <f>IFERROR(VLOOKUP($C220,'Tarifa Compacta'!C:F,4,0),"")</f>
        <v>294</v>
      </c>
      <c r="G220" s="179"/>
    </row>
    <row r="221" spans="2:7" s="184" customFormat="1" ht="18.75" outlineLevel="1">
      <c r="B221" s="187" t="s">
        <v>1049</v>
      </c>
      <c r="C221" s="32" t="s">
        <v>1057</v>
      </c>
      <c r="D221" s="97" t="str">
        <f>IFERROR(IF(VLOOKUP($C221,'Tarifa Compacta'!$C:$E,2,0)=0,"",VLOOKUP($C221,'Tarifa Compacta'!$C:$E,2,0)),"")</f>
        <v>R32</v>
      </c>
      <c r="E221" s="466" t="str">
        <f>IFERROR(VLOOKUP($C221,'Tarifa Compacta'!$C:$E,3,0),"")</f>
        <v>Kit conducto adaptable 14kW Elite trifásica + RTC6BLW</v>
      </c>
      <c r="F221" s="22">
        <f>IFERROR(VLOOKUP($C221,'Tarifa Compacta'!C:F,4,0),"")</f>
        <v>8647</v>
      </c>
      <c r="G221" s="179"/>
    </row>
    <row r="222" spans="2:7" s="184" customFormat="1" ht="18" outlineLevel="1">
      <c r="B222" s="187">
        <v>5025232898862</v>
      </c>
      <c r="C222" s="62" t="s">
        <v>274</v>
      </c>
      <c r="D222" s="56" t="str">
        <f>IFERROR(IF(VLOOKUP($C222,'Tarifa Compacta'!$C:$E,2,0)=0,"",VLOOKUP($C222,'Tarifa Compacta'!$C:$E,2,0)),"")</f>
        <v/>
      </c>
      <c r="E222" s="472" t="str">
        <f>IFERROR(VLOOKUP($C222,'Tarifa Compacta'!$C:$E,3,0),"")</f>
        <v>Conducto adaptable desde 10kW hasta 14kW con nanoe™X</v>
      </c>
      <c r="F222" s="61">
        <f>IFERROR(VLOOKUP($C222,'Tarifa Compacta'!C:F,4,0),"")</f>
        <v>1782</v>
      </c>
      <c r="G222" s="179"/>
    </row>
    <row r="223" spans="2:7" s="184" customFormat="1" ht="18" outlineLevel="1">
      <c r="B223" s="187">
        <v>5025232914579</v>
      </c>
      <c r="C223" s="62" t="s">
        <v>248</v>
      </c>
      <c r="D223" s="56" t="str">
        <f>IFERROR(IF(VLOOKUP($C223,'Tarifa Compacta'!$C:$E,2,0)=0,"",VLOOKUP($C223,'Tarifa Compacta'!$C:$E,2,0)),"")</f>
        <v>R32</v>
      </c>
      <c r="E223" s="466" t="str">
        <f>IFERROR(VLOOKUP($C223,'Tarifa Compacta'!$C:$E,3,0),"")</f>
        <v>14 kW Trifásica</v>
      </c>
      <c r="F223" s="61">
        <f>IFERROR(VLOOKUP($C223,'Tarifa Compacta'!C:F,4,0),"")</f>
        <v>6571</v>
      </c>
      <c r="G223" s="179"/>
    </row>
    <row r="224" spans="2:7" s="184" customFormat="1" ht="18" outlineLevel="1">
      <c r="B224" s="188">
        <v>5025232910823</v>
      </c>
      <c r="C224" s="64" t="s">
        <v>335</v>
      </c>
      <c r="D224" s="374" t="str">
        <f>IFERROR(IF(VLOOKUP($C224,'Tarifa Compacta'!$C:$E,2,0)=0,"",VLOOKUP($C224,'Tarifa Compacta'!$C:$E,2,0)),"")</f>
        <v/>
      </c>
      <c r="E224" s="473" t="str">
        <f>IFERROR(VLOOKUP($C224,'Tarifa Compacta'!$C:$E,3,0),"")</f>
        <v>Mando por cable táctil simplificado con Bluetooth® y conexión Wi-Fi (color negro)</v>
      </c>
      <c r="F224" s="65">
        <f>IFERROR(VLOOKUP($C224,'Tarifa Compacta'!C:F,4,0),"")</f>
        <v>294</v>
      </c>
      <c r="G224" s="179"/>
    </row>
    <row r="225" spans="2:11" ht="53.25" customHeight="1">
      <c r="B225" s="59" t="str">
        <f>'Títulos y textos'!A243</f>
        <v>KITS CASSETTE 60X60 PE3 STANDARD CON nanoe™X + RTC5B</v>
      </c>
      <c r="C225" s="59"/>
      <c r="D225" s="372"/>
      <c r="E225" s="91"/>
      <c r="F225" s="60"/>
      <c r="G225" s="179"/>
    </row>
    <row r="226" spans="2:11" ht="15.75" customHeight="1">
      <c r="B226" s="185"/>
      <c r="C226" s="185"/>
      <c r="D226" s="373"/>
      <c r="E226" s="471"/>
      <c r="F226" s="186"/>
      <c r="G226" s="179"/>
    </row>
    <row r="227" spans="2:11" ht="18.75" outlineLevel="1">
      <c r="B227" s="194">
        <v>4010869376471</v>
      </c>
      <c r="C227" s="32" t="s">
        <v>814</v>
      </c>
      <c r="D227" s="97" t="str">
        <f>IFERROR(IF(VLOOKUP($C227,'Tarifa Compacta'!$C:$E,2,0)=0,"",VLOOKUP($C227,'Tarifa Compacta'!$C:$E,2,0)),"")</f>
        <v>R32</v>
      </c>
      <c r="E227" s="466" t="str">
        <f>IFERROR(VLOOKUP($C227,'Tarifa Compacta'!$C:$E,3,0),"")</f>
        <v>Kit cassette 60x60 2,50kW Standard + RTC5B</v>
      </c>
      <c r="F227" s="22">
        <f>IFERROR(VLOOKUP($C227,'Tarifa Compacta'!C:F,4,0),"")</f>
        <v>2109</v>
      </c>
      <c r="G227" s="179"/>
    </row>
    <row r="228" spans="2:11" ht="18" outlineLevel="1">
      <c r="B228" s="187">
        <v>5025232913848</v>
      </c>
      <c r="C228" s="62" t="s">
        <v>267</v>
      </c>
      <c r="D228" s="56" t="str">
        <f>IFERROR(IF(VLOOKUP($C228,'Tarifa Compacta'!$C:$E,2,0)=0,"",VLOOKUP($C228,'Tarifa Compacta'!$C:$E,2,0)),"")</f>
        <v/>
      </c>
      <c r="E228" s="472" t="str">
        <f>IFERROR(VLOOKUP($C228,'Tarifa Compacta'!$C:$E,3,0),"")</f>
        <v xml:space="preserve">Unidad interior casette 60x60 con nanoe™X </v>
      </c>
      <c r="F228" s="61">
        <f>IFERROR(VLOOKUP($C228,'Tarifa Compacta'!C:F,4,0),"")</f>
        <v>1012</v>
      </c>
      <c r="G228" s="179"/>
    </row>
    <row r="229" spans="2:11" ht="18" outlineLevel="1">
      <c r="B229" s="187">
        <v>5025232915538</v>
      </c>
      <c r="C229" s="62" t="s">
        <v>249</v>
      </c>
      <c r="D229" s="56" t="str">
        <f>IFERROR(IF(VLOOKUP($C229,'Tarifa Compacta'!$C:$E,2,0)=0,"",VLOOKUP($C229,'Tarifa Compacta'!$C:$E,2,0)),"")</f>
        <v>R32</v>
      </c>
      <c r="E229" s="466" t="str">
        <f>IFERROR(VLOOKUP($C229,'Tarifa Compacta'!$C:$E,3,0),"")</f>
        <v>2,5 KW monofásica</v>
      </c>
      <c r="F229" s="61">
        <f>IFERROR(VLOOKUP($C229,'Tarifa Compacta'!C:F,4,0),"")</f>
        <v>657</v>
      </c>
      <c r="G229" s="179"/>
      <c r="H229" s="179"/>
      <c r="K229" s="17"/>
    </row>
    <row r="230" spans="2:11" ht="18" outlineLevel="1">
      <c r="B230" s="187">
        <v>5025232913886</v>
      </c>
      <c r="C230" s="62" t="s">
        <v>271</v>
      </c>
      <c r="D230" s="56" t="str">
        <f>IFERROR(IF(VLOOKUP($C230,'Tarifa Compacta'!$C:$E,2,0)=0,"",VLOOKUP($C230,'Tarifa Compacta'!$C:$E,2,0)),"")</f>
        <v/>
      </c>
      <c r="E230" s="466" t="str">
        <f>IFERROR(VLOOKUP($C230,'Tarifa Compacta'!$C:$E,3,0),"")</f>
        <v>Panel cassette 60x60</v>
      </c>
      <c r="F230" s="61">
        <f>IFERROR(VLOOKUP($C230,'Tarifa Compacta'!C:F,4,0),"")</f>
        <v>252</v>
      </c>
      <c r="G230" s="179"/>
    </row>
    <row r="231" spans="2:11" ht="18" outlineLevel="1">
      <c r="B231" s="188">
        <v>5025232880621</v>
      </c>
      <c r="C231" s="64" t="s">
        <v>336</v>
      </c>
      <c r="D231" s="374" t="str">
        <f>IFERROR(IF(VLOOKUP($C231,'Tarifa Compacta'!$C:$E,2,0)=0,"",VLOOKUP($C231,'Tarifa Compacta'!$C:$E,2,0)),"")</f>
        <v/>
      </c>
      <c r="E231" s="473" t="str">
        <f>IFERROR(VLOOKUP($C231,'Tarifa Compacta'!$C:$E,3,0),"")</f>
        <v>Mando de control por cable</v>
      </c>
      <c r="F231" s="65">
        <f>IFERROR(VLOOKUP($C231,'Tarifa Compacta'!C:F,4,0),"")</f>
        <v>188</v>
      </c>
      <c r="G231" s="179"/>
      <c r="H231" s="179"/>
    </row>
    <row r="232" spans="2:11" ht="18.75" outlineLevel="1">
      <c r="B232" s="194">
        <v>4010869376464</v>
      </c>
      <c r="C232" s="32" t="s">
        <v>4133</v>
      </c>
      <c r="D232" s="97" t="str">
        <f>IFERROR(IF(VLOOKUP($C232,'Tarifa Compacta'!$C:$E,2,0)=0,"",VLOOKUP($C232,'Tarifa Compacta'!$C:$E,2,0)),"")</f>
        <v>R32</v>
      </c>
      <c r="E232" s="466" t="str">
        <f>IFERROR(VLOOKUP($C232,'Tarifa Compacta'!$C:$E,3,0),"")</f>
        <v>Kit cassette 60x60 3,50kW Standard + RTC5B</v>
      </c>
      <c r="F232" s="22">
        <f>IFERROR(VLOOKUP($C232,'Tarifa Compacta'!C:F,4,0),"")</f>
        <v>2277</v>
      </c>
      <c r="G232" s="179"/>
      <c r="J232" s="62"/>
    </row>
    <row r="233" spans="2:11" ht="18" outlineLevel="1">
      <c r="B233" s="187">
        <v>5025232913855</v>
      </c>
      <c r="C233" s="62" t="s">
        <v>268</v>
      </c>
      <c r="D233" s="56" t="str">
        <f>IFERROR(IF(VLOOKUP($C233,'Tarifa Compacta'!$C:$E,2,0)=0,"",VLOOKUP($C233,'Tarifa Compacta'!$C:$E,2,0)),"")</f>
        <v/>
      </c>
      <c r="E233" s="472" t="str">
        <f>IFERROR(VLOOKUP($C233,'Tarifa Compacta'!$C:$E,3,0),"")</f>
        <v xml:space="preserve">Unidad interior casette 60x60 con nanoe™X </v>
      </c>
      <c r="F233" s="61">
        <f>IFERROR(VLOOKUP($C233,'Tarifa Compacta'!C:F,4,0),"")</f>
        <v>1167</v>
      </c>
      <c r="G233" s="179"/>
      <c r="J233" s="62"/>
    </row>
    <row r="234" spans="2:11" ht="18" outlineLevel="1">
      <c r="B234" s="187">
        <v>5025232885886</v>
      </c>
      <c r="C234" s="62" t="s">
        <v>250</v>
      </c>
      <c r="D234" s="56" t="str">
        <f>IFERROR(IF(VLOOKUP($C234,'Tarifa Compacta'!$C:$E,2,0)=0,"",VLOOKUP($C234,'Tarifa Compacta'!$C:$E,2,0)),"")</f>
        <v>R32</v>
      </c>
      <c r="E234" s="466" t="str">
        <f>IFERROR(VLOOKUP($C234,'Tarifa Compacta'!$C:$E,3,0),"")</f>
        <v>3,6 kW Monofásica</v>
      </c>
      <c r="F234" s="61">
        <f>IFERROR(VLOOKUP($C234,'Tarifa Compacta'!C:F,4,0),"")</f>
        <v>670</v>
      </c>
      <c r="G234" s="179"/>
      <c r="J234" s="62"/>
      <c r="K234" s="17"/>
    </row>
    <row r="235" spans="2:11" ht="18" outlineLevel="1">
      <c r="B235" s="187">
        <v>5025232913886</v>
      </c>
      <c r="C235" s="62" t="s">
        <v>271</v>
      </c>
      <c r="D235" s="56" t="str">
        <f>IFERROR(IF(VLOOKUP($C235,'Tarifa Compacta'!$C:$E,2,0)=0,"",VLOOKUP($C235,'Tarifa Compacta'!$C:$E,2,0)),"")</f>
        <v/>
      </c>
      <c r="E235" s="466" t="str">
        <f>IFERROR(VLOOKUP($C235,'Tarifa Compacta'!$C:$E,3,0),"")</f>
        <v>Panel cassette 60x60</v>
      </c>
      <c r="F235" s="61">
        <f>IFERROR(VLOOKUP($C235,'Tarifa Compacta'!C:F,4,0),"")</f>
        <v>252</v>
      </c>
      <c r="G235" s="179"/>
      <c r="J235" s="62"/>
    </row>
    <row r="236" spans="2:11" ht="18" outlineLevel="1">
      <c r="B236" s="188">
        <v>5025232880621</v>
      </c>
      <c r="C236" s="64" t="s">
        <v>336</v>
      </c>
      <c r="D236" s="374" t="str">
        <f>IFERROR(IF(VLOOKUP($C236,'Tarifa Compacta'!$C:$E,2,0)=0,"",VLOOKUP($C236,'Tarifa Compacta'!$C:$E,2,0)),"")</f>
        <v/>
      </c>
      <c r="E236" s="473" t="str">
        <f>IFERROR(VLOOKUP($C236,'Tarifa Compacta'!$C:$E,3,0),"")</f>
        <v>Mando de control por cable</v>
      </c>
      <c r="F236" s="65">
        <f>IFERROR(VLOOKUP($C236,'Tarifa Compacta'!C:F,4,0),"")</f>
        <v>188</v>
      </c>
      <c r="G236" s="179"/>
    </row>
    <row r="237" spans="2:11" ht="18.75" outlineLevel="1">
      <c r="B237" s="194">
        <v>4010869376488</v>
      </c>
      <c r="C237" s="32" t="s">
        <v>853</v>
      </c>
      <c r="D237" s="97" t="str">
        <f>IFERROR(IF(VLOOKUP($C237,'Tarifa Compacta'!$C:$E,2,0)=0,"",VLOOKUP($C237,'Tarifa Compacta'!$C:$E,2,0)),"")</f>
        <v>R32</v>
      </c>
      <c r="E237" s="466" t="str">
        <f>IFERROR(VLOOKUP($C237,'Tarifa Compacta'!$C:$E,3,0),"")</f>
        <v>Kit cassette 60x60 5kW Standard + RTC5B</v>
      </c>
      <c r="F237" s="22">
        <f>IFERROR(VLOOKUP($C237,'Tarifa Compacta'!C:F,4,0),"")</f>
        <v>3002</v>
      </c>
      <c r="G237" s="179"/>
    </row>
    <row r="238" spans="2:11" ht="18" outlineLevel="1">
      <c r="B238" s="187">
        <v>5025232913862</v>
      </c>
      <c r="C238" s="62" t="s">
        <v>269</v>
      </c>
      <c r="D238" s="56" t="str">
        <f>IFERROR(IF(VLOOKUP($C238,'Tarifa Compacta'!$C:$E,2,0)=0,"",VLOOKUP($C238,'Tarifa Compacta'!$C:$E,2,0)),"")</f>
        <v/>
      </c>
      <c r="E238" s="472" t="str">
        <f>IFERROR(VLOOKUP($C238,'Tarifa Compacta'!$C:$E,3,0),"")</f>
        <v xml:space="preserve">Unidad interior casette 60x60 con nanoe™X </v>
      </c>
      <c r="F238" s="61">
        <f>IFERROR(VLOOKUP($C238,'Tarifa Compacta'!C:F,4,0),"")</f>
        <v>1214</v>
      </c>
      <c r="G238" s="179"/>
    </row>
    <row r="239" spans="2:11" ht="18" outlineLevel="1">
      <c r="B239" s="187">
        <v>5025232885893</v>
      </c>
      <c r="C239" s="62" t="s">
        <v>251</v>
      </c>
      <c r="D239" s="56" t="str">
        <f>IFERROR(IF(VLOOKUP($C239,'Tarifa Compacta'!$C:$E,2,0)=0,"",VLOOKUP($C239,'Tarifa Compacta'!$C:$E,2,0)),"")</f>
        <v>R32</v>
      </c>
      <c r="E239" s="466" t="str">
        <f>IFERROR(VLOOKUP($C239,'Tarifa Compacta'!$C:$E,3,0),"")</f>
        <v>5 kW Monofásica</v>
      </c>
      <c r="F239" s="61">
        <f>IFERROR(VLOOKUP($C239,'Tarifa Compacta'!C:F,4,0),"")</f>
        <v>1348</v>
      </c>
      <c r="G239" s="179"/>
    </row>
    <row r="240" spans="2:11" ht="18" outlineLevel="1">
      <c r="B240" s="187">
        <v>5025232913886</v>
      </c>
      <c r="C240" s="62" t="s">
        <v>271</v>
      </c>
      <c r="D240" s="56" t="str">
        <f>IFERROR(IF(VLOOKUP($C240,'Tarifa Compacta'!$C:$E,2,0)=0,"",VLOOKUP($C240,'Tarifa Compacta'!$C:$E,2,0)),"")</f>
        <v/>
      </c>
      <c r="E240" s="466" t="str">
        <f>IFERROR(VLOOKUP($C240,'Tarifa Compacta'!$C:$E,3,0),"")</f>
        <v>Panel cassette 60x60</v>
      </c>
      <c r="F240" s="61">
        <f>IFERROR(VLOOKUP($C240,'Tarifa Compacta'!C:F,4,0),"")</f>
        <v>252</v>
      </c>
      <c r="G240" s="179"/>
    </row>
    <row r="241" spans="2:11" ht="18" outlineLevel="1">
      <c r="B241" s="188">
        <v>5025232880621</v>
      </c>
      <c r="C241" s="64" t="s">
        <v>336</v>
      </c>
      <c r="D241" s="374" t="str">
        <f>IFERROR(IF(VLOOKUP($C241,'Tarifa Compacta'!$C:$E,2,0)=0,"",VLOOKUP($C241,'Tarifa Compacta'!$C:$E,2,0)),"")</f>
        <v/>
      </c>
      <c r="E241" s="473" t="str">
        <f>IFERROR(VLOOKUP($C241,'Tarifa Compacta'!$C:$E,3,0),"")</f>
        <v>Mando de control por cable</v>
      </c>
      <c r="F241" s="65">
        <f>IFERROR(VLOOKUP($C241,'Tarifa Compacta'!C:F,4,0),"")</f>
        <v>188</v>
      </c>
      <c r="G241" s="179"/>
    </row>
    <row r="242" spans="2:11" ht="18.75" outlineLevel="1">
      <c r="B242" s="194">
        <v>4010869376495</v>
      </c>
      <c r="C242" s="32" t="s">
        <v>873</v>
      </c>
      <c r="D242" s="97" t="str">
        <f>IFERROR(IF(VLOOKUP($C242,'Tarifa Compacta'!$C:$E,2,0)=0,"",VLOOKUP($C242,'Tarifa Compacta'!$C:$E,2,0)),"")</f>
        <v>R32</v>
      </c>
      <c r="E242" s="466" t="str">
        <f>IFERROR(VLOOKUP($C242,'Tarifa Compacta'!$C:$E,3,0),"")</f>
        <v>Kit cassette 60x60 6kW Standard + RTC5B</v>
      </c>
      <c r="F242" s="22">
        <f>IFERROR(VLOOKUP($C242,'Tarifa Compacta'!C:F,4,0),"")</f>
        <v>3225</v>
      </c>
      <c r="G242" s="179"/>
    </row>
    <row r="243" spans="2:11" ht="18" outlineLevel="1">
      <c r="B243" s="187">
        <v>5025232913879</v>
      </c>
      <c r="C243" s="62" t="s">
        <v>270</v>
      </c>
      <c r="D243" s="56" t="str">
        <f>IFERROR(IF(VLOOKUP($C243,'Tarifa Compacta'!$C:$E,2,0)=0,"",VLOOKUP($C243,'Tarifa Compacta'!$C:$E,2,0)),"")</f>
        <v/>
      </c>
      <c r="E243" s="472" t="str">
        <f>IFERROR(VLOOKUP($C243,'Tarifa Compacta'!$C:$E,3,0),"")</f>
        <v xml:space="preserve">Unidad interior casette 60x60 con nanoe™X </v>
      </c>
      <c r="F243" s="61">
        <f>IFERROR(VLOOKUP($C243,'Tarifa Compacta'!C:F,4,0),"")</f>
        <v>1381</v>
      </c>
      <c r="G243" s="179"/>
    </row>
    <row r="244" spans="2:11" ht="18" outlineLevel="1">
      <c r="B244" s="187">
        <v>5025232885893</v>
      </c>
      <c r="C244" s="62" t="s">
        <v>252</v>
      </c>
      <c r="D244" s="56" t="str">
        <f>IFERROR(IF(VLOOKUP($C244,'Tarifa Compacta'!$C:$E,2,0)=0,"",VLOOKUP($C244,'Tarifa Compacta'!$C:$E,2,0)),"")</f>
        <v>R32</v>
      </c>
      <c r="E244" s="466" t="str">
        <f>IFERROR(VLOOKUP($C244,'Tarifa Compacta'!$C:$E,3,0),"")</f>
        <v>6 kW Monofásica</v>
      </c>
      <c r="F244" s="61">
        <f>IFERROR(VLOOKUP($C244,'Tarifa Compacta'!C:F,4,0),"")</f>
        <v>1404</v>
      </c>
      <c r="G244" s="179"/>
    </row>
    <row r="245" spans="2:11" ht="18" outlineLevel="1">
      <c r="B245" s="187">
        <v>5025232913886</v>
      </c>
      <c r="C245" s="62" t="s">
        <v>271</v>
      </c>
      <c r="D245" s="56" t="str">
        <f>IFERROR(IF(VLOOKUP($C245,'Tarifa Compacta'!$C:$E,2,0)=0,"",VLOOKUP($C245,'Tarifa Compacta'!$C:$E,2,0)),"")</f>
        <v/>
      </c>
      <c r="E245" s="466" t="str">
        <f>IFERROR(VLOOKUP($C245,'Tarifa Compacta'!$C:$E,3,0),"")</f>
        <v>Panel cassette 60x60</v>
      </c>
      <c r="F245" s="61">
        <f>IFERROR(VLOOKUP($C245,'Tarifa Compacta'!C:F,4,0),"")</f>
        <v>252</v>
      </c>
      <c r="G245" s="179"/>
    </row>
    <row r="246" spans="2:11" ht="18" outlineLevel="1">
      <c r="B246" s="188">
        <v>5025232880621</v>
      </c>
      <c r="C246" s="64" t="s">
        <v>336</v>
      </c>
      <c r="D246" s="374" t="str">
        <f>IFERROR(IF(VLOOKUP($C246,'Tarifa Compacta'!$C:$E,2,0)=0,"",VLOOKUP($C246,'Tarifa Compacta'!$C:$E,2,0)),"")</f>
        <v/>
      </c>
      <c r="E246" s="473" t="str">
        <f>IFERROR(VLOOKUP($C246,'Tarifa Compacta'!$C:$E,3,0),"")</f>
        <v>Mando de control por cable</v>
      </c>
      <c r="F246" s="65">
        <f>IFERROR(VLOOKUP($C246,'Tarifa Compacta'!C:F,4,0),"")</f>
        <v>188</v>
      </c>
      <c r="G246" s="179"/>
    </row>
    <row r="247" spans="2:11" ht="53.25" customHeight="1">
      <c r="B247" s="59" t="str">
        <f>'Títulos y textos'!A245</f>
        <v>KITS CASSETTE 60X60 PE3 STANDARD CON nanoe™X + RTC6</v>
      </c>
      <c r="C247" s="59"/>
      <c r="D247" s="372"/>
      <c r="E247" s="91"/>
      <c r="F247" s="60"/>
      <c r="G247" s="179"/>
    </row>
    <row r="248" spans="2:11" ht="15.75" customHeight="1">
      <c r="B248" s="185"/>
      <c r="C248" s="185"/>
      <c r="D248" s="373"/>
      <c r="E248" s="471"/>
      <c r="F248" s="186"/>
      <c r="G248" s="179"/>
    </row>
    <row r="249" spans="2:11" ht="18.75" outlineLevel="1">
      <c r="B249" s="194">
        <v>4010869383776</v>
      </c>
      <c r="C249" s="32" t="s">
        <v>815</v>
      </c>
      <c r="D249" s="97" t="str">
        <f>IFERROR(IF(VLOOKUP($C249,'Tarifa Compacta'!$C:$E,2,0)=0,"",VLOOKUP($C249,'Tarifa Compacta'!$C:$E,2,0)),"")</f>
        <v>R32</v>
      </c>
      <c r="E249" s="466" t="str">
        <f>IFERROR(VLOOKUP($C249,'Tarifa Compacta'!$C:$E,3,0),"")</f>
        <v>Kit cassette 60x60 2,50kW Standard + RTC6</v>
      </c>
      <c r="F249" s="22">
        <f>IFERROR(VLOOKUP($C249,'Tarifa Compacta'!C:F,4,0),"")</f>
        <v>2109</v>
      </c>
      <c r="G249" s="179"/>
    </row>
    <row r="250" spans="2:11" ht="18" outlineLevel="1">
      <c r="B250" s="187">
        <v>5025232913848</v>
      </c>
      <c r="C250" s="62" t="s">
        <v>267</v>
      </c>
      <c r="D250" s="56" t="str">
        <f>IFERROR(IF(VLOOKUP($C250,'Tarifa Compacta'!$C:$E,2,0)=0,"",VLOOKUP($C250,'Tarifa Compacta'!$C:$E,2,0)),"")</f>
        <v/>
      </c>
      <c r="E250" s="472" t="str">
        <f>IFERROR(VLOOKUP($C250,'Tarifa Compacta'!$C:$E,3,0),"")</f>
        <v xml:space="preserve">Unidad interior casette 60x60 con nanoe™X </v>
      </c>
      <c r="F250" s="61">
        <f>IFERROR(VLOOKUP($C250,'Tarifa Compacta'!C:F,4,0),"")</f>
        <v>1012</v>
      </c>
      <c r="G250" s="179"/>
    </row>
    <row r="251" spans="2:11" ht="18" outlineLevel="1">
      <c r="B251" s="187">
        <v>5025232915538</v>
      </c>
      <c r="C251" s="62" t="s">
        <v>249</v>
      </c>
      <c r="D251" s="56" t="str">
        <f>IFERROR(IF(VLOOKUP($C251,'Tarifa Compacta'!$C:$E,2,0)=0,"",VLOOKUP($C251,'Tarifa Compacta'!$C:$E,2,0)),"")</f>
        <v>R32</v>
      </c>
      <c r="E251" s="466" t="str">
        <f>IFERROR(VLOOKUP($C251,'Tarifa Compacta'!$C:$E,3,0),"")</f>
        <v>2,5 KW monofásica</v>
      </c>
      <c r="F251" s="61">
        <f>IFERROR(VLOOKUP($C251,'Tarifa Compacta'!C:F,4,0),"")</f>
        <v>657</v>
      </c>
      <c r="G251" s="179"/>
      <c r="H251" s="179"/>
      <c r="K251" s="17"/>
    </row>
    <row r="252" spans="2:11" ht="18" outlineLevel="1">
      <c r="B252" s="187">
        <v>5025232913886</v>
      </c>
      <c r="C252" s="62" t="s">
        <v>271</v>
      </c>
      <c r="D252" s="56" t="str">
        <f>IFERROR(IF(VLOOKUP($C252,'Tarifa Compacta'!$C:$E,2,0)=0,"",VLOOKUP($C252,'Tarifa Compacta'!$C:$E,2,0)),"")</f>
        <v/>
      </c>
      <c r="E252" s="466" t="str">
        <f>IFERROR(VLOOKUP($C252,'Tarifa Compacta'!$C:$E,3,0),"")</f>
        <v>Panel cassette 60x60</v>
      </c>
      <c r="F252" s="61">
        <f>IFERROR(VLOOKUP($C252,'Tarifa Compacta'!C:F,4,0),"")</f>
        <v>252</v>
      </c>
      <c r="G252" s="179"/>
    </row>
    <row r="253" spans="2:11" ht="18" outlineLevel="1">
      <c r="B253" s="188">
        <v>5025232910809</v>
      </c>
      <c r="C253" s="64" t="s">
        <v>333</v>
      </c>
      <c r="D253" s="374" t="str">
        <f>IFERROR(IF(VLOOKUP($C253,'Tarifa Compacta'!$C:$E,2,0)=0,"",VLOOKUP($C253,'Tarifa Compacta'!$C:$E,2,0)),"")</f>
        <v/>
      </c>
      <c r="E253" s="473" t="str">
        <f>IFERROR(VLOOKUP($C253,'Tarifa Compacta'!$C:$E,3,0),"")</f>
        <v>Mando por cable táctil simplificado (color negro)</v>
      </c>
      <c r="F253" s="65">
        <f>IFERROR(VLOOKUP($C253,'Tarifa Compacta'!C:F,4,0),"")</f>
        <v>188</v>
      </c>
      <c r="G253" s="179"/>
      <c r="H253" s="179"/>
    </row>
    <row r="254" spans="2:11" ht="18.75" outlineLevel="1">
      <c r="B254" s="194">
        <v>4010869383813</v>
      </c>
      <c r="C254" s="32" t="s">
        <v>4134</v>
      </c>
      <c r="D254" s="97" t="str">
        <f>IFERROR(IF(VLOOKUP($C254,'Tarifa Compacta'!$C:$E,2,0)=0,"",VLOOKUP($C254,'Tarifa Compacta'!$C:$E,2,0)),"")</f>
        <v>R32</v>
      </c>
      <c r="E254" s="466" t="str">
        <f>IFERROR(VLOOKUP($C254,'Tarifa Compacta'!$C:$E,3,0),"")</f>
        <v>Kit cassette 60x60 3,50kW Standard + RTC6</v>
      </c>
      <c r="F254" s="22">
        <f>IFERROR(VLOOKUP($C254,'Tarifa Compacta'!C:F,4,0),"")</f>
        <v>2277</v>
      </c>
      <c r="G254" s="179"/>
      <c r="J254" s="62"/>
    </row>
    <row r="255" spans="2:11" ht="18" outlineLevel="1">
      <c r="B255" s="187">
        <v>5025232913855</v>
      </c>
      <c r="C255" s="62" t="s">
        <v>268</v>
      </c>
      <c r="D255" s="56" t="str">
        <f>IFERROR(IF(VLOOKUP($C255,'Tarifa Compacta'!$C:$E,2,0)=0,"",VLOOKUP($C255,'Tarifa Compacta'!$C:$E,2,0)),"")</f>
        <v/>
      </c>
      <c r="E255" s="472" t="str">
        <f>IFERROR(VLOOKUP($C255,'Tarifa Compacta'!$C:$E,3,0),"")</f>
        <v xml:space="preserve">Unidad interior casette 60x60 con nanoe™X </v>
      </c>
      <c r="F255" s="61">
        <f>IFERROR(VLOOKUP($C255,'Tarifa Compacta'!C:F,4,0),"")</f>
        <v>1167</v>
      </c>
      <c r="G255" s="179"/>
      <c r="J255" s="62"/>
    </row>
    <row r="256" spans="2:11" ht="18" outlineLevel="1">
      <c r="B256" s="187">
        <v>5025232885886</v>
      </c>
      <c r="C256" s="62" t="s">
        <v>250</v>
      </c>
      <c r="D256" s="56" t="str">
        <f>IFERROR(IF(VLOOKUP($C256,'Tarifa Compacta'!$C:$E,2,0)=0,"",VLOOKUP($C256,'Tarifa Compacta'!$C:$E,2,0)),"")</f>
        <v>R32</v>
      </c>
      <c r="E256" s="466" t="str">
        <f>IFERROR(VLOOKUP($C256,'Tarifa Compacta'!$C:$E,3,0),"")</f>
        <v>3,6 kW Monofásica</v>
      </c>
      <c r="F256" s="61">
        <f>IFERROR(VLOOKUP($C256,'Tarifa Compacta'!C:F,4,0),"")</f>
        <v>670</v>
      </c>
      <c r="G256" s="179"/>
      <c r="J256" s="62"/>
      <c r="K256" s="17"/>
    </row>
    <row r="257" spans="2:10" ht="18" outlineLevel="1">
      <c r="B257" s="187">
        <v>5025232913886</v>
      </c>
      <c r="C257" s="62" t="s">
        <v>271</v>
      </c>
      <c r="D257" s="56" t="str">
        <f>IFERROR(IF(VLOOKUP($C257,'Tarifa Compacta'!$C:$E,2,0)=0,"",VLOOKUP($C257,'Tarifa Compacta'!$C:$E,2,0)),"")</f>
        <v/>
      </c>
      <c r="E257" s="466" t="str">
        <f>IFERROR(VLOOKUP($C257,'Tarifa Compacta'!$C:$E,3,0),"")</f>
        <v>Panel cassette 60x60</v>
      </c>
      <c r="F257" s="61">
        <f>IFERROR(VLOOKUP($C257,'Tarifa Compacta'!C:F,4,0),"")</f>
        <v>252</v>
      </c>
      <c r="G257" s="179"/>
      <c r="J257" s="62"/>
    </row>
    <row r="258" spans="2:10" ht="18" outlineLevel="1">
      <c r="B258" s="188">
        <v>5025232910809</v>
      </c>
      <c r="C258" s="64" t="s">
        <v>333</v>
      </c>
      <c r="D258" s="374" t="str">
        <f>IFERROR(IF(VLOOKUP($C258,'Tarifa Compacta'!$C:$E,2,0)=0,"",VLOOKUP($C258,'Tarifa Compacta'!$C:$E,2,0)),"")</f>
        <v/>
      </c>
      <c r="E258" s="473" t="str">
        <f>IFERROR(VLOOKUP($C258,'Tarifa Compacta'!$C:$E,3,0),"")</f>
        <v>Mando por cable táctil simplificado (color negro)</v>
      </c>
      <c r="F258" s="65">
        <f>IFERROR(VLOOKUP($C258,'Tarifa Compacta'!C:F,4,0),"")</f>
        <v>188</v>
      </c>
      <c r="G258" s="179"/>
    </row>
    <row r="259" spans="2:10" ht="18.75" outlineLevel="1">
      <c r="B259" s="194">
        <v>4010869383752</v>
      </c>
      <c r="C259" s="32" t="s">
        <v>854</v>
      </c>
      <c r="D259" s="97" t="str">
        <f>IFERROR(IF(VLOOKUP($C259,'Tarifa Compacta'!$C:$E,2,0)=0,"",VLOOKUP($C259,'Tarifa Compacta'!$C:$E,2,0)),"")</f>
        <v>R32</v>
      </c>
      <c r="E259" s="466" t="str">
        <f>IFERROR(VLOOKUP($C259,'Tarifa Compacta'!$C:$E,3,0),"")</f>
        <v>Kit cassette 60x60 5kW Standard + RTC6</v>
      </c>
      <c r="F259" s="22">
        <f>IFERROR(VLOOKUP($C259,'Tarifa Compacta'!C:F,4,0),"")</f>
        <v>3002</v>
      </c>
      <c r="G259" s="179"/>
    </row>
    <row r="260" spans="2:10" ht="18" outlineLevel="1">
      <c r="B260" s="187">
        <v>5025232913862</v>
      </c>
      <c r="C260" s="62" t="s">
        <v>269</v>
      </c>
      <c r="D260" s="56" t="str">
        <f>IFERROR(IF(VLOOKUP($C260,'Tarifa Compacta'!$C:$E,2,0)=0,"",VLOOKUP($C260,'Tarifa Compacta'!$C:$E,2,0)),"")</f>
        <v/>
      </c>
      <c r="E260" s="472" t="str">
        <f>IFERROR(VLOOKUP($C260,'Tarifa Compacta'!$C:$E,3,0),"")</f>
        <v xml:space="preserve">Unidad interior casette 60x60 con nanoe™X </v>
      </c>
      <c r="F260" s="61">
        <f>IFERROR(VLOOKUP($C260,'Tarifa Compacta'!C:F,4,0),"")</f>
        <v>1214</v>
      </c>
      <c r="G260" s="179"/>
    </row>
    <row r="261" spans="2:10" ht="18" outlineLevel="1">
      <c r="B261" s="187">
        <v>5025232885893</v>
      </c>
      <c r="C261" s="62" t="s">
        <v>251</v>
      </c>
      <c r="D261" s="56" t="str">
        <f>IFERROR(IF(VLOOKUP($C261,'Tarifa Compacta'!$C:$E,2,0)=0,"",VLOOKUP($C261,'Tarifa Compacta'!$C:$E,2,0)),"")</f>
        <v>R32</v>
      </c>
      <c r="E261" s="466" t="str">
        <f>IFERROR(VLOOKUP($C261,'Tarifa Compacta'!$C:$E,3,0),"")</f>
        <v>5 kW Monofásica</v>
      </c>
      <c r="F261" s="61">
        <f>IFERROR(VLOOKUP($C261,'Tarifa Compacta'!C:F,4,0),"")</f>
        <v>1348</v>
      </c>
      <c r="G261" s="179"/>
    </row>
    <row r="262" spans="2:10" ht="18" outlineLevel="1">
      <c r="B262" s="187">
        <v>5025232913886</v>
      </c>
      <c r="C262" s="62" t="s">
        <v>271</v>
      </c>
      <c r="D262" s="56" t="str">
        <f>IFERROR(IF(VLOOKUP($C262,'Tarifa Compacta'!$C:$E,2,0)=0,"",VLOOKUP($C262,'Tarifa Compacta'!$C:$E,2,0)),"")</f>
        <v/>
      </c>
      <c r="E262" s="466" t="str">
        <f>IFERROR(VLOOKUP($C262,'Tarifa Compacta'!$C:$E,3,0),"")</f>
        <v>Panel cassette 60x60</v>
      </c>
      <c r="F262" s="61">
        <f>IFERROR(VLOOKUP($C262,'Tarifa Compacta'!C:F,4,0),"")</f>
        <v>252</v>
      </c>
      <c r="G262" s="179"/>
    </row>
    <row r="263" spans="2:10" ht="18" outlineLevel="1">
      <c r="B263" s="188">
        <v>5025232910809</v>
      </c>
      <c r="C263" s="64" t="s">
        <v>333</v>
      </c>
      <c r="D263" s="374" t="str">
        <f>IFERROR(IF(VLOOKUP($C263,'Tarifa Compacta'!$C:$E,2,0)=0,"",VLOOKUP($C263,'Tarifa Compacta'!$C:$E,2,0)),"")</f>
        <v/>
      </c>
      <c r="E263" s="473" t="str">
        <f>IFERROR(VLOOKUP($C263,'Tarifa Compacta'!$C:$E,3,0),"")</f>
        <v>Mando por cable táctil simplificado (color negro)</v>
      </c>
      <c r="F263" s="65">
        <f>IFERROR(VLOOKUP($C263,'Tarifa Compacta'!C:F,4,0),"")</f>
        <v>188</v>
      </c>
      <c r="G263" s="179"/>
    </row>
    <row r="264" spans="2:10" ht="18.75" outlineLevel="1">
      <c r="B264" s="194">
        <v>4010869383790</v>
      </c>
      <c r="C264" s="32" t="s">
        <v>874</v>
      </c>
      <c r="D264" s="97" t="str">
        <f>IFERROR(IF(VLOOKUP($C264,'Tarifa Compacta'!$C:$E,2,0)=0,"",VLOOKUP($C264,'Tarifa Compacta'!$C:$E,2,0)),"")</f>
        <v>R32</v>
      </c>
      <c r="E264" s="466" t="str">
        <f>IFERROR(VLOOKUP($C264,'Tarifa Compacta'!$C:$E,3,0),"")</f>
        <v>Kit cassette 60x60 6kW Standard + RTC6</v>
      </c>
      <c r="F264" s="22">
        <f>IFERROR(VLOOKUP($C264,'Tarifa Compacta'!C:F,4,0),"")</f>
        <v>3225</v>
      </c>
      <c r="G264" s="179"/>
    </row>
    <row r="265" spans="2:10" ht="18" outlineLevel="1">
      <c r="B265" s="187">
        <v>5025232913879</v>
      </c>
      <c r="C265" s="62" t="s">
        <v>270</v>
      </c>
      <c r="D265" s="56" t="str">
        <f>IFERROR(IF(VLOOKUP($C265,'Tarifa Compacta'!$C:$E,2,0)=0,"",VLOOKUP($C265,'Tarifa Compacta'!$C:$E,2,0)),"")</f>
        <v/>
      </c>
      <c r="E265" s="472" t="str">
        <f>IFERROR(VLOOKUP($C265,'Tarifa Compacta'!$C:$E,3,0),"")</f>
        <v xml:space="preserve">Unidad interior casette 60x60 con nanoe™X </v>
      </c>
      <c r="F265" s="61">
        <f>IFERROR(VLOOKUP($C265,'Tarifa Compacta'!C:F,4,0),"")</f>
        <v>1381</v>
      </c>
      <c r="G265" s="179"/>
    </row>
    <row r="266" spans="2:10" ht="18" outlineLevel="1">
      <c r="B266" s="187">
        <v>5025232885893</v>
      </c>
      <c r="C266" s="62" t="s">
        <v>252</v>
      </c>
      <c r="D266" s="56" t="str">
        <f>IFERROR(IF(VLOOKUP($C266,'Tarifa Compacta'!$C:$E,2,0)=0,"",VLOOKUP($C266,'Tarifa Compacta'!$C:$E,2,0)),"")</f>
        <v>R32</v>
      </c>
      <c r="E266" s="466" t="str">
        <f>IFERROR(VLOOKUP($C266,'Tarifa Compacta'!$C:$E,3,0),"")</f>
        <v>6 kW Monofásica</v>
      </c>
      <c r="F266" s="61">
        <f>IFERROR(VLOOKUP($C266,'Tarifa Compacta'!C:F,4,0),"")</f>
        <v>1404</v>
      </c>
      <c r="G266" s="179"/>
    </row>
    <row r="267" spans="2:10" ht="18" outlineLevel="1">
      <c r="B267" s="187">
        <v>5025232913886</v>
      </c>
      <c r="C267" s="62" t="s">
        <v>271</v>
      </c>
      <c r="D267" s="56" t="str">
        <f>IFERROR(IF(VLOOKUP($C267,'Tarifa Compacta'!$C:$E,2,0)=0,"",VLOOKUP($C267,'Tarifa Compacta'!$C:$E,2,0)),"")</f>
        <v/>
      </c>
      <c r="E267" s="466" t="str">
        <f>IFERROR(VLOOKUP($C267,'Tarifa Compacta'!$C:$E,3,0),"")</f>
        <v>Panel cassette 60x60</v>
      </c>
      <c r="F267" s="61">
        <f>IFERROR(VLOOKUP($C267,'Tarifa Compacta'!C:F,4,0),"")</f>
        <v>252</v>
      </c>
      <c r="G267" s="179"/>
    </row>
    <row r="268" spans="2:10" ht="18" outlineLevel="1">
      <c r="B268" s="188">
        <v>5025232910809</v>
      </c>
      <c r="C268" s="64" t="s">
        <v>333</v>
      </c>
      <c r="D268" s="374" t="str">
        <f>IFERROR(IF(VLOOKUP($C268,'Tarifa Compacta'!$C:$E,2,0)=0,"",VLOOKUP($C268,'Tarifa Compacta'!$C:$E,2,0)),"")</f>
        <v/>
      </c>
      <c r="E268" s="473" t="str">
        <f>IFERROR(VLOOKUP($C268,'Tarifa Compacta'!$C:$E,3,0),"")</f>
        <v>Mando por cable táctil simplificado (color negro)</v>
      </c>
      <c r="F268" s="65">
        <f>IFERROR(VLOOKUP($C268,'Tarifa Compacta'!C:F,4,0),"")</f>
        <v>188</v>
      </c>
      <c r="G268" s="179"/>
    </row>
    <row r="269" spans="2:10" ht="53.25" customHeight="1">
      <c r="B269" s="59" t="str">
        <f>'Títulos y textos'!A244</f>
        <v>KITS CASSETTE 60X60 PE3 STANDARD CON nanoe™X + RTC6BLW</v>
      </c>
      <c r="C269" s="59"/>
      <c r="D269" s="372"/>
      <c r="E269" s="91"/>
      <c r="F269" s="60"/>
      <c r="G269" s="179"/>
    </row>
    <row r="270" spans="2:10" ht="15.75" customHeight="1">
      <c r="B270" s="185"/>
      <c r="C270" s="185"/>
      <c r="D270" s="373"/>
      <c r="E270" s="471"/>
      <c r="F270" s="186"/>
      <c r="G270" s="179"/>
    </row>
    <row r="271" spans="2:10" ht="18.75" outlineLevel="1">
      <c r="B271" s="194">
        <v>4010869383783</v>
      </c>
      <c r="C271" s="32" t="s">
        <v>816</v>
      </c>
      <c r="D271" s="97" t="str">
        <f>IFERROR(IF(VLOOKUP($C271,'Tarifa Compacta'!$C:$E,2,0)=0,"",VLOOKUP($C271,'Tarifa Compacta'!$C:$E,2,0)),"")</f>
        <v>R32</v>
      </c>
      <c r="E271" s="466" t="str">
        <f>IFERROR(VLOOKUP($C271,'Tarifa Compacta'!$C:$E,3,0),"")</f>
        <v>Kit cassette 60x60 2,50kW Standard + RTC6BLW</v>
      </c>
      <c r="F271" s="22">
        <f>IFERROR(VLOOKUP($C271,'Tarifa Compacta'!C:F,4,0),"")</f>
        <v>2215</v>
      </c>
      <c r="G271" s="179"/>
    </row>
    <row r="272" spans="2:10" ht="18" outlineLevel="1">
      <c r="B272" s="187">
        <v>5025232913848</v>
      </c>
      <c r="C272" s="62" t="s">
        <v>267</v>
      </c>
      <c r="D272" s="56" t="str">
        <f>IFERROR(IF(VLOOKUP($C272,'Tarifa Compacta'!$C:$E,2,0)=0,"",VLOOKUP($C272,'Tarifa Compacta'!$C:$E,2,0)),"")</f>
        <v/>
      </c>
      <c r="E272" s="472" t="str">
        <f>IFERROR(VLOOKUP($C272,'Tarifa Compacta'!$C:$E,3,0),"")</f>
        <v xml:space="preserve">Unidad interior casette 60x60 con nanoe™X </v>
      </c>
      <c r="F272" s="61">
        <f>IFERROR(VLOOKUP($C272,'Tarifa Compacta'!C:F,4,0),"")</f>
        <v>1012</v>
      </c>
      <c r="G272" s="179"/>
    </row>
    <row r="273" spans="2:11" ht="18" outlineLevel="1">
      <c r="B273" s="187">
        <v>5025232915538</v>
      </c>
      <c r="C273" s="62" t="s">
        <v>249</v>
      </c>
      <c r="D273" s="56" t="str">
        <f>IFERROR(IF(VLOOKUP($C273,'Tarifa Compacta'!$C:$E,2,0)=0,"",VLOOKUP($C273,'Tarifa Compacta'!$C:$E,2,0)),"")</f>
        <v>R32</v>
      </c>
      <c r="E273" s="466" t="str">
        <f>IFERROR(VLOOKUP($C273,'Tarifa Compacta'!$C:$E,3,0),"")</f>
        <v>2,5 KW monofásica</v>
      </c>
      <c r="F273" s="61">
        <f>IFERROR(VLOOKUP($C273,'Tarifa Compacta'!C:F,4,0),"")</f>
        <v>657</v>
      </c>
      <c r="G273" s="179"/>
      <c r="H273" s="179"/>
      <c r="K273" s="17"/>
    </row>
    <row r="274" spans="2:11" ht="18" outlineLevel="1">
      <c r="B274" s="187">
        <v>5025232913886</v>
      </c>
      <c r="C274" s="62" t="s">
        <v>271</v>
      </c>
      <c r="D274" s="56" t="str">
        <f>IFERROR(IF(VLOOKUP($C274,'Tarifa Compacta'!$C:$E,2,0)=0,"",VLOOKUP($C274,'Tarifa Compacta'!$C:$E,2,0)),"")</f>
        <v/>
      </c>
      <c r="E274" s="466" t="str">
        <f>IFERROR(VLOOKUP($C274,'Tarifa Compacta'!$C:$E,3,0),"")</f>
        <v>Panel cassette 60x60</v>
      </c>
      <c r="F274" s="61">
        <f>IFERROR(VLOOKUP($C274,'Tarifa Compacta'!C:F,4,0),"")</f>
        <v>252</v>
      </c>
      <c r="G274" s="179"/>
    </row>
    <row r="275" spans="2:11" ht="18" outlineLevel="1">
      <c r="B275" s="188">
        <v>5025232910823</v>
      </c>
      <c r="C275" s="64" t="s">
        <v>335</v>
      </c>
      <c r="D275" s="374" t="str">
        <f>IFERROR(IF(VLOOKUP($C275,'Tarifa Compacta'!$C:$E,2,0)=0,"",VLOOKUP($C275,'Tarifa Compacta'!$C:$E,2,0)),"")</f>
        <v/>
      </c>
      <c r="E275" s="473" t="str">
        <f>IFERROR(VLOOKUP($C275,'Tarifa Compacta'!$C:$E,3,0),"")</f>
        <v>Mando por cable táctil simplificado con Bluetooth® y conexión Wi-Fi (color negro)</v>
      </c>
      <c r="F275" s="65">
        <f>IFERROR(VLOOKUP($C275,'Tarifa Compacta'!C:F,4,0),"")</f>
        <v>294</v>
      </c>
      <c r="G275" s="179"/>
      <c r="H275" s="179"/>
    </row>
    <row r="276" spans="2:11" ht="18.75" outlineLevel="1">
      <c r="B276" s="194">
        <v>4010869383806</v>
      </c>
      <c r="C276" s="32" t="s">
        <v>4135</v>
      </c>
      <c r="D276" s="97" t="str">
        <f>IFERROR(IF(VLOOKUP($C276,'Tarifa Compacta'!$C:$E,2,0)=0,"",VLOOKUP($C276,'Tarifa Compacta'!$C:$E,2,0)),"")</f>
        <v>R32</v>
      </c>
      <c r="E276" s="466" t="str">
        <f>IFERROR(VLOOKUP($C276,'Tarifa Compacta'!$C:$E,3,0),"")</f>
        <v>Kit cassette 60x60 3,50kW Standard + RTC6BLW</v>
      </c>
      <c r="F276" s="22">
        <f>IFERROR(VLOOKUP($C276,'Tarifa Compacta'!C:F,4,0),"")</f>
        <v>2383</v>
      </c>
      <c r="G276" s="179"/>
      <c r="J276" s="62"/>
    </row>
    <row r="277" spans="2:11" ht="18" outlineLevel="1">
      <c r="B277" s="187">
        <v>5025232913855</v>
      </c>
      <c r="C277" s="62" t="s">
        <v>268</v>
      </c>
      <c r="D277" s="56" t="str">
        <f>IFERROR(IF(VLOOKUP($C277,'Tarifa Compacta'!$C:$E,2,0)=0,"",VLOOKUP($C277,'Tarifa Compacta'!$C:$E,2,0)),"")</f>
        <v/>
      </c>
      <c r="E277" s="472" t="str">
        <f>IFERROR(VLOOKUP($C277,'Tarifa Compacta'!$C:$E,3,0),"")</f>
        <v xml:space="preserve">Unidad interior casette 60x60 con nanoe™X </v>
      </c>
      <c r="F277" s="61">
        <f>IFERROR(VLOOKUP($C277,'Tarifa Compacta'!C:F,4,0),"")</f>
        <v>1167</v>
      </c>
      <c r="G277" s="179"/>
      <c r="J277" s="62"/>
    </row>
    <row r="278" spans="2:11" ht="18" outlineLevel="1">
      <c r="B278" s="187">
        <v>5025232885886</v>
      </c>
      <c r="C278" s="62" t="s">
        <v>250</v>
      </c>
      <c r="D278" s="56" t="str">
        <f>IFERROR(IF(VLOOKUP($C278,'Tarifa Compacta'!$C:$E,2,0)=0,"",VLOOKUP($C278,'Tarifa Compacta'!$C:$E,2,0)),"")</f>
        <v>R32</v>
      </c>
      <c r="E278" s="466" t="str">
        <f>IFERROR(VLOOKUP($C278,'Tarifa Compacta'!$C:$E,3,0),"")</f>
        <v>3,6 kW Monofásica</v>
      </c>
      <c r="F278" s="61">
        <f>IFERROR(VLOOKUP($C278,'Tarifa Compacta'!C:F,4,0),"")</f>
        <v>670</v>
      </c>
      <c r="G278" s="179"/>
      <c r="J278" s="62"/>
      <c r="K278" s="17"/>
    </row>
    <row r="279" spans="2:11" ht="18" outlineLevel="1">
      <c r="B279" s="187">
        <v>5025232913886</v>
      </c>
      <c r="C279" s="62" t="s">
        <v>271</v>
      </c>
      <c r="D279" s="56" t="str">
        <f>IFERROR(IF(VLOOKUP($C279,'Tarifa Compacta'!$C:$E,2,0)=0,"",VLOOKUP($C279,'Tarifa Compacta'!$C:$E,2,0)),"")</f>
        <v/>
      </c>
      <c r="E279" s="466" t="str">
        <f>IFERROR(VLOOKUP($C279,'Tarifa Compacta'!$C:$E,3,0),"")</f>
        <v>Panel cassette 60x60</v>
      </c>
      <c r="F279" s="61">
        <f>IFERROR(VLOOKUP($C279,'Tarifa Compacta'!C:F,4,0),"")</f>
        <v>252</v>
      </c>
      <c r="G279" s="179"/>
      <c r="J279" s="62"/>
    </row>
    <row r="280" spans="2:11" ht="18" outlineLevel="1">
      <c r="B280" s="188">
        <v>5025232910823</v>
      </c>
      <c r="C280" s="64" t="s">
        <v>335</v>
      </c>
      <c r="D280" s="374" t="str">
        <f>IFERROR(IF(VLOOKUP($C280,'Tarifa Compacta'!$C:$E,2,0)=0,"",VLOOKUP($C280,'Tarifa Compacta'!$C:$E,2,0)),"")</f>
        <v/>
      </c>
      <c r="E280" s="473" t="str">
        <f>IFERROR(VLOOKUP($C280,'Tarifa Compacta'!$C:$E,3,0),"")</f>
        <v>Mando por cable táctil simplificado con Bluetooth® y conexión Wi-Fi (color negro)</v>
      </c>
      <c r="F280" s="65">
        <f>IFERROR(VLOOKUP($C280,'Tarifa Compacta'!C:F,4,0),"")</f>
        <v>294</v>
      </c>
      <c r="G280" s="179"/>
    </row>
    <row r="281" spans="2:11" ht="18.75" outlineLevel="1">
      <c r="B281" s="194">
        <v>4010869383769</v>
      </c>
      <c r="C281" s="32" t="s">
        <v>855</v>
      </c>
      <c r="D281" s="97" t="str">
        <f>IFERROR(IF(VLOOKUP($C281,'Tarifa Compacta'!$C:$E,2,0)=0,"",VLOOKUP($C281,'Tarifa Compacta'!$C:$E,2,0)),"")</f>
        <v>R32</v>
      </c>
      <c r="E281" s="466" t="str">
        <f>IFERROR(VLOOKUP($C281,'Tarifa Compacta'!$C:$E,3,0),"")</f>
        <v>Kit cassette 60x60 5kW Standard + RTC6BLW</v>
      </c>
      <c r="F281" s="22">
        <f>IFERROR(VLOOKUP($C281,'Tarifa Compacta'!C:F,4,0),"")</f>
        <v>3108</v>
      </c>
      <c r="G281" s="179"/>
    </row>
    <row r="282" spans="2:11" ht="18" outlineLevel="1">
      <c r="B282" s="187">
        <v>5025232913862</v>
      </c>
      <c r="C282" s="62" t="s">
        <v>269</v>
      </c>
      <c r="D282" s="56" t="str">
        <f>IFERROR(IF(VLOOKUP($C282,'Tarifa Compacta'!$C:$E,2,0)=0,"",VLOOKUP($C282,'Tarifa Compacta'!$C:$E,2,0)),"")</f>
        <v/>
      </c>
      <c r="E282" s="472" t="str">
        <f>IFERROR(VLOOKUP($C282,'Tarifa Compacta'!$C:$E,3,0),"")</f>
        <v xml:space="preserve">Unidad interior casette 60x60 con nanoe™X </v>
      </c>
      <c r="F282" s="61">
        <f>IFERROR(VLOOKUP($C282,'Tarifa Compacta'!C:F,4,0),"")</f>
        <v>1214</v>
      </c>
      <c r="G282" s="179"/>
    </row>
    <row r="283" spans="2:11" ht="18" outlineLevel="1">
      <c r="B283" s="187">
        <v>5025232885893</v>
      </c>
      <c r="C283" s="62" t="s">
        <v>251</v>
      </c>
      <c r="D283" s="56" t="str">
        <f>IFERROR(IF(VLOOKUP($C283,'Tarifa Compacta'!$C:$E,2,0)=0,"",VLOOKUP($C283,'Tarifa Compacta'!$C:$E,2,0)),"")</f>
        <v>R32</v>
      </c>
      <c r="E283" s="466" t="str">
        <f>IFERROR(VLOOKUP($C283,'Tarifa Compacta'!$C:$E,3,0),"")</f>
        <v>5 kW Monofásica</v>
      </c>
      <c r="F283" s="61">
        <f>IFERROR(VLOOKUP($C283,'Tarifa Compacta'!C:F,4,0),"")</f>
        <v>1348</v>
      </c>
      <c r="G283" s="179"/>
    </row>
    <row r="284" spans="2:11" ht="18" outlineLevel="1">
      <c r="B284" s="187">
        <v>5025232913886</v>
      </c>
      <c r="C284" s="62" t="s">
        <v>271</v>
      </c>
      <c r="D284" s="56" t="str">
        <f>IFERROR(IF(VLOOKUP($C284,'Tarifa Compacta'!$C:$E,2,0)=0,"",VLOOKUP($C284,'Tarifa Compacta'!$C:$E,2,0)),"")</f>
        <v/>
      </c>
      <c r="E284" s="466" t="str">
        <f>IFERROR(VLOOKUP($C284,'Tarifa Compacta'!$C:$E,3,0),"")</f>
        <v>Panel cassette 60x60</v>
      </c>
      <c r="F284" s="61">
        <f>IFERROR(VLOOKUP($C284,'Tarifa Compacta'!C:F,4,0),"")</f>
        <v>252</v>
      </c>
      <c r="G284" s="179"/>
    </row>
    <row r="285" spans="2:11" ht="18" outlineLevel="1">
      <c r="B285" s="188">
        <v>5025232910823</v>
      </c>
      <c r="C285" s="64" t="s">
        <v>335</v>
      </c>
      <c r="D285" s="374" t="str">
        <f>IFERROR(IF(VLOOKUP($C285,'Tarifa Compacta'!$C:$E,2,0)=0,"",VLOOKUP($C285,'Tarifa Compacta'!$C:$E,2,0)),"")</f>
        <v/>
      </c>
      <c r="E285" s="473" t="str">
        <f>IFERROR(VLOOKUP($C285,'Tarifa Compacta'!$C:$E,3,0),"")</f>
        <v>Mando por cable táctil simplificado con Bluetooth® y conexión Wi-Fi (color negro)</v>
      </c>
      <c r="F285" s="65">
        <f>IFERROR(VLOOKUP($C285,'Tarifa Compacta'!C:F,4,0),"")</f>
        <v>294</v>
      </c>
      <c r="G285" s="179"/>
    </row>
    <row r="286" spans="2:11" ht="18.75" outlineLevel="1">
      <c r="B286" s="194">
        <v>4010869376464</v>
      </c>
      <c r="C286" s="32" t="s">
        <v>875</v>
      </c>
      <c r="D286" s="97" t="str">
        <f>IFERROR(IF(VLOOKUP($C286,'Tarifa Compacta'!$C:$E,2,0)=0,"",VLOOKUP($C286,'Tarifa Compacta'!$C:$E,2,0)),"")</f>
        <v>R32</v>
      </c>
      <c r="E286" s="466" t="str">
        <f>IFERROR(VLOOKUP($C286,'Tarifa Compacta'!$C:$E,3,0),"")</f>
        <v>Kit cassette 60x60 6kW Standard + RTC6BLW</v>
      </c>
      <c r="F286" s="22">
        <f>IFERROR(VLOOKUP($C286,'Tarifa Compacta'!C:F,4,0),"")</f>
        <v>3331</v>
      </c>
      <c r="G286" s="179"/>
    </row>
    <row r="287" spans="2:11" ht="18" outlineLevel="1">
      <c r="B287" s="187">
        <v>5025232913879</v>
      </c>
      <c r="C287" s="62" t="s">
        <v>270</v>
      </c>
      <c r="D287" s="56" t="str">
        <f>IFERROR(IF(VLOOKUP($C287,'Tarifa Compacta'!$C:$E,2,0)=0,"",VLOOKUP($C287,'Tarifa Compacta'!$C:$E,2,0)),"")</f>
        <v/>
      </c>
      <c r="E287" s="472" t="str">
        <f>IFERROR(VLOOKUP($C287,'Tarifa Compacta'!$C:$E,3,0),"")</f>
        <v xml:space="preserve">Unidad interior casette 60x60 con nanoe™X </v>
      </c>
      <c r="F287" s="61">
        <f>IFERROR(VLOOKUP($C287,'Tarifa Compacta'!C:F,4,0),"")</f>
        <v>1381</v>
      </c>
      <c r="G287" s="179"/>
    </row>
    <row r="288" spans="2:11" ht="18" outlineLevel="1">
      <c r="B288" s="187">
        <v>5025232885893</v>
      </c>
      <c r="C288" s="62" t="s">
        <v>252</v>
      </c>
      <c r="D288" s="56" t="str">
        <f>IFERROR(IF(VLOOKUP($C288,'Tarifa Compacta'!$C:$E,2,0)=0,"",VLOOKUP($C288,'Tarifa Compacta'!$C:$E,2,0)),"")</f>
        <v>R32</v>
      </c>
      <c r="E288" s="466" t="str">
        <f>IFERROR(VLOOKUP($C288,'Tarifa Compacta'!$C:$E,3,0),"")</f>
        <v>6 kW Monofásica</v>
      </c>
      <c r="F288" s="61">
        <f>IFERROR(VLOOKUP($C288,'Tarifa Compacta'!C:F,4,0),"")</f>
        <v>1404</v>
      </c>
      <c r="G288" s="179"/>
    </row>
    <row r="289" spans="2:12" ht="18" outlineLevel="1">
      <c r="B289" s="187">
        <v>5025232913886</v>
      </c>
      <c r="C289" s="62" t="s">
        <v>271</v>
      </c>
      <c r="D289" s="56" t="str">
        <f>IFERROR(IF(VLOOKUP($C289,'Tarifa Compacta'!$C:$E,2,0)=0,"",VLOOKUP($C289,'Tarifa Compacta'!$C:$E,2,0)),"")</f>
        <v/>
      </c>
      <c r="E289" s="466" t="str">
        <f>IFERROR(VLOOKUP($C289,'Tarifa Compacta'!$C:$E,3,0),"")</f>
        <v>Panel cassette 60x60</v>
      </c>
      <c r="F289" s="61">
        <f>IFERROR(VLOOKUP($C289,'Tarifa Compacta'!C:F,4,0),"")</f>
        <v>252</v>
      </c>
      <c r="G289" s="179"/>
    </row>
    <row r="290" spans="2:12" ht="18" outlineLevel="1">
      <c r="B290" s="188">
        <v>5025232910823</v>
      </c>
      <c r="C290" s="64" t="s">
        <v>335</v>
      </c>
      <c r="D290" s="374" t="str">
        <f>IFERROR(IF(VLOOKUP($C290,'Tarifa Compacta'!$C:$E,2,0)=0,"",VLOOKUP($C290,'Tarifa Compacta'!$C:$E,2,0)),"")</f>
        <v/>
      </c>
      <c r="E290" s="473" t="str">
        <f>IFERROR(VLOOKUP($C290,'Tarifa Compacta'!$C:$E,3,0),"")</f>
        <v>Mando por cable táctil simplificado con Bluetooth® y conexión Wi-Fi (color negro)</v>
      </c>
      <c r="F290" s="65">
        <f>IFERROR(VLOOKUP($C290,'Tarifa Compacta'!C:F,4,0),"")</f>
        <v>294</v>
      </c>
      <c r="G290" s="179"/>
    </row>
    <row r="291" spans="2:12" ht="53.25" customHeight="1">
      <c r="B291" s="59" t="str">
        <f>'Títulos y textos'!A247</f>
        <v>KITS CASSETTE 60X60 PE3 ELITE CON nanoe™X + RTC5B</v>
      </c>
      <c r="C291" s="59"/>
      <c r="D291" s="372"/>
      <c r="E291" s="91"/>
      <c r="F291" s="60"/>
      <c r="G291" s="179"/>
      <c r="K291" s="62"/>
      <c r="L291" s="62"/>
    </row>
    <row r="292" spans="2:12" ht="15.75" customHeight="1">
      <c r="B292" s="185"/>
      <c r="C292" s="185"/>
      <c r="D292" s="373"/>
      <c r="E292" s="471"/>
      <c r="F292" s="186"/>
      <c r="G292" s="179"/>
      <c r="K292" s="62"/>
      <c r="L292" s="62"/>
    </row>
    <row r="293" spans="2:12" ht="18.75" outlineLevel="1">
      <c r="B293" s="194">
        <v>4010869378109</v>
      </c>
      <c r="C293" s="32" t="s">
        <v>836</v>
      </c>
      <c r="D293" s="97" t="str">
        <f>IFERROR(IF(VLOOKUP($C293,'Tarifa Compacta'!$C:$E,2,0)=0,"",VLOOKUP($C293,'Tarifa Compacta'!$C:$E,2,0)),"")</f>
        <v>R32</v>
      </c>
      <c r="E293" s="466" t="str">
        <f>IFERROR(VLOOKUP($C293,'Tarifa Compacta'!$C:$E,3,0),"")</f>
        <v>Kit cassette 60x60 3,50kW Elite + RTC5B</v>
      </c>
      <c r="F293" s="22">
        <f>IFERROR(VLOOKUP($C293,'Tarifa Compacta'!C:F,4,0),"")</f>
        <v>3627</v>
      </c>
      <c r="G293" s="179"/>
      <c r="K293" s="62"/>
      <c r="L293" s="62"/>
    </row>
    <row r="294" spans="2:12" ht="18" outlineLevel="1">
      <c r="B294" s="187">
        <v>5025232913855</v>
      </c>
      <c r="C294" s="62" t="s">
        <v>268</v>
      </c>
      <c r="D294" s="56" t="str">
        <f>IFERROR(IF(VLOOKUP($C294,'Tarifa Compacta'!$C:$E,2,0)=0,"",VLOOKUP($C294,'Tarifa Compacta'!$C:$E,2,0)),"")</f>
        <v/>
      </c>
      <c r="E294" s="472" t="str">
        <f>IFERROR(VLOOKUP($C294,'Tarifa Compacta'!$C:$E,3,0),"")</f>
        <v xml:space="preserve">Unidad interior casette 60x60 con nanoe™X </v>
      </c>
      <c r="F294" s="61">
        <f>IFERROR(VLOOKUP($C294,'Tarifa Compacta'!C:F,4,0),"")</f>
        <v>1167</v>
      </c>
      <c r="G294" s="179"/>
      <c r="K294" s="179"/>
    </row>
    <row r="295" spans="2:12" ht="18" outlineLevel="1">
      <c r="B295" s="187">
        <v>5025232915507</v>
      </c>
      <c r="C295" s="62" t="s">
        <v>238</v>
      </c>
      <c r="D295" s="56" t="str">
        <f>IFERROR(IF(VLOOKUP($C295,'Tarifa Compacta'!$C:$E,2,0)=0,"",VLOOKUP($C295,'Tarifa Compacta'!$C:$E,2,0)),"")</f>
        <v>R32</v>
      </c>
      <c r="E295" s="466" t="str">
        <f>IFERROR(VLOOKUP($C295,'Tarifa Compacta'!$C:$E,3,0),"")</f>
        <v>3,6 kW Monofásica</v>
      </c>
      <c r="F295" s="61">
        <f>IFERROR(VLOOKUP($C295,'Tarifa Compacta'!C:F,4,0),"")</f>
        <v>2020</v>
      </c>
      <c r="G295" s="179"/>
      <c r="K295" s="17"/>
    </row>
    <row r="296" spans="2:12" ht="18" outlineLevel="1">
      <c r="B296" s="187">
        <v>5025232913886</v>
      </c>
      <c r="C296" s="62" t="s">
        <v>271</v>
      </c>
      <c r="D296" s="56" t="str">
        <f>IFERROR(IF(VLOOKUP($C296,'Tarifa Compacta'!$C:$E,2,0)=0,"",VLOOKUP($C296,'Tarifa Compacta'!$C:$E,2,0)),"")</f>
        <v/>
      </c>
      <c r="E296" s="466" t="str">
        <f>IFERROR(VLOOKUP($C296,'Tarifa Compacta'!$C:$E,3,0),"")</f>
        <v>Panel cassette 60x60</v>
      </c>
      <c r="F296" s="61">
        <f>IFERROR(VLOOKUP($C296,'Tarifa Compacta'!C:F,4,0),"")</f>
        <v>252</v>
      </c>
      <c r="G296" s="179"/>
    </row>
    <row r="297" spans="2:12" ht="18" outlineLevel="1">
      <c r="B297" s="188">
        <v>5025232880621</v>
      </c>
      <c r="C297" s="64" t="s">
        <v>336</v>
      </c>
      <c r="D297" s="374" t="str">
        <f>IFERROR(IF(VLOOKUP($C297,'Tarifa Compacta'!$C:$E,2,0)=0,"",VLOOKUP($C297,'Tarifa Compacta'!$C:$E,2,0)),"")</f>
        <v/>
      </c>
      <c r="E297" s="473" t="str">
        <f>IFERROR(VLOOKUP($C297,'Tarifa Compacta'!$C:$E,3,0),"")</f>
        <v>Mando de control por cable</v>
      </c>
      <c r="F297" s="65">
        <f>IFERROR(VLOOKUP($C297,'Tarifa Compacta'!C:F,4,0),"")</f>
        <v>188</v>
      </c>
      <c r="G297" s="179"/>
    </row>
    <row r="298" spans="2:12" ht="18.75" outlineLevel="1">
      <c r="B298" s="194">
        <v>4010869378093</v>
      </c>
      <c r="C298" s="32" t="s">
        <v>856</v>
      </c>
      <c r="D298" s="97" t="str">
        <f>IFERROR(IF(VLOOKUP($C298,'Tarifa Compacta'!$C:$E,2,0)=0,"",VLOOKUP($C298,'Tarifa Compacta'!$C:$E,2,0)),"")</f>
        <v>R32</v>
      </c>
      <c r="E298" s="466" t="str">
        <f>IFERROR(VLOOKUP($C298,'Tarifa Compacta'!$C:$E,3,0),"")</f>
        <v>Kit cassette 60x60 5kW Elite + RTC5B</v>
      </c>
      <c r="F298" s="22">
        <f>IFERROR(VLOOKUP($C298,'Tarifa Compacta'!C:F,4,0),"")</f>
        <v>3962</v>
      </c>
      <c r="G298" s="179"/>
    </row>
    <row r="299" spans="2:12" ht="18" outlineLevel="1">
      <c r="B299" s="187">
        <v>5025232913862</v>
      </c>
      <c r="C299" s="62" t="s">
        <v>269</v>
      </c>
      <c r="D299" s="56" t="str">
        <f>IFERROR(IF(VLOOKUP($C299,'Tarifa Compacta'!$C:$E,2,0)=0,"",VLOOKUP($C299,'Tarifa Compacta'!$C:$E,2,0)),"")</f>
        <v/>
      </c>
      <c r="E299" s="472" t="str">
        <f>IFERROR(VLOOKUP($C299,'Tarifa Compacta'!$C:$E,3,0),"")</f>
        <v xml:space="preserve">Unidad interior casette 60x60 con nanoe™X </v>
      </c>
      <c r="F299" s="61">
        <f>IFERROR(VLOOKUP($C299,'Tarifa Compacta'!C:F,4,0),"")</f>
        <v>1214</v>
      </c>
      <c r="G299" s="179"/>
    </row>
    <row r="300" spans="2:12" ht="18" outlineLevel="1">
      <c r="B300" s="187">
        <v>5025232915514</v>
      </c>
      <c r="C300" s="62" t="s">
        <v>239</v>
      </c>
      <c r="D300" s="56" t="str">
        <f>IFERROR(IF(VLOOKUP($C300,'Tarifa Compacta'!$C:$E,2,0)=0,"",VLOOKUP($C300,'Tarifa Compacta'!$C:$E,2,0)),"")</f>
        <v>R32</v>
      </c>
      <c r="E300" s="466" t="str">
        <f>IFERROR(VLOOKUP($C300,'Tarifa Compacta'!$C:$E,3,0),"")</f>
        <v>5 kW Monofásica</v>
      </c>
      <c r="F300" s="61">
        <f>IFERROR(VLOOKUP($C300,'Tarifa Compacta'!C:F,4,0),"")</f>
        <v>2308</v>
      </c>
      <c r="G300" s="179"/>
    </row>
    <row r="301" spans="2:12" ht="18" outlineLevel="1">
      <c r="B301" s="187">
        <v>5025232913886</v>
      </c>
      <c r="C301" s="62" t="s">
        <v>271</v>
      </c>
      <c r="D301" s="56" t="str">
        <f>IFERROR(IF(VLOOKUP($C301,'Tarifa Compacta'!$C:$E,2,0)=0,"",VLOOKUP($C301,'Tarifa Compacta'!$C:$E,2,0)),"")</f>
        <v/>
      </c>
      <c r="E301" s="466" t="str">
        <f>IFERROR(VLOOKUP($C301,'Tarifa Compacta'!$C:$E,3,0),"")</f>
        <v>Panel cassette 60x60</v>
      </c>
      <c r="F301" s="61">
        <f>IFERROR(VLOOKUP($C301,'Tarifa Compacta'!C:F,4,0),"")</f>
        <v>252</v>
      </c>
      <c r="G301" s="179"/>
    </row>
    <row r="302" spans="2:12" ht="18" outlineLevel="1">
      <c r="B302" s="188">
        <v>5025232880621</v>
      </c>
      <c r="C302" s="64" t="s">
        <v>336</v>
      </c>
      <c r="D302" s="374" t="str">
        <f>IFERROR(IF(VLOOKUP($C302,'Tarifa Compacta'!$C:$E,2,0)=0,"",VLOOKUP($C302,'Tarifa Compacta'!$C:$E,2,0)),"")</f>
        <v/>
      </c>
      <c r="E302" s="473" t="str">
        <f>IFERROR(VLOOKUP($C302,'Tarifa Compacta'!$C:$E,3,0),"")</f>
        <v>Mando de control por cable</v>
      </c>
      <c r="F302" s="65">
        <f>IFERROR(VLOOKUP($C302,'Tarifa Compacta'!C:F,4,0),"")</f>
        <v>188</v>
      </c>
      <c r="G302" s="179"/>
    </row>
    <row r="303" spans="2:12" ht="18.75" outlineLevel="1">
      <c r="B303" s="194">
        <v>4010869378116</v>
      </c>
      <c r="C303" s="32" t="s">
        <v>876</v>
      </c>
      <c r="D303" s="97" t="str">
        <f>IFERROR(IF(VLOOKUP($C303,'Tarifa Compacta'!$C:$E,2,0)=0,"",VLOOKUP($C303,'Tarifa Compacta'!$C:$E,2,0)),"")</f>
        <v>R32</v>
      </c>
      <c r="E303" s="466" t="str">
        <f>IFERROR(VLOOKUP($C303,'Tarifa Compacta'!$C:$E,3,0),"")</f>
        <v>Kit cassette 60x60 6kW Elite + RTC5B</v>
      </c>
      <c r="F303" s="22">
        <f>IFERROR(VLOOKUP($C303,'Tarifa Compacta'!C:F,4,0),"")</f>
        <v>4261</v>
      </c>
      <c r="G303" s="179"/>
    </row>
    <row r="304" spans="2:12" ht="18" outlineLevel="1">
      <c r="B304" s="187">
        <v>5025232913879</v>
      </c>
      <c r="C304" s="62" t="s">
        <v>270</v>
      </c>
      <c r="D304" s="56" t="str">
        <f>IFERROR(IF(VLOOKUP($C304,'Tarifa Compacta'!$C:$E,2,0)=0,"",VLOOKUP($C304,'Tarifa Compacta'!$C:$E,2,0)),"")</f>
        <v/>
      </c>
      <c r="E304" s="472" t="str">
        <f>IFERROR(VLOOKUP($C304,'Tarifa Compacta'!$C:$E,3,0),"")</f>
        <v xml:space="preserve">Unidad interior casette 60x60 con nanoe™X </v>
      </c>
      <c r="F304" s="61">
        <f>IFERROR(VLOOKUP($C304,'Tarifa Compacta'!C:F,4,0),"")</f>
        <v>1381</v>
      </c>
      <c r="G304" s="179"/>
    </row>
    <row r="305" spans="2:11" ht="18" outlineLevel="1">
      <c r="B305" s="187">
        <v>5025232915521</v>
      </c>
      <c r="C305" s="62" t="s">
        <v>240</v>
      </c>
      <c r="D305" s="56" t="str">
        <f>IFERROR(IF(VLOOKUP($C305,'Tarifa Compacta'!$C:$E,2,0)=0,"",VLOOKUP($C305,'Tarifa Compacta'!$C:$E,2,0)),"")</f>
        <v>R32</v>
      </c>
      <c r="E305" s="466" t="str">
        <f>IFERROR(VLOOKUP($C305,'Tarifa Compacta'!$C:$E,3,0),"")</f>
        <v>6 kW Monofásica</v>
      </c>
      <c r="F305" s="61">
        <f>IFERROR(VLOOKUP($C305,'Tarifa Compacta'!C:F,4,0),"")</f>
        <v>2440</v>
      </c>
      <c r="G305" s="179"/>
    </row>
    <row r="306" spans="2:11" ht="18" outlineLevel="1">
      <c r="B306" s="187">
        <v>5025232913886</v>
      </c>
      <c r="C306" s="62" t="s">
        <v>271</v>
      </c>
      <c r="D306" s="56" t="str">
        <f>IFERROR(IF(VLOOKUP($C306,'Tarifa Compacta'!$C:$E,2,0)=0,"",VLOOKUP($C306,'Tarifa Compacta'!$C:$E,2,0)),"")</f>
        <v/>
      </c>
      <c r="E306" s="466" t="str">
        <f>IFERROR(VLOOKUP($C306,'Tarifa Compacta'!$C:$E,3,0),"")</f>
        <v>Panel cassette 60x60</v>
      </c>
      <c r="F306" s="61">
        <f>IFERROR(VLOOKUP($C306,'Tarifa Compacta'!C:F,4,0),"")</f>
        <v>252</v>
      </c>
      <c r="G306" s="179"/>
    </row>
    <row r="307" spans="2:11" ht="18" outlineLevel="1">
      <c r="B307" s="188">
        <v>5025232880621</v>
      </c>
      <c r="C307" s="64" t="s">
        <v>336</v>
      </c>
      <c r="D307" s="374" t="str">
        <f>IFERROR(IF(VLOOKUP($C307,'Tarifa Compacta'!$C:$E,2,0)=0,"",VLOOKUP($C307,'Tarifa Compacta'!$C:$E,2,0)),"")</f>
        <v/>
      </c>
      <c r="E307" s="473" t="str">
        <f>IFERROR(VLOOKUP($C307,'Tarifa Compacta'!$C:$E,3,0),"")</f>
        <v>Mando de control por cable</v>
      </c>
      <c r="F307" s="65">
        <f>IFERROR(VLOOKUP($C307,'Tarifa Compacta'!C:F,4,0),"")</f>
        <v>188</v>
      </c>
      <c r="G307" s="179"/>
    </row>
    <row r="308" spans="2:11" s="17" customFormat="1" ht="53.25" customHeight="1">
      <c r="B308" s="59" t="str">
        <f>'Títulos y textos'!A232</f>
        <v>KITS DE CASSETE 90X90 PU3  ESTÁNDAR CON nanoe™X + RTC5B</v>
      </c>
      <c r="C308" s="59"/>
      <c r="D308" s="372"/>
      <c r="E308" s="91"/>
      <c r="F308" s="60"/>
      <c r="K308" s="184"/>
    </row>
    <row r="309" spans="2:11" ht="15.75" customHeight="1">
      <c r="B309" s="185"/>
      <c r="C309" s="185"/>
      <c r="D309" s="373"/>
      <c r="E309" s="471"/>
      <c r="F309" s="186"/>
      <c r="K309" s="184"/>
    </row>
    <row r="310" spans="2:11" s="184" customFormat="1" ht="18.75" outlineLevel="1">
      <c r="B310" s="187">
        <v>4010869361811</v>
      </c>
      <c r="C310" s="32" t="s">
        <v>831</v>
      </c>
      <c r="D310" s="97" t="str">
        <f>IFERROR(IF(VLOOKUP($C310,'Tarifa Compacta'!$C:$E,2,0)=0,"",VLOOKUP($C310,'Tarifa Compacta'!$C:$E,2,0)),"")</f>
        <v>R32</v>
      </c>
      <c r="E310" s="466" t="str">
        <f>IFERROR(VLOOKUP($C310,'Tarifa Compacta'!$C:$E,3,0),"")</f>
        <v>Kit cassette 90x90 3,60kW Standard + RTC5B</v>
      </c>
      <c r="F310" s="22">
        <f>IFERROR(VLOOKUP($C310,'Tarifa Compacta'!C:F,4,0),"")</f>
        <v>2092</v>
      </c>
    </row>
    <row r="311" spans="2:11" s="184" customFormat="1" ht="18" outlineLevel="1">
      <c r="B311" s="187">
        <v>5025232898831</v>
      </c>
      <c r="C311" s="62" t="s">
        <v>260</v>
      </c>
      <c r="D311" s="56" t="str">
        <f>IFERROR(IF(VLOOKUP($C311,'Tarifa Compacta'!$C:$E,2,0)=0,"",VLOOKUP($C311,'Tarifa Compacta'!$C:$E,2,0)),"")</f>
        <v/>
      </c>
      <c r="E311" s="472" t="str">
        <f>IFERROR(VLOOKUP($C311,'Tarifa Compacta'!$C:$E,3,0),"")</f>
        <v>Cassette 90x90 desde 3,60kW hasta 5kW con nanoe™X</v>
      </c>
      <c r="F311" s="61">
        <f>IFERROR(VLOOKUP($C311,'Tarifa Compacta'!C:F,4,0),"")</f>
        <v>906</v>
      </c>
    </row>
    <row r="312" spans="2:11" s="184" customFormat="1" ht="18" outlineLevel="1">
      <c r="B312" s="187">
        <v>5025232885886</v>
      </c>
      <c r="C312" s="62" t="s">
        <v>250</v>
      </c>
      <c r="D312" s="56" t="str">
        <f>IFERROR(IF(VLOOKUP($C312,'Tarifa Compacta'!$C:$E,2,0)=0,"",VLOOKUP($C312,'Tarifa Compacta'!$C:$E,2,0)),"")</f>
        <v>R32</v>
      </c>
      <c r="E312" s="466" t="str">
        <f>IFERROR(VLOOKUP($C312,'Tarifa Compacta'!$C:$E,3,0),"")</f>
        <v>3,6 kW Monofásica</v>
      </c>
      <c r="F312" s="61">
        <f>IFERROR(VLOOKUP($C312,'Tarifa Compacta'!C:F,4,0),"")</f>
        <v>670</v>
      </c>
    </row>
    <row r="313" spans="2:11" s="184" customFormat="1" ht="18" outlineLevel="1">
      <c r="B313" s="187">
        <v>5025232910595</v>
      </c>
      <c r="C313" s="62" t="s">
        <v>263</v>
      </c>
      <c r="D313" s="56" t="str">
        <f>IFERROR(IF(VLOOKUP($C313,'Tarifa Compacta'!$C:$E,2,0)=0,"",VLOOKUP($C313,'Tarifa Compacta'!$C:$E,2,0)),"")</f>
        <v/>
      </c>
      <c r="E313" s="466" t="str">
        <f>IFERROR(VLOOKUP($C313,'Tarifa Compacta'!$C:$E,3,0),"")</f>
        <v>Panel cassette 90x90 PU2 / MU2</v>
      </c>
      <c r="F313" s="61">
        <f>IFERROR(VLOOKUP($C313,'Tarifa Compacta'!C:F,4,0),"")</f>
        <v>328</v>
      </c>
    </row>
    <row r="314" spans="2:11" s="184" customFormat="1" ht="18" outlineLevel="1">
      <c r="B314" s="188">
        <v>5025232880621</v>
      </c>
      <c r="C314" s="64" t="s">
        <v>336</v>
      </c>
      <c r="D314" s="374" t="str">
        <f>IFERROR(IF(VLOOKUP($C314,'Tarifa Compacta'!$C:$E,2,0)=0,"",VLOOKUP($C314,'Tarifa Compacta'!$C:$E,2,0)),"")</f>
        <v/>
      </c>
      <c r="E314" s="473" t="str">
        <f>IFERROR(VLOOKUP($C314,'Tarifa Compacta'!$C:$E,3,0),"")</f>
        <v>Mando de control por cable</v>
      </c>
      <c r="F314" s="65">
        <f>IFERROR(VLOOKUP($C314,'Tarifa Compacta'!C:F,4,0),"")</f>
        <v>188</v>
      </c>
    </row>
    <row r="315" spans="2:11" s="184" customFormat="1" ht="18.75" outlineLevel="1">
      <c r="B315" s="187">
        <v>4010869361828</v>
      </c>
      <c r="C315" s="32" t="s">
        <v>1387</v>
      </c>
      <c r="D315" s="97" t="str">
        <f>IFERROR(IF(VLOOKUP($C315,'Tarifa Compacta'!$C:$E,2,0)=0,"",VLOOKUP($C315,'Tarifa Compacta'!$C:$E,2,0)),"")</f>
        <v>R32</v>
      </c>
      <c r="E315" s="466" t="str">
        <f>IFERROR(VLOOKUP($C315,'Tarifa Compacta'!$C:$E,3,0),"")</f>
        <v>Kit cassette 90x90 5kW Standard + RTC5B</v>
      </c>
      <c r="F315" s="22">
        <f>IFERROR(VLOOKUP($C315,'Tarifa Compacta'!C:F,4,0),"")</f>
        <v>2770</v>
      </c>
    </row>
    <row r="316" spans="2:11" s="184" customFormat="1" ht="18" outlineLevel="1">
      <c r="B316" s="187">
        <v>5025232898831</v>
      </c>
      <c r="C316" s="62" t="s">
        <v>260</v>
      </c>
      <c r="D316" s="56" t="str">
        <f>IFERROR(IF(VLOOKUP($C316,'Tarifa Compacta'!$C:$E,2,0)=0,"",VLOOKUP($C316,'Tarifa Compacta'!$C:$E,2,0)),"")</f>
        <v/>
      </c>
      <c r="E316" s="472" t="str">
        <f>IFERROR(VLOOKUP($C316,'Tarifa Compacta'!$C:$E,3,0),"")</f>
        <v>Cassette 90x90 desde 3,60kW hasta 5kW con nanoe™X</v>
      </c>
      <c r="F316" s="61">
        <f>IFERROR(VLOOKUP($C316,'Tarifa Compacta'!C:F,4,0),"")</f>
        <v>906</v>
      </c>
    </row>
    <row r="317" spans="2:11" s="184" customFormat="1" ht="18" outlineLevel="1">
      <c r="B317" s="187">
        <v>5025232885893</v>
      </c>
      <c r="C317" s="62" t="s">
        <v>251</v>
      </c>
      <c r="D317" s="56" t="str">
        <f>IFERROR(IF(VLOOKUP($C317,'Tarifa Compacta'!$C:$E,2,0)=0,"",VLOOKUP($C317,'Tarifa Compacta'!$C:$E,2,0)),"")</f>
        <v>R32</v>
      </c>
      <c r="E317" s="466" t="str">
        <f>IFERROR(VLOOKUP($C317,'Tarifa Compacta'!$C:$E,3,0),"")</f>
        <v>5 kW Monofásica</v>
      </c>
      <c r="F317" s="61">
        <f>IFERROR(VLOOKUP($C317,'Tarifa Compacta'!C:F,4,0),"")</f>
        <v>1348</v>
      </c>
    </row>
    <row r="318" spans="2:11" s="184" customFormat="1" ht="18" outlineLevel="1">
      <c r="B318" s="187">
        <v>5025232910595</v>
      </c>
      <c r="C318" s="62" t="s">
        <v>263</v>
      </c>
      <c r="D318" s="56" t="str">
        <f>IFERROR(IF(VLOOKUP($C318,'Tarifa Compacta'!$C:$E,2,0)=0,"",VLOOKUP($C318,'Tarifa Compacta'!$C:$E,2,0)),"")</f>
        <v/>
      </c>
      <c r="E318" s="466" t="str">
        <f>IFERROR(VLOOKUP($C318,'Tarifa Compacta'!$C:$E,3,0),"")</f>
        <v>Panel cassette 90x90 PU2 / MU2</v>
      </c>
      <c r="F318" s="61">
        <f>IFERROR(VLOOKUP($C318,'Tarifa Compacta'!C:F,4,0),"")</f>
        <v>328</v>
      </c>
    </row>
    <row r="319" spans="2:11" s="184" customFormat="1" ht="18" outlineLevel="1">
      <c r="B319" s="188">
        <v>5025232880621</v>
      </c>
      <c r="C319" s="64" t="s">
        <v>336</v>
      </c>
      <c r="D319" s="374" t="str">
        <f>IFERROR(IF(VLOOKUP($C319,'Tarifa Compacta'!$C:$E,2,0)=0,"",VLOOKUP($C319,'Tarifa Compacta'!$C:$E,2,0)),"")</f>
        <v/>
      </c>
      <c r="E319" s="473" t="str">
        <f>IFERROR(VLOOKUP($C319,'Tarifa Compacta'!$C:$E,3,0),"")</f>
        <v>Mando de control por cable</v>
      </c>
      <c r="F319" s="65">
        <f>IFERROR(VLOOKUP($C319,'Tarifa Compacta'!C:F,4,0),"")</f>
        <v>188</v>
      </c>
    </row>
    <row r="320" spans="2:11" s="184" customFormat="1" ht="18.75" outlineLevel="1">
      <c r="B320" s="187">
        <v>4010869371582</v>
      </c>
      <c r="C320" s="32" t="s">
        <v>868</v>
      </c>
      <c r="D320" s="97" t="str">
        <f>IFERROR(IF(VLOOKUP($C320,'Tarifa Compacta'!$C:$E,2,0)=0,"",VLOOKUP($C320,'Tarifa Compacta'!$C:$E,2,0)),"")</f>
        <v>R32</v>
      </c>
      <c r="E320" s="466" t="str">
        <f>IFERROR(VLOOKUP($C320,'Tarifa Compacta'!$C:$E,3,0),"")</f>
        <v>Kit cassette 90x90 6kW Standard + RTC5B</v>
      </c>
      <c r="F320" s="22">
        <f>IFERROR(VLOOKUP($C320,'Tarifa Compacta'!C:F,4,0),"")</f>
        <v>3012</v>
      </c>
    </row>
    <row r="321" spans="2:11" s="184" customFormat="1" ht="18" outlineLevel="1">
      <c r="B321" s="187">
        <v>5025232898824</v>
      </c>
      <c r="C321" s="62" t="s">
        <v>261</v>
      </c>
      <c r="D321" s="56" t="str">
        <f>IFERROR(IF(VLOOKUP($C321,'Tarifa Compacta'!$C:$E,2,0)=0,"",VLOOKUP($C321,'Tarifa Compacta'!$C:$E,2,0)),"")</f>
        <v/>
      </c>
      <c r="E321" s="472" t="str">
        <f>IFERROR(VLOOKUP($C321,'Tarifa Compacta'!$C:$E,3,0),"")</f>
        <v>Cassette 90x90 desde 6kW hasta 7,10kW con nanoe™X</v>
      </c>
      <c r="F321" s="61">
        <f>IFERROR(VLOOKUP($C321,'Tarifa Compacta'!C:F,4,0),"")</f>
        <v>1092</v>
      </c>
    </row>
    <row r="322" spans="2:11" s="184" customFormat="1" ht="18" outlineLevel="1">
      <c r="B322" s="187">
        <v>5025232885893</v>
      </c>
      <c r="C322" s="62" t="s">
        <v>252</v>
      </c>
      <c r="D322" s="56" t="str">
        <f>IFERROR(IF(VLOOKUP($C322,'Tarifa Compacta'!$C:$E,2,0)=0,"",VLOOKUP($C322,'Tarifa Compacta'!$C:$E,2,0)),"")</f>
        <v>R32</v>
      </c>
      <c r="E322" s="466" t="str">
        <f>IFERROR(VLOOKUP($C322,'Tarifa Compacta'!$C:$E,3,0),"")</f>
        <v>6 kW Monofásica</v>
      </c>
      <c r="F322" s="61">
        <f>IFERROR(VLOOKUP($C322,'Tarifa Compacta'!C:F,4,0),"")</f>
        <v>1404</v>
      </c>
    </row>
    <row r="323" spans="2:11" s="184" customFormat="1" ht="18" outlineLevel="1">
      <c r="B323" s="187">
        <v>5025232910595</v>
      </c>
      <c r="C323" s="62" t="s">
        <v>263</v>
      </c>
      <c r="D323" s="56" t="str">
        <f>IFERROR(IF(VLOOKUP($C323,'Tarifa Compacta'!$C:$E,2,0)=0,"",VLOOKUP($C323,'Tarifa Compacta'!$C:$E,2,0)),"")</f>
        <v/>
      </c>
      <c r="E323" s="466" t="str">
        <f>IFERROR(VLOOKUP($C323,'Tarifa Compacta'!$C:$E,3,0),"")</f>
        <v>Panel cassette 90x90 PU2 / MU2</v>
      </c>
      <c r="F323" s="61">
        <f>IFERROR(VLOOKUP($C323,'Tarifa Compacta'!C:F,4,0),"")</f>
        <v>328</v>
      </c>
    </row>
    <row r="324" spans="2:11" s="184" customFormat="1" ht="18" outlineLevel="1">
      <c r="B324" s="188">
        <v>5025232880621</v>
      </c>
      <c r="C324" s="64" t="s">
        <v>336</v>
      </c>
      <c r="D324" s="374" t="str">
        <f>IFERROR(IF(VLOOKUP($C324,'Tarifa Compacta'!$C:$E,2,0)=0,"",VLOOKUP($C324,'Tarifa Compacta'!$C:$E,2,0)),"")</f>
        <v/>
      </c>
      <c r="E324" s="473" t="str">
        <f>IFERROR(VLOOKUP($C324,'Tarifa Compacta'!$C:$E,3,0),"")</f>
        <v>Mando de control por cable</v>
      </c>
      <c r="F324" s="65">
        <f>IFERROR(VLOOKUP($C324,'Tarifa Compacta'!C:F,4,0),"")</f>
        <v>188</v>
      </c>
    </row>
    <row r="325" spans="2:11" s="184" customFormat="1" ht="18.75" outlineLevel="1">
      <c r="B325" s="187">
        <v>4010869371599</v>
      </c>
      <c r="C325" s="32" t="s">
        <v>884</v>
      </c>
      <c r="D325" s="97" t="str">
        <f>IFERROR(IF(VLOOKUP($C325,'Tarifa Compacta'!$C:$E,2,0)=0,"",VLOOKUP($C325,'Tarifa Compacta'!$C:$E,2,0)),"")</f>
        <v>R32</v>
      </c>
      <c r="E325" s="466" t="str">
        <f>IFERROR(VLOOKUP($C325,'Tarifa Compacta'!$C:$E,3,0),"")</f>
        <v>Kit cassette 90x90 7,10kW Standard + RTC5B</v>
      </c>
      <c r="F325" s="22">
        <f>IFERROR(VLOOKUP($C325,'Tarifa Compacta'!C:F,4,0),"")</f>
        <v>3025</v>
      </c>
    </row>
    <row r="326" spans="2:11" s="184" customFormat="1" ht="18" outlineLevel="1">
      <c r="B326" s="187">
        <v>5025232898824</v>
      </c>
      <c r="C326" s="62" t="s">
        <v>261</v>
      </c>
      <c r="D326" s="56" t="str">
        <f>IFERROR(IF(VLOOKUP($C326,'Tarifa Compacta'!$C:$E,2,0)=0,"",VLOOKUP($C326,'Tarifa Compacta'!$C:$E,2,0)),"")</f>
        <v/>
      </c>
      <c r="E326" s="474" t="str">
        <f>IFERROR(VLOOKUP($C326,'Tarifa Compacta'!$C:$E,3,0),"")</f>
        <v>Cassette 90x90 desde 6kW hasta 7,10kW con nanoe™X</v>
      </c>
      <c r="F326" s="61">
        <f>IFERROR(VLOOKUP($C326,'Tarifa Compacta'!C:F,4,0),"")</f>
        <v>1092</v>
      </c>
    </row>
    <row r="327" spans="2:11" s="184" customFormat="1" ht="18" outlineLevel="1">
      <c r="B327" s="187">
        <v>5025232899364</v>
      </c>
      <c r="C327" s="62" t="s">
        <v>253</v>
      </c>
      <c r="D327" s="56" t="str">
        <f>IFERROR(IF(VLOOKUP($C327,'Tarifa Compacta'!$C:$E,2,0)=0,"",VLOOKUP($C327,'Tarifa Compacta'!$C:$E,2,0)),"")</f>
        <v>R32</v>
      </c>
      <c r="E327" s="466" t="str">
        <f>IFERROR(VLOOKUP($C327,'Tarifa Compacta'!$C:$E,3,0),"")</f>
        <v>7,1 kW Monofásica</v>
      </c>
      <c r="F327" s="61">
        <f>IFERROR(VLOOKUP($C327,'Tarifa Compacta'!C:F,4,0),"")</f>
        <v>1417</v>
      </c>
    </row>
    <row r="328" spans="2:11" s="184" customFormat="1" ht="18" outlineLevel="1">
      <c r="B328" s="187">
        <v>5025232910595</v>
      </c>
      <c r="C328" s="62" t="s">
        <v>263</v>
      </c>
      <c r="D328" s="56" t="str">
        <f>IFERROR(IF(VLOOKUP($C328,'Tarifa Compacta'!$C:$E,2,0)=0,"",VLOOKUP($C328,'Tarifa Compacta'!$C:$E,2,0)),"")</f>
        <v/>
      </c>
      <c r="E328" s="466" t="str">
        <f>IFERROR(VLOOKUP($C328,'Tarifa Compacta'!$C:$E,3,0),"")</f>
        <v>Panel cassette 90x90 PU2 / MU2</v>
      </c>
      <c r="F328" s="61">
        <f>IFERROR(VLOOKUP($C328,'Tarifa Compacta'!C:F,4,0),"")</f>
        <v>328</v>
      </c>
    </row>
    <row r="329" spans="2:11" s="184" customFormat="1" ht="18" outlineLevel="1">
      <c r="B329" s="188">
        <v>5025232880621</v>
      </c>
      <c r="C329" s="64" t="s">
        <v>336</v>
      </c>
      <c r="D329" s="374" t="str">
        <f>IFERROR(IF(VLOOKUP($C329,'Tarifa Compacta'!$C:$E,2,0)=0,"",VLOOKUP($C329,'Tarifa Compacta'!$C:$E,2,0)),"")</f>
        <v/>
      </c>
      <c r="E329" s="473" t="str">
        <f>IFERROR(VLOOKUP($C329,'Tarifa Compacta'!$C:$E,3,0),"")</f>
        <v>Mando de control por cable</v>
      </c>
      <c r="F329" s="65">
        <f>IFERROR(VLOOKUP($C329,'Tarifa Compacta'!C:F,4,0),"")</f>
        <v>188</v>
      </c>
    </row>
    <row r="330" spans="2:11" s="184" customFormat="1" ht="18.75" outlineLevel="1">
      <c r="B330" s="187">
        <v>4010869371605</v>
      </c>
      <c r="C330" s="32" t="s">
        <v>774</v>
      </c>
      <c r="D330" s="97" t="str">
        <f>IFERROR(IF(VLOOKUP($C330,'Tarifa Compacta'!$C:$E,2,0)=0,"",VLOOKUP($C330,'Tarifa Compacta'!$C:$E,2,0)),"")</f>
        <v>R32</v>
      </c>
      <c r="E330" s="466" t="str">
        <f>IFERROR(VLOOKUP($C330,'Tarifa Compacta'!$C:$E,3,0),"")</f>
        <v>Kit cassette 90x90 10kW Standard + RTC5B</v>
      </c>
      <c r="F330" s="22">
        <f>IFERROR(VLOOKUP($C330,'Tarifa Compacta'!C:F,4,0),"")</f>
        <v>3711</v>
      </c>
      <c r="K330" s="17"/>
    </row>
    <row r="331" spans="2:11" s="184" customFormat="1" ht="18" outlineLevel="1">
      <c r="B331" s="187">
        <v>5025232898817</v>
      </c>
      <c r="C331" s="62" t="s">
        <v>262</v>
      </c>
      <c r="D331" s="56" t="str">
        <f>IFERROR(IF(VLOOKUP($C331,'Tarifa Compacta'!$C:$E,2,0)=0,"",VLOOKUP($C331,'Tarifa Compacta'!$C:$E,2,0)),"")</f>
        <v/>
      </c>
      <c r="E331" s="472" t="str">
        <f>IFERROR(VLOOKUP($C331,'Tarifa Compacta'!$C:$E,3,0),"")</f>
        <v>Cassette 90x90 desde 10kW hasta 14kW con nanoe™X</v>
      </c>
      <c r="F331" s="61">
        <f>IFERROR(VLOOKUP($C331,'Tarifa Compacta'!C:F,4,0),"")</f>
        <v>1093</v>
      </c>
      <c r="K331" s="76"/>
    </row>
    <row r="332" spans="2:11" s="184" customFormat="1" ht="18" outlineLevel="1">
      <c r="B332" s="187">
        <v>5025232941032</v>
      </c>
      <c r="C332" s="62" t="s">
        <v>254</v>
      </c>
      <c r="D332" s="56" t="str">
        <f>IFERROR(IF(VLOOKUP($C332,'Tarifa Compacta'!$C:$E,2,0)=0,"",VLOOKUP($C332,'Tarifa Compacta'!$C:$E,2,0)),"")</f>
        <v>R32</v>
      </c>
      <c r="E332" s="466" t="str">
        <f>IFERROR(VLOOKUP($C332,'Tarifa Compacta'!$C:$E,3,0),"")</f>
        <v>10 kW Monofásica</v>
      </c>
      <c r="F332" s="61">
        <f>IFERROR(VLOOKUP($C332,'Tarifa Compacta'!C:F,4,0),"")</f>
        <v>2102</v>
      </c>
    </row>
    <row r="333" spans="2:11" s="184" customFormat="1" ht="18" outlineLevel="1">
      <c r="B333" s="187">
        <v>5025232910595</v>
      </c>
      <c r="C333" s="62" t="s">
        <v>263</v>
      </c>
      <c r="D333" s="56" t="str">
        <f>IFERROR(IF(VLOOKUP($C333,'Tarifa Compacta'!$C:$E,2,0)=0,"",VLOOKUP($C333,'Tarifa Compacta'!$C:$E,2,0)),"")</f>
        <v/>
      </c>
      <c r="E333" s="466" t="str">
        <f>IFERROR(VLOOKUP($C333,'Tarifa Compacta'!$C:$E,3,0),"")</f>
        <v>Panel cassette 90x90 PU2 / MU2</v>
      </c>
      <c r="F333" s="61">
        <f>IFERROR(VLOOKUP($C333,'Tarifa Compacta'!C:F,4,0),"")</f>
        <v>328</v>
      </c>
    </row>
    <row r="334" spans="2:11" s="184" customFormat="1" ht="18" outlineLevel="1">
      <c r="B334" s="188">
        <v>5025232880621</v>
      </c>
      <c r="C334" s="64" t="s">
        <v>336</v>
      </c>
      <c r="D334" s="374" t="str">
        <f>IFERROR(IF(VLOOKUP($C334,'Tarifa Compacta'!$C:$E,2,0)=0,"",VLOOKUP($C334,'Tarifa Compacta'!$C:$E,2,0)),"")</f>
        <v/>
      </c>
      <c r="E334" s="473" t="str">
        <f>IFERROR(VLOOKUP($C334,'Tarifa Compacta'!$C:$E,3,0),"")</f>
        <v>Mando de control por cable</v>
      </c>
      <c r="F334" s="65">
        <f>IFERROR(VLOOKUP($C334,'Tarifa Compacta'!C:F,4,0),"")</f>
        <v>188</v>
      </c>
    </row>
    <row r="335" spans="2:11" s="184" customFormat="1" ht="18.75" outlineLevel="1">
      <c r="B335" s="187">
        <v>4010869371612</v>
      </c>
      <c r="C335" s="32" t="s">
        <v>777</v>
      </c>
      <c r="D335" s="97" t="str">
        <f>IFERROR(IF(VLOOKUP($C335,'Tarifa Compacta'!$C:$E,2,0)=0,"",VLOOKUP($C335,'Tarifa Compacta'!$C:$E,2,0)),"")</f>
        <v>R32</v>
      </c>
      <c r="E335" s="466" t="str">
        <f>IFERROR(VLOOKUP($C335,'Tarifa Compacta'!$C:$E,3,0),"")</f>
        <v>Kit cassette 90x90 10kW Standard trifásica + RTC5B</v>
      </c>
      <c r="F335" s="22">
        <f>IFERROR(VLOOKUP($C335,'Tarifa Compacta'!C:F,4,0),"")</f>
        <v>4075</v>
      </c>
    </row>
    <row r="336" spans="2:11" s="184" customFormat="1" ht="18" outlineLevel="1">
      <c r="B336" s="187">
        <v>5025232898817</v>
      </c>
      <c r="C336" s="62" t="s">
        <v>262</v>
      </c>
      <c r="D336" s="56" t="str">
        <f>IFERROR(IF(VLOOKUP($C336,'Tarifa Compacta'!$C:$E,2,0)=0,"",VLOOKUP($C336,'Tarifa Compacta'!$C:$E,2,0)),"")</f>
        <v/>
      </c>
      <c r="E336" s="472" t="str">
        <f>IFERROR(VLOOKUP($C336,'Tarifa Compacta'!$C:$E,3,0),"")</f>
        <v>Cassette 90x90 desde 10kW hasta 14kW con nanoe™X</v>
      </c>
      <c r="F336" s="61">
        <f>IFERROR(VLOOKUP($C336,'Tarifa Compacta'!C:F,4,0),"")</f>
        <v>1093</v>
      </c>
    </row>
    <row r="337" spans="2:6" s="184" customFormat="1" ht="18" outlineLevel="1">
      <c r="B337" s="187">
        <v>5025232941049</v>
      </c>
      <c r="C337" s="62" t="s">
        <v>257</v>
      </c>
      <c r="D337" s="56" t="str">
        <f>IFERROR(IF(VLOOKUP($C337,'Tarifa Compacta'!$C:$E,2,0)=0,"",VLOOKUP($C337,'Tarifa Compacta'!$C:$E,2,0)),"")</f>
        <v>R32</v>
      </c>
      <c r="E337" s="466" t="str">
        <f>IFERROR(VLOOKUP($C337,'Tarifa Compacta'!$C:$E,3,0),"")</f>
        <v>10 kW Trifásica</v>
      </c>
      <c r="F337" s="61">
        <f>IFERROR(VLOOKUP($C337,'Tarifa Compacta'!C:F,4,0),"")</f>
        <v>2466</v>
      </c>
    </row>
    <row r="338" spans="2:6" s="184" customFormat="1" ht="18" outlineLevel="1">
      <c r="B338" s="187">
        <v>5025232910595</v>
      </c>
      <c r="C338" s="62" t="s">
        <v>263</v>
      </c>
      <c r="D338" s="56" t="str">
        <f>IFERROR(IF(VLOOKUP($C338,'Tarifa Compacta'!$C:$E,2,0)=0,"",VLOOKUP($C338,'Tarifa Compacta'!$C:$E,2,0)),"")</f>
        <v/>
      </c>
      <c r="E338" s="466" t="str">
        <f>IFERROR(VLOOKUP($C338,'Tarifa Compacta'!$C:$E,3,0),"")</f>
        <v>Panel cassette 90x90 PU2 / MU2</v>
      </c>
      <c r="F338" s="61">
        <f>IFERROR(VLOOKUP($C338,'Tarifa Compacta'!C:F,4,0),"")</f>
        <v>328</v>
      </c>
    </row>
    <row r="339" spans="2:6" s="184" customFormat="1" ht="18" outlineLevel="1">
      <c r="B339" s="188">
        <v>5025232880621</v>
      </c>
      <c r="C339" s="64" t="s">
        <v>336</v>
      </c>
      <c r="D339" s="374" t="str">
        <f>IFERROR(IF(VLOOKUP($C339,'Tarifa Compacta'!$C:$E,2,0)=0,"",VLOOKUP($C339,'Tarifa Compacta'!$C:$E,2,0)),"")</f>
        <v/>
      </c>
      <c r="E339" s="473" t="str">
        <f>IFERROR(VLOOKUP($C339,'Tarifa Compacta'!$C:$E,3,0),"")</f>
        <v>Mando de control por cable</v>
      </c>
      <c r="F339" s="65">
        <f>IFERROR(VLOOKUP($C339,'Tarifa Compacta'!C:F,4,0),"")</f>
        <v>188</v>
      </c>
    </row>
    <row r="340" spans="2:6" s="184" customFormat="1" ht="18.75" outlineLevel="1">
      <c r="B340" s="187">
        <v>4010869371629</v>
      </c>
      <c r="C340" s="32" t="s">
        <v>790</v>
      </c>
      <c r="D340" s="97" t="str">
        <f>IFERROR(IF(VLOOKUP($C340,'Tarifa Compacta'!$C:$E,2,0)=0,"",VLOOKUP($C340,'Tarifa Compacta'!$C:$E,2,0)),"")</f>
        <v>R32</v>
      </c>
      <c r="E340" s="466" t="str">
        <f>IFERROR(VLOOKUP($C340,'Tarifa Compacta'!$C:$E,3,0),"")</f>
        <v>Kit cassette 90x90 12,50kW Standard + RTC5B</v>
      </c>
      <c r="F340" s="22">
        <f>IFERROR(VLOOKUP($C340,'Tarifa Compacta'!C:F,4,0),"")</f>
        <v>4393</v>
      </c>
    </row>
    <row r="341" spans="2:6" s="184" customFormat="1" ht="18" outlineLevel="1">
      <c r="B341" s="187">
        <v>5025232898817</v>
      </c>
      <c r="C341" s="62" t="s">
        <v>262</v>
      </c>
      <c r="D341" s="56" t="str">
        <f>IFERROR(IF(VLOOKUP($C341,'Tarifa Compacta'!$C:$E,2,0)=0,"",VLOOKUP($C341,'Tarifa Compacta'!$C:$E,2,0)),"")</f>
        <v/>
      </c>
      <c r="E341" s="472" t="str">
        <f>IFERROR(VLOOKUP($C341,'Tarifa Compacta'!$C:$E,3,0),"")</f>
        <v>Cassette 90x90 desde 10kW hasta 14kW con nanoe™X</v>
      </c>
      <c r="F341" s="61">
        <f>IFERROR(VLOOKUP($C341,'Tarifa Compacta'!C:F,4,0),"")</f>
        <v>1093</v>
      </c>
    </row>
    <row r="342" spans="2:6" s="184" customFormat="1" ht="18" outlineLevel="1">
      <c r="B342" s="187">
        <v>5025232941056</v>
      </c>
      <c r="C342" s="62" t="s">
        <v>255</v>
      </c>
      <c r="D342" s="56" t="str">
        <f>IFERROR(IF(VLOOKUP($C342,'Tarifa Compacta'!$C:$E,2,0)=0,"",VLOOKUP($C342,'Tarifa Compacta'!$C:$E,2,0)),"")</f>
        <v>R32</v>
      </c>
      <c r="E342" s="466" t="str">
        <f>IFERROR(VLOOKUP($C342,'Tarifa Compacta'!$C:$E,3,0),"")</f>
        <v>12,5 kW Monofásica</v>
      </c>
      <c r="F342" s="61">
        <f>IFERROR(VLOOKUP($C342,'Tarifa Compacta'!C:F,4,0),"")</f>
        <v>2784</v>
      </c>
    </row>
    <row r="343" spans="2:6" s="184" customFormat="1" ht="18" outlineLevel="1">
      <c r="B343" s="187">
        <v>5025232910595</v>
      </c>
      <c r="C343" s="62" t="s">
        <v>263</v>
      </c>
      <c r="D343" s="56" t="str">
        <f>IFERROR(IF(VLOOKUP($C343,'Tarifa Compacta'!$C:$E,2,0)=0,"",VLOOKUP($C343,'Tarifa Compacta'!$C:$E,2,0)),"")</f>
        <v/>
      </c>
      <c r="E343" s="466" t="str">
        <f>IFERROR(VLOOKUP($C343,'Tarifa Compacta'!$C:$E,3,0),"")</f>
        <v>Panel cassette 90x90 PU2 / MU2</v>
      </c>
      <c r="F343" s="61">
        <f>IFERROR(VLOOKUP($C343,'Tarifa Compacta'!C:F,4,0),"")</f>
        <v>328</v>
      </c>
    </row>
    <row r="344" spans="2:6" s="184" customFormat="1" ht="18" outlineLevel="1">
      <c r="B344" s="188">
        <v>5025232880621</v>
      </c>
      <c r="C344" s="64" t="s">
        <v>336</v>
      </c>
      <c r="D344" s="374" t="str">
        <f>IFERROR(IF(VLOOKUP($C344,'Tarifa Compacta'!$C:$E,2,0)=0,"",VLOOKUP($C344,'Tarifa Compacta'!$C:$E,2,0)),"")</f>
        <v/>
      </c>
      <c r="E344" s="473" t="str">
        <f>IFERROR(VLOOKUP($C344,'Tarifa Compacta'!$C:$E,3,0),"")</f>
        <v>Mando de control por cable</v>
      </c>
      <c r="F344" s="65">
        <f>IFERROR(VLOOKUP($C344,'Tarifa Compacta'!C:F,4,0),"")</f>
        <v>188</v>
      </c>
    </row>
    <row r="345" spans="2:6" s="184" customFormat="1" ht="18.75" outlineLevel="1">
      <c r="B345" s="187">
        <v>4010869371636</v>
      </c>
      <c r="C345" s="32" t="s">
        <v>793</v>
      </c>
      <c r="D345" s="97" t="str">
        <f>IFERROR(IF(VLOOKUP($C345,'Tarifa Compacta'!$C:$E,2,0)=0,"",VLOOKUP($C345,'Tarifa Compacta'!$C:$E,2,0)),"")</f>
        <v>R32</v>
      </c>
      <c r="E345" s="466" t="str">
        <f>IFERROR(VLOOKUP($C345,'Tarifa Compacta'!$C:$E,3,0),"")</f>
        <v>Kit cassette 90x90 12,50kW Standard trifásica + RTC5B</v>
      </c>
      <c r="F345" s="22">
        <f>IFERROR(VLOOKUP($C345,'Tarifa Compacta'!C:F,4,0),"")</f>
        <v>4807</v>
      </c>
    </row>
    <row r="346" spans="2:6" s="184" customFormat="1" ht="18" outlineLevel="1">
      <c r="B346" s="187">
        <v>5025232898817</v>
      </c>
      <c r="C346" s="62" t="s">
        <v>262</v>
      </c>
      <c r="D346" s="56" t="str">
        <f>IFERROR(IF(VLOOKUP($C346,'Tarifa Compacta'!$C:$E,2,0)=0,"",VLOOKUP($C346,'Tarifa Compacta'!$C:$E,2,0)),"")</f>
        <v/>
      </c>
      <c r="E346" s="472" t="str">
        <f>IFERROR(VLOOKUP($C346,'Tarifa Compacta'!$C:$E,3,0),"")</f>
        <v>Cassette 90x90 desde 10kW hasta 14kW con nanoe™X</v>
      </c>
      <c r="F346" s="61">
        <f>IFERROR(VLOOKUP($C346,'Tarifa Compacta'!C:F,4,0),"")</f>
        <v>1093</v>
      </c>
    </row>
    <row r="347" spans="2:6" s="184" customFormat="1" ht="18" outlineLevel="1">
      <c r="B347" s="187">
        <v>5025232941063</v>
      </c>
      <c r="C347" s="62" t="s">
        <v>258</v>
      </c>
      <c r="D347" s="56" t="str">
        <f>IFERROR(IF(VLOOKUP($C347,'Tarifa Compacta'!$C:$E,2,0)=0,"",VLOOKUP($C347,'Tarifa Compacta'!$C:$E,2,0)),"")</f>
        <v>R32</v>
      </c>
      <c r="E347" s="466" t="str">
        <f>IFERROR(VLOOKUP($C347,'Tarifa Compacta'!$C:$E,3,0),"")</f>
        <v>12,5 kW Trifásica</v>
      </c>
      <c r="F347" s="61">
        <f>IFERROR(VLOOKUP($C347,'Tarifa Compacta'!C:F,4,0),"")</f>
        <v>3198</v>
      </c>
    </row>
    <row r="348" spans="2:6" s="184" customFormat="1" ht="18" outlineLevel="1">
      <c r="B348" s="187">
        <v>5025232910595</v>
      </c>
      <c r="C348" s="62" t="s">
        <v>263</v>
      </c>
      <c r="D348" s="56" t="str">
        <f>IFERROR(IF(VLOOKUP($C348,'Tarifa Compacta'!$C:$E,2,0)=0,"",VLOOKUP($C348,'Tarifa Compacta'!$C:$E,2,0)),"")</f>
        <v/>
      </c>
      <c r="E348" s="466" t="str">
        <f>IFERROR(VLOOKUP($C348,'Tarifa Compacta'!$C:$E,3,0),"")</f>
        <v>Panel cassette 90x90 PU2 / MU2</v>
      </c>
      <c r="F348" s="61">
        <f>IFERROR(VLOOKUP($C348,'Tarifa Compacta'!C:F,4,0),"")</f>
        <v>328</v>
      </c>
    </row>
    <row r="349" spans="2:6" s="184" customFormat="1" ht="18" outlineLevel="1">
      <c r="B349" s="188">
        <v>5025232880621</v>
      </c>
      <c r="C349" s="64" t="s">
        <v>336</v>
      </c>
      <c r="D349" s="374" t="str">
        <f>IFERROR(IF(VLOOKUP($C349,'Tarifa Compacta'!$C:$E,2,0)=0,"",VLOOKUP($C349,'Tarifa Compacta'!$C:$E,2,0)),"")</f>
        <v/>
      </c>
      <c r="E349" s="473" t="str">
        <f>IFERROR(VLOOKUP($C349,'Tarifa Compacta'!$C:$E,3,0),"")</f>
        <v>Mando de control por cable</v>
      </c>
      <c r="F349" s="65">
        <f>IFERROR(VLOOKUP($C349,'Tarifa Compacta'!C:F,4,0),"")</f>
        <v>188</v>
      </c>
    </row>
    <row r="350" spans="2:6" s="184" customFormat="1" ht="18.75" outlineLevel="1">
      <c r="B350" s="187">
        <v>4010869371643</v>
      </c>
      <c r="C350" s="32" t="s">
        <v>806</v>
      </c>
      <c r="D350" s="97" t="str">
        <f>IFERROR(IF(VLOOKUP($C350,'Tarifa Compacta'!$C:$E,2,0)=0,"",VLOOKUP($C350,'Tarifa Compacta'!$C:$E,2,0)),"")</f>
        <v>R32</v>
      </c>
      <c r="E350" s="466" t="str">
        <f>IFERROR(VLOOKUP($C350,'Tarifa Compacta'!$C:$E,3,0),"")</f>
        <v>Kit cassette 90x90 14kW Standard + RTC5B</v>
      </c>
      <c r="F350" s="22">
        <f>IFERROR(VLOOKUP($C350,'Tarifa Compacta'!C:F,4,0),"")</f>
        <v>5598</v>
      </c>
    </row>
    <row r="351" spans="2:6" s="184" customFormat="1" ht="18" outlineLevel="1">
      <c r="B351" s="187">
        <v>5025232898817</v>
      </c>
      <c r="C351" s="62" t="s">
        <v>262</v>
      </c>
      <c r="D351" s="56" t="str">
        <f>IFERROR(IF(VLOOKUP($C351,'Tarifa Compacta'!$C:$E,2,0)=0,"",VLOOKUP($C351,'Tarifa Compacta'!$C:$E,2,0)),"")</f>
        <v/>
      </c>
      <c r="E351" s="472" t="str">
        <f>IFERROR(VLOOKUP($C351,'Tarifa Compacta'!$C:$E,3,0),"")</f>
        <v>Cassette 90x90 desde 10kW hasta 14kW con nanoe™X</v>
      </c>
      <c r="F351" s="61">
        <f>IFERROR(VLOOKUP($C351,'Tarifa Compacta'!C:F,4,0),"")</f>
        <v>1093</v>
      </c>
    </row>
    <row r="352" spans="2:6" s="184" customFormat="1" ht="18" outlineLevel="1">
      <c r="B352" s="187">
        <v>5025232941070</v>
      </c>
      <c r="C352" s="62" t="s">
        <v>256</v>
      </c>
      <c r="D352" s="56" t="str">
        <f>IFERROR(IF(VLOOKUP($C352,'Tarifa Compacta'!$C:$E,2,0)=0,"",VLOOKUP($C352,'Tarifa Compacta'!$C:$E,2,0)),"")</f>
        <v>R32</v>
      </c>
      <c r="E352" s="466" t="str">
        <f>IFERROR(VLOOKUP($C352,'Tarifa Compacta'!$C:$E,3,0),"")</f>
        <v>14 kW Monofásica</v>
      </c>
      <c r="F352" s="61">
        <f>IFERROR(VLOOKUP($C352,'Tarifa Compacta'!C:F,4,0),"")</f>
        <v>3989</v>
      </c>
    </row>
    <row r="353" spans="2:11" s="184" customFormat="1" ht="18" outlineLevel="1">
      <c r="B353" s="187">
        <v>5025232910595</v>
      </c>
      <c r="C353" s="62" t="s">
        <v>263</v>
      </c>
      <c r="D353" s="56" t="str">
        <f>IFERROR(IF(VLOOKUP($C353,'Tarifa Compacta'!$C:$E,2,0)=0,"",VLOOKUP($C353,'Tarifa Compacta'!$C:$E,2,0)),"")</f>
        <v/>
      </c>
      <c r="E353" s="466" t="str">
        <f>IFERROR(VLOOKUP($C353,'Tarifa Compacta'!$C:$E,3,0),"")</f>
        <v>Panel cassette 90x90 PU2 / MU2</v>
      </c>
      <c r="F353" s="61">
        <f>IFERROR(VLOOKUP($C353,'Tarifa Compacta'!C:F,4,0),"")</f>
        <v>328</v>
      </c>
    </row>
    <row r="354" spans="2:11" s="184" customFormat="1" ht="18" outlineLevel="1">
      <c r="B354" s="188">
        <v>5025232880621</v>
      </c>
      <c r="C354" s="64" t="s">
        <v>336</v>
      </c>
      <c r="D354" s="374" t="str">
        <f>IFERROR(IF(VLOOKUP($C354,'Tarifa Compacta'!$C:$E,2,0)=0,"",VLOOKUP($C354,'Tarifa Compacta'!$C:$E,2,0)),"")</f>
        <v/>
      </c>
      <c r="E354" s="473" t="str">
        <f>IFERROR(VLOOKUP($C354,'Tarifa Compacta'!$C:$E,3,0),"")</f>
        <v>Mando de control por cable</v>
      </c>
      <c r="F354" s="65">
        <f>IFERROR(VLOOKUP($C354,'Tarifa Compacta'!C:F,4,0),"")</f>
        <v>188</v>
      </c>
    </row>
    <row r="355" spans="2:11" s="184" customFormat="1" ht="18.75" outlineLevel="1">
      <c r="B355" s="187">
        <v>4010869371650</v>
      </c>
      <c r="C355" s="32" t="s">
        <v>809</v>
      </c>
      <c r="D355" s="97" t="str">
        <f>IFERROR(IF(VLOOKUP($C355,'Tarifa Compacta'!$C:$E,2,0)=0,"",VLOOKUP($C355,'Tarifa Compacta'!$C:$E,2,0)),"")</f>
        <v>R32</v>
      </c>
      <c r="E355" s="466" t="str">
        <f>IFERROR(VLOOKUP($C355,'Tarifa Compacta'!$C:$E,3,0),"")</f>
        <v>Kit cassette 90x90 14kW Standard trifásica + RTC5B</v>
      </c>
      <c r="F355" s="22">
        <f>IFERROR(VLOOKUP($C355,'Tarifa Compacta'!C:F,4,0),"")</f>
        <v>5939</v>
      </c>
    </row>
    <row r="356" spans="2:11" s="184" customFormat="1" ht="18" outlineLevel="1">
      <c r="B356" s="187">
        <v>5025232898817</v>
      </c>
      <c r="C356" s="62" t="s">
        <v>262</v>
      </c>
      <c r="D356" s="56" t="str">
        <f>IFERROR(IF(VLOOKUP($C356,'Tarifa Compacta'!$C:$E,2,0)=0,"",VLOOKUP($C356,'Tarifa Compacta'!$C:$E,2,0)),"")</f>
        <v/>
      </c>
      <c r="E356" s="472" t="str">
        <f>IFERROR(VLOOKUP($C356,'Tarifa Compacta'!$C:$E,3,0),"")</f>
        <v>Cassette 90x90 desde 10kW hasta 14kW con nanoe™X</v>
      </c>
      <c r="F356" s="61">
        <f>IFERROR(VLOOKUP($C356,'Tarifa Compacta'!C:F,4,0),"")</f>
        <v>1093</v>
      </c>
    </row>
    <row r="357" spans="2:11" s="184" customFormat="1" ht="18" outlineLevel="1">
      <c r="B357" s="187">
        <v>5025232941087</v>
      </c>
      <c r="C357" s="62" t="s">
        <v>259</v>
      </c>
      <c r="D357" s="56" t="str">
        <f>IFERROR(IF(VLOOKUP($C357,'Tarifa Compacta'!$C:$E,2,0)=0,"",VLOOKUP($C357,'Tarifa Compacta'!$C:$E,2,0)),"")</f>
        <v>R32</v>
      </c>
      <c r="E357" s="466" t="str">
        <f>IFERROR(VLOOKUP($C357,'Tarifa Compacta'!$C:$E,3,0),"")</f>
        <v>14 kW Trifásica</v>
      </c>
      <c r="F357" s="61">
        <f>IFERROR(VLOOKUP($C357,'Tarifa Compacta'!C:F,4,0),"")</f>
        <v>4330</v>
      </c>
    </row>
    <row r="358" spans="2:11" s="184" customFormat="1" ht="18" outlineLevel="1">
      <c r="B358" s="193">
        <v>5025232910595</v>
      </c>
      <c r="C358" s="62" t="s">
        <v>263</v>
      </c>
      <c r="D358" s="56" t="str">
        <f>IFERROR(IF(VLOOKUP($C358,'Tarifa Compacta'!$C:$E,2,0)=0,"",VLOOKUP($C358,'Tarifa Compacta'!$C:$E,2,0)),"")</f>
        <v/>
      </c>
      <c r="E358" s="466" t="str">
        <f>IFERROR(VLOOKUP($C358,'Tarifa Compacta'!$C:$E,3,0),"")</f>
        <v>Panel cassette 90x90 PU2 / MU2</v>
      </c>
      <c r="F358" s="61">
        <f>IFERROR(VLOOKUP($C358,'Tarifa Compacta'!C:F,4,0),"")</f>
        <v>328</v>
      </c>
    </row>
    <row r="359" spans="2:11" s="184" customFormat="1" ht="18" outlineLevel="1">
      <c r="B359" s="188">
        <v>5025232880621</v>
      </c>
      <c r="C359" s="64" t="s">
        <v>336</v>
      </c>
      <c r="D359" s="374" t="str">
        <f>IFERROR(IF(VLOOKUP($C359,'Tarifa Compacta'!$C:$E,2,0)=0,"",VLOOKUP($C359,'Tarifa Compacta'!$C:$E,2,0)),"")</f>
        <v/>
      </c>
      <c r="E359" s="473" t="str">
        <f>IFERROR(VLOOKUP($C359,'Tarifa Compacta'!$C:$E,3,0),"")</f>
        <v>Mando de control por cable</v>
      </c>
      <c r="F359" s="65">
        <f>IFERROR(VLOOKUP($C359,'Tarifa Compacta'!C:F,4,0),"")</f>
        <v>188</v>
      </c>
    </row>
    <row r="360" spans="2:11" s="17" customFormat="1" ht="53.25" customHeight="1">
      <c r="B360" s="59" t="str">
        <f>'Títulos y textos'!A233</f>
        <v>KITS DE CASSETTE 90X90 PU3 ESTÁNDAR CON nanoe™X + RTC6BLW</v>
      </c>
      <c r="C360" s="59"/>
      <c r="D360" s="372"/>
      <c r="E360" s="91"/>
      <c r="F360" s="60"/>
      <c r="K360" s="184"/>
    </row>
    <row r="361" spans="2:11" ht="15.75" customHeight="1">
      <c r="B361" s="185"/>
      <c r="C361" s="185"/>
      <c r="D361" s="373"/>
      <c r="E361" s="471"/>
      <c r="F361" s="186"/>
      <c r="K361" s="184"/>
    </row>
    <row r="362" spans="2:11" s="184" customFormat="1" ht="18.75" outlineLevel="1">
      <c r="B362" s="187">
        <v>4010869372671</v>
      </c>
      <c r="C362" s="32" t="s">
        <v>833</v>
      </c>
      <c r="D362" s="97" t="str">
        <f>IFERROR(IF(VLOOKUP($C362,'Tarifa Compacta'!$C:$E,2,0)=0,"",VLOOKUP($C362,'Tarifa Compacta'!$C:$E,2,0)),"")</f>
        <v>R32</v>
      </c>
      <c r="E362" s="466" t="str">
        <f>IFERROR(VLOOKUP($C362,'Tarifa Compacta'!$C:$E,3,0),"")</f>
        <v>Kit cassette 90x90 3,60kW Standard + RTC6BLW</v>
      </c>
      <c r="F362" s="22">
        <f>IFERROR(VLOOKUP($C362,'Tarifa Compacta'!C:F,4,0),"")</f>
        <v>2198</v>
      </c>
    </row>
    <row r="363" spans="2:11" s="184" customFormat="1" ht="18" outlineLevel="1">
      <c r="B363" s="187">
        <v>5025232898831</v>
      </c>
      <c r="C363" s="62" t="s">
        <v>260</v>
      </c>
      <c r="D363" s="56" t="str">
        <f>IFERROR(IF(VLOOKUP($C363,'Tarifa Compacta'!$C:$E,2,0)=0,"",VLOOKUP($C363,'Tarifa Compacta'!$C:$E,2,0)),"")</f>
        <v/>
      </c>
      <c r="E363" s="472" t="str">
        <f>IFERROR(VLOOKUP($C363,'Tarifa Compacta'!$C:$E,3,0),"")</f>
        <v>Cassette 90x90 desde 3,60kW hasta 5kW con nanoe™X</v>
      </c>
      <c r="F363" s="61">
        <f>IFERROR(VLOOKUP($C363,'Tarifa Compacta'!C:F,4,0),"")</f>
        <v>906</v>
      </c>
    </row>
    <row r="364" spans="2:11" s="184" customFormat="1" ht="18" outlineLevel="1">
      <c r="B364" s="187">
        <v>5025232885886</v>
      </c>
      <c r="C364" s="62" t="s">
        <v>250</v>
      </c>
      <c r="D364" s="56" t="str">
        <f>IFERROR(IF(VLOOKUP($C364,'Tarifa Compacta'!$C:$E,2,0)=0,"",VLOOKUP($C364,'Tarifa Compacta'!$C:$E,2,0)),"")</f>
        <v>R32</v>
      </c>
      <c r="E364" s="466" t="str">
        <f>IFERROR(VLOOKUP($C364,'Tarifa Compacta'!$C:$E,3,0),"")</f>
        <v>3,6 kW Monofásica</v>
      </c>
      <c r="F364" s="61">
        <f>IFERROR(VLOOKUP($C364,'Tarifa Compacta'!C:F,4,0),"")</f>
        <v>670</v>
      </c>
    </row>
    <row r="365" spans="2:11" s="184" customFormat="1" ht="18" outlineLevel="1">
      <c r="B365" s="187">
        <v>5025232910595</v>
      </c>
      <c r="C365" s="62" t="s">
        <v>263</v>
      </c>
      <c r="D365" s="56" t="str">
        <f>IFERROR(IF(VLOOKUP($C365,'Tarifa Compacta'!$C:$E,2,0)=0,"",VLOOKUP($C365,'Tarifa Compacta'!$C:$E,2,0)),"")</f>
        <v/>
      </c>
      <c r="E365" s="466" t="str">
        <f>IFERROR(VLOOKUP($C365,'Tarifa Compacta'!$C:$E,3,0),"")</f>
        <v>Panel cassette 90x90 PU2 / MU2</v>
      </c>
      <c r="F365" s="61">
        <f>IFERROR(VLOOKUP($C365,'Tarifa Compacta'!C:F,4,0),"")</f>
        <v>328</v>
      </c>
    </row>
    <row r="366" spans="2:11" s="184" customFormat="1" ht="18" outlineLevel="1">
      <c r="B366" s="188">
        <v>5025232910823</v>
      </c>
      <c r="C366" s="64" t="s">
        <v>335</v>
      </c>
      <c r="D366" s="374" t="str">
        <f>IFERROR(IF(VLOOKUP($C366,'Tarifa Compacta'!$C:$E,2,0)=0,"",VLOOKUP($C366,'Tarifa Compacta'!$C:$E,2,0)),"")</f>
        <v/>
      </c>
      <c r="E366" s="473" t="str">
        <f>IFERROR(VLOOKUP($C366,'Tarifa Compacta'!$C:$E,3,0),"")</f>
        <v>Mando por cable táctil simplificado con Bluetooth® y conexión Wi-Fi (color negro)</v>
      </c>
      <c r="F366" s="65">
        <f>IFERROR(VLOOKUP($C366,'Tarifa Compacta'!C:F,4,0),"")</f>
        <v>294</v>
      </c>
    </row>
    <row r="367" spans="2:11" s="184" customFormat="1" ht="18.75" outlineLevel="1">
      <c r="B367" s="187">
        <v>4010869372688</v>
      </c>
      <c r="C367" s="32" t="s">
        <v>850</v>
      </c>
      <c r="D367" s="97" t="str">
        <f>IFERROR(IF(VLOOKUP($C367,'Tarifa Compacta'!$C:$E,2,0)=0,"",VLOOKUP($C367,'Tarifa Compacta'!$C:$E,2,0)),"")</f>
        <v>R32</v>
      </c>
      <c r="E367" s="466" t="str">
        <f>IFERROR(VLOOKUP($C367,'Tarifa Compacta'!$C:$E,3,0),"")</f>
        <v>Kit cassette 90x90 5kW Standard + RTC6BLW</v>
      </c>
      <c r="F367" s="22">
        <f>IFERROR(VLOOKUP($C367,'Tarifa Compacta'!C:F,4,0),"")</f>
        <v>2876</v>
      </c>
    </row>
    <row r="368" spans="2:11" s="184" customFormat="1" ht="18" outlineLevel="1">
      <c r="B368" s="187">
        <v>5025232898831</v>
      </c>
      <c r="C368" s="62" t="s">
        <v>260</v>
      </c>
      <c r="D368" s="56" t="str">
        <f>IFERROR(IF(VLOOKUP($C368,'Tarifa Compacta'!$C:$E,2,0)=0,"",VLOOKUP($C368,'Tarifa Compacta'!$C:$E,2,0)),"")</f>
        <v/>
      </c>
      <c r="E368" s="472" t="str">
        <f>IFERROR(VLOOKUP($C368,'Tarifa Compacta'!$C:$E,3,0),"")</f>
        <v>Cassette 90x90 desde 3,60kW hasta 5kW con nanoe™X</v>
      </c>
      <c r="F368" s="61">
        <f>IFERROR(VLOOKUP($C368,'Tarifa Compacta'!C:F,4,0),"")</f>
        <v>906</v>
      </c>
    </row>
    <row r="369" spans="2:11" s="184" customFormat="1" ht="18" outlineLevel="1">
      <c r="B369" s="187">
        <v>5025232885893</v>
      </c>
      <c r="C369" s="62" t="s">
        <v>251</v>
      </c>
      <c r="D369" s="56" t="str">
        <f>IFERROR(IF(VLOOKUP($C369,'Tarifa Compacta'!$C:$E,2,0)=0,"",VLOOKUP($C369,'Tarifa Compacta'!$C:$E,2,0)),"")</f>
        <v>R32</v>
      </c>
      <c r="E369" s="466" t="str">
        <f>IFERROR(VLOOKUP($C369,'Tarifa Compacta'!$C:$E,3,0),"")</f>
        <v>5 kW Monofásica</v>
      </c>
      <c r="F369" s="61">
        <f>IFERROR(VLOOKUP($C369,'Tarifa Compacta'!C:F,4,0),"")</f>
        <v>1348</v>
      </c>
    </row>
    <row r="370" spans="2:11" s="184" customFormat="1" ht="18" outlineLevel="1">
      <c r="B370" s="187">
        <v>5025232910595</v>
      </c>
      <c r="C370" s="62" t="s">
        <v>263</v>
      </c>
      <c r="D370" s="56" t="str">
        <f>IFERROR(IF(VLOOKUP($C370,'Tarifa Compacta'!$C:$E,2,0)=0,"",VLOOKUP($C370,'Tarifa Compacta'!$C:$E,2,0)),"")</f>
        <v/>
      </c>
      <c r="E370" s="466" t="str">
        <f>IFERROR(VLOOKUP($C370,'Tarifa Compacta'!$C:$E,3,0),"")</f>
        <v>Panel cassette 90x90 PU2 / MU2</v>
      </c>
      <c r="F370" s="61">
        <f>IFERROR(VLOOKUP($C370,'Tarifa Compacta'!C:F,4,0),"")</f>
        <v>328</v>
      </c>
    </row>
    <row r="371" spans="2:11" s="184" customFormat="1" ht="18" outlineLevel="1">
      <c r="B371" s="188">
        <v>5025232910823</v>
      </c>
      <c r="C371" s="64" t="s">
        <v>335</v>
      </c>
      <c r="D371" s="374" t="str">
        <f>IFERROR(IF(VLOOKUP($C371,'Tarifa Compacta'!$C:$E,2,0)=0,"",VLOOKUP($C371,'Tarifa Compacta'!$C:$E,2,0)),"")</f>
        <v/>
      </c>
      <c r="E371" s="473" t="str">
        <f>IFERROR(VLOOKUP($C371,'Tarifa Compacta'!$C:$E,3,0),"")</f>
        <v>Mando por cable táctil simplificado con Bluetooth® y conexión Wi-Fi (color negro)</v>
      </c>
      <c r="F371" s="65">
        <f>IFERROR(VLOOKUP($C371,'Tarifa Compacta'!C:F,4,0),"")</f>
        <v>294</v>
      </c>
    </row>
    <row r="372" spans="2:11" s="184" customFormat="1" ht="18.75" outlineLevel="1">
      <c r="B372" s="187">
        <v>4010869372695</v>
      </c>
      <c r="C372" s="32" t="s">
        <v>870</v>
      </c>
      <c r="D372" s="97" t="str">
        <f>IFERROR(IF(VLOOKUP($C372,'Tarifa Compacta'!$C:$E,2,0)=0,"",VLOOKUP($C372,'Tarifa Compacta'!$C:$E,2,0)),"")</f>
        <v>R32</v>
      </c>
      <c r="E372" s="466" t="str">
        <f>IFERROR(VLOOKUP($C372,'Tarifa Compacta'!$C:$E,3,0),"")</f>
        <v>Kit cassette 90x90 6kW Standard + RTC6BLW</v>
      </c>
      <c r="F372" s="22">
        <f>IFERROR(VLOOKUP($C372,'Tarifa Compacta'!C:F,4,0),"")</f>
        <v>3118</v>
      </c>
    </row>
    <row r="373" spans="2:11" s="184" customFormat="1" ht="18" outlineLevel="1">
      <c r="B373" s="187">
        <v>5025232898824</v>
      </c>
      <c r="C373" s="62" t="s">
        <v>261</v>
      </c>
      <c r="D373" s="56" t="str">
        <f>IFERROR(IF(VLOOKUP($C373,'Tarifa Compacta'!$C:$E,2,0)=0,"",VLOOKUP($C373,'Tarifa Compacta'!$C:$E,2,0)),"")</f>
        <v/>
      </c>
      <c r="E373" s="472" t="str">
        <f>IFERROR(VLOOKUP($C373,'Tarifa Compacta'!$C:$E,3,0),"")</f>
        <v>Cassette 90x90 desde 6kW hasta 7,10kW con nanoe™X</v>
      </c>
      <c r="F373" s="61">
        <f>IFERROR(VLOOKUP($C373,'Tarifa Compacta'!C:F,4,0),"")</f>
        <v>1092</v>
      </c>
    </row>
    <row r="374" spans="2:11" s="184" customFormat="1" ht="18" outlineLevel="1">
      <c r="B374" s="187">
        <v>5025232885893</v>
      </c>
      <c r="C374" s="62" t="s">
        <v>252</v>
      </c>
      <c r="D374" s="56" t="str">
        <f>IFERROR(IF(VLOOKUP($C374,'Tarifa Compacta'!$C:$E,2,0)=0,"",VLOOKUP($C374,'Tarifa Compacta'!$C:$E,2,0)),"")</f>
        <v>R32</v>
      </c>
      <c r="E374" s="466" t="str">
        <f>IFERROR(VLOOKUP($C374,'Tarifa Compacta'!$C:$E,3,0),"")</f>
        <v>6 kW Monofásica</v>
      </c>
      <c r="F374" s="61">
        <f>IFERROR(VLOOKUP($C374,'Tarifa Compacta'!C:F,4,0),"")</f>
        <v>1404</v>
      </c>
    </row>
    <row r="375" spans="2:11" s="184" customFormat="1" ht="18" outlineLevel="1">
      <c r="B375" s="187">
        <v>5025232910595</v>
      </c>
      <c r="C375" s="62" t="s">
        <v>263</v>
      </c>
      <c r="D375" s="56" t="str">
        <f>IFERROR(IF(VLOOKUP($C375,'Tarifa Compacta'!$C:$E,2,0)=0,"",VLOOKUP($C375,'Tarifa Compacta'!$C:$E,2,0)),"")</f>
        <v/>
      </c>
      <c r="E375" s="466" t="str">
        <f>IFERROR(VLOOKUP($C375,'Tarifa Compacta'!$C:$E,3,0),"")</f>
        <v>Panel cassette 90x90 PU2 / MU2</v>
      </c>
      <c r="F375" s="61">
        <f>IFERROR(VLOOKUP($C375,'Tarifa Compacta'!C:F,4,0),"")</f>
        <v>328</v>
      </c>
    </row>
    <row r="376" spans="2:11" s="184" customFormat="1" ht="18" outlineLevel="1">
      <c r="B376" s="188">
        <v>5025232910823</v>
      </c>
      <c r="C376" s="64" t="s">
        <v>335</v>
      </c>
      <c r="D376" s="374" t="str">
        <f>IFERROR(IF(VLOOKUP($C376,'Tarifa Compacta'!$C:$E,2,0)=0,"",VLOOKUP($C376,'Tarifa Compacta'!$C:$E,2,0)),"")</f>
        <v/>
      </c>
      <c r="E376" s="473" t="str">
        <f>IFERROR(VLOOKUP($C376,'Tarifa Compacta'!$C:$E,3,0),"")</f>
        <v>Mando por cable táctil simplificado con Bluetooth® y conexión Wi-Fi (color negro)</v>
      </c>
      <c r="F376" s="65">
        <f>IFERROR(VLOOKUP($C376,'Tarifa Compacta'!C:F,4,0),"")</f>
        <v>294</v>
      </c>
    </row>
    <row r="377" spans="2:11" s="184" customFormat="1" ht="18.75" outlineLevel="1">
      <c r="B377" s="187">
        <v>4010869372916</v>
      </c>
      <c r="C377" s="32" t="s">
        <v>886</v>
      </c>
      <c r="D377" s="97" t="str">
        <f>IFERROR(IF(VLOOKUP($C377,'Tarifa Compacta'!$C:$E,2,0)=0,"",VLOOKUP($C377,'Tarifa Compacta'!$C:$E,2,0)),"")</f>
        <v>R32</v>
      </c>
      <c r="E377" s="466" t="str">
        <f>IFERROR(VLOOKUP($C377,'Tarifa Compacta'!$C:$E,3,0),"")</f>
        <v>Kit cassette 90x90 7,10kW Standard + RTC6BLW</v>
      </c>
      <c r="F377" s="22">
        <f>IFERROR(VLOOKUP($C377,'Tarifa Compacta'!C:F,4,0),"")</f>
        <v>3131</v>
      </c>
    </row>
    <row r="378" spans="2:11" s="184" customFormat="1" ht="18" outlineLevel="1">
      <c r="B378" s="187">
        <v>5025232898824</v>
      </c>
      <c r="C378" s="62" t="s">
        <v>261</v>
      </c>
      <c r="D378" s="56" t="str">
        <f>IFERROR(IF(VLOOKUP($C378,'Tarifa Compacta'!$C:$E,2,0)=0,"",VLOOKUP($C378,'Tarifa Compacta'!$C:$E,2,0)),"")</f>
        <v/>
      </c>
      <c r="E378" s="472" t="str">
        <f>IFERROR(VLOOKUP($C378,'Tarifa Compacta'!$C:$E,3,0),"")</f>
        <v>Cassette 90x90 desde 6kW hasta 7,10kW con nanoe™X</v>
      </c>
      <c r="F378" s="61">
        <f>IFERROR(VLOOKUP($C378,'Tarifa Compacta'!C:F,4,0),"")</f>
        <v>1092</v>
      </c>
    </row>
    <row r="379" spans="2:11" s="184" customFormat="1" ht="18" outlineLevel="1">
      <c r="B379" s="187">
        <v>5025232899364</v>
      </c>
      <c r="C379" s="62" t="s">
        <v>253</v>
      </c>
      <c r="D379" s="56" t="str">
        <f>IFERROR(IF(VLOOKUP($C379,'Tarifa Compacta'!$C:$E,2,0)=0,"",VLOOKUP($C379,'Tarifa Compacta'!$C:$E,2,0)),"")</f>
        <v>R32</v>
      </c>
      <c r="E379" s="466" t="str">
        <f>IFERROR(VLOOKUP($C379,'Tarifa Compacta'!$C:$E,3,0),"")</f>
        <v>7,1 kW Monofásica</v>
      </c>
      <c r="F379" s="61">
        <f>IFERROR(VLOOKUP($C379,'Tarifa Compacta'!C:F,4,0),"")</f>
        <v>1417</v>
      </c>
    </row>
    <row r="380" spans="2:11" s="184" customFormat="1" ht="18" outlineLevel="1">
      <c r="B380" s="187">
        <v>5025232910595</v>
      </c>
      <c r="C380" s="62" t="s">
        <v>263</v>
      </c>
      <c r="D380" s="56" t="str">
        <f>IFERROR(IF(VLOOKUP($C380,'Tarifa Compacta'!$C:$E,2,0)=0,"",VLOOKUP($C380,'Tarifa Compacta'!$C:$E,2,0)),"")</f>
        <v/>
      </c>
      <c r="E380" s="466" t="str">
        <f>IFERROR(VLOOKUP($C380,'Tarifa Compacta'!$C:$E,3,0),"")</f>
        <v>Panel cassette 90x90 PU2 / MU2</v>
      </c>
      <c r="F380" s="61">
        <f>IFERROR(VLOOKUP($C380,'Tarifa Compacta'!C:F,4,0),"")</f>
        <v>328</v>
      </c>
    </row>
    <row r="381" spans="2:11" s="184" customFormat="1" ht="18" outlineLevel="1">
      <c r="B381" s="188">
        <v>5025232910823</v>
      </c>
      <c r="C381" s="64" t="s">
        <v>335</v>
      </c>
      <c r="D381" s="374" t="str">
        <f>IFERROR(IF(VLOOKUP($C381,'Tarifa Compacta'!$C:$E,2,0)=0,"",VLOOKUP($C381,'Tarifa Compacta'!$C:$E,2,0)),"")</f>
        <v/>
      </c>
      <c r="E381" s="473" t="str">
        <f>IFERROR(VLOOKUP($C381,'Tarifa Compacta'!$C:$E,3,0),"")</f>
        <v>Mando por cable táctil simplificado con Bluetooth® y conexión Wi-Fi (color negro)</v>
      </c>
      <c r="F381" s="65">
        <f>IFERROR(VLOOKUP($C381,'Tarifa Compacta'!C:F,4,0),"")</f>
        <v>294</v>
      </c>
    </row>
    <row r="382" spans="2:11" s="184" customFormat="1" ht="18.75" outlineLevel="1">
      <c r="B382" s="187">
        <v>4010869372701</v>
      </c>
      <c r="C382" s="32" t="s">
        <v>776</v>
      </c>
      <c r="D382" s="97" t="str">
        <f>IFERROR(IF(VLOOKUP($C382,'Tarifa Compacta'!$C:$E,2,0)=0,"",VLOOKUP($C382,'Tarifa Compacta'!$C:$E,2,0)),"")</f>
        <v>R32</v>
      </c>
      <c r="E382" s="466" t="str">
        <f>IFERROR(VLOOKUP($C382,'Tarifa Compacta'!$C:$E,3,0),"")</f>
        <v>Kit cassette 90x90 10kW Standard + RTC6BLW</v>
      </c>
      <c r="F382" s="22">
        <f>IFERROR(VLOOKUP($C382,'Tarifa Compacta'!C:F,4,0),"")</f>
        <v>3817</v>
      </c>
      <c r="K382" s="17"/>
    </row>
    <row r="383" spans="2:11" s="184" customFormat="1" ht="18" outlineLevel="1">
      <c r="B383" s="187">
        <v>5025232898817</v>
      </c>
      <c r="C383" s="62" t="s">
        <v>262</v>
      </c>
      <c r="D383" s="56" t="str">
        <f>IFERROR(IF(VLOOKUP($C383,'Tarifa Compacta'!$C:$E,2,0)=0,"",VLOOKUP($C383,'Tarifa Compacta'!$C:$E,2,0)),"")</f>
        <v/>
      </c>
      <c r="E383" s="472" t="str">
        <f>IFERROR(VLOOKUP($C383,'Tarifa Compacta'!$C:$E,3,0),"")</f>
        <v>Cassette 90x90 desde 10kW hasta 14kW con nanoe™X</v>
      </c>
      <c r="F383" s="61">
        <f>IFERROR(VLOOKUP($C383,'Tarifa Compacta'!C:F,4,0),"")</f>
        <v>1093</v>
      </c>
      <c r="K383" s="76"/>
    </row>
    <row r="384" spans="2:11" s="184" customFormat="1" ht="18" outlineLevel="1">
      <c r="B384" s="187">
        <v>5025232941032</v>
      </c>
      <c r="C384" s="62" t="s">
        <v>254</v>
      </c>
      <c r="D384" s="56" t="str">
        <f>IFERROR(IF(VLOOKUP($C384,'Tarifa Compacta'!$C:$E,2,0)=0,"",VLOOKUP($C384,'Tarifa Compacta'!$C:$E,2,0)),"")</f>
        <v>R32</v>
      </c>
      <c r="E384" s="466" t="str">
        <f>IFERROR(VLOOKUP($C384,'Tarifa Compacta'!$C:$E,3,0),"")</f>
        <v>10 kW Monofásica</v>
      </c>
      <c r="F384" s="61">
        <f>IFERROR(VLOOKUP($C384,'Tarifa Compacta'!C:F,4,0),"")</f>
        <v>2102</v>
      </c>
    </row>
    <row r="385" spans="2:6" s="184" customFormat="1" ht="18" outlineLevel="1">
      <c r="B385" s="187">
        <v>5025232910595</v>
      </c>
      <c r="C385" s="62" t="s">
        <v>263</v>
      </c>
      <c r="D385" s="56" t="str">
        <f>IFERROR(IF(VLOOKUP($C385,'Tarifa Compacta'!$C:$E,2,0)=0,"",VLOOKUP($C385,'Tarifa Compacta'!$C:$E,2,0)),"")</f>
        <v/>
      </c>
      <c r="E385" s="466" t="str">
        <f>IFERROR(VLOOKUP($C385,'Tarifa Compacta'!$C:$E,3,0),"")</f>
        <v>Panel cassette 90x90 PU2 / MU2</v>
      </c>
      <c r="F385" s="61">
        <f>IFERROR(VLOOKUP($C385,'Tarifa Compacta'!C:F,4,0),"")</f>
        <v>328</v>
      </c>
    </row>
    <row r="386" spans="2:6" s="184" customFormat="1" ht="18" outlineLevel="1">
      <c r="B386" s="188">
        <v>5025232910823</v>
      </c>
      <c r="C386" s="64" t="s">
        <v>335</v>
      </c>
      <c r="D386" s="374" t="str">
        <f>IFERROR(IF(VLOOKUP($C386,'Tarifa Compacta'!$C:$E,2,0)=0,"",VLOOKUP($C386,'Tarifa Compacta'!$C:$E,2,0)),"")</f>
        <v/>
      </c>
      <c r="E386" s="473" t="str">
        <f>IFERROR(VLOOKUP($C386,'Tarifa Compacta'!$C:$E,3,0),"")</f>
        <v>Mando por cable táctil simplificado con Bluetooth® y conexión Wi-Fi (color negro)</v>
      </c>
      <c r="F386" s="65">
        <f>IFERROR(VLOOKUP($C386,'Tarifa Compacta'!C:F,4,0),"")</f>
        <v>294</v>
      </c>
    </row>
    <row r="387" spans="2:6" s="184" customFormat="1" ht="18.75" outlineLevel="1">
      <c r="B387" s="187">
        <v>4010869372718</v>
      </c>
      <c r="C387" s="32" t="s">
        <v>779</v>
      </c>
      <c r="D387" s="97" t="str">
        <f>IFERROR(IF(VLOOKUP($C387,'Tarifa Compacta'!$C:$E,2,0)=0,"",VLOOKUP($C387,'Tarifa Compacta'!$C:$E,2,0)),"")</f>
        <v>R32</v>
      </c>
      <c r="E387" s="466" t="str">
        <f>IFERROR(VLOOKUP($C387,'Tarifa Compacta'!$C:$E,3,0),"")</f>
        <v>Kit cassette 90x90 10kW Standard trifásica + RTC6BLW</v>
      </c>
      <c r="F387" s="22">
        <f>IFERROR(VLOOKUP($C387,'Tarifa Compacta'!C:F,4,0),"")</f>
        <v>4181</v>
      </c>
    </row>
    <row r="388" spans="2:6" s="184" customFormat="1" ht="18" outlineLevel="1">
      <c r="B388" s="187">
        <v>5025232898817</v>
      </c>
      <c r="C388" s="62" t="s">
        <v>262</v>
      </c>
      <c r="D388" s="56" t="str">
        <f>IFERROR(IF(VLOOKUP($C388,'Tarifa Compacta'!$C:$E,2,0)=0,"",VLOOKUP($C388,'Tarifa Compacta'!$C:$E,2,0)),"")</f>
        <v/>
      </c>
      <c r="E388" s="472" t="str">
        <f>IFERROR(VLOOKUP($C388,'Tarifa Compacta'!$C:$E,3,0),"")</f>
        <v>Cassette 90x90 desde 10kW hasta 14kW con nanoe™X</v>
      </c>
      <c r="F388" s="61">
        <f>IFERROR(VLOOKUP($C388,'Tarifa Compacta'!C:F,4,0),"")</f>
        <v>1093</v>
      </c>
    </row>
    <row r="389" spans="2:6" s="184" customFormat="1" ht="18" outlineLevel="1">
      <c r="B389" s="187">
        <v>5025232941049</v>
      </c>
      <c r="C389" s="62" t="s">
        <v>257</v>
      </c>
      <c r="D389" s="56" t="str">
        <f>IFERROR(IF(VLOOKUP($C389,'Tarifa Compacta'!$C:$E,2,0)=0,"",VLOOKUP($C389,'Tarifa Compacta'!$C:$E,2,0)),"")</f>
        <v>R32</v>
      </c>
      <c r="E389" s="466" t="str">
        <f>IFERROR(VLOOKUP($C389,'Tarifa Compacta'!$C:$E,3,0),"")</f>
        <v>10 kW Trifásica</v>
      </c>
      <c r="F389" s="61">
        <f>IFERROR(VLOOKUP($C389,'Tarifa Compacta'!C:F,4,0),"")</f>
        <v>2466</v>
      </c>
    </row>
    <row r="390" spans="2:6" s="184" customFormat="1" ht="18" outlineLevel="1">
      <c r="B390" s="187">
        <v>5025232910595</v>
      </c>
      <c r="C390" s="62" t="s">
        <v>263</v>
      </c>
      <c r="D390" s="56" t="str">
        <f>IFERROR(IF(VLOOKUP($C390,'Tarifa Compacta'!$C:$E,2,0)=0,"",VLOOKUP($C390,'Tarifa Compacta'!$C:$E,2,0)),"")</f>
        <v/>
      </c>
      <c r="E390" s="466" t="str">
        <f>IFERROR(VLOOKUP($C390,'Tarifa Compacta'!$C:$E,3,0),"")</f>
        <v>Panel cassette 90x90 PU2 / MU2</v>
      </c>
      <c r="F390" s="61">
        <f>IFERROR(VLOOKUP($C390,'Tarifa Compacta'!C:F,4,0),"")</f>
        <v>328</v>
      </c>
    </row>
    <row r="391" spans="2:6" s="184" customFormat="1" ht="18" outlineLevel="1">
      <c r="B391" s="188">
        <v>5025232910823</v>
      </c>
      <c r="C391" s="64" t="s">
        <v>335</v>
      </c>
      <c r="D391" s="374" t="str">
        <f>IFERROR(IF(VLOOKUP($C391,'Tarifa Compacta'!$C:$E,2,0)=0,"",VLOOKUP($C391,'Tarifa Compacta'!$C:$E,2,0)),"")</f>
        <v/>
      </c>
      <c r="E391" s="473" t="str">
        <f>IFERROR(VLOOKUP($C391,'Tarifa Compacta'!$C:$E,3,0),"")</f>
        <v>Mando por cable táctil simplificado con Bluetooth® y conexión Wi-Fi (color negro)</v>
      </c>
      <c r="F391" s="65">
        <f>IFERROR(VLOOKUP($C391,'Tarifa Compacta'!C:F,4,0),"")</f>
        <v>294</v>
      </c>
    </row>
    <row r="392" spans="2:6" s="184" customFormat="1" ht="18.75" outlineLevel="1">
      <c r="B392" s="187">
        <v>4010869372725</v>
      </c>
      <c r="C392" s="32" t="s">
        <v>792</v>
      </c>
      <c r="D392" s="97" t="str">
        <f>IFERROR(IF(VLOOKUP($C392,'Tarifa Compacta'!$C:$E,2,0)=0,"",VLOOKUP($C392,'Tarifa Compacta'!$C:$E,2,0)),"")</f>
        <v>R32</v>
      </c>
      <c r="E392" s="466" t="str">
        <f>IFERROR(VLOOKUP($C392,'Tarifa Compacta'!$C:$E,3,0),"")</f>
        <v>Kit cassette 90x90 12,50kW Standard + RTC6BLW</v>
      </c>
      <c r="F392" s="22">
        <f>IFERROR(VLOOKUP($C392,'Tarifa Compacta'!C:F,4,0),"")</f>
        <v>4499</v>
      </c>
    </row>
    <row r="393" spans="2:6" s="184" customFormat="1" ht="18" outlineLevel="1">
      <c r="B393" s="187">
        <v>5025232898817</v>
      </c>
      <c r="C393" s="62" t="s">
        <v>262</v>
      </c>
      <c r="D393" s="56" t="str">
        <f>IFERROR(IF(VLOOKUP($C393,'Tarifa Compacta'!$C:$E,2,0)=0,"",VLOOKUP($C393,'Tarifa Compacta'!$C:$E,2,0)),"")</f>
        <v/>
      </c>
      <c r="E393" s="472" t="str">
        <f>IFERROR(VLOOKUP($C393,'Tarifa Compacta'!$C:$E,3,0),"")</f>
        <v>Cassette 90x90 desde 10kW hasta 14kW con nanoe™X</v>
      </c>
      <c r="F393" s="61">
        <f>IFERROR(VLOOKUP($C393,'Tarifa Compacta'!C:F,4,0),"")</f>
        <v>1093</v>
      </c>
    </row>
    <row r="394" spans="2:6" s="184" customFormat="1" ht="18" outlineLevel="1">
      <c r="B394" s="187">
        <v>5025232941056</v>
      </c>
      <c r="C394" s="62" t="s">
        <v>255</v>
      </c>
      <c r="D394" s="56" t="str">
        <f>IFERROR(IF(VLOOKUP($C394,'Tarifa Compacta'!$C:$E,2,0)=0,"",VLOOKUP($C394,'Tarifa Compacta'!$C:$E,2,0)),"")</f>
        <v>R32</v>
      </c>
      <c r="E394" s="466" t="str">
        <f>IFERROR(VLOOKUP($C394,'Tarifa Compacta'!$C:$E,3,0),"")</f>
        <v>12,5 kW Monofásica</v>
      </c>
      <c r="F394" s="61">
        <f>IFERROR(VLOOKUP($C394,'Tarifa Compacta'!C:F,4,0),"")</f>
        <v>2784</v>
      </c>
    </row>
    <row r="395" spans="2:6" s="184" customFormat="1" ht="18" outlineLevel="1">
      <c r="B395" s="187">
        <v>5025232910595</v>
      </c>
      <c r="C395" s="62" t="s">
        <v>263</v>
      </c>
      <c r="D395" s="56" t="str">
        <f>IFERROR(IF(VLOOKUP($C395,'Tarifa Compacta'!$C:$E,2,0)=0,"",VLOOKUP($C395,'Tarifa Compacta'!$C:$E,2,0)),"")</f>
        <v/>
      </c>
      <c r="E395" s="466" t="str">
        <f>IFERROR(VLOOKUP($C395,'Tarifa Compacta'!$C:$E,3,0),"")</f>
        <v>Panel cassette 90x90 PU2 / MU2</v>
      </c>
      <c r="F395" s="61">
        <f>IFERROR(VLOOKUP($C395,'Tarifa Compacta'!C:F,4,0),"")</f>
        <v>328</v>
      </c>
    </row>
    <row r="396" spans="2:6" s="184" customFormat="1" ht="18" outlineLevel="1">
      <c r="B396" s="188">
        <v>5025232910823</v>
      </c>
      <c r="C396" s="64" t="s">
        <v>335</v>
      </c>
      <c r="D396" s="374" t="str">
        <f>IFERROR(IF(VLOOKUP($C396,'Tarifa Compacta'!$C:$E,2,0)=0,"",VLOOKUP($C396,'Tarifa Compacta'!$C:$E,2,0)),"")</f>
        <v/>
      </c>
      <c r="E396" s="473" t="str">
        <f>IFERROR(VLOOKUP($C396,'Tarifa Compacta'!$C:$E,3,0),"")</f>
        <v>Mando por cable táctil simplificado con Bluetooth® y conexión Wi-Fi (color negro)</v>
      </c>
      <c r="F396" s="65">
        <f>IFERROR(VLOOKUP($C396,'Tarifa Compacta'!C:F,4,0),"")</f>
        <v>294</v>
      </c>
    </row>
    <row r="397" spans="2:6" s="184" customFormat="1" ht="18.75" outlineLevel="1">
      <c r="B397" s="187">
        <v>4010869372732</v>
      </c>
      <c r="C397" s="32" t="s">
        <v>795</v>
      </c>
      <c r="D397" s="97" t="str">
        <f>IFERROR(IF(VLOOKUP($C397,'Tarifa Compacta'!$C:$E,2,0)=0,"",VLOOKUP($C397,'Tarifa Compacta'!$C:$E,2,0)),"")</f>
        <v>R32</v>
      </c>
      <c r="E397" s="466" t="str">
        <f>IFERROR(VLOOKUP($C397,'Tarifa Compacta'!$C:$E,3,0),"")</f>
        <v>Kit cassette 90x90 12,50kW Standard trifásica + RTC6BLW</v>
      </c>
      <c r="F397" s="22">
        <f>IFERROR(VLOOKUP($C397,'Tarifa Compacta'!C:F,4,0),"")</f>
        <v>4913</v>
      </c>
    </row>
    <row r="398" spans="2:6" s="184" customFormat="1" ht="18" outlineLevel="1">
      <c r="B398" s="187">
        <v>5025232898817</v>
      </c>
      <c r="C398" s="62" t="s">
        <v>262</v>
      </c>
      <c r="D398" s="56" t="str">
        <f>IFERROR(IF(VLOOKUP($C398,'Tarifa Compacta'!$C:$E,2,0)=0,"",VLOOKUP($C398,'Tarifa Compacta'!$C:$E,2,0)),"")</f>
        <v/>
      </c>
      <c r="E398" s="472" t="str">
        <f>IFERROR(VLOOKUP($C398,'Tarifa Compacta'!$C:$E,3,0),"")</f>
        <v>Cassette 90x90 desde 10kW hasta 14kW con nanoe™X</v>
      </c>
      <c r="F398" s="61">
        <f>IFERROR(VLOOKUP($C398,'Tarifa Compacta'!C:F,4,0),"")</f>
        <v>1093</v>
      </c>
    </row>
    <row r="399" spans="2:6" s="184" customFormat="1" ht="18" outlineLevel="1">
      <c r="B399" s="187">
        <v>5025232941063</v>
      </c>
      <c r="C399" s="62" t="s">
        <v>258</v>
      </c>
      <c r="D399" s="56" t="str">
        <f>IFERROR(IF(VLOOKUP($C399,'Tarifa Compacta'!$C:$E,2,0)=0,"",VLOOKUP($C399,'Tarifa Compacta'!$C:$E,2,0)),"")</f>
        <v>R32</v>
      </c>
      <c r="E399" s="466" t="str">
        <f>IFERROR(VLOOKUP($C399,'Tarifa Compacta'!$C:$E,3,0),"")</f>
        <v>12,5 kW Trifásica</v>
      </c>
      <c r="F399" s="61">
        <f>IFERROR(VLOOKUP($C399,'Tarifa Compacta'!C:F,4,0),"")</f>
        <v>3198</v>
      </c>
    </row>
    <row r="400" spans="2:6" s="184" customFormat="1" ht="18" outlineLevel="1">
      <c r="B400" s="187">
        <v>5025232910595</v>
      </c>
      <c r="C400" s="62" t="s">
        <v>263</v>
      </c>
      <c r="D400" s="56" t="str">
        <f>IFERROR(IF(VLOOKUP($C400,'Tarifa Compacta'!$C:$E,2,0)=0,"",VLOOKUP($C400,'Tarifa Compacta'!$C:$E,2,0)),"")</f>
        <v/>
      </c>
      <c r="E400" s="466" t="str">
        <f>IFERROR(VLOOKUP($C400,'Tarifa Compacta'!$C:$E,3,0),"")</f>
        <v>Panel cassette 90x90 PU2 / MU2</v>
      </c>
      <c r="F400" s="61">
        <f>IFERROR(VLOOKUP($C400,'Tarifa Compacta'!C:F,4,0),"")</f>
        <v>328</v>
      </c>
    </row>
    <row r="401" spans="2:11" s="184" customFormat="1" ht="18" outlineLevel="1">
      <c r="B401" s="188">
        <v>5025232910823</v>
      </c>
      <c r="C401" s="64" t="s">
        <v>335</v>
      </c>
      <c r="D401" s="374" t="str">
        <f>IFERROR(IF(VLOOKUP($C401,'Tarifa Compacta'!$C:$E,2,0)=0,"",VLOOKUP($C401,'Tarifa Compacta'!$C:$E,2,0)),"")</f>
        <v/>
      </c>
      <c r="E401" s="473" t="str">
        <f>IFERROR(VLOOKUP($C401,'Tarifa Compacta'!$C:$E,3,0),"")</f>
        <v>Mando por cable táctil simplificado con Bluetooth® y conexión Wi-Fi (color negro)</v>
      </c>
      <c r="F401" s="65">
        <f>IFERROR(VLOOKUP($C401,'Tarifa Compacta'!C:F,4,0),"")</f>
        <v>294</v>
      </c>
    </row>
    <row r="402" spans="2:11" s="184" customFormat="1" ht="18.75" outlineLevel="1">
      <c r="B402" s="187">
        <v>4010869372923</v>
      </c>
      <c r="C402" s="32" t="s">
        <v>808</v>
      </c>
      <c r="D402" s="97" t="str">
        <f>IFERROR(IF(VLOOKUP($C402,'Tarifa Compacta'!$C:$E,2,0)=0,"",VLOOKUP($C402,'Tarifa Compacta'!$C:$E,2,0)),"")</f>
        <v>R32</v>
      </c>
      <c r="E402" s="466" t="str">
        <f>IFERROR(VLOOKUP($C402,'Tarifa Compacta'!$C:$E,3,0),"")</f>
        <v>Kit cassette 90x90 14kW Standard + RTC6BLW</v>
      </c>
      <c r="F402" s="22">
        <f>IFERROR(VLOOKUP($C402,'Tarifa Compacta'!C:F,4,0),"")</f>
        <v>5704</v>
      </c>
    </row>
    <row r="403" spans="2:11" s="184" customFormat="1" ht="18" outlineLevel="1">
      <c r="B403" s="187">
        <v>5025232898817</v>
      </c>
      <c r="C403" s="62" t="s">
        <v>262</v>
      </c>
      <c r="D403" s="56" t="str">
        <f>IFERROR(IF(VLOOKUP($C403,'Tarifa Compacta'!$C:$E,2,0)=0,"",VLOOKUP($C403,'Tarifa Compacta'!$C:$E,2,0)),"")</f>
        <v/>
      </c>
      <c r="E403" s="472" t="str">
        <f>IFERROR(VLOOKUP($C403,'Tarifa Compacta'!$C:$E,3,0),"")</f>
        <v>Cassette 90x90 desde 10kW hasta 14kW con nanoe™X</v>
      </c>
      <c r="F403" s="61">
        <f>IFERROR(VLOOKUP($C403,'Tarifa Compacta'!C:F,4,0),"")</f>
        <v>1093</v>
      </c>
    </row>
    <row r="404" spans="2:11" s="184" customFormat="1" ht="18" outlineLevel="1">
      <c r="B404" s="187">
        <v>5025232941070</v>
      </c>
      <c r="C404" s="62" t="s">
        <v>256</v>
      </c>
      <c r="D404" s="56" t="str">
        <f>IFERROR(IF(VLOOKUP($C404,'Tarifa Compacta'!$C:$E,2,0)=0,"",VLOOKUP($C404,'Tarifa Compacta'!$C:$E,2,0)),"")</f>
        <v>R32</v>
      </c>
      <c r="E404" s="466" t="str">
        <f>IFERROR(VLOOKUP($C404,'Tarifa Compacta'!$C:$E,3,0),"")</f>
        <v>14 kW Monofásica</v>
      </c>
      <c r="F404" s="61">
        <f>IFERROR(VLOOKUP($C404,'Tarifa Compacta'!C:F,4,0),"")</f>
        <v>3989</v>
      </c>
    </row>
    <row r="405" spans="2:11" s="184" customFormat="1" ht="18" outlineLevel="1">
      <c r="B405" s="187">
        <v>5025232910595</v>
      </c>
      <c r="C405" s="62" t="s">
        <v>263</v>
      </c>
      <c r="D405" s="56" t="str">
        <f>IFERROR(IF(VLOOKUP($C405,'Tarifa Compacta'!$C:$E,2,0)=0,"",VLOOKUP($C405,'Tarifa Compacta'!$C:$E,2,0)),"")</f>
        <v/>
      </c>
      <c r="E405" s="466" t="str">
        <f>IFERROR(VLOOKUP($C405,'Tarifa Compacta'!$C:$E,3,0),"")</f>
        <v>Panel cassette 90x90 PU2 / MU2</v>
      </c>
      <c r="F405" s="61">
        <f>IFERROR(VLOOKUP($C405,'Tarifa Compacta'!C:F,4,0),"")</f>
        <v>328</v>
      </c>
    </row>
    <row r="406" spans="2:11" s="184" customFormat="1" ht="18" outlineLevel="1">
      <c r="B406" s="188">
        <v>5025232910823</v>
      </c>
      <c r="C406" s="64" t="s">
        <v>335</v>
      </c>
      <c r="D406" s="374" t="str">
        <f>IFERROR(IF(VLOOKUP($C406,'Tarifa Compacta'!$C:$E,2,0)=0,"",VLOOKUP($C406,'Tarifa Compacta'!$C:$E,2,0)),"")</f>
        <v/>
      </c>
      <c r="E406" s="473" t="str">
        <f>IFERROR(VLOOKUP($C406,'Tarifa Compacta'!$C:$E,3,0),"")</f>
        <v>Mando por cable táctil simplificado con Bluetooth® y conexión Wi-Fi (color negro)</v>
      </c>
      <c r="F406" s="65">
        <f>IFERROR(VLOOKUP($C406,'Tarifa Compacta'!C:F,4,0),"")</f>
        <v>294</v>
      </c>
    </row>
    <row r="407" spans="2:11" s="184" customFormat="1" ht="18.75" outlineLevel="1">
      <c r="B407" s="187">
        <v>4010869372749</v>
      </c>
      <c r="C407" s="32" t="s">
        <v>811</v>
      </c>
      <c r="D407" s="97" t="str">
        <f>IFERROR(IF(VLOOKUP($C407,'Tarifa Compacta'!$C:$E,2,0)=0,"",VLOOKUP($C407,'Tarifa Compacta'!$C:$E,2,0)),"")</f>
        <v>R32</v>
      </c>
      <c r="E407" s="466" t="str">
        <f>IFERROR(VLOOKUP($C407,'Tarifa Compacta'!$C:$E,3,0),"")</f>
        <v>Kit cassette 90x90 14kW Standard trifásica + RTC6BLW</v>
      </c>
      <c r="F407" s="22">
        <f>IFERROR(VLOOKUP($C407,'Tarifa Compacta'!C:F,4,0),"")</f>
        <v>6045</v>
      </c>
    </row>
    <row r="408" spans="2:11" s="184" customFormat="1" ht="18" outlineLevel="1">
      <c r="B408" s="187">
        <v>5025232898817</v>
      </c>
      <c r="C408" s="62" t="s">
        <v>262</v>
      </c>
      <c r="D408" s="56" t="str">
        <f>IFERROR(IF(VLOOKUP($C408,'Tarifa Compacta'!$C:$E,2,0)=0,"",VLOOKUP($C408,'Tarifa Compacta'!$C:$E,2,0)),"")</f>
        <v/>
      </c>
      <c r="E408" s="472" t="str">
        <f>IFERROR(VLOOKUP($C408,'Tarifa Compacta'!$C:$E,3,0),"")</f>
        <v>Cassette 90x90 desde 10kW hasta 14kW con nanoe™X</v>
      </c>
      <c r="F408" s="61">
        <f>IFERROR(VLOOKUP($C408,'Tarifa Compacta'!C:F,4,0),"")</f>
        <v>1093</v>
      </c>
    </row>
    <row r="409" spans="2:11" s="184" customFormat="1" ht="18" outlineLevel="1">
      <c r="B409" s="187">
        <v>5025232941087</v>
      </c>
      <c r="C409" s="62" t="s">
        <v>259</v>
      </c>
      <c r="D409" s="56" t="str">
        <f>IFERROR(IF(VLOOKUP($C409,'Tarifa Compacta'!$C:$E,2,0)=0,"",VLOOKUP($C409,'Tarifa Compacta'!$C:$E,2,0)),"")</f>
        <v>R32</v>
      </c>
      <c r="E409" s="466" t="str">
        <f>IFERROR(VLOOKUP($C409,'Tarifa Compacta'!$C:$E,3,0),"")</f>
        <v>14 kW Trifásica</v>
      </c>
      <c r="F409" s="61">
        <f>IFERROR(VLOOKUP($C409,'Tarifa Compacta'!C:F,4,0),"")</f>
        <v>4330</v>
      </c>
    </row>
    <row r="410" spans="2:11" s="184" customFormat="1" ht="18" outlineLevel="1">
      <c r="B410" s="193">
        <v>5025232910595</v>
      </c>
      <c r="C410" s="62" t="s">
        <v>263</v>
      </c>
      <c r="D410" s="56" t="str">
        <f>IFERROR(IF(VLOOKUP($C410,'Tarifa Compacta'!$C:$E,2,0)=0,"",VLOOKUP($C410,'Tarifa Compacta'!$C:$E,2,0)),"")</f>
        <v/>
      </c>
      <c r="E410" s="466" t="str">
        <f>IFERROR(VLOOKUP($C410,'Tarifa Compacta'!$C:$E,3,0),"")</f>
        <v>Panel cassette 90x90 PU2 / MU2</v>
      </c>
      <c r="F410" s="61">
        <f>IFERROR(VLOOKUP($C410,'Tarifa Compacta'!C:F,4,0),"")</f>
        <v>328</v>
      </c>
    </row>
    <row r="411" spans="2:11" s="184" customFormat="1" ht="18" outlineLevel="1">
      <c r="B411" s="188">
        <v>5025232910823</v>
      </c>
      <c r="C411" s="64" t="s">
        <v>335</v>
      </c>
      <c r="D411" s="374" t="str">
        <f>IFERROR(IF(VLOOKUP($C411,'Tarifa Compacta'!$C:$E,2,0)=0,"",VLOOKUP($C411,'Tarifa Compacta'!$C:$E,2,0)),"")</f>
        <v/>
      </c>
      <c r="E411" s="473" t="str">
        <f>IFERROR(VLOOKUP($C411,'Tarifa Compacta'!$C:$E,3,0),"")</f>
        <v>Mando por cable táctil simplificado con Bluetooth® y conexión Wi-Fi (color negro)</v>
      </c>
      <c r="F411" s="65">
        <f>IFERROR(VLOOKUP($C411,'Tarifa Compacta'!C:F,4,0),"")</f>
        <v>294</v>
      </c>
    </row>
    <row r="412" spans="2:11" s="17" customFormat="1" ht="53.25" customHeight="1">
      <c r="B412" s="59" t="str">
        <f>'Títulos y textos'!A234</f>
        <v>KITS DE CASSETTE 90X90 PU3 ESTÁNDAR CON nanoe™X + RTC6</v>
      </c>
      <c r="C412" s="59"/>
      <c r="D412" s="372"/>
      <c r="E412" s="91"/>
      <c r="F412" s="60"/>
      <c r="K412" s="184"/>
    </row>
    <row r="413" spans="2:11" ht="15.75" customHeight="1">
      <c r="B413" s="185"/>
      <c r="C413" s="185"/>
      <c r="D413" s="373"/>
      <c r="E413" s="471"/>
      <c r="F413" s="186"/>
      <c r="K413" s="184"/>
    </row>
    <row r="414" spans="2:11" s="184" customFormat="1" ht="18.75" outlineLevel="1">
      <c r="B414" s="187" t="s">
        <v>1100</v>
      </c>
      <c r="C414" s="32" t="s">
        <v>832</v>
      </c>
      <c r="D414" s="97" t="str">
        <f>IFERROR(IF(VLOOKUP($C414,'Tarifa Compacta'!$C:$E,2,0)=0,"",VLOOKUP($C414,'Tarifa Compacta'!$C:$E,2,0)),"")</f>
        <v>R32</v>
      </c>
      <c r="E414" s="466" t="str">
        <f>IFERROR(VLOOKUP($C414,'Tarifa Compacta'!$C:$E,3,0),"")</f>
        <v>Kit cassette 90x90 3,60kW Standard + RTC6</v>
      </c>
      <c r="F414" s="22">
        <f>IFERROR(VLOOKUP($C414,'Tarifa Compacta'!C:F,4,0),"")</f>
        <v>2092</v>
      </c>
    </row>
    <row r="415" spans="2:11" s="184" customFormat="1" ht="18" outlineLevel="1">
      <c r="B415" s="187">
        <v>5025232898831</v>
      </c>
      <c r="C415" s="62" t="s">
        <v>260</v>
      </c>
      <c r="D415" s="56" t="str">
        <f>IFERROR(IF(VLOOKUP($C415,'Tarifa Compacta'!$C:$E,2,0)=0,"",VLOOKUP($C415,'Tarifa Compacta'!$C:$E,2,0)),"")</f>
        <v/>
      </c>
      <c r="E415" s="472" t="str">
        <f>IFERROR(VLOOKUP($C415,'Tarifa Compacta'!$C:$E,3,0),"")</f>
        <v>Cassette 90x90 desde 3,60kW hasta 5kW con nanoe™X</v>
      </c>
      <c r="F415" s="61">
        <f>IFERROR(VLOOKUP($C415,'Tarifa Compacta'!C:F,4,0),"")</f>
        <v>906</v>
      </c>
    </row>
    <row r="416" spans="2:11" s="184" customFormat="1" ht="18" outlineLevel="1">
      <c r="B416" s="187">
        <v>5025232885886</v>
      </c>
      <c r="C416" s="62" t="s">
        <v>250</v>
      </c>
      <c r="D416" s="56" t="str">
        <f>IFERROR(IF(VLOOKUP($C416,'Tarifa Compacta'!$C:$E,2,0)=0,"",VLOOKUP($C416,'Tarifa Compacta'!$C:$E,2,0)),"")</f>
        <v>R32</v>
      </c>
      <c r="E416" s="466" t="str">
        <f>IFERROR(VLOOKUP($C416,'Tarifa Compacta'!$C:$E,3,0),"")</f>
        <v>3,6 kW Monofásica</v>
      </c>
      <c r="F416" s="61">
        <f>IFERROR(VLOOKUP($C416,'Tarifa Compacta'!C:F,4,0),"")</f>
        <v>670</v>
      </c>
    </row>
    <row r="417" spans="2:6" s="184" customFormat="1" ht="18" outlineLevel="1">
      <c r="B417" s="187">
        <v>5025232910595</v>
      </c>
      <c r="C417" s="62" t="s">
        <v>263</v>
      </c>
      <c r="D417" s="56" t="str">
        <f>IFERROR(IF(VLOOKUP($C417,'Tarifa Compacta'!$C:$E,2,0)=0,"",VLOOKUP($C417,'Tarifa Compacta'!$C:$E,2,0)),"")</f>
        <v/>
      </c>
      <c r="E417" s="466" t="str">
        <f>IFERROR(VLOOKUP($C417,'Tarifa Compacta'!$C:$E,3,0),"")</f>
        <v>Panel cassette 90x90 PU2 / MU2</v>
      </c>
      <c r="F417" s="61">
        <f>IFERROR(VLOOKUP($C417,'Tarifa Compacta'!C:F,4,0),"")</f>
        <v>328</v>
      </c>
    </row>
    <row r="418" spans="2:6" s="184" customFormat="1" ht="18" outlineLevel="1">
      <c r="B418" s="188">
        <v>5025232910809</v>
      </c>
      <c r="C418" s="64" t="s">
        <v>333</v>
      </c>
      <c r="D418" s="374" t="str">
        <f>IFERROR(IF(VLOOKUP($C418,'Tarifa Compacta'!$C:$E,2,0)=0,"",VLOOKUP($C418,'Tarifa Compacta'!$C:$E,2,0)),"")</f>
        <v/>
      </c>
      <c r="E418" s="473" t="str">
        <f>IFERROR(VLOOKUP($C418,'Tarifa Compacta'!$C:$E,3,0),"")</f>
        <v>Mando por cable táctil simplificado (color negro)</v>
      </c>
      <c r="F418" s="65">
        <f>IFERROR(VLOOKUP($C418,'Tarifa Compacta'!C:F,4,0),"")</f>
        <v>188</v>
      </c>
    </row>
    <row r="419" spans="2:6" s="184" customFormat="1" ht="18.75" outlineLevel="1">
      <c r="B419" s="187" t="s">
        <v>1101</v>
      </c>
      <c r="C419" s="32" t="s">
        <v>849</v>
      </c>
      <c r="D419" s="97" t="str">
        <f>IFERROR(IF(VLOOKUP($C419,'Tarifa Compacta'!$C:$E,2,0)=0,"",VLOOKUP($C419,'Tarifa Compacta'!$C:$E,2,0)),"")</f>
        <v>R32</v>
      </c>
      <c r="E419" s="466" t="str">
        <f>IFERROR(VLOOKUP($C419,'Tarifa Compacta'!$C:$E,3,0),"")</f>
        <v>Kit cassette 90x90 5kW Standard + RTC6</v>
      </c>
      <c r="F419" s="22">
        <f>IFERROR(VLOOKUP($C419,'Tarifa Compacta'!C:F,4,0),"")</f>
        <v>2770</v>
      </c>
    </row>
    <row r="420" spans="2:6" s="184" customFormat="1" ht="18" outlineLevel="1">
      <c r="B420" s="187">
        <v>5025232898831</v>
      </c>
      <c r="C420" s="62" t="s">
        <v>260</v>
      </c>
      <c r="D420" s="56" t="str">
        <f>IFERROR(IF(VLOOKUP($C420,'Tarifa Compacta'!$C:$E,2,0)=0,"",VLOOKUP($C420,'Tarifa Compacta'!$C:$E,2,0)),"")</f>
        <v/>
      </c>
      <c r="E420" s="472" t="str">
        <f>IFERROR(VLOOKUP($C420,'Tarifa Compacta'!$C:$E,3,0),"")</f>
        <v>Cassette 90x90 desde 3,60kW hasta 5kW con nanoe™X</v>
      </c>
      <c r="F420" s="61">
        <f>IFERROR(VLOOKUP($C420,'Tarifa Compacta'!C:F,4,0),"")</f>
        <v>906</v>
      </c>
    </row>
    <row r="421" spans="2:6" s="184" customFormat="1" ht="18" outlineLevel="1">
      <c r="B421" s="187">
        <v>5025232885893</v>
      </c>
      <c r="C421" s="62" t="s">
        <v>251</v>
      </c>
      <c r="D421" s="56" t="str">
        <f>IFERROR(IF(VLOOKUP($C421,'Tarifa Compacta'!$C:$E,2,0)=0,"",VLOOKUP($C421,'Tarifa Compacta'!$C:$E,2,0)),"")</f>
        <v>R32</v>
      </c>
      <c r="E421" s="466" t="str">
        <f>IFERROR(VLOOKUP($C421,'Tarifa Compacta'!$C:$E,3,0),"")</f>
        <v>5 kW Monofásica</v>
      </c>
      <c r="F421" s="61">
        <f>IFERROR(VLOOKUP($C421,'Tarifa Compacta'!C:F,4,0),"")</f>
        <v>1348</v>
      </c>
    </row>
    <row r="422" spans="2:6" s="184" customFormat="1" ht="18" outlineLevel="1">
      <c r="B422" s="187">
        <v>5025232910595</v>
      </c>
      <c r="C422" s="62" t="s">
        <v>263</v>
      </c>
      <c r="D422" s="56" t="str">
        <f>IFERROR(IF(VLOOKUP($C422,'Tarifa Compacta'!$C:$E,2,0)=0,"",VLOOKUP($C422,'Tarifa Compacta'!$C:$E,2,0)),"")</f>
        <v/>
      </c>
      <c r="E422" s="466" t="str">
        <f>IFERROR(VLOOKUP($C422,'Tarifa Compacta'!$C:$E,3,0),"")</f>
        <v>Panel cassette 90x90 PU2 / MU2</v>
      </c>
      <c r="F422" s="61">
        <f>IFERROR(VLOOKUP($C422,'Tarifa Compacta'!C:F,4,0),"")</f>
        <v>328</v>
      </c>
    </row>
    <row r="423" spans="2:6" s="184" customFormat="1" ht="18" outlineLevel="1">
      <c r="B423" s="188">
        <v>5025232910809</v>
      </c>
      <c r="C423" s="64" t="s">
        <v>333</v>
      </c>
      <c r="D423" s="374" t="str">
        <f>IFERROR(IF(VLOOKUP($C423,'Tarifa Compacta'!$C:$E,2,0)=0,"",VLOOKUP($C423,'Tarifa Compacta'!$C:$E,2,0)),"")</f>
        <v/>
      </c>
      <c r="E423" s="473" t="str">
        <f>IFERROR(VLOOKUP($C423,'Tarifa Compacta'!$C:$E,3,0),"")</f>
        <v>Mando por cable táctil simplificado (color negro)</v>
      </c>
      <c r="F423" s="65">
        <f>IFERROR(VLOOKUP($C423,'Tarifa Compacta'!C:F,4,0),"")</f>
        <v>188</v>
      </c>
    </row>
    <row r="424" spans="2:6" s="184" customFormat="1" ht="18.75" outlineLevel="1">
      <c r="B424" s="187" t="s">
        <v>1102</v>
      </c>
      <c r="C424" s="32" t="s">
        <v>869</v>
      </c>
      <c r="D424" s="97" t="str">
        <f>IFERROR(IF(VLOOKUP($C424,'Tarifa Compacta'!$C:$E,2,0)=0,"",VLOOKUP($C424,'Tarifa Compacta'!$C:$E,2,0)),"")</f>
        <v>R32</v>
      </c>
      <c r="E424" s="466" t="str">
        <f>IFERROR(VLOOKUP($C424,'Tarifa Compacta'!$C:$E,3,0),"")</f>
        <v>Kit cassette 90x90 6kW Standard + RTC6</v>
      </c>
      <c r="F424" s="22">
        <f>IFERROR(VLOOKUP($C424,'Tarifa Compacta'!C:F,4,0),"")</f>
        <v>3012</v>
      </c>
    </row>
    <row r="425" spans="2:6" s="184" customFormat="1" ht="18" outlineLevel="1">
      <c r="B425" s="187">
        <v>5025232898824</v>
      </c>
      <c r="C425" s="62" t="s">
        <v>261</v>
      </c>
      <c r="D425" s="56" t="str">
        <f>IFERROR(IF(VLOOKUP($C425,'Tarifa Compacta'!$C:$E,2,0)=0,"",VLOOKUP($C425,'Tarifa Compacta'!$C:$E,2,0)),"")</f>
        <v/>
      </c>
      <c r="E425" s="472" t="str">
        <f>IFERROR(VLOOKUP($C425,'Tarifa Compacta'!$C:$E,3,0),"")</f>
        <v>Cassette 90x90 desde 6kW hasta 7,10kW con nanoe™X</v>
      </c>
      <c r="F425" s="61">
        <f>IFERROR(VLOOKUP($C425,'Tarifa Compacta'!C:F,4,0),"")</f>
        <v>1092</v>
      </c>
    </row>
    <row r="426" spans="2:6" s="184" customFormat="1" ht="18" outlineLevel="1">
      <c r="B426" s="187">
        <v>5025232885893</v>
      </c>
      <c r="C426" s="62" t="s">
        <v>252</v>
      </c>
      <c r="D426" s="56" t="str">
        <f>IFERROR(IF(VLOOKUP($C426,'Tarifa Compacta'!$C:$E,2,0)=0,"",VLOOKUP($C426,'Tarifa Compacta'!$C:$E,2,0)),"")</f>
        <v>R32</v>
      </c>
      <c r="E426" s="466" t="str">
        <f>IFERROR(VLOOKUP($C426,'Tarifa Compacta'!$C:$E,3,0),"")</f>
        <v>6 kW Monofásica</v>
      </c>
      <c r="F426" s="61">
        <f>IFERROR(VLOOKUP($C426,'Tarifa Compacta'!C:F,4,0),"")</f>
        <v>1404</v>
      </c>
    </row>
    <row r="427" spans="2:6" s="184" customFormat="1" ht="18" outlineLevel="1">
      <c r="B427" s="187">
        <v>5025232910595</v>
      </c>
      <c r="C427" s="62" t="s">
        <v>263</v>
      </c>
      <c r="D427" s="56" t="str">
        <f>IFERROR(IF(VLOOKUP($C427,'Tarifa Compacta'!$C:$E,2,0)=0,"",VLOOKUP($C427,'Tarifa Compacta'!$C:$E,2,0)),"")</f>
        <v/>
      </c>
      <c r="E427" s="466" t="str">
        <f>IFERROR(VLOOKUP($C427,'Tarifa Compacta'!$C:$E,3,0),"")</f>
        <v>Panel cassette 90x90 PU2 / MU2</v>
      </c>
      <c r="F427" s="61">
        <f>IFERROR(VLOOKUP($C427,'Tarifa Compacta'!C:F,4,0),"")</f>
        <v>328</v>
      </c>
    </row>
    <row r="428" spans="2:6" s="184" customFormat="1" ht="18" outlineLevel="1">
      <c r="B428" s="188">
        <v>5025232910809</v>
      </c>
      <c r="C428" s="64" t="s">
        <v>333</v>
      </c>
      <c r="D428" s="374" t="str">
        <f>IFERROR(IF(VLOOKUP($C428,'Tarifa Compacta'!$C:$E,2,0)=0,"",VLOOKUP($C428,'Tarifa Compacta'!$C:$E,2,0)),"")</f>
        <v/>
      </c>
      <c r="E428" s="473" t="str">
        <f>IFERROR(VLOOKUP($C428,'Tarifa Compacta'!$C:$E,3,0),"")</f>
        <v>Mando por cable táctil simplificado (color negro)</v>
      </c>
      <c r="F428" s="65">
        <f>IFERROR(VLOOKUP($C428,'Tarifa Compacta'!C:F,4,0),"")</f>
        <v>188</v>
      </c>
    </row>
    <row r="429" spans="2:6" s="184" customFormat="1" ht="18.75" outlineLevel="1">
      <c r="B429" s="187" t="s">
        <v>1103</v>
      </c>
      <c r="C429" s="32" t="s">
        <v>885</v>
      </c>
      <c r="D429" s="97" t="str">
        <f>IFERROR(IF(VLOOKUP($C429,'Tarifa Compacta'!$C:$E,2,0)=0,"",VLOOKUP($C429,'Tarifa Compacta'!$C:$E,2,0)),"")</f>
        <v>R32</v>
      </c>
      <c r="E429" s="466" t="str">
        <f>IFERROR(VLOOKUP($C429,'Tarifa Compacta'!$C:$E,3,0),"")</f>
        <v>Kit cassette 90x90 7,10kW Standard + RTC6</v>
      </c>
      <c r="F429" s="22">
        <f>IFERROR(VLOOKUP($C429,'Tarifa Compacta'!C:F,4,0),"")</f>
        <v>3025</v>
      </c>
    </row>
    <row r="430" spans="2:6" s="184" customFormat="1" ht="18" outlineLevel="1">
      <c r="B430" s="187">
        <v>5025232898824</v>
      </c>
      <c r="C430" s="62" t="s">
        <v>261</v>
      </c>
      <c r="D430" s="56" t="str">
        <f>IFERROR(IF(VLOOKUP($C430,'Tarifa Compacta'!$C:$E,2,0)=0,"",VLOOKUP($C430,'Tarifa Compacta'!$C:$E,2,0)),"")</f>
        <v/>
      </c>
      <c r="E430" s="472" t="str">
        <f>IFERROR(VLOOKUP($C430,'Tarifa Compacta'!$C:$E,3,0),"")</f>
        <v>Cassette 90x90 desde 6kW hasta 7,10kW con nanoe™X</v>
      </c>
      <c r="F430" s="61">
        <f>IFERROR(VLOOKUP($C430,'Tarifa Compacta'!C:F,4,0),"")</f>
        <v>1092</v>
      </c>
    </row>
    <row r="431" spans="2:6" s="184" customFormat="1" ht="18" outlineLevel="1">
      <c r="B431" s="187">
        <v>5025232899364</v>
      </c>
      <c r="C431" s="62" t="s">
        <v>253</v>
      </c>
      <c r="D431" s="56" t="str">
        <f>IFERROR(IF(VLOOKUP($C431,'Tarifa Compacta'!$C:$E,2,0)=0,"",VLOOKUP($C431,'Tarifa Compacta'!$C:$E,2,0)),"")</f>
        <v>R32</v>
      </c>
      <c r="E431" s="466" t="str">
        <f>IFERROR(VLOOKUP($C431,'Tarifa Compacta'!$C:$E,3,0),"")</f>
        <v>7,1 kW Monofásica</v>
      </c>
      <c r="F431" s="61">
        <f>IFERROR(VLOOKUP($C431,'Tarifa Compacta'!C:F,4,0),"")</f>
        <v>1417</v>
      </c>
    </row>
    <row r="432" spans="2:6" s="184" customFormat="1" ht="18" outlineLevel="1">
      <c r="B432" s="187">
        <v>5025232910595</v>
      </c>
      <c r="C432" s="62" t="s">
        <v>263</v>
      </c>
      <c r="D432" s="56" t="str">
        <f>IFERROR(IF(VLOOKUP($C432,'Tarifa Compacta'!$C:$E,2,0)=0,"",VLOOKUP($C432,'Tarifa Compacta'!$C:$E,2,0)),"")</f>
        <v/>
      </c>
      <c r="E432" s="466" t="str">
        <f>IFERROR(VLOOKUP($C432,'Tarifa Compacta'!$C:$E,3,0),"")</f>
        <v>Panel cassette 90x90 PU2 / MU2</v>
      </c>
      <c r="F432" s="61">
        <f>IFERROR(VLOOKUP($C432,'Tarifa Compacta'!C:F,4,0),"")</f>
        <v>328</v>
      </c>
    </row>
    <row r="433" spans="2:6" s="184" customFormat="1" ht="18" outlineLevel="1">
      <c r="B433" s="188">
        <v>5025232910809</v>
      </c>
      <c r="C433" s="64" t="s">
        <v>333</v>
      </c>
      <c r="D433" s="374" t="str">
        <f>IFERROR(IF(VLOOKUP($C433,'Tarifa Compacta'!$C:$E,2,0)=0,"",VLOOKUP($C433,'Tarifa Compacta'!$C:$E,2,0)),"")</f>
        <v/>
      </c>
      <c r="E433" s="473" t="str">
        <f>IFERROR(VLOOKUP($C433,'Tarifa Compacta'!$C:$E,3,0),"")</f>
        <v>Mando por cable táctil simplificado (color negro)</v>
      </c>
      <c r="F433" s="65">
        <f>IFERROR(VLOOKUP($C433,'Tarifa Compacta'!C:F,4,0),"")</f>
        <v>188</v>
      </c>
    </row>
    <row r="434" spans="2:6" s="184" customFormat="1" ht="18.75" outlineLevel="1">
      <c r="B434" s="187" t="s">
        <v>1104</v>
      </c>
      <c r="C434" s="32" t="s">
        <v>775</v>
      </c>
      <c r="D434" s="97" t="str">
        <f>IFERROR(IF(VLOOKUP($C434,'Tarifa Compacta'!$C:$E,2,0)=0,"",VLOOKUP($C434,'Tarifa Compacta'!$C:$E,2,0)),"")</f>
        <v>R32</v>
      </c>
      <c r="E434" s="466" t="str">
        <f>IFERROR(VLOOKUP($C434,'Tarifa Compacta'!$C:$E,3,0),"")</f>
        <v>Kit cassette 90x90 10kW Standard + RTC6</v>
      </c>
      <c r="F434" s="22">
        <f>IFERROR(VLOOKUP($C434,'Tarifa Compacta'!C:F,4,0),"")</f>
        <v>3711</v>
      </c>
    </row>
    <row r="435" spans="2:6" s="184" customFormat="1" ht="18" outlineLevel="1">
      <c r="B435" s="187">
        <v>5025232898817</v>
      </c>
      <c r="C435" s="62" t="s">
        <v>262</v>
      </c>
      <c r="D435" s="56" t="str">
        <f>IFERROR(IF(VLOOKUP($C435,'Tarifa Compacta'!$C:$E,2,0)=0,"",VLOOKUP($C435,'Tarifa Compacta'!$C:$E,2,0)),"")</f>
        <v/>
      </c>
      <c r="E435" s="472" t="str">
        <f>IFERROR(VLOOKUP($C435,'Tarifa Compacta'!$C:$E,3,0),"")</f>
        <v>Cassette 90x90 desde 10kW hasta 14kW con nanoe™X</v>
      </c>
      <c r="F435" s="61">
        <f>IFERROR(VLOOKUP($C435,'Tarifa Compacta'!C:F,4,0),"")</f>
        <v>1093</v>
      </c>
    </row>
    <row r="436" spans="2:6" s="184" customFormat="1" ht="18" outlineLevel="1">
      <c r="B436" s="187">
        <v>5025232941032</v>
      </c>
      <c r="C436" s="62" t="s">
        <v>254</v>
      </c>
      <c r="D436" s="56" t="str">
        <f>IFERROR(IF(VLOOKUP($C436,'Tarifa Compacta'!$C:$E,2,0)=0,"",VLOOKUP($C436,'Tarifa Compacta'!$C:$E,2,0)),"")</f>
        <v>R32</v>
      </c>
      <c r="E436" s="466" t="str">
        <f>IFERROR(VLOOKUP($C436,'Tarifa Compacta'!$C:$E,3,0),"")</f>
        <v>10 kW Monofásica</v>
      </c>
      <c r="F436" s="61">
        <f>IFERROR(VLOOKUP($C436,'Tarifa Compacta'!C:F,4,0),"")</f>
        <v>2102</v>
      </c>
    </row>
    <row r="437" spans="2:6" s="184" customFormat="1" ht="18" outlineLevel="1">
      <c r="B437" s="187">
        <v>5025232910595</v>
      </c>
      <c r="C437" s="62" t="s">
        <v>263</v>
      </c>
      <c r="D437" s="56" t="str">
        <f>IFERROR(IF(VLOOKUP($C437,'Tarifa Compacta'!$C:$E,2,0)=0,"",VLOOKUP($C437,'Tarifa Compacta'!$C:$E,2,0)),"")</f>
        <v/>
      </c>
      <c r="E437" s="466" t="str">
        <f>IFERROR(VLOOKUP($C437,'Tarifa Compacta'!$C:$E,3,0),"")</f>
        <v>Panel cassette 90x90 PU2 / MU2</v>
      </c>
      <c r="F437" s="61">
        <f>IFERROR(VLOOKUP($C437,'Tarifa Compacta'!C:F,4,0),"")</f>
        <v>328</v>
      </c>
    </row>
    <row r="438" spans="2:6" s="184" customFormat="1" ht="18" outlineLevel="1">
      <c r="B438" s="188">
        <v>5025232910809</v>
      </c>
      <c r="C438" s="64" t="s">
        <v>333</v>
      </c>
      <c r="D438" s="374" t="str">
        <f>IFERROR(IF(VLOOKUP($C438,'Tarifa Compacta'!$C:$E,2,0)=0,"",VLOOKUP($C438,'Tarifa Compacta'!$C:$E,2,0)),"")</f>
        <v/>
      </c>
      <c r="E438" s="473" t="str">
        <f>IFERROR(VLOOKUP($C438,'Tarifa Compacta'!$C:$E,3,0),"")</f>
        <v>Mando por cable táctil simplificado (color negro)</v>
      </c>
      <c r="F438" s="65">
        <f>IFERROR(VLOOKUP($C438,'Tarifa Compacta'!C:F,4,0),"")</f>
        <v>188</v>
      </c>
    </row>
    <row r="439" spans="2:6" s="184" customFormat="1" ht="18.75" outlineLevel="1">
      <c r="B439" s="187" t="s">
        <v>1105</v>
      </c>
      <c r="C439" s="32" t="s">
        <v>778</v>
      </c>
      <c r="D439" s="97" t="str">
        <f>IFERROR(IF(VLOOKUP($C439,'Tarifa Compacta'!$C:$E,2,0)=0,"",VLOOKUP($C439,'Tarifa Compacta'!$C:$E,2,0)),"")</f>
        <v>R32</v>
      </c>
      <c r="E439" s="466" t="str">
        <f>IFERROR(VLOOKUP($C439,'Tarifa Compacta'!$C:$E,3,0),"")</f>
        <v>Kit cassette 90x90 10kW Standard trifásica + RTC6</v>
      </c>
      <c r="F439" s="22">
        <f>IFERROR(VLOOKUP($C439,'Tarifa Compacta'!C:F,4,0),"")</f>
        <v>4075</v>
      </c>
    </row>
    <row r="440" spans="2:6" s="184" customFormat="1" ht="18" outlineLevel="1">
      <c r="B440" s="187">
        <v>5025232898817</v>
      </c>
      <c r="C440" s="62" t="s">
        <v>262</v>
      </c>
      <c r="D440" s="56" t="str">
        <f>IFERROR(IF(VLOOKUP($C440,'Tarifa Compacta'!$C:$E,2,0)=0,"",VLOOKUP($C440,'Tarifa Compacta'!$C:$E,2,0)),"")</f>
        <v/>
      </c>
      <c r="E440" s="472" t="str">
        <f>IFERROR(VLOOKUP($C440,'Tarifa Compacta'!$C:$E,3,0),"")</f>
        <v>Cassette 90x90 desde 10kW hasta 14kW con nanoe™X</v>
      </c>
      <c r="F440" s="61">
        <f>IFERROR(VLOOKUP($C440,'Tarifa Compacta'!C:F,4,0),"")</f>
        <v>1093</v>
      </c>
    </row>
    <row r="441" spans="2:6" s="184" customFormat="1" ht="18" outlineLevel="1">
      <c r="B441" s="187">
        <v>5025232941049</v>
      </c>
      <c r="C441" s="62" t="s">
        <v>257</v>
      </c>
      <c r="D441" s="56" t="str">
        <f>IFERROR(IF(VLOOKUP($C441,'Tarifa Compacta'!$C:$E,2,0)=0,"",VLOOKUP($C441,'Tarifa Compacta'!$C:$E,2,0)),"")</f>
        <v>R32</v>
      </c>
      <c r="E441" s="466" t="str">
        <f>IFERROR(VLOOKUP($C441,'Tarifa Compacta'!$C:$E,3,0),"")</f>
        <v>10 kW Trifásica</v>
      </c>
      <c r="F441" s="61">
        <f>IFERROR(VLOOKUP($C441,'Tarifa Compacta'!C:F,4,0),"")</f>
        <v>2466</v>
      </c>
    </row>
    <row r="442" spans="2:6" s="184" customFormat="1" ht="18" outlineLevel="1">
      <c r="B442" s="187">
        <v>5025232910595</v>
      </c>
      <c r="C442" s="62" t="s">
        <v>263</v>
      </c>
      <c r="D442" s="56" t="str">
        <f>IFERROR(IF(VLOOKUP($C442,'Tarifa Compacta'!$C:$E,2,0)=0,"",VLOOKUP($C442,'Tarifa Compacta'!$C:$E,2,0)),"")</f>
        <v/>
      </c>
      <c r="E442" s="466" t="str">
        <f>IFERROR(VLOOKUP($C442,'Tarifa Compacta'!$C:$E,3,0),"")</f>
        <v>Panel cassette 90x90 PU2 / MU2</v>
      </c>
      <c r="F442" s="61">
        <f>IFERROR(VLOOKUP($C442,'Tarifa Compacta'!C:F,4,0),"")</f>
        <v>328</v>
      </c>
    </row>
    <row r="443" spans="2:6" s="184" customFormat="1" ht="18" outlineLevel="1">
      <c r="B443" s="188">
        <v>5025232910809</v>
      </c>
      <c r="C443" s="64" t="s">
        <v>333</v>
      </c>
      <c r="D443" s="374" t="str">
        <f>IFERROR(IF(VLOOKUP($C443,'Tarifa Compacta'!$C:$E,2,0)=0,"",VLOOKUP($C443,'Tarifa Compacta'!$C:$E,2,0)),"")</f>
        <v/>
      </c>
      <c r="E443" s="473" t="str">
        <f>IFERROR(VLOOKUP($C443,'Tarifa Compacta'!$C:$E,3,0),"")</f>
        <v>Mando por cable táctil simplificado (color negro)</v>
      </c>
      <c r="F443" s="65">
        <f>IFERROR(VLOOKUP($C443,'Tarifa Compacta'!C:F,4,0),"")</f>
        <v>188</v>
      </c>
    </row>
    <row r="444" spans="2:6" s="184" customFormat="1" ht="18.75" outlineLevel="1">
      <c r="B444" s="187" t="s">
        <v>1106</v>
      </c>
      <c r="C444" s="32" t="s">
        <v>791</v>
      </c>
      <c r="D444" s="97" t="str">
        <f>IFERROR(IF(VLOOKUP($C444,'Tarifa Compacta'!$C:$E,2,0)=0,"",VLOOKUP($C444,'Tarifa Compacta'!$C:$E,2,0)),"")</f>
        <v>R32</v>
      </c>
      <c r="E444" s="466" t="str">
        <f>IFERROR(VLOOKUP($C444,'Tarifa Compacta'!$C:$E,3,0),"")</f>
        <v>Kit cassette 90x90 12,50kW Standard + RTC6</v>
      </c>
      <c r="F444" s="22">
        <f>IFERROR(VLOOKUP($C444,'Tarifa Compacta'!C:F,4,0),"")</f>
        <v>4393</v>
      </c>
    </row>
    <row r="445" spans="2:6" s="184" customFormat="1" ht="18" outlineLevel="1">
      <c r="B445" s="187">
        <v>5025232898817</v>
      </c>
      <c r="C445" s="62" t="s">
        <v>262</v>
      </c>
      <c r="D445" s="56" t="str">
        <f>IFERROR(IF(VLOOKUP($C445,'Tarifa Compacta'!$C:$E,2,0)=0,"",VLOOKUP($C445,'Tarifa Compacta'!$C:$E,2,0)),"")</f>
        <v/>
      </c>
      <c r="E445" s="472" t="str">
        <f>IFERROR(VLOOKUP($C445,'Tarifa Compacta'!$C:$E,3,0),"")</f>
        <v>Cassette 90x90 desde 10kW hasta 14kW con nanoe™X</v>
      </c>
      <c r="F445" s="61">
        <f>IFERROR(VLOOKUP($C445,'Tarifa Compacta'!C:F,4,0),"")</f>
        <v>1093</v>
      </c>
    </row>
    <row r="446" spans="2:6" s="184" customFormat="1" ht="18" outlineLevel="1">
      <c r="B446" s="187">
        <v>5025232941056</v>
      </c>
      <c r="C446" s="62" t="s">
        <v>255</v>
      </c>
      <c r="D446" s="56" t="str">
        <f>IFERROR(IF(VLOOKUP($C446,'Tarifa Compacta'!$C:$E,2,0)=0,"",VLOOKUP($C446,'Tarifa Compacta'!$C:$E,2,0)),"")</f>
        <v>R32</v>
      </c>
      <c r="E446" s="466" t="str">
        <f>IFERROR(VLOOKUP($C446,'Tarifa Compacta'!$C:$E,3,0),"")</f>
        <v>12,5 kW Monofásica</v>
      </c>
      <c r="F446" s="61">
        <f>IFERROR(VLOOKUP($C446,'Tarifa Compacta'!C:F,4,0),"")</f>
        <v>2784</v>
      </c>
    </row>
    <row r="447" spans="2:6" s="184" customFormat="1" ht="18" outlineLevel="1">
      <c r="B447" s="187">
        <v>5025232910595</v>
      </c>
      <c r="C447" s="62" t="s">
        <v>263</v>
      </c>
      <c r="D447" s="56" t="str">
        <f>IFERROR(IF(VLOOKUP($C447,'Tarifa Compacta'!$C:$E,2,0)=0,"",VLOOKUP($C447,'Tarifa Compacta'!$C:$E,2,0)),"")</f>
        <v/>
      </c>
      <c r="E447" s="466" t="str">
        <f>IFERROR(VLOOKUP($C447,'Tarifa Compacta'!$C:$E,3,0),"")</f>
        <v>Panel cassette 90x90 PU2 / MU2</v>
      </c>
      <c r="F447" s="61">
        <f>IFERROR(VLOOKUP($C447,'Tarifa Compacta'!C:F,4,0),"")</f>
        <v>328</v>
      </c>
    </row>
    <row r="448" spans="2:6" s="184" customFormat="1" ht="18" outlineLevel="1">
      <c r="B448" s="188">
        <v>5025232910809</v>
      </c>
      <c r="C448" s="64" t="s">
        <v>333</v>
      </c>
      <c r="D448" s="374" t="str">
        <f>IFERROR(IF(VLOOKUP($C448,'Tarifa Compacta'!$C:$E,2,0)=0,"",VLOOKUP($C448,'Tarifa Compacta'!$C:$E,2,0)),"")</f>
        <v/>
      </c>
      <c r="E448" s="473" t="str">
        <f>IFERROR(VLOOKUP($C448,'Tarifa Compacta'!$C:$E,3,0),"")</f>
        <v>Mando por cable táctil simplificado (color negro)</v>
      </c>
      <c r="F448" s="65">
        <f>IFERROR(VLOOKUP($C448,'Tarifa Compacta'!C:F,4,0),"")</f>
        <v>188</v>
      </c>
    </row>
    <row r="449" spans="2:6" s="184" customFormat="1" ht="18.75" outlineLevel="1">
      <c r="B449" s="187" t="s">
        <v>1107</v>
      </c>
      <c r="C449" s="32" t="s">
        <v>794</v>
      </c>
      <c r="D449" s="97" t="str">
        <f>IFERROR(IF(VLOOKUP($C449,'Tarifa Compacta'!$C:$E,2,0)=0,"",VLOOKUP($C449,'Tarifa Compacta'!$C:$E,2,0)),"")</f>
        <v>R32</v>
      </c>
      <c r="E449" s="466" t="str">
        <f>IFERROR(VLOOKUP($C449,'Tarifa Compacta'!$C:$E,3,0),"")</f>
        <v>Kit cassette 90x90 12,50kW Standard trifásica + RTC6</v>
      </c>
      <c r="F449" s="22">
        <f>IFERROR(VLOOKUP($C449,'Tarifa Compacta'!C:F,4,0),"")</f>
        <v>4807</v>
      </c>
    </row>
    <row r="450" spans="2:6" s="184" customFormat="1" ht="18" outlineLevel="1">
      <c r="B450" s="187">
        <v>5025232898817</v>
      </c>
      <c r="C450" s="62" t="s">
        <v>262</v>
      </c>
      <c r="D450" s="56" t="str">
        <f>IFERROR(IF(VLOOKUP($C450,'Tarifa Compacta'!$C:$E,2,0)=0,"",VLOOKUP($C450,'Tarifa Compacta'!$C:$E,2,0)),"")</f>
        <v/>
      </c>
      <c r="E450" s="472" t="str">
        <f>IFERROR(VLOOKUP($C450,'Tarifa Compacta'!$C:$E,3,0),"")</f>
        <v>Cassette 90x90 desde 10kW hasta 14kW con nanoe™X</v>
      </c>
      <c r="F450" s="61">
        <f>IFERROR(VLOOKUP($C450,'Tarifa Compacta'!C:F,4,0),"")</f>
        <v>1093</v>
      </c>
    </row>
    <row r="451" spans="2:6" s="184" customFormat="1" ht="18" outlineLevel="1">
      <c r="B451" s="187">
        <v>5025232941063</v>
      </c>
      <c r="C451" s="62" t="s">
        <v>258</v>
      </c>
      <c r="D451" s="56" t="str">
        <f>IFERROR(IF(VLOOKUP($C451,'Tarifa Compacta'!$C:$E,2,0)=0,"",VLOOKUP($C451,'Tarifa Compacta'!$C:$E,2,0)),"")</f>
        <v>R32</v>
      </c>
      <c r="E451" s="466" t="str">
        <f>IFERROR(VLOOKUP($C451,'Tarifa Compacta'!$C:$E,3,0),"")</f>
        <v>12,5 kW Trifásica</v>
      </c>
      <c r="F451" s="61">
        <f>IFERROR(VLOOKUP($C451,'Tarifa Compacta'!C:F,4,0),"")</f>
        <v>3198</v>
      </c>
    </row>
    <row r="452" spans="2:6" s="184" customFormat="1" ht="18" outlineLevel="1">
      <c r="B452" s="187">
        <v>5025232910595</v>
      </c>
      <c r="C452" s="62" t="s">
        <v>263</v>
      </c>
      <c r="D452" s="56" t="str">
        <f>IFERROR(IF(VLOOKUP($C452,'Tarifa Compacta'!$C:$E,2,0)=0,"",VLOOKUP($C452,'Tarifa Compacta'!$C:$E,2,0)),"")</f>
        <v/>
      </c>
      <c r="E452" s="466" t="str">
        <f>IFERROR(VLOOKUP($C452,'Tarifa Compacta'!$C:$E,3,0),"")</f>
        <v>Panel cassette 90x90 PU2 / MU2</v>
      </c>
      <c r="F452" s="61">
        <f>IFERROR(VLOOKUP($C452,'Tarifa Compacta'!C:F,4,0),"")</f>
        <v>328</v>
      </c>
    </row>
    <row r="453" spans="2:6" s="184" customFormat="1" ht="18" outlineLevel="1">
      <c r="B453" s="188">
        <v>5025232910809</v>
      </c>
      <c r="C453" s="64" t="s">
        <v>333</v>
      </c>
      <c r="D453" s="374" t="str">
        <f>IFERROR(IF(VLOOKUP($C453,'Tarifa Compacta'!$C:$E,2,0)=0,"",VLOOKUP($C453,'Tarifa Compacta'!$C:$E,2,0)),"")</f>
        <v/>
      </c>
      <c r="E453" s="473" t="str">
        <f>IFERROR(VLOOKUP($C453,'Tarifa Compacta'!$C:$E,3,0),"")</f>
        <v>Mando por cable táctil simplificado (color negro)</v>
      </c>
      <c r="F453" s="65">
        <f>IFERROR(VLOOKUP($C453,'Tarifa Compacta'!C:F,4,0),"")</f>
        <v>188</v>
      </c>
    </row>
    <row r="454" spans="2:6" s="184" customFormat="1" ht="18.75" outlineLevel="1">
      <c r="B454" s="187" t="s">
        <v>1108</v>
      </c>
      <c r="C454" s="32" t="s">
        <v>807</v>
      </c>
      <c r="D454" s="97" t="str">
        <f>IFERROR(IF(VLOOKUP($C454,'Tarifa Compacta'!$C:$E,2,0)=0,"",VLOOKUP($C454,'Tarifa Compacta'!$C:$E,2,0)),"")</f>
        <v>R32</v>
      </c>
      <c r="E454" s="466" t="str">
        <f>IFERROR(VLOOKUP($C454,'Tarifa Compacta'!$C:$E,3,0),"")</f>
        <v>Kit cassette 90x90 14kW Standard + RTC6</v>
      </c>
      <c r="F454" s="22">
        <f>IFERROR(VLOOKUP($C454,'Tarifa Compacta'!C:F,4,0),"")</f>
        <v>5598</v>
      </c>
    </row>
    <row r="455" spans="2:6" s="184" customFormat="1" ht="18" outlineLevel="1">
      <c r="B455" s="187">
        <v>5025232898817</v>
      </c>
      <c r="C455" s="62" t="s">
        <v>262</v>
      </c>
      <c r="D455" s="56" t="str">
        <f>IFERROR(IF(VLOOKUP($C455,'Tarifa Compacta'!$C:$E,2,0)=0,"",VLOOKUP($C455,'Tarifa Compacta'!$C:$E,2,0)),"")</f>
        <v/>
      </c>
      <c r="E455" s="472" t="str">
        <f>IFERROR(VLOOKUP($C455,'Tarifa Compacta'!$C:$E,3,0),"")</f>
        <v>Cassette 90x90 desde 10kW hasta 14kW con nanoe™X</v>
      </c>
      <c r="F455" s="61">
        <f>IFERROR(VLOOKUP($C455,'Tarifa Compacta'!C:F,4,0),"")</f>
        <v>1093</v>
      </c>
    </row>
    <row r="456" spans="2:6" s="184" customFormat="1" ht="18" outlineLevel="1">
      <c r="B456" s="187">
        <v>5025232941070</v>
      </c>
      <c r="C456" s="62" t="s">
        <v>256</v>
      </c>
      <c r="D456" s="56" t="str">
        <f>IFERROR(IF(VLOOKUP($C456,'Tarifa Compacta'!$C:$E,2,0)=0,"",VLOOKUP($C456,'Tarifa Compacta'!$C:$E,2,0)),"")</f>
        <v>R32</v>
      </c>
      <c r="E456" s="466" t="str">
        <f>IFERROR(VLOOKUP($C456,'Tarifa Compacta'!$C:$E,3,0),"")</f>
        <v>14 kW Monofásica</v>
      </c>
      <c r="F456" s="61">
        <f>IFERROR(VLOOKUP($C456,'Tarifa Compacta'!C:F,4,0),"")</f>
        <v>3989</v>
      </c>
    </row>
    <row r="457" spans="2:6" s="184" customFormat="1" ht="18" outlineLevel="1">
      <c r="B457" s="187">
        <v>5025232910595</v>
      </c>
      <c r="C457" s="62" t="s">
        <v>263</v>
      </c>
      <c r="D457" s="56" t="str">
        <f>IFERROR(IF(VLOOKUP($C457,'Tarifa Compacta'!$C:$E,2,0)=0,"",VLOOKUP($C457,'Tarifa Compacta'!$C:$E,2,0)),"")</f>
        <v/>
      </c>
      <c r="E457" s="466" t="str">
        <f>IFERROR(VLOOKUP($C457,'Tarifa Compacta'!$C:$E,3,0),"")</f>
        <v>Panel cassette 90x90 PU2 / MU2</v>
      </c>
      <c r="F457" s="61">
        <f>IFERROR(VLOOKUP($C457,'Tarifa Compacta'!C:F,4,0),"")</f>
        <v>328</v>
      </c>
    </row>
    <row r="458" spans="2:6" s="184" customFormat="1" ht="18" outlineLevel="1">
      <c r="B458" s="188">
        <v>5025232910809</v>
      </c>
      <c r="C458" s="64" t="s">
        <v>333</v>
      </c>
      <c r="D458" s="374" t="str">
        <f>IFERROR(IF(VLOOKUP($C458,'Tarifa Compacta'!$C:$E,2,0)=0,"",VLOOKUP($C458,'Tarifa Compacta'!$C:$E,2,0)),"")</f>
        <v/>
      </c>
      <c r="E458" s="473" t="str">
        <f>IFERROR(VLOOKUP($C458,'Tarifa Compacta'!$C:$E,3,0),"")</f>
        <v>Mando por cable táctil simplificado (color negro)</v>
      </c>
      <c r="F458" s="65">
        <f>IFERROR(VLOOKUP($C458,'Tarifa Compacta'!C:F,4,0),"")</f>
        <v>188</v>
      </c>
    </row>
    <row r="459" spans="2:6" s="184" customFormat="1" ht="18.75" outlineLevel="1">
      <c r="B459" s="187" t="s">
        <v>1109</v>
      </c>
      <c r="C459" s="32" t="s">
        <v>810</v>
      </c>
      <c r="D459" s="97" t="str">
        <f>IFERROR(IF(VLOOKUP($C459,'Tarifa Compacta'!$C:$E,2,0)=0,"",VLOOKUP($C459,'Tarifa Compacta'!$C:$E,2,0)),"")</f>
        <v>R32</v>
      </c>
      <c r="E459" s="466" t="str">
        <f>IFERROR(VLOOKUP($C459,'Tarifa Compacta'!$C:$E,3,0),"")</f>
        <v>Kit cassette 90x90 14kW Standard trifásica + RTC6</v>
      </c>
      <c r="F459" s="22">
        <f>IFERROR(VLOOKUP($C459,'Tarifa Compacta'!C:F,4,0),"")</f>
        <v>5939</v>
      </c>
    </row>
    <row r="460" spans="2:6" s="184" customFormat="1" ht="18" outlineLevel="1">
      <c r="B460" s="187">
        <v>5025232898817</v>
      </c>
      <c r="C460" s="62" t="s">
        <v>262</v>
      </c>
      <c r="D460" s="56" t="str">
        <f>IFERROR(IF(VLOOKUP($C460,'Tarifa Compacta'!$C:$E,2,0)=0,"",VLOOKUP($C460,'Tarifa Compacta'!$C:$E,2,0)),"")</f>
        <v/>
      </c>
      <c r="E460" s="472" t="str">
        <f>IFERROR(VLOOKUP($C460,'Tarifa Compacta'!$C:$E,3,0),"")</f>
        <v>Cassette 90x90 desde 10kW hasta 14kW con nanoe™X</v>
      </c>
      <c r="F460" s="61">
        <f>IFERROR(VLOOKUP($C460,'Tarifa Compacta'!C:F,4,0),"")</f>
        <v>1093</v>
      </c>
    </row>
    <row r="461" spans="2:6" s="184" customFormat="1" ht="18" outlineLevel="1">
      <c r="B461" s="187">
        <v>5025232941087</v>
      </c>
      <c r="C461" s="62" t="s">
        <v>259</v>
      </c>
      <c r="D461" s="56" t="str">
        <f>IFERROR(IF(VLOOKUP($C461,'Tarifa Compacta'!$C:$E,2,0)=0,"",VLOOKUP($C461,'Tarifa Compacta'!$C:$E,2,0)),"")</f>
        <v>R32</v>
      </c>
      <c r="E461" s="466" t="str">
        <f>IFERROR(VLOOKUP($C461,'Tarifa Compacta'!$C:$E,3,0),"")</f>
        <v>14 kW Trifásica</v>
      </c>
      <c r="F461" s="61">
        <f>IFERROR(VLOOKUP($C461,'Tarifa Compacta'!C:F,4,0),"")</f>
        <v>4330</v>
      </c>
    </row>
    <row r="462" spans="2:6" s="184" customFormat="1" ht="18" outlineLevel="1">
      <c r="B462" s="193">
        <v>5025232910595</v>
      </c>
      <c r="C462" s="62" t="s">
        <v>263</v>
      </c>
      <c r="D462" s="56" t="str">
        <f>IFERROR(IF(VLOOKUP($C462,'Tarifa Compacta'!$C:$E,2,0)=0,"",VLOOKUP($C462,'Tarifa Compacta'!$C:$E,2,0)),"")</f>
        <v/>
      </c>
      <c r="E462" s="466" t="str">
        <f>IFERROR(VLOOKUP($C462,'Tarifa Compacta'!$C:$E,3,0),"")</f>
        <v>Panel cassette 90x90 PU2 / MU2</v>
      </c>
      <c r="F462" s="61">
        <f>IFERROR(VLOOKUP($C462,'Tarifa Compacta'!C:F,4,0),"")</f>
        <v>328</v>
      </c>
    </row>
    <row r="463" spans="2:6" s="184" customFormat="1" ht="18" outlineLevel="1">
      <c r="B463" s="188">
        <v>5025232910809</v>
      </c>
      <c r="C463" s="64" t="s">
        <v>333</v>
      </c>
      <c r="D463" s="374" t="str">
        <f>IFERROR(IF(VLOOKUP($C463,'Tarifa Compacta'!$C:$E,2,0)=0,"",VLOOKUP($C463,'Tarifa Compacta'!$C:$E,2,0)),"")</f>
        <v/>
      </c>
      <c r="E463" s="473" t="str">
        <f>IFERROR(VLOOKUP($C463,'Tarifa Compacta'!$C:$E,3,0),"")</f>
        <v>Mando por cable táctil simplificado (color negro)</v>
      </c>
      <c r="F463" s="65">
        <f>IFERROR(VLOOKUP($C463,'Tarifa Compacta'!C:F,4,0),"")</f>
        <v>188</v>
      </c>
    </row>
    <row r="464" spans="2:6" s="184" customFormat="1" ht="53.25" customHeight="1">
      <c r="B464" s="59" t="str">
        <f>'Títulos y textos'!A235</f>
        <v>KITS DE CASSETTE 90X90 PU3 ELITE CON nanoe™X + RTC5B</v>
      </c>
      <c r="C464" s="59"/>
      <c r="D464" s="372"/>
      <c r="E464" s="91"/>
      <c r="F464" s="60"/>
    </row>
    <row r="465" spans="2:8" s="184" customFormat="1" ht="15.75" customHeight="1">
      <c r="B465" s="185"/>
      <c r="C465" s="185"/>
      <c r="D465" s="373"/>
      <c r="E465" s="471"/>
      <c r="F465" s="186"/>
    </row>
    <row r="466" spans="2:8" s="184" customFormat="1" ht="18.75" outlineLevel="1">
      <c r="B466" s="187">
        <v>4010869372756</v>
      </c>
      <c r="C466" s="32" t="s">
        <v>835</v>
      </c>
      <c r="D466" s="97" t="str">
        <f>IFERROR(IF(VLOOKUP($C466,'Tarifa Compacta'!$C:$E,2,0)=0,"",VLOOKUP($C466,'Tarifa Compacta'!$C:$E,2,0)),"")</f>
        <v>R32</v>
      </c>
      <c r="E466" s="466" t="str">
        <f>IFERROR(VLOOKUP($C466,'Tarifa Compacta'!$C:$E,3,0),"")</f>
        <v>Kit cassette 90x90 3,60kW Elite + RTC5B</v>
      </c>
      <c r="F466" s="22">
        <f>IFERROR(VLOOKUP($C466,'Tarifa Compacta'!C:F,4,0),"")</f>
        <v>3462</v>
      </c>
    </row>
    <row r="467" spans="2:8" s="184" customFormat="1" ht="18" outlineLevel="1">
      <c r="B467" s="187">
        <v>5025232898831</v>
      </c>
      <c r="C467" s="62" t="s">
        <v>260</v>
      </c>
      <c r="D467" s="56" t="str">
        <f>IFERROR(IF(VLOOKUP($C467,'Tarifa Compacta'!$C:$E,2,0)=0,"",VLOOKUP($C467,'Tarifa Compacta'!$C:$E,2,0)),"")</f>
        <v/>
      </c>
      <c r="E467" s="472" t="str">
        <f>IFERROR(VLOOKUP($C467,'Tarifa Compacta'!$C:$E,3,0),"")</f>
        <v>Cassette 90x90 desde 3,60kW hasta 5kW con nanoe™X</v>
      </c>
      <c r="F467" s="61">
        <f>IFERROR(VLOOKUP($C467,'Tarifa Compacta'!C:F,4,0),"")</f>
        <v>906</v>
      </c>
    </row>
    <row r="468" spans="2:8" s="184" customFormat="1" ht="18" outlineLevel="1">
      <c r="B468" s="187">
        <v>5025232915507</v>
      </c>
      <c r="C468" s="62" t="s">
        <v>238</v>
      </c>
      <c r="D468" s="56" t="str">
        <f>IFERROR(IF(VLOOKUP($C468,'Tarifa Compacta'!$C:$E,2,0)=0,"",VLOOKUP($C468,'Tarifa Compacta'!$C:$E,2,0)),"")</f>
        <v>R32</v>
      </c>
      <c r="E468" s="466" t="str">
        <f>IFERROR(VLOOKUP($C468,'Tarifa Compacta'!$C:$E,3,0),"")</f>
        <v>3,6 kW Monofásica</v>
      </c>
      <c r="F468" s="61">
        <f>IFERROR(VLOOKUP($C468,'Tarifa Compacta'!C:F,4,0),"")</f>
        <v>2020</v>
      </c>
    </row>
    <row r="469" spans="2:8" s="184" customFormat="1" ht="18" outlineLevel="1">
      <c r="B469" s="187">
        <v>5025232910588</v>
      </c>
      <c r="C469" s="748" t="s">
        <v>264</v>
      </c>
      <c r="D469" s="56" t="str">
        <f>IFERROR(IF(VLOOKUP($C469,'Tarifa Compacta'!$C:$E,2,0)=0,"",VLOOKUP($C469,'Tarifa Compacta'!$C:$E,2,0)),"")</f>
        <v/>
      </c>
      <c r="E469" s="466" t="str">
        <f>IFERROR(VLOOKUP($C469,'Tarifa Compacta'!$C:$E,3,0),"")</f>
        <v>Panel cassette 90x90 PU2 / MU2 con Econavi</v>
      </c>
      <c r="F469" s="61">
        <f>IFERROR(VLOOKUP($C469,'Tarifa Compacta'!C:F,4,0),"")</f>
        <v>348</v>
      </c>
    </row>
    <row r="470" spans="2:8" s="184" customFormat="1" ht="18" outlineLevel="1">
      <c r="B470" s="188">
        <v>5025232880621</v>
      </c>
      <c r="C470" s="64" t="s">
        <v>336</v>
      </c>
      <c r="D470" s="374" t="str">
        <f>IFERROR(IF(VLOOKUP($C470,'Tarifa Compacta'!$C:$E,2,0)=0,"",VLOOKUP($C470,'Tarifa Compacta'!$C:$E,2,0)),"")</f>
        <v/>
      </c>
      <c r="E470" s="473" t="str">
        <f>IFERROR(VLOOKUP($C470,'Tarifa Compacta'!$C:$E,3,0),"")</f>
        <v>Mando de control por cable</v>
      </c>
      <c r="F470" s="65">
        <f>IFERROR(VLOOKUP($C470,'Tarifa Compacta'!C:F,4,0),"")</f>
        <v>188</v>
      </c>
    </row>
    <row r="471" spans="2:8" s="184" customFormat="1" ht="18.75" outlineLevel="1">
      <c r="B471" s="187">
        <v>4010869372763</v>
      </c>
      <c r="C471" s="32" t="s">
        <v>852</v>
      </c>
      <c r="D471" s="97" t="str">
        <f>IFERROR(IF(VLOOKUP($C471,'Tarifa Compacta'!$C:$E,2,0)=0,"",VLOOKUP($C471,'Tarifa Compacta'!$C:$E,2,0)),"")</f>
        <v>R32</v>
      </c>
      <c r="E471" s="466" t="str">
        <f>IFERROR(VLOOKUP($C471,'Tarifa Compacta'!$C:$E,3,0),"")</f>
        <v>Kit cassette 90x90 5kW Elite + RTC5B</v>
      </c>
      <c r="F471" s="22">
        <f>IFERROR(VLOOKUP($C471,'Tarifa Compacta'!C:F,4,0),"")</f>
        <v>3750</v>
      </c>
    </row>
    <row r="472" spans="2:8" s="184" customFormat="1" ht="18" outlineLevel="1">
      <c r="B472" s="187">
        <v>5025232898831</v>
      </c>
      <c r="C472" s="62" t="s">
        <v>260</v>
      </c>
      <c r="D472" s="56" t="str">
        <f>IFERROR(IF(VLOOKUP($C472,'Tarifa Compacta'!$C:$E,2,0)=0,"",VLOOKUP($C472,'Tarifa Compacta'!$C:$E,2,0)),"")</f>
        <v/>
      </c>
      <c r="E472" s="472" t="str">
        <f>IFERROR(VLOOKUP($C472,'Tarifa Compacta'!$C:$E,3,0),"")</f>
        <v>Cassette 90x90 desde 3,60kW hasta 5kW con nanoe™X</v>
      </c>
      <c r="F472" s="61">
        <f>IFERROR(VLOOKUP($C472,'Tarifa Compacta'!C:F,4,0),"")</f>
        <v>906</v>
      </c>
    </row>
    <row r="473" spans="2:8" s="184" customFormat="1" ht="18" outlineLevel="1">
      <c r="B473" s="187">
        <v>5025232915514</v>
      </c>
      <c r="C473" s="62" t="s">
        <v>239</v>
      </c>
      <c r="D473" s="56" t="str">
        <f>IFERROR(IF(VLOOKUP($C473,'Tarifa Compacta'!$C:$E,2,0)=0,"",VLOOKUP($C473,'Tarifa Compacta'!$C:$E,2,0)),"")</f>
        <v>R32</v>
      </c>
      <c r="E473" s="466" t="str">
        <f>IFERROR(VLOOKUP($C473,'Tarifa Compacta'!$C:$E,3,0),"")</f>
        <v>5 kW Monofásica</v>
      </c>
      <c r="F473" s="61">
        <f>IFERROR(VLOOKUP($C473,'Tarifa Compacta'!C:F,4,0),"")</f>
        <v>2308</v>
      </c>
    </row>
    <row r="474" spans="2:8" s="184" customFormat="1" ht="18" outlineLevel="1">
      <c r="B474" s="187">
        <v>5025232910588</v>
      </c>
      <c r="C474" s="62" t="s">
        <v>264</v>
      </c>
      <c r="D474" s="56" t="str">
        <f>IFERROR(IF(VLOOKUP($C474,'Tarifa Compacta'!$C:$E,2,0)=0,"",VLOOKUP($C474,'Tarifa Compacta'!$C:$E,2,0)),"")</f>
        <v/>
      </c>
      <c r="E474" s="466" t="str">
        <f>IFERROR(VLOOKUP($C474,'Tarifa Compacta'!$C:$E,3,0),"")</f>
        <v>Panel cassette 90x90 PU2 / MU2 con Econavi</v>
      </c>
      <c r="F474" s="61">
        <f>IFERROR(VLOOKUP($C474,'Tarifa Compacta'!C:F,4,0),"")</f>
        <v>348</v>
      </c>
    </row>
    <row r="475" spans="2:8" s="184" customFormat="1" ht="18" outlineLevel="1">
      <c r="B475" s="188">
        <v>5025232880621</v>
      </c>
      <c r="C475" s="64" t="s">
        <v>336</v>
      </c>
      <c r="D475" s="374" t="str">
        <f>IFERROR(IF(VLOOKUP($C475,'Tarifa Compacta'!$C:$E,2,0)=0,"",VLOOKUP($C475,'Tarifa Compacta'!$C:$E,2,0)),"")</f>
        <v/>
      </c>
      <c r="E475" s="473" t="str">
        <f>IFERROR(VLOOKUP($C475,'Tarifa Compacta'!$C:$E,3,0),"")</f>
        <v>Mando de control por cable</v>
      </c>
      <c r="F475" s="65">
        <f>IFERROR(VLOOKUP($C475,'Tarifa Compacta'!C:F,4,0),"")</f>
        <v>188</v>
      </c>
    </row>
    <row r="476" spans="2:8" s="184" customFormat="1" ht="18.75" outlineLevel="1">
      <c r="B476" s="187">
        <v>4010869372770</v>
      </c>
      <c r="C476" s="32" t="s">
        <v>872</v>
      </c>
      <c r="D476" s="97" t="str">
        <f>IFERROR(IF(VLOOKUP($C476,'Tarifa Compacta'!$C:$E,2,0)=0,"",VLOOKUP($C476,'Tarifa Compacta'!$C:$E,2,0)),"")</f>
        <v>R32</v>
      </c>
      <c r="E476" s="466" t="str">
        <f>IFERROR(VLOOKUP($C476,'Tarifa Compacta'!$C:$E,3,0),"")</f>
        <v>Kit cassette 90x90 6kW Elite + RTC5B</v>
      </c>
      <c r="F476" s="22">
        <f>IFERROR(VLOOKUP($C476,'Tarifa Compacta'!C:F,4,0),"")</f>
        <v>4068</v>
      </c>
    </row>
    <row r="477" spans="2:8" s="184" customFormat="1" ht="18" outlineLevel="1">
      <c r="B477" s="187">
        <v>5025232898824</v>
      </c>
      <c r="C477" s="62" t="s">
        <v>261</v>
      </c>
      <c r="D477" s="56" t="str">
        <f>IFERROR(IF(VLOOKUP($C477,'Tarifa Compacta'!$C:$E,2,0)=0,"",VLOOKUP($C477,'Tarifa Compacta'!$C:$E,2,0)),"")</f>
        <v/>
      </c>
      <c r="E477" s="472" t="str">
        <f>IFERROR(VLOOKUP($C477,'Tarifa Compacta'!$C:$E,3,0),"")</f>
        <v>Cassette 90x90 desde 6kW hasta 7,10kW con nanoe™X</v>
      </c>
      <c r="F477" s="61">
        <f>IFERROR(VLOOKUP($C477,'Tarifa Compacta'!C:F,4,0),"")</f>
        <v>1092</v>
      </c>
    </row>
    <row r="478" spans="2:8" s="184" customFormat="1" ht="18" outlineLevel="1">
      <c r="B478" s="187">
        <v>5025232915521</v>
      </c>
      <c r="C478" s="62" t="s">
        <v>240</v>
      </c>
      <c r="D478" s="56" t="str">
        <f>IFERROR(IF(VLOOKUP($C478,'Tarifa Compacta'!$C:$E,2,0)=0,"",VLOOKUP($C478,'Tarifa Compacta'!$C:$E,2,0)),"")</f>
        <v>R32</v>
      </c>
      <c r="E478" s="466" t="str">
        <f>IFERROR(VLOOKUP($C478,'Tarifa Compacta'!$C:$E,3,0),"")</f>
        <v>6 kW Monofásica</v>
      </c>
      <c r="F478" s="61">
        <f>IFERROR(VLOOKUP($C478,'Tarifa Compacta'!C:F,4,0),"")</f>
        <v>2440</v>
      </c>
    </row>
    <row r="479" spans="2:8" s="184" customFormat="1" ht="18" outlineLevel="1">
      <c r="B479" s="187">
        <v>5025232910588</v>
      </c>
      <c r="C479" s="62" t="s">
        <v>264</v>
      </c>
      <c r="D479" s="56" t="str">
        <f>IFERROR(IF(VLOOKUP($C479,'Tarifa Compacta'!$C:$E,2,0)=0,"",VLOOKUP($C479,'Tarifa Compacta'!$C:$E,2,0)),"")</f>
        <v/>
      </c>
      <c r="E479" s="466" t="str">
        <f>IFERROR(VLOOKUP($C479,'Tarifa Compacta'!$C:$E,3,0),"")</f>
        <v>Panel cassette 90x90 PU2 / MU2 con Econavi</v>
      </c>
      <c r="F479" s="61">
        <f>IFERROR(VLOOKUP($C479,'Tarifa Compacta'!C:F,4,0),"")</f>
        <v>348</v>
      </c>
      <c r="H479" s="4"/>
    </row>
    <row r="480" spans="2:8" s="184" customFormat="1" ht="18" outlineLevel="1">
      <c r="B480" s="188">
        <v>5025232880621</v>
      </c>
      <c r="C480" s="64" t="s">
        <v>336</v>
      </c>
      <c r="D480" s="374" t="str">
        <f>IFERROR(IF(VLOOKUP($C480,'Tarifa Compacta'!$C:$E,2,0)=0,"",VLOOKUP($C480,'Tarifa Compacta'!$C:$E,2,0)),"")</f>
        <v/>
      </c>
      <c r="E480" s="473" t="str">
        <f>IFERROR(VLOOKUP($C480,'Tarifa Compacta'!$C:$E,3,0),"")</f>
        <v>Mando de control por cable</v>
      </c>
      <c r="F480" s="65">
        <f>IFERROR(VLOOKUP($C480,'Tarifa Compacta'!C:F,4,0),"")</f>
        <v>188</v>
      </c>
    </row>
    <row r="481" spans="2:6" s="184" customFormat="1" ht="18.75" outlineLevel="1">
      <c r="B481" s="187" t="s">
        <v>1049</v>
      </c>
      <c r="C481" s="32" t="s">
        <v>1091</v>
      </c>
      <c r="D481" s="97" t="str">
        <f>IFERROR(IF(VLOOKUP($C481,'Tarifa Compacta'!$C:$E,2,0)=0,"",VLOOKUP($C481,'Tarifa Compacta'!$C:$E,2,0)),"")</f>
        <v>R32</v>
      </c>
      <c r="E481" s="466" t="str">
        <f>IFERROR(VLOOKUP($C481,'Tarifa Compacta'!$C:$E,3,0),"")</f>
        <v>Kit cassette 90x90 7,10kW Elite trifásica + RTC5B</v>
      </c>
      <c r="F481" s="22">
        <f>IFERROR(VLOOKUP($C481,'Tarifa Compacta'!C:F,4,0),"")</f>
        <v>5018</v>
      </c>
    </row>
    <row r="482" spans="2:6" s="184" customFormat="1" ht="18" outlineLevel="1">
      <c r="B482" s="187">
        <v>5025232898824</v>
      </c>
      <c r="C482" s="62" t="s">
        <v>261</v>
      </c>
      <c r="D482" s="56" t="str">
        <f>IFERROR(IF(VLOOKUP($C482,'Tarifa Compacta'!$C:$E,2,0)=0,"",VLOOKUP($C482,'Tarifa Compacta'!$C:$E,2,0)),"")</f>
        <v/>
      </c>
      <c r="E482" s="472" t="str">
        <f>IFERROR(VLOOKUP($C482,'Tarifa Compacta'!$C:$E,3,0),"")</f>
        <v>Cassette 90x90 desde 6kW hasta 7,10kW con nanoe™X</v>
      </c>
      <c r="F482" s="61">
        <f>IFERROR(VLOOKUP($C482,'Tarifa Compacta'!C:F,4,0),"")</f>
        <v>1092</v>
      </c>
    </row>
    <row r="483" spans="2:6" s="184" customFormat="1" ht="18" outlineLevel="1">
      <c r="B483" s="187">
        <v>5025232914517</v>
      </c>
      <c r="C483" s="62" t="s">
        <v>245</v>
      </c>
      <c r="D483" s="56" t="str">
        <f>IFERROR(IF(VLOOKUP($C483,'Tarifa Compacta'!$C:$E,2,0)=0,"",VLOOKUP($C483,'Tarifa Compacta'!$C:$E,2,0)),"")</f>
        <v>R32</v>
      </c>
      <c r="E483" s="466" t="str">
        <f>IFERROR(VLOOKUP($C483,'Tarifa Compacta'!$C:$E,3,0),"")</f>
        <v>7,1 kW Trifásica</v>
      </c>
      <c r="F483" s="61">
        <f>IFERROR(VLOOKUP($C483,'Tarifa Compacta'!C:F,4,0),"")</f>
        <v>3390</v>
      </c>
    </row>
    <row r="484" spans="2:6" s="184" customFormat="1" ht="18" outlineLevel="1">
      <c r="B484" s="187">
        <v>5025232910588</v>
      </c>
      <c r="C484" s="62" t="s">
        <v>264</v>
      </c>
      <c r="D484" s="56" t="str">
        <f>IFERROR(IF(VLOOKUP($C484,'Tarifa Compacta'!$C:$E,2,0)=0,"",VLOOKUP($C484,'Tarifa Compacta'!$C:$E,2,0)),"")</f>
        <v/>
      </c>
      <c r="E484" s="466" t="str">
        <f>IFERROR(VLOOKUP($C484,'Tarifa Compacta'!$C:$E,3,0),"")</f>
        <v>Panel cassette 90x90 PU2 / MU2 con Econavi</v>
      </c>
      <c r="F484" s="61">
        <f>IFERROR(VLOOKUP($C484,'Tarifa Compacta'!C:F,4,0),"")</f>
        <v>348</v>
      </c>
    </row>
    <row r="485" spans="2:6" s="184" customFormat="1" ht="18" outlineLevel="1">
      <c r="B485" s="188">
        <v>5025232880621</v>
      </c>
      <c r="C485" s="64" t="s">
        <v>336</v>
      </c>
      <c r="D485" s="374" t="str">
        <f>IFERROR(IF(VLOOKUP($C485,'Tarifa Compacta'!$C:$E,2,0)=0,"",VLOOKUP($C485,'Tarifa Compacta'!$C:$E,2,0)),"")</f>
        <v/>
      </c>
      <c r="E485" s="473" t="str">
        <f>IFERROR(VLOOKUP($C485,'Tarifa Compacta'!$C:$E,3,0),"")</f>
        <v>Mando de control por cable</v>
      </c>
      <c r="F485" s="65">
        <f>IFERROR(VLOOKUP($C485,'Tarifa Compacta'!C:F,4,0),"")</f>
        <v>188</v>
      </c>
    </row>
    <row r="486" spans="2:6" s="184" customFormat="1" ht="18.75" outlineLevel="1">
      <c r="B486" s="187" t="s">
        <v>1049</v>
      </c>
      <c r="C486" s="32" t="s">
        <v>1092</v>
      </c>
      <c r="D486" s="97" t="str">
        <f>IFERROR(IF(VLOOKUP($C486,'Tarifa Compacta'!$C:$E,2,0)=0,"",VLOOKUP($C486,'Tarifa Compacta'!$C:$E,2,0)),"")</f>
        <v>R32</v>
      </c>
      <c r="E486" s="466" t="str">
        <f>IFERROR(VLOOKUP($C486,'Tarifa Compacta'!$C:$E,3,0),"")</f>
        <v>Kit cassette 90x90 10kW Elite + RTC5B</v>
      </c>
      <c r="F486" s="22">
        <f>IFERROR(VLOOKUP($C486,'Tarifa Compacta'!C:F,4,0),"")</f>
        <v>5369</v>
      </c>
    </row>
    <row r="487" spans="2:6" s="184" customFormat="1" ht="18" outlineLevel="1">
      <c r="B487" s="187">
        <v>5025232898817</v>
      </c>
      <c r="C487" s="62" t="s">
        <v>262</v>
      </c>
      <c r="D487" s="56" t="str">
        <f>IFERROR(IF(VLOOKUP($C487,'Tarifa Compacta'!$C:$E,2,0)=0,"",VLOOKUP($C487,'Tarifa Compacta'!$C:$E,2,0)),"")</f>
        <v/>
      </c>
      <c r="E487" s="472" t="str">
        <f>IFERROR(VLOOKUP($C487,'Tarifa Compacta'!$C:$E,3,0),"")</f>
        <v>Cassette 90x90 desde 10kW hasta 14kW con nanoe™X</v>
      </c>
      <c r="F487" s="61">
        <f>IFERROR(VLOOKUP($C487,'Tarifa Compacta'!C:F,4,0),"")</f>
        <v>1093</v>
      </c>
    </row>
    <row r="488" spans="2:6" s="184" customFormat="1" ht="18" outlineLevel="1">
      <c r="B488" s="187">
        <v>5025232914524</v>
      </c>
      <c r="C488" s="62" t="s">
        <v>242</v>
      </c>
      <c r="D488" s="56" t="str">
        <f>IFERROR(IF(VLOOKUP($C488,'Tarifa Compacta'!$C:$E,2,0)=0,"",VLOOKUP($C488,'Tarifa Compacta'!$C:$E,2,0)),"")</f>
        <v>R32</v>
      </c>
      <c r="E488" s="466" t="str">
        <f>IFERROR(VLOOKUP($C488,'Tarifa Compacta'!$C:$E,3,0),"")</f>
        <v>10 kW Monofásica</v>
      </c>
      <c r="F488" s="61">
        <f>IFERROR(VLOOKUP($C488,'Tarifa Compacta'!C:F,4,0),"")</f>
        <v>3740</v>
      </c>
    </row>
    <row r="489" spans="2:6" s="184" customFormat="1" ht="18" outlineLevel="1">
      <c r="B489" s="187">
        <v>5025232910588</v>
      </c>
      <c r="C489" s="62" t="s">
        <v>264</v>
      </c>
      <c r="D489" s="56" t="str">
        <f>IFERROR(IF(VLOOKUP($C489,'Tarifa Compacta'!$C:$E,2,0)=0,"",VLOOKUP($C489,'Tarifa Compacta'!$C:$E,2,0)),"")</f>
        <v/>
      </c>
      <c r="E489" s="466" t="str">
        <f>IFERROR(VLOOKUP($C489,'Tarifa Compacta'!$C:$E,3,0),"")</f>
        <v>Panel cassette 90x90 PU2 / MU2 con Econavi</v>
      </c>
      <c r="F489" s="61">
        <f>IFERROR(VLOOKUP($C489,'Tarifa Compacta'!C:F,4,0),"")</f>
        <v>348</v>
      </c>
    </row>
    <row r="490" spans="2:6" s="184" customFormat="1" ht="18" outlineLevel="1">
      <c r="B490" s="188">
        <v>5025232880621</v>
      </c>
      <c r="C490" s="64" t="s">
        <v>336</v>
      </c>
      <c r="D490" s="374" t="str">
        <f>IFERROR(IF(VLOOKUP($C490,'Tarifa Compacta'!$C:$E,2,0)=0,"",VLOOKUP($C490,'Tarifa Compacta'!$C:$E,2,0)),"")</f>
        <v/>
      </c>
      <c r="E490" s="473" t="str">
        <f>IFERROR(VLOOKUP($C490,'Tarifa Compacta'!$C:$E,3,0),"")</f>
        <v>Mando de control por cable</v>
      </c>
      <c r="F490" s="65">
        <f>IFERROR(VLOOKUP($C490,'Tarifa Compacta'!C:F,4,0),"")</f>
        <v>188</v>
      </c>
    </row>
    <row r="491" spans="2:6" s="184" customFormat="1" ht="18.75" outlineLevel="1">
      <c r="B491" s="187" t="s">
        <v>1049</v>
      </c>
      <c r="C491" s="32" t="s">
        <v>1093</v>
      </c>
      <c r="D491" s="97" t="str">
        <f>IFERROR(IF(VLOOKUP($C491,'Tarifa Compacta'!$C:$E,2,0)=0,"",VLOOKUP($C491,'Tarifa Compacta'!$C:$E,2,0)),"")</f>
        <v>R32</v>
      </c>
      <c r="E491" s="466" t="str">
        <f>IFERROR(VLOOKUP($C491,'Tarifa Compacta'!$C:$E,3,0),"")</f>
        <v>Kit cassette 90x90 10kW Elite trifásica + RTC5B</v>
      </c>
      <c r="F491" s="22">
        <f>IFERROR(VLOOKUP($C491,'Tarifa Compacta'!C:F,4,0),"")</f>
        <v>5702</v>
      </c>
    </row>
    <row r="492" spans="2:6" s="184" customFormat="1" ht="18" outlineLevel="1">
      <c r="B492" s="187">
        <v>5025232898817</v>
      </c>
      <c r="C492" s="62" t="s">
        <v>262</v>
      </c>
      <c r="D492" s="56" t="str">
        <f>IFERROR(IF(VLOOKUP($C492,'Tarifa Compacta'!$C:$E,2,0)=0,"",VLOOKUP($C492,'Tarifa Compacta'!$C:$E,2,0)),"")</f>
        <v/>
      </c>
      <c r="E492" s="472" t="str">
        <f>IFERROR(VLOOKUP($C492,'Tarifa Compacta'!$C:$E,3,0),"")</f>
        <v>Cassette 90x90 desde 10kW hasta 14kW con nanoe™X</v>
      </c>
      <c r="F492" s="61">
        <f>IFERROR(VLOOKUP($C492,'Tarifa Compacta'!C:F,4,0),"")</f>
        <v>1093</v>
      </c>
    </row>
    <row r="493" spans="2:6" s="184" customFormat="1" ht="18" outlineLevel="1">
      <c r="B493" s="187">
        <v>5025232914531</v>
      </c>
      <c r="C493" s="62" t="s">
        <v>246</v>
      </c>
      <c r="D493" s="56" t="str">
        <f>IFERROR(IF(VLOOKUP($C493,'Tarifa Compacta'!$C:$E,2,0)=0,"",VLOOKUP($C493,'Tarifa Compacta'!$C:$E,2,0)),"")</f>
        <v>R32</v>
      </c>
      <c r="E493" s="466" t="str">
        <f>IFERROR(VLOOKUP($C493,'Tarifa Compacta'!$C:$E,3,0),"")</f>
        <v>10 kW Trifásica</v>
      </c>
      <c r="F493" s="61">
        <f>IFERROR(VLOOKUP($C493,'Tarifa Compacta'!C:F,4,0),"")</f>
        <v>4073</v>
      </c>
    </row>
    <row r="494" spans="2:6" s="184" customFormat="1" ht="18" outlineLevel="1">
      <c r="B494" s="187">
        <v>5025232910588</v>
      </c>
      <c r="C494" s="62" t="s">
        <v>264</v>
      </c>
      <c r="D494" s="56" t="str">
        <f>IFERROR(IF(VLOOKUP($C494,'Tarifa Compacta'!$C:$E,2,0)=0,"",VLOOKUP($C494,'Tarifa Compacta'!$C:$E,2,0)),"")</f>
        <v/>
      </c>
      <c r="E494" s="466" t="str">
        <f>IFERROR(VLOOKUP($C494,'Tarifa Compacta'!$C:$E,3,0),"")</f>
        <v>Panel cassette 90x90 PU2 / MU2 con Econavi</v>
      </c>
      <c r="F494" s="61">
        <f>IFERROR(VLOOKUP($C494,'Tarifa Compacta'!C:F,4,0),"")</f>
        <v>348</v>
      </c>
    </row>
    <row r="495" spans="2:6" s="184" customFormat="1" ht="18" outlineLevel="1">
      <c r="B495" s="188">
        <v>5025232880621</v>
      </c>
      <c r="C495" s="64" t="s">
        <v>336</v>
      </c>
      <c r="D495" s="374" t="str">
        <f>IFERROR(IF(VLOOKUP($C495,'Tarifa Compacta'!$C:$E,2,0)=0,"",VLOOKUP($C495,'Tarifa Compacta'!$C:$E,2,0)),"")</f>
        <v/>
      </c>
      <c r="E495" s="473" t="str">
        <f>IFERROR(VLOOKUP($C495,'Tarifa Compacta'!$C:$E,3,0),"")</f>
        <v>Mando de control por cable</v>
      </c>
      <c r="F495" s="65">
        <f>IFERROR(VLOOKUP($C495,'Tarifa Compacta'!C:F,4,0),"")</f>
        <v>188</v>
      </c>
    </row>
    <row r="496" spans="2:6" s="184" customFormat="1" ht="18.75" outlineLevel="1">
      <c r="B496" s="187" t="s">
        <v>1049</v>
      </c>
      <c r="C496" s="32" t="s">
        <v>1094</v>
      </c>
      <c r="D496" s="97" t="str">
        <f>IFERROR(IF(VLOOKUP($C496,'Tarifa Compacta'!$C:$E,2,0)=0,"",VLOOKUP($C496,'Tarifa Compacta'!$C:$E,2,0)),"")</f>
        <v>R32</v>
      </c>
      <c r="E496" s="466" t="str">
        <f>IFERROR(VLOOKUP($C496,'Tarifa Compacta'!$C:$E,3,0),"")</f>
        <v>Kit cassette 90x90 12,50kW Elite + RTC5B</v>
      </c>
      <c r="F496" s="22">
        <f>IFERROR(VLOOKUP($C496,'Tarifa Compacta'!C:F,4,0),"")</f>
        <v>6448</v>
      </c>
    </row>
    <row r="497" spans="2:6" s="184" customFormat="1" ht="18" outlineLevel="1">
      <c r="B497" s="187">
        <v>5025232898817</v>
      </c>
      <c r="C497" s="62" t="s">
        <v>262</v>
      </c>
      <c r="D497" s="56" t="str">
        <f>IFERROR(IF(VLOOKUP($C497,'Tarifa Compacta'!$C:$E,2,0)=0,"",VLOOKUP($C497,'Tarifa Compacta'!$C:$E,2,0)),"")</f>
        <v/>
      </c>
      <c r="E497" s="472" t="str">
        <f>IFERROR(VLOOKUP($C497,'Tarifa Compacta'!$C:$E,3,0),"")</f>
        <v>Cassette 90x90 desde 10kW hasta 14kW con nanoe™X</v>
      </c>
      <c r="F497" s="61">
        <f>IFERROR(VLOOKUP($C497,'Tarifa Compacta'!C:F,4,0),"")</f>
        <v>1093</v>
      </c>
    </row>
    <row r="498" spans="2:6" s="184" customFormat="1" ht="18" outlineLevel="1">
      <c r="B498" s="187">
        <v>5025232914548</v>
      </c>
      <c r="C498" s="62" t="s">
        <v>243</v>
      </c>
      <c r="D498" s="56" t="str">
        <f>IFERROR(IF(VLOOKUP($C498,'Tarifa Compacta'!$C:$E,2,0)=0,"",VLOOKUP($C498,'Tarifa Compacta'!$C:$E,2,0)),"")</f>
        <v>R32</v>
      </c>
      <c r="E498" s="466" t="str">
        <f>IFERROR(VLOOKUP($C498,'Tarifa Compacta'!$C:$E,3,0),"")</f>
        <v>12,5 kW Monofásica</v>
      </c>
      <c r="F498" s="61">
        <f>IFERROR(VLOOKUP($C498,'Tarifa Compacta'!C:F,4,0),"")</f>
        <v>4819</v>
      </c>
    </row>
    <row r="499" spans="2:6" s="184" customFormat="1" ht="18" outlineLevel="1">
      <c r="B499" s="187">
        <v>5025232910588</v>
      </c>
      <c r="C499" s="62" t="s">
        <v>264</v>
      </c>
      <c r="D499" s="56" t="str">
        <f>IFERROR(IF(VLOOKUP($C499,'Tarifa Compacta'!$C:$E,2,0)=0,"",VLOOKUP($C499,'Tarifa Compacta'!$C:$E,2,0)),"")</f>
        <v/>
      </c>
      <c r="E499" s="466" t="str">
        <f>IFERROR(VLOOKUP($C499,'Tarifa Compacta'!$C:$E,3,0),"")</f>
        <v>Panel cassette 90x90 PU2 / MU2 con Econavi</v>
      </c>
      <c r="F499" s="61">
        <f>IFERROR(VLOOKUP($C499,'Tarifa Compacta'!C:F,4,0),"")</f>
        <v>348</v>
      </c>
    </row>
    <row r="500" spans="2:6" s="184" customFormat="1" ht="18" outlineLevel="1">
      <c r="B500" s="188">
        <v>5025232880621</v>
      </c>
      <c r="C500" s="64" t="s">
        <v>336</v>
      </c>
      <c r="D500" s="374" t="str">
        <f>IFERROR(IF(VLOOKUP($C500,'Tarifa Compacta'!$C:$E,2,0)=0,"",VLOOKUP($C500,'Tarifa Compacta'!$C:$E,2,0)),"")</f>
        <v/>
      </c>
      <c r="E500" s="473" t="str">
        <f>IFERROR(VLOOKUP($C500,'Tarifa Compacta'!$C:$E,3,0),"")</f>
        <v>Mando de control por cable</v>
      </c>
      <c r="F500" s="65">
        <f>IFERROR(VLOOKUP($C500,'Tarifa Compacta'!C:F,4,0),"")</f>
        <v>188</v>
      </c>
    </row>
    <row r="501" spans="2:6" s="184" customFormat="1" ht="18.75" outlineLevel="1">
      <c r="B501" s="187" t="s">
        <v>1049</v>
      </c>
      <c r="C501" s="32" t="s">
        <v>1095</v>
      </c>
      <c r="D501" s="97" t="str">
        <f>IFERROR(IF(VLOOKUP($C501,'Tarifa Compacta'!$C:$E,2,0)=0,"",VLOOKUP($C501,'Tarifa Compacta'!$C:$E,2,0)),"")</f>
        <v>R32</v>
      </c>
      <c r="E501" s="466" t="str">
        <f>IFERROR(VLOOKUP($C501,'Tarifa Compacta'!$C:$E,3,0),"")</f>
        <v>Kit cassette 90x90 12,50kW Elite trifásica + RTC5B</v>
      </c>
      <c r="F501" s="22">
        <f>IFERROR(VLOOKUP($C501,'Tarifa Compacta'!C:F,4,0),"")</f>
        <v>6865</v>
      </c>
    </row>
    <row r="502" spans="2:6" s="184" customFormat="1" ht="18" outlineLevel="1">
      <c r="B502" s="187">
        <v>5025232898817</v>
      </c>
      <c r="C502" s="62" t="s">
        <v>262</v>
      </c>
      <c r="D502" s="56" t="str">
        <f>IFERROR(IF(VLOOKUP($C502,'Tarifa Compacta'!$C:$E,2,0)=0,"",VLOOKUP($C502,'Tarifa Compacta'!$C:$E,2,0)),"")</f>
        <v/>
      </c>
      <c r="E502" s="472" t="str">
        <f>IFERROR(VLOOKUP($C502,'Tarifa Compacta'!$C:$E,3,0),"")</f>
        <v>Cassette 90x90 desde 10kW hasta 14kW con nanoe™X</v>
      </c>
      <c r="F502" s="61">
        <f>IFERROR(VLOOKUP($C502,'Tarifa Compacta'!C:F,4,0),"")</f>
        <v>1093</v>
      </c>
    </row>
    <row r="503" spans="2:6" s="184" customFormat="1" ht="18" outlineLevel="1">
      <c r="B503" s="187">
        <v>5025232914555</v>
      </c>
      <c r="C503" s="62" t="s">
        <v>247</v>
      </c>
      <c r="D503" s="56" t="str">
        <f>IFERROR(IF(VLOOKUP($C503,'Tarifa Compacta'!$C:$E,2,0)=0,"",VLOOKUP($C503,'Tarifa Compacta'!$C:$E,2,0)),"")</f>
        <v>R32</v>
      </c>
      <c r="E503" s="466" t="str">
        <f>IFERROR(VLOOKUP($C503,'Tarifa Compacta'!$C:$E,3,0),"")</f>
        <v>12,5 kW Trifásica</v>
      </c>
      <c r="F503" s="61">
        <f>IFERROR(VLOOKUP($C503,'Tarifa Compacta'!C:F,4,0),"")</f>
        <v>5236</v>
      </c>
    </row>
    <row r="504" spans="2:6" s="184" customFormat="1" ht="18" outlineLevel="1">
      <c r="B504" s="187">
        <v>5025232910588</v>
      </c>
      <c r="C504" s="62" t="s">
        <v>264</v>
      </c>
      <c r="D504" s="56" t="str">
        <f>IFERROR(IF(VLOOKUP($C504,'Tarifa Compacta'!$C:$E,2,0)=0,"",VLOOKUP($C504,'Tarifa Compacta'!$C:$E,2,0)),"")</f>
        <v/>
      </c>
      <c r="E504" s="466" t="str">
        <f>IFERROR(VLOOKUP($C504,'Tarifa Compacta'!$C:$E,3,0),"")</f>
        <v>Panel cassette 90x90 PU2 / MU2 con Econavi</v>
      </c>
      <c r="F504" s="61">
        <f>IFERROR(VLOOKUP($C504,'Tarifa Compacta'!C:F,4,0),"")</f>
        <v>348</v>
      </c>
    </row>
    <row r="505" spans="2:6" s="184" customFormat="1" ht="18" outlineLevel="1">
      <c r="B505" s="188">
        <v>5025232880621</v>
      </c>
      <c r="C505" s="64" t="s">
        <v>336</v>
      </c>
      <c r="D505" s="374" t="str">
        <f>IFERROR(IF(VLOOKUP($C505,'Tarifa Compacta'!$C:$E,2,0)=0,"",VLOOKUP($C505,'Tarifa Compacta'!$C:$E,2,0)),"")</f>
        <v/>
      </c>
      <c r="E505" s="473" t="str">
        <f>IFERROR(VLOOKUP($C505,'Tarifa Compacta'!$C:$E,3,0),"")</f>
        <v>Mando de control por cable</v>
      </c>
      <c r="F505" s="65">
        <f>IFERROR(VLOOKUP($C505,'Tarifa Compacta'!C:F,4,0),"")</f>
        <v>188</v>
      </c>
    </row>
    <row r="506" spans="2:6" s="184" customFormat="1" ht="18.75" outlineLevel="1">
      <c r="B506" s="187" t="s">
        <v>1049</v>
      </c>
      <c r="C506" s="32" t="s">
        <v>1096</v>
      </c>
      <c r="D506" s="97" t="str">
        <f>IFERROR(IF(VLOOKUP($C506,'Tarifa Compacta'!$C:$E,2,0)=0,"",VLOOKUP($C506,'Tarifa Compacta'!$C:$E,2,0)),"")</f>
        <v>R32</v>
      </c>
      <c r="E506" s="466" t="str">
        <f>IFERROR(VLOOKUP($C506,'Tarifa Compacta'!$C:$E,3,0),"")</f>
        <v>Kit cassette 90x90 14kW Elite + RTC5B</v>
      </c>
      <c r="F506" s="22">
        <f>IFERROR(VLOOKUP($C506,'Tarifa Compacta'!C:F,4,0),"")</f>
        <v>7849</v>
      </c>
    </row>
    <row r="507" spans="2:6" s="184" customFormat="1" ht="18" outlineLevel="1">
      <c r="B507" s="187">
        <v>5025232898817</v>
      </c>
      <c r="C507" s="62" t="s">
        <v>262</v>
      </c>
      <c r="D507" s="56" t="str">
        <f>IFERROR(IF(VLOOKUP($C507,'Tarifa Compacta'!$C:$E,2,0)=0,"",VLOOKUP($C507,'Tarifa Compacta'!$C:$E,2,0)),"")</f>
        <v/>
      </c>
      <c r="E507" s="472" t="str">
        <f>IFERROR(VLOOKUP($C507,'Tarifa Compacta'!$C:$E,3,0),"")</f>
        <v>Cassette 90x90 desde 10kW hasta 14kW con nanoe™X</v>
      </c>
      <c r="F507" s="61">
        <f>IFERROR(VLOOKUP($C507,'Tarifa Compacta'!C:F,4,0),"")</f>
        <v>1093</v>
      </c>
    </row>
    <row r="508" spans="2:6" s="184" customFormat="1" ht="18" outlineLevel="1">
      <c r="B508" s="187">
        <v>5025232914562</v>
      </c>
      <c r="C508" s="62" t="s">
        <v>244</v>
      </c>
      <c r="D508" s="56" t="str">
        <f>IFERROR(IF(VLOOKUP($C508,'Tarifa Compacta'!$C:$E,2,0)=0,"",VLOOKUP($C508,'Tarifa Compacta'!$C:$E,2,0)),"")</f>
        <v>R32</v>
      </c>
      <c r="E508" s="466" t="str">
        <f>IFERROR(VLOOKUP($C508,'Tarifa Compacta'!$C:$E,3,0),"")</f>
        <v>14 kW Monofásica</v>
      </c>
      <c r="F508" s="61">
        <f>IFERROR(VLOOKUP($C508,'Tarifa Compacta'!C:F,4,0),"")</f>
        <v>6220</v>
      </c>
    </row>
    <row r="509" spans="2:6" s="184" customFormat="1" ht="18" outlineLevel="1">
      <c r="B509" s="187">
        <v>5025232910588</v>
      </c>
      <c r="C509" s="62" t="s">
        <v>264</v>
      </c>
      <c r="D509" s="56" t="str">
        <f>IFERROR(IF(VLOOKUP($C509,'Tarifa Compacta'!$C:$E,2,0)=0,"",VLOOKUP($C509,'Tarifa Compacta'!$C:$E,2,0)),"")</f>
        <v/>
      </c>
      <c r="E509" s="466" t="str">
        <f>IFERROR(VLOOKUP($C509,'Tarifa Compacta'!$C:$E,3,0),"")</f>
        <v>Panel cassette 90x90 PU2 / MU2 con Econavi</v>
      </c>
      <c r="F509" s="61">
        <f>IFERROR(VLOOKUP($C509,'Tarifa Compacta'!C:F,4,0),"")</f>
        <v>348</v>
      </c>
    </row>
    <row r="510" spans="2:6" s="184" customFormat="1" ht="18" outlineLevel="1">
      <c r="B510" s="188">
        <v>5025232880621</v>
      </c>
      <c r="C510" s="64" t="s">
        <v>336</v>
      </c>
      <c r="D510" s="374" t="str">
        <f>IFERROR(IF(VLOOKUP($C510,'Tarifa Compacta'!$C:$E,2,0)=0,"",VLOOKUP($C510,'Tarifa Compacta'!$C:$E,2,0)),"")</f>
        <v/>
      </c>
      <c r="E510" s="473" t="str">
        <f>IFERROR(VLOOKUP($C510,'Tarifa Compacta'!$C:$E,3,0),"")</f>
        <v>Mando de control por cable</v>
      </c>
      <c r="F510" s="65">
        <f>IFERROR(VLOOKUP($C510,'Tarifa Compacta'!C:F,4,0),"")</f>
        <v>188</v>
      </c>
    </row>
    <row r="511" spans="2:6" s="184" customFormat="1" ht="18.75" outlineLevel="1">
      <c r="B511" s="187" t="s">
        <v>1049</v>
      </c>
      <c r="C511" s="32" t="s">
        <v>1097</v>
      </c>
      <c r="D511" s="97" t="str">
        <f>IFERROR(IF(VLOOKUP($C511,'Tarifa Compacta'!$C:$E,2,0)=0,"",VLOOKUP($C511,'Tarifa Compacta'!$C:$E,2,0)),"")</f>
        <v>R32</v>
      </c>
      <c r="E511" s="466" t="str">
        <f>IFERROR(VLOOKUP($C511,'Tarifa Compacta'!$C:$E,3,0),"")</f>
        <v>Kit cassette 90x90 14kW Elite trifásica + RTC5B</v>
      </c>
      <c r="F511" s="22">
        <f>IFERROR(VLOOKUP($C511,'Tarifa Compacta'!C:F,4,0),"")</f>
        <v>8200</v>
      </c>
    </row>
    <row r="512" spans="2:6" s="184" customFormat="1" ht="18" outlineLevel="1">
      <c r="B512" s="187">
        <v>5025232898817</v>
      </c>
      <c r="C512" s="62" t="s">
        <v>262</v>
      </c>
      <c r="D512" s="56" t="str">
        <f>IFERROR(IF(VLOOKUP($C512,'Tarifa Compacta'!$C:$E,2,0)=0,"",VLOOKUP($C512,'Tarifa Compacta'!$C:$E,2,0)),"")</f>
        <v/>
      </c>
      <c r="E512" s="472" t="str">
        <f>IFERROR(VLOOKUP($C512,'Tarifa Compacta'!$C:$E,3,0),"")</f>
        <v>Cassette 90x90 desde 10kW hasta 14kW con nanoe™X</v>
      </c>
      <c r="F512" s="61">
        <f>IFERROR(VLOOKUP($C512,'Tarifa Compacta'!C:F,4,0),"")</f>
        <v>1093</v>
      </c>
    </row>
    <row r="513" spans="2:6" s="184" customFormat="1" ht="18" outlineLevel="1">
      <c r="B513" s="187">
        <v>5025232914579</v>
      </c>
      <c r="C513" s="62" t="s">
        <v>248</v>
      </c>
      <c r="D513" s="56" t="str">
        <f>IFERROR(IF(VLOOKUP($C513,'Tarifa Compacta'!$C:$E,2,0)=0,"",VLOOKUP($C513,'Tarifa Compacta'!$C:$E,2,0)),"")</f>
        <v>R32</v>
      </c>
      <c r="E513" s="466" t="str">
        <f>IFERROR(VLOOKUP($C513,'Tarifa Compacta'!$C:$E,3,0),"")</f>
        <v>14 kW Trifásica</v>
      </c>
      <c r="F513" s="61">
        <f>IFERROR(VLOOKUP($C513,'Tarifa Compacta'!C:F,4,0),"")</f>
        <v>6571</v>
      </c>
    </row>
    <row r="514" spans="2:6" s="184" customFormat="1" ht="18" outlineLevel="1">
      <c r="B514" s="187">
        <v>5025232910588</v>
      </c>
      <c r="C514" s="62" t="s">
        <v>264</v>
      </c>
      <c r="D514" s="56" t="str">
        <f>IFERROR(IF(VLOOKUP($C514,'Tarifa Compacta'!$C:$E,2,0)=0,"",VLOOKUP($C514,'Tarifa Compacta'!$C:$E,2,0)),"")</f>
        <v/>
      </c>
      <c r="E514" s="466" t="str">
        <f>IFERROR(VLOOKUP($C514,'Tarifa Compacta'!$C:$E,3,0),"")</f>
        <v>Panel cassette 90x90 PU2 / MU2 con Econavi</v>
      </c>
      <c r="F514" s="61">
        <f>IFERROR(VLOOKUP($C514,'Tarifa Compacta'!C:F,4,0),"")</f>
        <v>348</v>
      </c>
    </row>
    <row r="515" spans="2:6" s="184" customFormat="1" ht="18" outlineLevel="1">
      <c r="B515" s="188">
        <v>5025232880621</v>
      </c>
      <c r="C515" s="64" t="s">
        <v>336</v>
      </c>
      <c r="D515" s="374" t="str">
        <f>IFERROR(IF(VLOOKUP($C515,'Tarifa Compacta'!$C:$E,2,0)=0,"",VLOOKUP($C515,'Tarifa Compacta'!$C:$E,2,0)),"")</f>
        <v/>
      </c>
      <c r="E515" s="473" t="str">
        <f>IFERROR(VLOOKUP($C515,'Tarifa Compacta'!$C:$E,3,0),"")</f>
        <v>Mando de control por cable</v>
      </c>
      <c r="F515" s="65">
        <f>IFERROR(VLOOKUP($C515,'Tarifa Compacta'!C:F,4,0),"")</f>
        <v>188</v>
      </c>
    </row>
    <row r="516" spans="2:6" s="184" customFormat="1" ht="53.25" customHeight="1">
      <c r="B516" s="59" t="str">
        <f>'Títulos y textos'!A236</f>
        <v>KITS DE CASSETTE 90X90 PU3 ELITE CON nanoe™X + RTC6BLW</v>
      </c>
      <c r="C516" s="59"/>
      <c r="D516" s="372"/>
      <c r="E516" s="91"/>
      <c r="F516" s="60"/>
    </row>
    <row r="517" spans="2:6" s="184" customFormat="1" ht="15.75" customHeight="1">
      <c r="B517" s="185"/>
      <c r="C517" s="185"/>
      <c r="D517" s="373"/>
      <c r="E517" s="471"/>
      <c r="F517" s="186"/>
    </row>
    <row r="518" spans="2:6" s="184" customFormat="1" ht="18.75" outlineLevel="1">
      <c r="B518" s="187">
        <v>4010869372855</v>
      </c>
      <c r="C518" s="32" t="s">
        <v>834</v>
      </c>
      <c r="D518" s="97" t="str">
        <f>IFERROR(IF(VLOOKUP($C518,'Tarifa Compacta'!$C:$E,2,0)=0,"",VLOOKUP($C518,'Tarifa Compacta'!$C:$E,2,0)),"")</f>
        <v>R32</v>
      </c>
      <c r="E518" s="466" t="str">
        <f>IFERROR(VLOOKUP($C518,'Tarifa Compacta'!$C:$E,3,0),"")</f>
        <v>Kit cassette 90x90 3,60kW Elite + RTC6BLW</v>
      </c>
      <c r="F518" s="22">
        <f>IFERROR(VLOOKUP($C518,'Tarifa Compacta'!C:F,4,0),"")</f>
        <v>3568</v>
      </c>
    </row>
    <row r="519" spans="2:6" s="184" customFormat="1" ht="18" outlineLevel="1">
      <c r="B519" s="187">
        <v>5025232898831</v>
      </c>
      <c r="C519" s="62" t="s">
        <v>260</v>
      </c>
      <c r="D519" s="56" t="str">
        <f>IFERROR(IF(VLOOKUP($C519,'Tarifa Compacta'!$C:$E,2,0)=0,"",VLOOKUP($C519,'Tarifa Compacta'!$C:$E,2,0)),"")</f>
        <v/>
      </c>
      <c r="E519" s="472" t="str">
        <f>IFERROR(VLOOKUP($C519,'Tarifa Compacta'!$C:$E,3,0),"")</f>
        <v>Cassette 90x90 desde 3,60kW hasta 5kW con nanoe™X</v>
      </c>
      <c r="F519" s="61">
        <f>IFERROR(VLOOKUP($C519,'Tarifa Compacta'!C:F,4,0),"")</f>
        <v>906</v>
      </c>
    </row>
    <row r="520" spans="2:6" s="184" customFormat="1" ht="18" outlineLevel="1">
      <c r="B520" s="187">
        <v>5025232915507</v>
      </c>
      <c r="C520" s="62" t="s">
        <v>238</v>
      </c>
      <c r="D520" s="56" t="str">
        <f>IFERROR(IF(VLOOKUP($C520,'Tarifa Compacta'!$C:$E,2,0)=0,"",VLOOKUP($C520,'Tarifa Compacta'!$C:$E,2,0)),"")</f>
        <v>R32</v>
      </c>
      <c r="E520" s="466" t="str">
        <f>IFERROR(VLOOKUP($C520,'Tarifa Compacta'!$C:$E,3,0),"")</f>
        <v>3,6 kW Monofásica</v>
      </c>
      <c r="F520" s="61">
        <f>IFERROR(VLOOKUP($C520,'Tarifa Compacta'!C:F,4,0),"")</f>
        <v>2020</v>
      </c>
    </row>
    <row r="521" spans="2:6" s="184" customFormat="1" ht="18" outlineLevel="1">
      <c r="B521" s="187">
        <v>5025232910588</v>
      </c>
      <c r="C521" s="62" t="s">
        <v>264</v>
      </c>
      <c r="D521" s="56" t="str">
        <f>IFERROR(IF(VLOOKUP($C521,'Tarifa Compacta'!$C:$E,2,0)=0,"",VLOOKUP($C521,'Tarifa Compacta'!$C:$E,2,0)),"")</f>
        <v/>
      </c>
      <c r="E521" s="466" t="str">
        <f>IFERROR(VLOOKUP($C521,'Tarifa Compacta'!$C:$E,3,0),"")</f>
        <v>Panel cassette 90x90 PU2 / MU2 con Econavi</v>
      </c>
      <c r="F521" s="61">
        <f>IFERROR(VLOOKUP($C521,'Tarifa Compacta'!C:F,4,0),"")</f>
        <v>348</v>
      </c>
    </row>
    <row r="522" spans="2:6" s="184" customFormat="1" ht="18" outlineLevel="1">
      <c r="B522" s="188">
        <v>5025232910823</v>
      </c>
      <c r="C522" s="64" t="s">
        <v>335</v>
      </c>
      <c r="D522" s="374" t="str">
        <f>IFERROR(IF(VLOOKUP($C522,'Tarifa Compacta'!$C:$E,2,0)=0,"",VLOOKUP($C522,'Tarifa Compacta'!$C:$E,2,0)),"")</f>
        <v/>
      </c>
      <c r="E522" s="473" t="str">
        <f>IFERROR(VLOOKUP($C522,'Tarifa Compacta'!$C:$E,3,0),"")</f>
        <v>Mando por cable táctil simplificado con Bluetooth® y conexión Wi-Fi (color negro)</v>
      </c>
      <c r="F522" s="65">
        <f>IFERROR(VLOOKUP($C522,'Tarifa Compacta'!C:F,4,0),"")</f>
        <v>294</v>
      </c>
    </row>
    <row r="523" spans="2:6" s="184" customFormat="1" ht="18.75" outlineLevel="1">
      <c r="B523" s="187">
        <v>4010869372930</v>
      </c>
      <c r="C523" s="32" t="s">
        <v>851</v>
      </c>
      <c r="D523" s="97" t="str">
        <f>IFERROR(IF(VLOOKUP($C523,'Tarifa Compacta'!$C:$E,2,0)=0,"",VLOOKUP($C523,'Tarifa Compacta'!$C:$E,2,0)),"")</f>
        <v>R32</v>
      </c>
      <c r="E523" s="466" t="str">
        <f>IFERROR(VLOOKUP($C523,'Tarifa Compacta'!$C:$E,3,0),"")</f>
        <v>Kit cassette 90x90 5kW Elite + RTC6BLW</v>
      </c>
      <c r="F523" s="22">
        <f>IFERROR(VLOOKUP($C523,'Tarifa Compacta'!C:F,4,0),"")</f>
        <v>3856</v>
      </c>
    </row>
    <row r="524" spans="2:6" s="184" customFormat="1" ht="18" outlineLevel="1">
      <c r="B524" s="187">
        <v>5025232898831</v>
      </c>
      <c r="C524" s="62" t="s">
        <v>260</v>
      </c>
      <c r="D524" s="56" t="str">
        <f>IFERROR(IF(VLOOKUP($C524,'Tarifa Compacta'!$C:$E,2,0)=0,"",VLOOKUP($C524,'Tarifa Compacta'!$C:$E,2,0)),"")</f>
        <v/>
      </c>
      <c r="E524" s="472" t="str">
        <f>IFERROR(VLOOKUP($C524,'Tarifa Compacta'!$C:$E,3,0),"")</f>
        <v>Cassette 90x90 desde 3,60kW hasta 5kW con nanoe™X</v>
      </c>
      <c r="F524" s="61">
        <f>IFERROR(VLOOKUP($C524,'Tarifa Compacta'!C:F,4,0),"")</f>
        <v>906</v>
      </c>
    </row>
    <row r="525" spans="2:6" s="184" customFormat="1" ht="18" outlineLevel="1">
      <c r="B525" s="187">
        <v>5025232915514</v>
      </c>
      <c r="C525" s="62" t="s">
        <v>239</v>
      </c>
      <c r="D525" s="56" t="str">
        <f>IFERROR(IF(VLOOKUP($C525,'Tarifa Compacta'!$C:$E,2,0)=0,"",VLOOKUP($C525,'Tarifa Compacta'!$C:$E,2,0)),"")</f>
        <v>R32</v>
      </c>
      <c r="E525" s="466" t="str">
        <f>IFERROR(VLOOKUP($C525,'Tarifa Compacta'!$C:$E,3,0),"")</f>
        <v>5 kW Monofásica</v>
      </c>
      <c r="F525" s="61">
        <f>IFERROR(VLOOKUP($C525,'Tarifa Compacta'!C:F,4,0),"")</f>
        <v>2308</v>
      </c>
    </row>
    <row r="526" spans="2:6" s="184" customFormat="1" ht="18" outlineLevel="1">
      <c r="B526" s="187">
        <v>5025232910588</v>
      </c>
      <c r="C526" s="62" t="s">
        <v>264</v>
      </c>
      <c r="D526" s="56" t="str">
        <f>IFERROR(IF(VLOOKUP($C526,'Tarifa Compacta'!$C:$E,2,0)=0,"",VLOOKUP($C526,'Tarifa Compacta'!$C:$E,2,0)),"")</f>
        <v/>
      </c>
      <c r="E526" s="466" t="str">
        <f>IFERROR(VLOOKUP($C526,'Tarifa Compacta'!$C:$E,3,0),"")</f>
        <v>Panel cassette 90x90 PU2 / MU2 con Econavi</v>
      </c>
      <c r="F526" s="61">
        <f>IFERROR(VLOOKUP($C526,'Tarifa Compacta'!C:F,4,0),"")</f>
        <v>348</v>
      </c>
    </row>
    <row r="527" spans="2:6" s="184" customFormat="1" ht="18" outlineLevel="1">
      <c r="B527" s="188">
        <v>5025232910823</v>
      </c>
      <c r="C527" s="64" t="s">
        <v>335</v>
      </c>
      <c r="D527" s="374" t="str">
        <f>IFERROR(IF(VLOOKUP($C527,'Tarifa Compacta'!$C:$E,2,0)=0,"",VLOOKUP($C527,'Tarifa Compacta'!$C:$E,2,0)),"")</f>
        <v/>
      </c>
      <c r="E527" s="473" t="str">
        <f>IFERROR(VLOOKUP($C527,'Tarifa Compacta'!$C:$E,3,0),"")</f>
        <v>Mando por cable táctil simplificado con Bluetooth® y conexión Wi-Fi (color negro)</v>
      </c>
      <c r="F527" s="65">
        <f>IFERROR(VLOOKUP($C527,'Tarifa Compacta'!C:F,4,0),"")</f>
        <v>294</v>
      </c>
    </row>
    <row r="528" spans="2:6" s="184" customFormat="1" ht="18.75" outlineLevel="1">
      <c r="B528" s="187">
        <v>4010869372879</v>
      </c>
      <c r="C528" s="32" t="s">
        <v>871</v>
      </c>
      <c r="D528" s="97" t="str">
        <f>IFERROR(IF(VLOOKUP($C528,'Tarifa Compacta'!$C:$E,2,0)=0,"",VLOOKUP($C528,'Tarifa Compacta'!$C:$E,2,0)),"")</f>
        <v>R32</v>
      </c>
      <c r="E528" s="466" t="str">
        <f>IFERROR(VLOOKUP($C528,'Tarifa Compacta'!$C:$E,3,0),"")</f>
        <v>Kit cassette 90x90 6kW Elite + RTC6BLW</v>
      </c>
      <c r="F528" s="22">
        <f>IFERROR(VLOOKUP($C528,'Tarifa Compacta'!C:F,4,0),"")</f>
        <v>4174</v>
      </c>
    </row>
    <row r="529" spans="2:11" s="184" customFormat="1" ht="18" outlineLevel="1">
      <c r="B529" s="187">
        <v>5025232898824</v>
      </c>
      <c r="C529" s="62" t="s">
        <v>261</v>
      </c>
      <c r="D529" s="56" t="str">
        <f>IFERROR(IF(VLOOKUP($C529,'Tarifa Compacta'!$C:$E,2,0)=0,"",VLOOKUP($C529,'Tarifa Compacta'!$C:$E,2,0)),"")</f>
        <v/>
      </c>
      <c r="E529" s="472" t="str">
        <f>IFERROR(VLOOKUP($C529,'Tarifa Compacta'!$C:$E,3,0),"")</f>
        <v>Cassette 90x90 desde 6kW hasta 7,10kW con nanoe™X</v>
      </c>
      <c r="F529" s="61">
        <f>IFERROR(VLOOKUP($C529,'Tarifa Compacta'!C:F,4,0),"")</f>
        <v>1092</v>
      </c>
    </row>
    <row r="530" spans="2:11" s="184" customFormat="1" ht="18" outlineLevel="1">
      <c r="B530" s="187">
        <v>5025232915521</v>
      </c>
      <c r="C530" s="62" t="s">
        <v>240</v>
      </c>
      <c r="D530" s="56" t="str">
        <f>IFERROR(IF(VLOOKUP($C530,'Tarifa Compacta'!$C:$E,2,0)=0,"",VLOOKUP($C530,'Tarifa Compacta'!$C:$E,2,0)),"")</f>
        <v>R32</v>
      </c>
      <c r="E530" s="466" t="str">
        <f>IFERROR(VLOOKUP($C530,'Tarifa Compacta'!$C:$E,3,0),"")</f>
        <v>6 kW Monofásica</v>
      </c>
      <c r="F530" s="61">
        <f>IFERROR(VLOOKUP($C530,'Tarifa Compacta'!C:F,4,0),"")</f>
        <v>2440</v>
      </c>
    </row>
    <row r="531" spans="2:11" s="184" customFormat="1" ht="18" outlineLevel="1">
      <c r="B531" s="187">
        <v>5025232910588</v>
      </c>
      <c r="C531" s="62" t="s">
        <v>264</v>
      </c>
      <c r="D531" s="56" t="str">
        <f>IFERROR(IF(VLOOKUP($C531,'Tarifa Compacta'!$C:$E,2,0)=0,"",VLOOKUP($C531,'Tarifa Compacta'!$C:$E,2,0)),"")</f>
        <v/>
      </c>
      <c r="E531" s="466" t="str">
        <f>IFERROR(VLOOKUP($C531,'Tarifa Compacta'!$C:$E,3,0),"")</f>
        <v>Panel cassette 90x90 PU2 / MU2 con Econavi</v>
      </c>
      <c r="F531" s="61">
        <f>IFERROR(VLOOKUP($C531,'Tarifa Compacta'!C:F,4,0),"")</f>
        <v>348</v>
      </c>
      <c r="H531" s="4"/>
    </row>
    <row r="532" spans="2:11" s="184" customFormat="1" ht="18" outlineLevel="1">
      <c r="B532" s="188">
        <v>5025232910823</v>
      </c>
      <c r="C532" s="64" t="s">
        <v>335</v>
      </c>
      <c r="D532" s="374" t="str">
        <f>IFERROR(IF(VLOOKUP($C532,'Tarifa Compacta'!$C:$E,2,0)=0,"",VLOOKUP($C532,'Tarifa Compacta'!$C:$E,2,0)),"")</f>
        <v/>
      </c>
      <c r="E532" s="473" t="str">
        <f>IFERROR(VLOOKUP($C532,'Tarifa Compacta'!$C:$E,3,0),"")</f>
        <v>Mando por cable táctil simplificado con Bluetooth® y conexión Wi-Fi (color negro)</v>
      </c>
      <c r="F532" s="65">
        <f>IFERROR(VLOOKUP($C532,'Tarifa Compacta'!C:F,4,0),"")</f>
        <v>294</v>
      </c>
    </row>
    <row r="533" spans="2:11" s="184" customFormat="1" ht="18.75" outlineLevel="1">
      <c r="B533" s="187" t="s">
        <v>1049</v>
      </c>
      <c r="C533" s="32" t="s">
        <v>1081</v>
      </c>
      <c r="D533" s="97" t="str">
        <f>IFERROR(IF(VLOOKUP($C533,'Tarifa Compacta'!$C:$E,2,0)=0,"",VLOOKUP($C533,'Tarifa Compacta'!$C:$E,2,0)),"")</f>
        <v>R32</v>
      </c>
      <c r="E533" s="466" t="str">
        <f>IFERROR(VLOOKUP($C533,'Tarifa Compacta'!$C:$E,3,0),"")</f>
        <v>Kit cassette 90x90 7,10kW Elite + RTC6BLW</v>
      </c>
      <c r="F533" s="22">
        <f>IFERROR(VLOOKUP($C533,'Tarifa Compacta'!C:F,4,0),"")</f>
        <v>4809</v>
      </c>
    </row>
    <row r="534" spans="2:11" s="184" customFormat="1" ht="18" outlineLevel="1">
      <c r="B534" s="187">
        <v>5025232898824</v>
      </c>
      <c r="C534" s="62" t="s">
        <v>261</v>
      </c>
      <c r="D534" s="56" t="str">
        <f>IFERROR(IF(VLOOKUP($C534,'Tarifa Compacta'!$C:$E,2,0)=0,"",VLOOKUP($C534,'Tarifa Compacta'!$C:$E,2,0)),"")</f>
        <v/>
      </c>
      <c r="E534" s="472" t="str">
        <f>IFERROR(VLOOKUP($C534,'Tarifa Compacta'!$C:$E,3,0),"")</f>
        <v>Cassette 90x90 desde 6kW hasta 7,10kW con nanoe™X</v>
      </c>
      <c r="F534" s="61">
        <f>IFERROR(VLOOKUP($C534,'Tarifa Compacta'!C:F,4,0),"")</f>
        <v>1092</v>
      </c>
    </row>
    <row r="535" spans="2:11" s="184" customFormat="1" ht="18" outlineLevel="1">
      <c r="B535" s="187">
        <v>5025232914500</v>
      </c>
      <c r="C535" s="62" t="s">
        <v>241</v>
      </c>
      <c r="D535" s="56" t="str">
        <f>IFERROR(IF(VLOOKUP($C535,'Tarifa Compacta'!$C:$E,2,0)=0,"",VLOOKUP($C535,'Tarifa Compacta'!$C:$E,2,0)),"")</f>
        <v>R32</v>
      </c>
      <c r="E535" s="466" t="str">
        <f>IFERROR(VLOOKUP($C535,'Tarifa Compacta'!$C:$E,3,0),"")</f>
        <v>7,1 kW Monofásica</v>
      </c>
      <c r="F535" s="61">
        <f>IFERROR(VLOOKUP($C535,'Tarifa Compacta'!C:F,4,0),"")</f>
        <v>3075</v>
      </c>
    </row>
    <row r="536" spans="2:11" s="184" customFormat="1" ht="18" outlineLevel="1">
      <c r="B536" s="187">
        <v>5025232910588</v>
      </c>
      <c r="C536" s="62" t="s">
        <v>264</v>
      </c>
      <c r="D536" s="56" t="str">
        <f>IFERROR(IF(VLOOKUP($C536,'Tarifa Compacta'!$C:$E,2,0)=0,"",VLOOKUP($C536,'Tarifa Compacta'!$C:$E,2,0)),"")</f>
        <v/>
      </c>
      <c r="E536" s="466" t="str">
        <f>IFERROR(VLOOKUP($C536,'Tarifa Compacta'!$C:$E,3,0),"")</f>
        <v>Panel cassette 90x90 PU2 / MU2 con Econavi</v>
      </c>
      <c r="F536" s="61">
        <f>IFERROR(VLOOKUP($C536,'Tarifa Compacta'!C:F,4,0),"")</f>
        <v>348</v>
      </c>
    </row>
    <row r="537" spans="2:11" s="184" customFormat="1" ht="18" outlineLevel="1">
      <c r="B537" s="188">
        <v>5025232910823</v>
      </c>
      <c r="C537" s="64" t="s">
        <v>335</v>
      </c>
      <c r="D537" s="374" t="str">
        <f>IFERROR(IF(VLOOKUP($C537,'Tarifa Compacta'!$C:$E,2,0)=0,"",VLOOKUP($C537,'Tarifa Compacta'!$C:$E,2,0)),"")</f>
        <v/>
      </c>
      <c r="E537" s="473" t="str">
        <f>IFERROR(VLOOKUP($C537,'Tarifa Compacta'!$C:$E,3,0),"")</f>
        <v>Mando por cable táctil simplificado con Bluetooth® y conexión Wi-Fi (color negro)</v>
      </c>
      <c r="F537" s="65">
        <f>IFERROR(VLOOKUP($C537,'Tarifa Compacta'!C:F,4,0),"")</f>
        <v>294</v>
      </c>
    </row>
    <row r="538" spans="2:11" s="184" customFormat="1" ht="18.75" outlineLevel="1">
      <c r="B538" s="187" t="s">
        <v>1049</v>
      </c>
      <c r="C538" s="32" t="s">
        <v>1082</v>
      </c>
      <c r="D538" s="97" t="str">
        <f>IFERROR(IF(VLOOKUP($C538,'Tarifa Compacta'!$C:$E,2,0)=0,"",VLOOKUP($C538,'Tarifa Compacta'!$C:$E,2,0)),"")</f>
        <v>R32</v>
      </c>
      <c r="E538" s="466" t="str">
        <f>IFERROR(VLOOKUP($C538,'Tarifa Compacta'!$C:$E,3,0),"")</f>
        <v>Kit cassette 90x90 7,10kW Elite trifásica + RTC6BLW</v>
      </c>
      <c r="F538" s="22">
        <f>IFERROR(VLOOKUP($C538,'Tarifa Compacta'!C:F,4,0),"")</f>
        <v>5124</v>
      </c>
    </row>
    <row r="539" spans="2:11" s="184" customFormat="1" ht="18" outlineLevel="1">
      <c r="B539" s="187">
        <v>5025232898824</v>
      </c>
      <c r="C539" s="62" t="s">
        <v>261</v>
      </c>
      <c r="D539" s="56" t="str">
        <f>IFERROR(IF(VLOOKUP($C539,'Tarifa Compacta'!$C:$E,2,0)=0,"",VLOOKUP($C539,'Tarifa Compacta'!$C:$E,2,0)),"")</f>
        <v/>
      </c>
      <c r="E539" s="472" t="str">
        <f>IFERROR(VLOOKUP($C539,'Tarifa Compacta'!$C:$E,3,0),"")</f>
        <v>Cassette 90x90 desde 6kW hasta 7,10kW con nanoe™X</v>
      </c>
      <c r="F539" s="61">
        <f>IFERROR(VLOOKUP($C539,'Tarifa Compacta'!C:F,4,0),"")</f>
        <v>1092</v>
      </c>
    </row>
    <row r="540" spans="2:11" s="184" customFormat="1" ht="18" outlineLevel="1">
      <c r="B540" s="187">
        <v>5025232914517</v>
      </c>
      <c r="C540" s="62" t="s">
        <v>245</v>
      </c>
      <c r="D540" s="56" t="str">
        <f>IFERROR(IF(VLOOKUP($C540,'Tarifa Compacta'!$C:$E,2,0)=0,"",VLOOKUP($C540,'Tarifa Compacta'!$C:$E,2,0)),"")</f>
        <v>R32</v>
      </c>
      <c r="E540" s="466" t="str">
        <f>IFERROR(VLOOKUP($C540,'Tarifa Compacta'!$C:$E,3,0),"")</f>
        <v>7,1 kW Trifásica</v>
      </c>
      <c r="F540" s="61">
        <f>IFERROR(VLOOKUP($C540,'Tarifa Compacta'!C:F,4,0),"")</f>
        <v>3390</v>
      </c>
    </row>
    <row r="541" spans="2:11" s="184" customFormat="1" ht="18" outlineLevel="1">
      <c r="B541" s="187">
        <v>5025232910588</v>
      </c>
      <c r="C541" s="62" t="s">
        <v>264</v>
      </c>
      <c r="D541" s="56" t="str">
        <f>IFERROR(IF(VLOOKUP($C541,'Tarifa Compacta'!$C:$E,2,0)=0,"",VLOOKUP($C541,'Tarifa Compacta'!$C:$E,2,0)),"")</f>
        <v/>
      </c>
      <c r="E541" s="466" t="str">
        <f>IFERROR(VLOOKUP($C541,'Tarifa Compacta'!$C:$E,3,0),"")</f>
        <v>Panel cassette 90x90 PU2 / MU2 con Econavi</v>
      </c>
      <c r="F541" s="61">
        <f>IFERROR(VLOOKUP($C541,'Tarifa Compacta'!C:F,4,0),"")</f>
        <v>348</v>
      </c>
    </row>
    <row r="542" spans="2:11" s="184" customFormat="1" ht="18" outlineLevel="1">
      <c r="B542" s="188">
        <v>5025232910823</v>
      </c>
      <c r="C542" s="64" t="s">
        <v>335</v>
      </c>
      <c r="D542" s="374" t="str">
        <f>IFERROR(IF(VLOOKUP($C542,'Tarifa Compacta'!$C:$E,2,0)=0,"",VLOOKUP($C542,'Tarifa Compacta'!$C:$E,2,0)),"")</f>
        <v/>
      </c>
      <c r="E542" s="473" t="str">
        <f>IFERROR(VLOOKUP($C542,'Tarifa Compacta'!$C:$E,3,0),"")</f>
        <v>Mando por cable táctil simplificado con Bluetooth® y conexión Wi-Fi (color negro)</v>
      </c>
      <c r="F542" s="65">
        <f>IFERROR(VLOOKUP($C542,'Tarifa Compacta'!C:F,4,0),"")</f>
        <v>294</v>
      </c>
    </row>
    <row r="543" spans="2:11" s="184" customFormat="1" ht="18.75" outlineLevel="1">
      <c r="B543" s="187" t="s">
        <v>1049</v>
      </c>
      <c r="C543" s="32" t="s">
        <v>1083</v>
      </c>
      <c r="D543" s="97" t="str">
        <f>IFERROR(IF(VLOOKUP($C543,'Tarifa Compacta'!$C:$E,2,0)=0,"",VLOOKUP($C543,'Tarifa Compacta'!$C:$E,2,0)),"")</f>
        <v>R32</v>
      </c>
      <c r="E543" s="466" t="str">
        <f>IFERROR(VLOOKUP($C543,'Tarifa Compacta'!$C:$E,3,0),"")</f>
        <v>Kit cassette 90x90 10kW Elite + RTC6BLW</v>
      </c>
      <c r="F543" s="22">
        <f>IFERROR(VLOOKUP($C543,'Tarifa Compacta'!C:F,4,0),"")</f>
        <v>5475</v>
      </c>
      <c r="K543" s="17"/>
    </row>
    <row r="544" spans="2:11" s="184" customFormat="1" ht="18" outlineLevel="1">
      <c r="B544" s="187">
        <v>5025232898817</v>
      </c>
      <c r="C544" s="62" t="s">
        <v>262</v>
      </c>
      <c r="D544" s="56" t="str">
        <f>IFERROR(IF(VLOOKUP($C544,'Tarifa Compacta'!$C:$E,2,0)=0,"",VLOOKUP($C544,'Tarifa Compacta'!$C:$E,2,0)),"")</f>
        <v/>
      </c>
      <c r="E544" s="472" t="str">
        <f>IFERROR(VLOOKUP($C544,'Tarifa Compacta'!$C:$E,3,0),"")</f>
        <v>Cassette 90x90 desde 10kW hasta 14kW con nanoe™X</v>
      </c>
      <c r="F544" s="61">
        <f>IFERROR(VLOOKUP($C544,'Tarifa Compacta'!C:F,4,0),"")</f>
        <v>1093</v>
      </c>
      <c r="K544" s="76"/>
    </row>
    <row r="545" spans="2:6" s="184" customFormat="1" ht="18" outlineLevel="1">
      <c r="B545" s="187">
        <v>5025232914524</v>
      </c>
      <c r="C545" s="62" t="s">
        <v>242</v>
      </c>
      <c r="D545" s="56" t="str">
        <f>IFERROR(IF(VLOOKUP($C545,'Tarifa Compacta'!$C:$E,2,0)=0,"",VLOOKUP($C545,'Tarifa Compacta'!$C:$E,2,0)),"")</f>
        <v>R32</v>
      </c>
      <c r="E545" s="466" t="str">
        <f>IFERROR(VLOOKUP($C545,'Tarifa Compacta'!$C:$E,3,0),"")</f>
        <v>10 kW Monofásica</v>
      </c>
      <c r="F545" s="61">
        <f>IFERROR(VLOOKUP($C545,'Tarifa Compacta'!C:F,4,0),"")</f>
        <v>3740</v>
      </c>
    </row>
    <row r="546" spans="2:6" s="184" customFormat="1" ht="18" outlineLevel="1">
      <c r="B546" s="187">
        <v>5025232910588</v>
      </c>
      <c r="C546" s="62" t="s">
        <v>264</v>
      </c>
      <c r="D546" s="56" t="str">
        <f>IFERROR(IF(VLOOKUP($C546,'Tarifa Compacta'!$C:$E,2,0)=0,"",VLOOKUP($C546,'Tarifa Compacta'!$C:$E,2,0)),"")</f>
        <v/>
      </c>
      <c r="E546" s="466" t="str">
        <f>IFERROR(VLOOKUP($C546,'Tarifa Compacta'!$C:$E,3,0),"")</f>
        <v>Panel cassette 90x90 PU2 / MU2 con Econavi</v>
      </c>
      <c r="F546" s="61">
        <f>IFERROR(VLOOKUP($C546,'Tarifa Compacta'!C:F,4,0),"")</f>
        <v>348</v>
      </c>
    </row>
    <row r="547" spans="2:6" s="184" customFormat="1" ht="18" outlineLevel="1">
      <c r="B547" s="188">
        <v>5025232910823</v>
      </c>
      <c r="C547" s="64" t="s">
        <v>335</v>
      </c>
      <c r="D547" s="374" t="str">
        <f>IFERROR(IF(VLOOKUP($C547,'Tarifa Compacta'!$C:$E,2,0)=0,"",VLOOKUP($C547,'Tarifa Compacta'!$C:$E,2,0)),"")</f>
        <v/>
      </c>
      <c r="E547" s="473" t="str">
        <f>IFERROR(VLOOKUP($C547,'Tarifa Compacta'!$C:$E,3,0),"")</f>
        <v>Mando por cable táctil simplificado con Bluetooth® y conexión Wi-Fi (color negro)</v>
      </c>
      <c r="F547" s="65">
        <f>IFERROR(VLOOKUP($C547,'Tarifa Compacta'!C:F,4,0),"")</f>
        <v>294</v>
      </c>
    </row>
    <row r="548" spans="2:6" s="184" customFormat="1" ht="18.75" outlineLevel="1">
      <c r="B548" s="187" t="s">
        <v>1049</v>
      </c>
      <c r="C548" s="32" t="s">
        <v>1084</v>
      </c>
      <c r="D548" s="97" t="str">
        <f>IFERROR(IF(VLOOKUP($C548,'Tarifa Compacta'!$C:$E,2,0)=0,"",VLOOKUP($C548,'Tarifa Compacta'!$C:$E,2,0)),"")</f>
        <v>R32</v>
      </c>
      <c r="E548" s="466" t="str">
        <f>IFERROR(VLOOKUP($C548,'Tarifa Compacta'!$C:$E,3,0),"")</f>
        <v>Kit cassette 90x90 10kW Elite trifásica + RTC6BLW</v>
      </c>
      <c r="F548" s="22">
        <f>IFERROR(VLOOKUP($C548,'Tarifa Compacta'!C:F,4,0),"")</f>
        <v>5808</v>
      </c>
    </row>
    <row r="549" spans="2:6" s="184" customFormat="1" ht="18" outlineLevel="1">
      <c r="B549" s="187">
        <v>5025232898817</v>
      </c>
      <c r="C549" s="62" t="s">
        <v>262</v>
      </c>
      <c r="D549" s="56" t="str">
        <f>IFERROR(IF(VLOOKUP($C549,'Tarifa Compacta'!$C:$E,2,0)=0,"",VLOOKUP($C549,'Tarifa Compacta'!$C:$E,2,0)),"")</f>
        <v/>
      </c>
      <c r="E549" s="472" t="str">
        <f>IFERROR(VLOOKUP($C549,'Tarifa Compacta'!$C:$E,3,0),"")</f>
        <v>Cassette 90x90 desde 10kW hasta 14kW con nanoe™X</v>
      </c>
      <c r="F549" s="61">
        <f>IFERROR(VLOOKUP($C549,'Tarifa Compacta'!C:F,4,0),"")</f>
        <v>1093</v>
      </c>
    </row>
    <row r="550" spans="2:6" s="184" customFormat="1" ht="18" outlineLevel="1">
      <c r="B550" s="187">
        <v>5025232914531</v>
      </c>
      <c r="C550" s="62" t="s">
        <v>246</v>
      </c>
      <c r="D550" s="56" t="str">
        <f>IFERROR(IF(VLOOKUP($C550,'Tarifa Compacta'!$C:$E,2,0)=0,"",VLOOKUP($C550,'Tarifa Compacta'!$C:$E,2,0)),"")</f>
        <v>R32</v>
      </c>
      <c r="E550" s="466" t="str">
        <f>IFERROR(VLOOKUP($C550,'Tarifa Compacta'!$C:$E,3,0),"")</f>
        <v>10 kW Trifásica</v>
      </c>
      <c r="F550" s="61">
        <f>IFERROR(VLOOKUP($C550,'Tarifa Compacta'!C:F,4,0),"")</f>
        <v>4073</v>
      </c>
    </row>
    <row r="551" spans="2:6" s="184" customFormat="1" ht="18" outlineLevel="1">
      <c r="B551" s="187">
        <v>5025232910588</v>
      </c>
      <c r="C551" s="62" t="s">
        <v>264</v>
      </c>
      <c r="D551" s="56" t="str">
        <f>IFERROR(IF(VLOOKUP($C551,'Tarifa Compacta'!$C:$E,2,0)=0,"",VLOOKUP($C551,'Tarifa Compacta'!$C:$E,2,0)),"")</f>
        <v/>
      </c>
      <c r="E551" s="466" t="str">
        <f>IFERROR(VLOOKUP($C551,'Tarifa Compacta'!$C:$E,3,0),"")</f>
        <v>Panel cassette 90x90 PU2 / MU2 con Econavi</v>
      </c>
      <c r="F551" s="61">
        <f>IFERROR(VLOOKUP($C551,'Tarifa Compacta'!C:F,4,0),"")</f>
        <v>348</v>
      </c>
    </row>
    <row r="552" spans="2:6" s="184" customFormat="1" ht="18" outlineLevel="1">
      <c r="B552" s="188">
        <v>5025232910823</v>
      </c>
      <c r="C552" s="64" t="s">
        <v>335</v>
      </c>
      <c r="D552" s="374" t="str">
        <f>IFERROR(IF(VLOOKUP($C552,'Tarifa Compacta'!$C:$E,2,0)=0,"",VLOOKUP($C552,'Tarifa Compacta'!$C:$E,2,0)),"")</f>
        <v/>
      </c>
      <c r="E552" s="473" t="str">
        <f>IFERROR(VLOOKUP($C552,'Tarifa Compacta'!$C:$E,3,0),"")</f>
        <v>Mando por cable táctil simplificado con Bluetooth® y conexión Wi-Fi (color negro)</v>
      </c>
      <c r="F552" s="65">
        <f>IFERROR(VLOOKUP($C552,'Tarifa Compacta'!C:F,4,0),"")</f>
        <v>294</v>
      </c>
    </row>
    <row r="553" spans="2:6" s="184" customFormat="1" ht="18.75" outlineLevel="1">
      <c r="B553" s="187" t="s">
        <v>1049</v>
      </c>
      <c r="C553" s="32" t="s">
        <v>1085</v>
      </c>
      <c r="D553" s="97" t="str">
        <f>IFERROR(IF(VLOOKUP($C553,'Tarifa Compacta'!$C:$E,2,0)=0,"",VLOOKUP($C553,'Tarifa Compacta'!$C:$E,2,0)),"")</f>
        <v>R32</v>
      </c>
      <c r="E553" s="466" t="str">
        <f>IFERROR(VLOOKUP($C553,'Tarifa Compacta'!$C:$E,3,0),"")</f>
        <v>Kit cassette 90x90 12,50kW Elite + RTC6BLW</v>
      </c>
      <c r="F553" s="22">
        <f>IFERROR(VLOOKUP($C553,'Tarifa Compacta'!C:F,4,0),"")</f>
        <v>6554</v>
      </c>
    </row>
    <row r="554" spans="2:6" s="184" customFormat="1" ht="18" outlineLevel="1">
      <c r="B554" s="187">
        <v>5025232898817</v>
      </c>
      <c r="C554" s="62" t="s">
        <v>262</v>
      </c>
      <c r="D554" s="56" t="str">
        <f>IFERROR(IF(VLOOKUP($C554,'Tarifa Compacta'!$C:$E,2,0)=0,"",VLOOKUP($C554,'Tarifa Compacta'!$C:$E,2,0)),"")</f>
        <v/>
      </c>
      <c r="E554" s="472" t="str">
        <f>IFERROR(VLOOKUP($C554,'Tarifa Compacta'!$C:$E,3,0),"")</f>
        <v>Cassette 90x90 desde 10kW hasta 14kW con nanoe™X</v>
      </c>
      <c r="F554" s="61">
        <f>IFERROR(VLOOKUP($C554,'Tarifa Compacta'!C:F,4,0),"")</f>
        <v>1093</v>
      </c>
    </row>
    <row r="555" spans="2:6" s="184" customFormat="1" ht="18" outlineLevel="1">
      <c r="B555" s="187">
        <v>5025232914548</v>
      </c>
      <c r="C555" s="62" t="s">
        <v>243</v>
      </c>
      <c r="D555" s="56" t="str">
        <f>IFERROR(IF(VLOOKUP($C555,'Tarifa Compacta'!$C:$E,2,0)=0,"",VLOOKUP($C555,'Tarifa Compacta'!$C:$E,2,0)),"")</f>
        <v>R32</v>
      </c>
      <c r="E555" s="466" t="str">
        <f>IFERROR(VLOOKUP($C555,'Tarifa Compacta'!$C:$E,3,0),"")</f>
        <v>12,5 kW Monofásica</v>
      </c>
      <c r="F555" s="61">
        <f>IFERROR(VLOOKUP($C555,'Tarifa Compacta'!C:F,4,0),"")</f>
        <v>4819</v>
      </c>
    </row>
    <row r="556" spans="2:6" s="184" customFormat="1" ht="18" outlineLevel="1">
      <c r="B556" s="187">
        <v>5025232910588</v>
      </c>
      <c r="C556" s="62" t="s">
        <v>264</v>
      </c>
      <c r="D556" s="56" t="str">
        <f>IFERROR(IF(VLOOKUP($C556,'Tarifa Compacta'!$C:$E,2,0)=0,"",VLOOKUP($C556,'Tarifa Compacta'!$C:$E,2,0)),"")</f>
        <v/>
      </c>
      <c r="E556" s="466" t="str">
        <f>IFERROR(VLOOKUP($C556,'Tarifa Compacta'!$C:$E,3,0),"")</f>
        <v>Panel cassette 90x90 PU2 / MU2 con Econavi</v>
      </c>
      <c r="F556" s="61">
        <f>IFERROR(VLOOKUP($C556,'Tarifa Compacta'!C:F,4,0),"")</f>
        <v>348</v>
      </c>
    </row>
    <row r="557" spans="2:6" s="184" customFormat="1" ht="18" outlineLevel="1">
      <c r="B557" s="188">
        <v>5025232910823</v>
      </c>
      <c r="C557" s="64" t="s">
        <v>335</v>
      </c>
      <c r="D557" s="374" t="str">
        <f>IFERROR(IF(VLOOKUP($C557,'Tarifa Compacta'!$C:$E,2,0)=0,"",VLOOKUP($C557,'Tarifa Compacta'!$C:$E,2,0)),"")</f>
        <v/>
      </c>
      <c r="E557" s="473" t="str">
        <f>IFERROR(VLOOKUP($C557,'Tarifa Compacta'!$C:$E,3,0),"")</f>
        <v>Mando por cable táctil simplificado con Bluetooth® y conexión Wi-Fi (color negro)</v>
      </c>
      <c r="F557" s="65">
        <f>IFERROR(VLOOKUP($C557,'Tarifa Compacta'!C:F,4,0),"")</f>
        <v>294</v>
      </c>
    </row>
    <row r="558" spans="2:6" s="184" customFormat="1" ht="18.75" outlineLevel="1">
      <c r="B558" s="187" t="s">
        <v>1049</v>
      </c>
      <c r="C558" s="32" t="s">
        <v>1086</v>
      </c>
      <c r="D558" s="97" t="str">
        <f>IFERROR(IF(VLOOKUP($C558,'Tarifa Compacta'!$C:$E,2,0)=0,"",VLOOKUP($C558,'Tarifa Compacta'!$C:$E,2,0)),"")</f>
        <v>R32</v>
      </c>
      <c r="E558" s="466" t="str">
        <f>IFERROR(VLOOKUP($C558,'Tarifa Compacta'!$C:$E,3,0),"")</f>
        <v>Kit cassette 90x90 12,50kW Elite trifásica + RTC6BLW</v>
      </c>
      <c r="F558" s="22">
        <f>IFERROR(VLOOKUP($C558,'Tarifa Compacta'!C:F,4,0),"")</f>
        <v>6971</v>
      </c>
    </row>
    <row r="559" spans="2:6" s="184" customFormat="1" ht="18" outlineLevel="1">
      <c r="B559" s="187">
        <v>5025232898817</v>
      </c>
      <c r="C559" s="62" t="s">
        <v>262</v>
      </c>
      <c r="D559" s="56" t="str">
        <f>IFERROR(IF(VLOOKUP($C559,'Tarifa Compacta'!$C:$E,2,0)=0,"",VLOOKUP($C559,'Tarifa Compacta'!$C:$E,2,0)),"")</f>
        <v/>
      </c>
      <c r="E559" s="472" t="str">
        <f>IFERROR(VLOOKUP($C559,'Tarifa Compacta'!$C:$E,3,0),"")</f>
        <v>Cassette 90x90 desde 10kW hasta 14kW con nanoe™X</v>
      </c>
      <c r="F559" s="61">
        <f>IFERROR(VLOOKUP($C559,'Tarifa Compacta'!C:F,4,0),"")</f>
        <v>1093</v>
      </c>
    </row>
    <row r="560" spans="2:6" s="184" customFormat="1" ht="18" outlineLevel="1">
      <c r="B560" s="187">
        <v>5025232914555</v>
      </c>
      <c r="C560" s="62" t="s">
        <v>247</v>
      </c>
      <c r="D560" s="56" t="str">
        <f>IFERROR(IF(VLOOKUP($C560,'Tarifa Compacta'!$C:$E,2,0)=0,"",VLOOKUP($C560,'Tarifa Compacta'!$C:$E,2,0)),"")</f>
        <v>R32</v>
      </c>
      <c r="E560" s="466" t="str">
        <f>IFERROR(VLOOKUP($C560,'Tarifa Compacta'!$C:$E,3,0),"")</f>
        <v>12,5 kW Trifásica</v>
      </c>
      <c r="F560" s="61">
        <f>IFERROR(VLOOKUP($C560,'Tarifa Compacta'!C:F,4,0),"")</f>
        <v>5236</v>
      </c>
    </row>
    <row r="561" spans="2:11" s="184" customFormat="1" ht="18" outlineLevel="1">
      <c r="B561" s="187">
        <v>5025232910588</v>
      </c>
      <c r="C561" s="62" t="s">
        <v>264</v>
      </c>
      <c r="D561" s="56" t="str">
        <f>IFERROR(IF(VLOOKUP($C561,'Tarifa Compacta'!$C:$E,2,0)=0,"",VLOOKUP($C561,'Tarifa Compacta'!$C:$E,2,0)),"")</f>
        <v/>
      </c>
      <c r="E561" s="466" t="str">
        <f>IFERROR(VLOOKUP($C561,'Tarifa Compacta'!$C:$E,3,0),"")</f>
        <v>Panel cassette 90x90 PU2 / MU2 con Econavi</v>
      </c>
      <c r="F561" s="61">
        <f>IFERROR(VLOOKUP($C561,'Tarifa Compacta'!C:F,4,0),"")</f>
        <v>348</v>
      </c>
    </row>
    <row r="562" spans="2:11" s="184" customFormat="1" ht="18" outlineLevel="1">
      <c r="B562" s="188">
        <v>5025232910823</v>
      </c>
      <c r="C562" s="64" t="s">
        <v>335</v>
      </c>
      <c r="D562" s="374" t="str">
        <f>IFERROR(IF(VLOOKUP($C562,'Tarifa Compacta'!$C:$E,2,0)=0,"",VLOOKUP($C562,'Tarifa Compacta'!$C:$E,2,0)),"")</f>
        <v/>
      </c>
      <c r="E562" s="473" t="str">
        <f>IFERROR(VLOOKUP($C562,'Tarifa Compacta'!$C:$E,3,0),"")</f>
        <v>Mando por cable táctil simplificado con Bluetooth® y conexión Wi-Fi (color negro)</v>
      </c>
      <c r="F562" s="65">
        <f>IFERROR(VLOOKUP($C562,'Tarifa Compacta'!C:F,4,0),"")</f>
        <v>294</v>
      </c>
    </row>
    <row r="563" spans="2:11" s="184" customFormat="1" ht="18.75" outlineLevel="1">
      <c r="B563" s="187" t="s">
        <v>1049</v>
      </c>
      <c r="C563" s="32" t="s">
        <v>1087</v>
      </c>
      <c r="D563" s="97" t="str">
        <f>IFERROR(IF(VLOOKUP($C563,'Tarifa Compacta'!$C:$E,2,0)=0,"",VLOOKUP($C563,'Tarifa Compacta'!$C:$E,2,0)),"")</f>
        <v>R32</v>
      </c>
      <c r="E563" s="466" t="str">
        <f>IFERROR(VLOOKUP($C563,'Tarifa Compacta'!$C:$E,3,0),"")</f>
        <v>Kit cassette 90x90 14kW Elite + RTC6BLW</v>
      </c>
      <c r="F563" s="22">
        <f>IFERROR(VLOOKUP($C563,'Tarifa Compacta'!C:F,4,0),"")</f>
        <v>7955</v>
      </c>
    </row>
    <row r="564" spans="2:11" s="184" customFormat="1" ht="18" outlineLevel="1">
      <c r="B564" s="187">
        <v>5025232898817</v>
      </c>
      <c r="C564" s="62" t="s">
        <v>262</v>
      </c>
      <c r="D564" s="56" t="str">
        <f>IFERROR(IF(VLOOKUP($C564,'Tarifa Compacta'!$C:$E,2,0)=0,"",VLOOKUP($C564,'Tarifa Compacta'!$C:$E,2,0)),"")</f>
        <v/>
      </c>
      <c r="E564" s="472" t="str">
        <f>IFERROR(VLOOKUP($C564,'Tarifa Compacta'!$C:$E,3,0),"")</f>
        <v>Cassette 90x90 desde 10kW hasta 14kW con nanoe™X</v>
      </c>
      <c r="F564" s="61">
        <f>IFERROR(VLOOKUP($C564,'Tarifa Compacta'!C:F,4,0),"")</f>
        <v>1093</v>
      </c>
    </row>
    <row r="565" spans="2:11" s="184" customFormat="1" ht="18" outlineLevel="1">
      <c r="B565" s="187">
        <v>5025232914562</v>
      </c>
      <c r="C565" s="62" t="s">
        <v>244</v>
      </c>
      <c r="D565" s="56" t="str">
        <f>IFERROR(IF(VLOOKUP($C565,'Tarifa Compacta'!$C:$E,2,0)=0,"",VLOOKUP($C565,'Tarifa Compacta'!$C:$E,2,0)),"")</f>
        <v>R32</v>
      </c>
      <c r="E565" s="466" t="str">
        <f>IFERROR(VLOOKUP($C565,'Tarifa Compacta'!$C:$E,3,0),"")</f>
        <v>14 kW Monofásica</v>
      </c>
      <c r="F565" s="61">
        <f>IFERROR(VLOOKUP($C565,'Tarifa Compacta'!C:F,4,0),"")</f>
        <v>6220</v>
      </c>
    </row>
    <row r="566" spans="2:11" s="184" customFormat="1" ht="18" outlineLevel="1">
      <c r="B566" s="187">
        <v>5025232910588</v>
      </c>
      <c r="C566" s="62" t="s">
        <v>264</v>
      </c>
      <c r="D566" s="56" t="str">
        <f>IFERROR(IF(VLOOKUP($C566,'Tarifa Compacta'!$C:$E,2,0)=0,"",VLOOKUP($C566,'Tarifa Compacta'!$C:$E,2,0)),"")</f>
        <v/>
      </c>
      <c r="E566" s="466" t="str">
        <f>IFERROR(VLOOKUP($C566,'Tarifa Compacta'!$C:$E,3,0),"")</f>
        <v>Panel cassette 90x90 PU2 / MU2 con Econavi</v>
      </c>
      <c r="F566" s="61">
        <f>IFERROR(VLOOKUP($C566,'Tarifa Compacta'!C:F,4,0),"")</f>
        <v>348</v>
      </c>
    </row>
    <row r="567" spans="2:11" s="184" customFormat="1" ht="18" outlineLevel="1">
      <c r="B567" s="188">
        <v>5025232910823</v>
      </c>
      <c r="C567" s="64" t="s">
        <v>335</v>
      </c>
      <c r="D567" s="374" t="str">
        <f>IFERROR(IF(VLOOKUP($C567,'Tarifa Compacta'!$C:$E,2,0)=0,"",VLOOKUP($C567,'Tarifa Compacta'!$C:$E,2,0)),"")</f>
        <v/>
      </c>
      <c r="E567" s="473" t="str">
        <f>IFERROR(VLOOKUP($C567,'Tarifa Compacta'!$C:$E,3,0),"")</f>
        <v>Mando por cable táctil simplificado con Bluetooth® y conexión Wi-Fi (color negro)</v>
      </c>
      <c r="F567" s="65">
        <f>IFERROR(VLOOKUP($C567,'Tarifa Compacta'!C:F,4,0),"")</f>
        <v>294</v>
      </c>
    </row>
    <row r="568" spans="2:11" s="184" customFormat="1" ht="18.75" outlineLevel="1">
      <c r="B568" s="187" t="s">
        <v>1049</v>
      </c>
      <c r="C568" s="32" t="s">
        <v>1088</v>
      </c>
      <c r="D568" s="97" t="str">
        <f>IFERROR(IF(VLOOKUP($C568,'Tarifa Compacta'!$C:$E,2,0)=0,"",VLOOKUP($C568,'Tarifa Compacta'!$C:$E,2,0)),"")</f>
        <v>R32</v>
      </c>
      <c r="E568" s="466" t="str">
        <f>IFERROR(VLOOKUP($C568,'Tarifa Compacta'!$C:$E,3,0),"")</f>
        <v>Kit cassette 90x90 14kW Elite trifásica + RTC6BLW</v>
      </c>
      <c r="F568" s="22">
        <f>IFERROR(VLOOKUP($C568,'Tarifa Compacta'!C:F,4,0),"")</f>
        <v>8306</v>
      </c>
    </row>
    <row r="569" spans="2:11" s="184" customFormat="1" ht="18" outlineLevel="1">
      <c r="B569" s="187">
        <v>5025232898817</v>
      </c>
      <c r="C569" s="62" t="s">
        <v>262</v>
      </c>
      <c r="D569" s="56" t="str">
        <f>IFERROR(IF(VLOOKUP($C569,'Tarifa Compacta'!$C:$E,2,0)=0,"",VLOOKUP($C569,'Tarifa Compacta'!$C:$E,2,0)),"")</f>
        <v/>
      </c>
      <c r="E569" s="472" t="str">
        <f>IFERROR(VLOOKUP($C569,'Tarifa Compacta'!$C:$E,3,0),"")</f>
        <v>Cassette 90x90 desde 10kW hasta 14kW con nanoe™X</v>
      </c>
      <c r="F569" s="61">
        <f>IFERROR(VLOOKUP($C569,'Tarifa Compacta'!C:F,4,0),"")</f>
        <v>1093</v>
      </c>
    </row>
    <row r="570" spans="2:11" s="184" customFormat="1" ht="18" outlineLevel="1">
      <c r="B570" s="187">
        <v>5025232914579</v>
      </c>
      <c r="C570" s="62" t="s">
        <v>248</v>
      </c>
      <c r="D570" s="56" t="str">
        <f>IFERROR(IF(VLOOKUP($C570,'Tarifa Compacta'!$C:$E,2,0)=0,"",VLOOKUP($C570,'Tarifa Compacta'!$C:$E,2,0)),"")</f>
        <v>R32</v>
      </c>
      <c r="E570" s="466" t="str">
        <f>IFERROR(VLOOKUP($C570,'Tarifa Compacta'!$C:$E,3,0),"")</f>
        <v>14 kW Trifásica</v>
      </c>
      <c r="F570" s="61">
        <f>IFERROR(VLOOKUP($C570,'Tarifa Compacta'!C:F,4,0),"")</f>
        <v>6571</v>
      </c>
    </row>
    <row r="571" spans="2:11" s="184" customFormat="1" ht="18" outlineLevel="1">
      <c r="B571" s="187">
        <v>5025232910588</v>
      </c>
      <c r="C571" s="62" t="s">
        <v>264</v>
      </c>
      <c r="D571" s="56" t="str">
        <f>IFERROR(IF(VLOOKUP($C571,'Tarifa Compacta'!$C:$E,2,0)=0,"",VLOOKUP($C571,'Tarifa Compacta'!$C:$E,2,0)),"")</f>
        <v/>
      </c>
      <c r="E571" s="466" t="str">
        <f>IFERROR(VLOOKUP($C571,'Tarifa Compacta'!$C:$E,3,0),"")</f>
        <v>Panel cassette 90x90 PU2 / MU2 con Econavi</v>
      </c>
      <c r="F571" s="61">
        <f>IFERROR(VLOOKUP($C571,'Tarifa Compacta'!C:F,4,0),"")</f>
        <v>348</v>
      </c>
    </row>
    <row r="572" spans="2:11" s="184" customFormat="1" ht="18" outlineLevel="1">
      <c r="B572" s="188">
        <v>5025232910823</v>
      </c>
      <c r="C572" s="64" t="s">
        <v>335</v>
      </c>
      <c r="D572" s="374" t="str">
        <f>IFERROR(IF(VLOOKUP($C572,'Tarifa Compacta'!$C:$E,2,0)=0,"",VLOOKUP($C572,'Tarifa Compacta'!$C:$E,2,0)),"")</f>
        <v/>
      </c>
      <c r="E572" s="473" t="str">
        <f>IFERROR(VLOOKUP($C572,'Tarifa Compacta'!$C:$E,3,0),"")</f>
        <v>Mando por cable táctil simplificado con Bluetooth® y conexión Wi-Fi (color negro)</v>
      </c>
      <c r="F572" s="65">
        <f>IFERROR(VLOOKUP($C572,'Tarifa Compacta'!C:F,4,0),"")</f>
        <v>294</v>
      </c>
    </row>
    <row r="573" spans="2:11" s="17" customFormat="1" ht="53.25" customHeight="1">
      <c r="B573" s="59" t="str">
        <f>'Títulos y textos'!A237</f>
        <v>PT3 KITS DE CONSOLA DE TECHO ESTÁNDAR CON nanoe™X + RTC5B</v>
      </c>
      <c r="C573" s="59"/>
      <c r="D573" s="372"/>
      <c r="E573" s="91"/>
      <c r="F573" s="60"/>
      <c r="G573" s="179"/>
      <c r="K573" s="184"/>
    </row>
    <row r="574" spans="2:11" ht="15.75" customHeight="1">
      <c r="B574" s="185"/>
      <c r="C574" s="185"/>
      <c r="D574" s="373"/>
      <c r="E574" s="471"/>
      <c r="F574" s="186"/>
      <c r="G574" s="179"/>
      <c r="K574" s="184"/>
    </row>
    <row r="575" spans="2:11" s="184" customFormat="1" ht="18.75" outlineLevel="1">
      <c r="B575" s="187">
        <v>4010869372466</v>
      </c>
      <c r="C575" s="32" t="s">
        <v>828</v>
      </c>
      <c r="D575" s="97" t="str">
        <f>IFERROR(IF(VLOOKUP($C575,'Tarifa Compacta'!$C:$E,2,0)=0,"",VLOOKUP($C575,'Tarifa Compacta'!$C:$E,2,0)),"")</f>
        <v>R32</v>
      </c>
      <c r="E575" s="466" t="str">
        <f>IFERROR(VLOOKUP($C575,'Tarifa Compacta'!$C:$E,3,0),"")</f>
        <v>Kit consola de techo 3,60kW Standard + RTC5B</v>
      </c>
      <c r="F575" s="22">
        <f>IFERROR(VLOOKUP($C575,'Tarifa Compacta'!C:F,4,0),"")</f>
        <v>2322</v>
      </c>
      <c r="G575" s="179"/>
    </row>
    <row r="576" spans="2:11" s="184" customFormat="1" ht="18" outlineLevel="1">
      <c r="B576" s="187">
        <v>5025232915804</v>
      </c>
      <c r="C576" s="62" t="s">
        <v>275</v>
      </c>
      <c r="D576" s="56" t="str">
        <f>IFERROR(IF(VLOOKUP($C576,'Tarifa Compacta'!$C:$E,2,0)=0,"",VLOOKUP($C576,'Tarifa Compacta'!$C:$E,2,0)),"")</f>
        <v/>
      </c>
      <c r="E576" s="472" t="str">
        <f>IFERROR(VLOOKUP($C576,'Tarifa Compacta'!$C:$E,3,0),"")</f>
        <v>Consola de techo desde 3,60kW hasta 5kW con nanoe™X</v>
      </c>
      <c r="F576" s="61">
        <f>IFERROR(VLOOKUP($C576,'Tarifa Compacta'!C:F,4,0),"")</f>
        <v>1464</v>
      </c>
      <c r="G576" s="179"/>
    </row>
    <row r="577" spans="2:11" s="184" customFormat="1" ht="18" outlineLevel="1">
      <c r="B577" s="187">
        <v>5025232885886</v>
      </c>
      <c r="C577" s="62" t="s">
        <v>250</v>
      </c>
      <c r="D577" s="56" t="str">
        <f>IFERROR(IF(VLOOKUP($C577,'Tarifa Compacta'!$C:$E,2,0)=0,"",VLOOKUP($C577,'Tarifa Compacta'!$C:$E,2,0)),"")</f>
        <v>R32</v>
      </c>
      <c r="E577" s="466" t="str">
        <f>IFERROR(VLOOKUP($C577,'Tarifa Compacta'!$C:$E,3,0),"")</f>
        <v>3,6 kW Monofásica</v>
      </c>
      <c r="F577" s="61">
        <f>IFERROR(VLOOKUP($C577,'Tarifa Compacta'!C:F,4,0),"")</f>
        <v>670</v>
      </c>
      <c r="G577" s="179"/>
    </row>
    <row r="578" spans="2:11" s="184" customFormat="1" ht="18" outlineLevel="1">
      <c r="B578" s="188">
        <v>5025232880621</v>
      </c>
      <c r="C578" s="64" t="s">
        <v>336</v>
      </c>
      <c r="D578" s="374" t="str">
        <f>IFERROR(IF(VLOOKUP($C578,'Tarifa Compacta'!$C:$E,2,0)=0,"",VLOOKUP($C578,'Tarifa Compacta'!$C:$E,2,0)),"")</f>
        <v/>
      </c>
      <c r="E578" s="473" t="str">
        <f>IFERROR(VLOOKUP($C578,'Tarifa Compacta'!$C:$E,3,0),"")</f>
        <v>Mando de control por cable</v>
      </c>
      <c r="F578" s="65">
        <f>IFERROR(VLOOKUP($C578,'Tarifa Compacta'!C:F,4,0),"")</f>
        <v>188</v>
      </c>
      <c r="G578" s="179"/>
    </row>
    <row r="579" spans="2:11" s="184" customFormat="1" ht="18.75" outlineLevel="1">
      <c r="B579" s="187">
        <v>4010869372473</v>
      </c>
      <c r="C579" s="32" t="s">
        <v>845</v>
      </c>
      <c r="D579" s="97" t="str">
        <f>IFERROR(IF(VLOOKUP($C579,'Tarifa Compacta'!$C:$E,2,0)=0,"",VLOOKUP($C579,'Tarifa Compacta'!$C:$E,2,0)),"")</f>
        <v>R32</v>
      </c>
      <c r="E579" s="466" t="str">
        <f>IFERROR(VLOOKUP($C579,'Tarifa Compacta'!$C:$E,3,0),"")</f>
        <v>Kit consola de techo 5kW Standard + RTC5B</v>
      </c>
      <c r="F579" s="22">
        <f>IFERROR(VLOOKUP($C579,'Tarifa Compacta'!C:F,4,0),"")</f>
        <v>3000</v>
      </c>
      <c r="G579" s="179"/>
    </row>
    <row r="580" spans="2:11" s="184" customFormat="1" ht="18" outlineLevel="1">
      <c r="B580" s="187">
        <v>5025232915804</v>
      </c>
      <c r="C580" s="62" t="s">
        <v>275</v>
      </c>
      <c r="D580" s="56" t="str">
        <f>IFERROR(IF(VLOOKUP($C580,'Tarifa Compacta'!$C:$E,2,0)=0,"",VLOOKUP($C580,'Tarifa Compacta'!$C:$E,2,0)),"")</f>
        <v/>
      </c>
      <c r="E580" s="472" t="str">
        <f>IFERROR(VLOOKUP($C580,'Tarifa Compacta'!$C:$E,3,0),"")</f>
        <v>Consola de techo desde 3,60kW hasta 5kW con nanoe™X</v>
      </c>
      <c r="F580" s="61">
        <f>IFERROR(VLOOKUP($C580,'Tarifa Compacta'!C:F,4,0),"")</f>
        <v>1464</v>
      </c>
      <c r="G580" s="179"/>
    </row>
    <row r="581" spans="2:11" s="184" customFormat="1" ht="18" outlineLevel="1">
      <c r="B581" s="187">
        <v>5025232885893</v>
      </c>
      <c r="C581" s="62" t="s">
        <v>251</v>
      </c>
      <c r="D581" s="56" t="str">
        <f>IFERROR(IF(VLOOKUP($C581,'Tarifa Compacta'!$C:$E,2,0)=0,"",VLOOKUP($C581,'Tarifa Compacta'!$C:$E,2,0)),"")</f>
        <v>R32</v>
      </c>
      <c r="E581" s="466" t="str">
        <f>IFERROR(VLOOKUP($C581,'Tarifa Compacta'!$C:$E,3,0),"")</f>
        <v>5 kW Monofásica</v>
      </c>
      <c r="F581" s="61">
        <f>IFERROR(VLOOKUP($C581,'Tarifa Compacta'!C:F,4,0),"")</f>
        <v>1348</v>
      </c>
      <c r="G581" s="179"/>
    </row>
    <row r="582" spans="2:11" s="184" customFormat="1" ht="18" outlineLevel="1">
      <c r="B582" s="188">
        <v>5025232880621</v>
      </c>
      <c r="C582" s="64" t="s">
        <v>336</v>
      </c>
      <c r="D582" s="374" t="str">
        <f>IFERROR(IF(VLOOKUP($C582,'Tarifa Compacta'!$C:$E,2,0)=0,"",VLOOKUP($C582,'Tarifa Compacta'!$C:$E,2,0)),"")</f>
        <v/>
      </c>
      <c r="E582" s="473" t="str">
        <f>IFERROR(VLOOKUP($C582,'Tarifa Compacta'!$C:$E,3,0),"")</f>
        <v>Mando de control por cable</v>
      </c>
      <c r="F582" s="65">
        <f>IFERROR(VLOOKUP($C582,'Tarifa Compacta'!C:F,4,0),"")</f>
        <v>188</v>
      </c>
      <c r="G582" s="179"/>
    </row>
    <row r="583" spans="2:11" s="184" customFormat="1" ht="18.75" outlineLevel="1">
      <c r="B583" s="187">
        <v>4010869372480</v>
      </c>
      <c r="C583" s="32" t="s">
        <v>865</v>
      </c>
      <c r="D583" s="97" t="str">
        <f>IFERROR(IF(VLOOKUP($C583,'Tarifa Compacta'!$C:$E,2,0)=0,"",VLOOKUP($C583,'Tarifa Compacta'!$C:$E,2,0)),"")</f>
        <v>R32</v>
      </c>
      <c r="E583" s="466" t="str">
        <f>IFERROR(VLOOKUP($C583,'Tarifa Compacta'!$C:$E,3,0),"")</f>
        <v>Kit consola de techo 6kW Standard + RTC5B</v>
      </c>
      <c r="F583" s="22">
        <f>IFERROR(VLOOKUP($C583,'Tarifa Compacta'!C:F,4,0),"")</f>
        <v>3429</v>
      </c>
      <c r="G583" s="179"/>
    </row>
    <row r="584" spans="2:11" s="184" customFormat="1" ht="18" outlineLevel="1">
      <c r="B584" s="187">
        <v>5025232915811</v>
      </c>
      <c r="C584" s="62" t="s">
        <v>276</v>
      </c>
      <c r="D584" s="56" t="str">
        <f>IFERROR(IF(VLOOKUP($C584,'Tarifa Compacta'!$C:$E,2,0)=0,"",VLOOKUP($C584,'Tarifa Compacta'!$C:$E,2,0)),"")</f>
        <v/>
      </c>
      <c r="E584" s="472" t="str">
        <f>IFERROR(VLOOKUP($C584,'Tarifa Compacta'!$C:$E,3,0),"")</f>
        <v>Consola de techo desde 6kW hasta 7,10kW con nanoe™X</v>
      </c>
      <c r="F584" s="61">
        <f>IFERROR(VLOOKUP($C584,'Tarifa Compacta'!C:F,4,0),"")</f>
        <v>1837</v>
      </c>
      <c r="G584" s="179"/>
    </row>
    <row r="585" spans="2:11" s="184" customFormat="1" ht="18" outlineLevel="1">
      <c r="B585" s="187">
        <v>5025232885893</v>
      </c>
      <c r="C585" s="62" t="s">
        <v>252</v>
      </c>
      <c r="D585" s="56" t="str">
        <f>IFERROR(IF(VLOOKUP($C585,'Tarifa Compacta'!$C:$E,2,0)=0,"",VLOOKUP($C585,'Tarifa Compacta'!$C:$E,2,0)),"")</f>
        <v>R32</v>
      </c>
      <c r="E585" s="466" t="str">
        <f>IFERROR(VLOOKUP($C585,'Tarifa Compacta'!$C:$E,3,0),"")</f>
        <v>6 kW Monofásica</v>
      </c>
      <c r="F585" s="61">
        <f>IFERROR(VLOOKUP($C585,'Tarifa Compacta'!C:F,4,0),"")</f>
        <v>1404</v>
      </c>
      <c r="G585" s="179"/>
      <c r="K585" s="17"/>
    </row>
    <row r="586" spans="2:11" s="184" customFormat="1" ht="18" outlineLevel="1">
      <c r="B586" s="188">
        <v>5025232880621</v>
      </c>
      <c r="C586" s="64" t="s">
        <v>336</v>
      </c>
      <c r="D586" s="374" t="str">
        <f>IFERROR(IF(VLOOKUP($C586,'Tarifa Compacta'!$C:$E,2,0)=0,"",VLOOKUP($C586,'Tarifa Compacta'!$C:$E,2,0)),"")</f>
        <v/>
      </c>
      <c r="E586" s="473" t="str">
        <f>IFERROR(VLOOKUP($C586,'Tarifa Compacta'!$C:$E,3,0),"")</f>
        <v>Mando de control por cable</v>
      </c>
      <c r="F586" s="65">
        <f>IFERROR(VLOOKUP($C586,'Tarifa Compacta'!C:F,4,0),"")</f>
        <v>188</v>
      </c>
      <c r="G586" s="179"/>
      <c r="K586" s="76"/>
    </row>
    <row r="587" spans="2:11" s="184" customFormat="1" ht="18.75" outlineLevel="1">
      <c r="B587" s="187">
        <v>4010869372497</v>
      </c>
      <c r="C587" s="32" t="s">
        <v>882</v>
      </c>
      <c r="D587" s="97" t="str">
        <f>IFERROR(IF(VLOOKUP($C587,'Tarifa Compacta'!$C:$E,2,0)=0,"",VLOOKUP($C587,'Tarifa Compacta'!$C:$E,2,0)),"")</f>
        <v>R32</v>
      </c>
      <c r="E587" s="466" t="str">
        <f>IFERROR(VLOOKUP($C587,'Tarifa Compacta'!$C:$E,3,0),"")</f>
        <v>Kit consola de techo 7,10kW Standard + RTC5B</v>
      </c>
      <c r="F587" s="22">
        <f>IFERROR(VLOOKUP($C587,'Tarifa Compacta'!C:F,4,0),"")</f>
        <v>3442</v>
      </c>
      <c r="G587" s="179"/>
    </row>
    <row r="588" spans="2:11" s="184" customFormat="1" ht="18" outlineLevel="1">
      <c r="B588" s="187">
        <v>5025232915811</v>
      </c>
      <c r="C588" s="62" t="s">
        <v>276</v>
      </c>
      <c r="D588" s="56" t="str">
        <f>IFERROR(IF(VLOOKUP($C588,'Tarifa Compacta'!$C:$E,2,0)=0,"",VLOOKUP($C588,'Tarifa Compacta'!$C:$E,2,0)),"")</f>
        <v/>
      </c>
      <c r="E588" s="472" t="str">
        <f>IFERROR(VLOOKUP($C588,'Tarifa Compacta'!$C:$E,3,0),"")</f>
        <v>Consola de techo desde 6kW hasta 7,10kW con nanoe™X</v>
      </c>
      <c r="F588" s="61">
        <f>IFERROR(VLOOKUP($C588,'Tarifa Compacta'!C:F,4,0),"")</f>
        <v>1837</v>
      </c>
      <c r="G588" s="179"/>
    </row>
    <row r="589" spans="2:11" s="184" customFormat="1" ht="18" outlineLevel="1">
      <c r="B589" s="187">
        <v>5025232899364</v>
      </c>
      <c r="C589" s="62" t="s">
        <v>253</v>
      </c>
      <c r="D589" s="56" t="str">
        <f>IFERROR(IF(VLOOKUP($C589,'Tarifa Compacta'!$C:$E,2,0)=0,"",VLOOKUP($C589,'Tarifa Compacta'!$C:$E,2,0)),"")</f>
        <v>R32</v>
      </c>
      <c r="E589" s="466" t="str">
        <f>IFERROR(VLOOKUP($C589,'Tarifa Compacta'!$C:$E,3,0),"")</f>
        <v>7,1 kW Monofásica</v>
      </c>
      <c r="F589" s="61">
        <f>IFERROR(VLOOKUP($C589,'Tarifa Compacta'!C:F,4,0),"")</f>
        <v>1417</v>
      </c>
      <c r="G589" s="179"/>
    </row>
    <row r="590" spans="2:11" s="184" customFormat="1" ht="18" outlineLevel="1">
      <c r="B590" s="188">
        <v>5025232880621</v>
      </c>
      <c r="C590" s="64" t="s">
        <v>336</v>
      </c>
      <c r="D590" s="374" t="str">
        <f>IFERROR(IF(VLOOKUP($C590,'Tarifa Compacta'!$C:$E,2,0)=0,"",VLOOKUP($C590,'Tarifa Compacta'!$C:$E,2,0)),"")</f>
        <v/>
      </c>
      <c r="E590" s="473" t="str">
        <f>IFERROR(VLOOKUP($C590,'Tarifa Compacta'!$C:$E,3,0),"")</f>
        <v>Mando de control por cable</v>
      </c>
      <c r="F590" s="65">
        <f>IFERROR(VLOOKUP($C590,'Tarifa Compacta'!C:F,4,0),"")</f>
        <v>188</v>
      </c>
      <c r="G590" s="179"/>
    </row>
    <row r="591" spans="2:11" s="184" customFormat="1" ht="18.75" outlineLevel="1">
      <c r="B591" s="187">
        <v>4010869372503</v>
      </c>
      <c r="C591" s="32" t="s">
        <v>770</v>
      </c>
      <c r="D591" s="97" t="str">
        <f>IFERROR(IF(VLOOKUP($C591,'Tarifa Compacta'!$C:$E,2,0)=0,"",VLOOKUP($C591,'Tarifa Compacta'!$C:$E,2,0)),"")</f>
        <v>R32</v>
      </c>
      <c r="E591" s="466" t="str">
        <f>IFERROR(VLOOKUP($C591,'Tarifa Compacta'!$C:$E,3,0),"")</f>
        <v>Kit consola de techo 10kW Standard + RTC5B</v>
      </c>
      <c r="F591" s="22">
        <f>IFERROR(VLOOKUP($C591,'Tarifa Compacta'!C:F,4,0),"")</f>
        <v>5084</v>
      </c>
      <c r="G591" s="179"/>
    </row>
    <row r="592" spans="2:11" s="184" customFormat="1" ht="18" outlineLevel="1">
      <c r="B592" s="187">
        <v>5025232915828</v>
      </c>
      <c r="C592" s="62" t="s">
        <v>277</v>
      </c>
      <c r="D592" s="56" t="str">
        <f>IFERROR(IF(VLOOKUP($C592,'Tarifa Compacta'!$C:$E,2,0)=0,"",VLOOKUP($C592,'Tarifa Compacta'!$C:$E,2,0)),"")</f>
        <v/>
      </c>
      <c r="E592" s="472" t="str">
        <f>IFERROR(VLOOKUP($C592,'Tarifa Compacta'!$C:$E,3,0),"")</f>
        <v>Consola de techo desde 10kW hasta 14kW con nanoe™X</v>
      </c>
      <c r="F592" s="61">
        <f>IFERROR(VLOOKUP($C592,'Tarifa Compacta'!C:F,4,0),"")</f>
        <v>2794</v>
      </c>
      <c r="G592" s="179"/>
    </row>
    <row r="593" spans="2:7" s="184" customFormat="1" ht="18" outlineLevel="1">
      <c r="B593" s="187">
        <v>5025232941032</v>
      </c>
      <c r="C593" s="62" t="s">
        <v>254</v>
      </c>
      <c r="D593" s="56" t="str">
        <f>IFERROR(IF(VLOOKUP($C593,'Tarifa Compacta'!$C:$E,2,0)=0,"",VLOOKUP($C593,'Tarifa Compacta'!$C:$E,2,0)),"")</f>
        <v>R32</v>
      </c>
      <c r="E593" s="466" t="str">
        <f>IFERROR(VLOOKUP($C593,'Tarifa Compacta'!$C:$E,3,0),"")</f>
        <v>10 kW Monofásica</v>
      </c>
      <c r="F593" s="61">
        <f>IFERROR(VLOOKUP($C593,'Tarifa Compacta'!C:F,4,0),"")</f>
        <v>2102</v>
      </c>
      <c r="G593" s="179"/>
    </row>
    <row r="594" spans="2:7" s="184" customFormat="1" ht="18" outlineLevel="1">
      <c r="B594" s="188">
        <v>5025232880621</v>
      </c>
      <c r="C594" s="64" t="s">
        <v>336</v>
      </c>
      <c r="D594" s="374" t="str">
        <f>IFERROR(IF(VLOOKUP($C594,'Tarifa Compacta'!$C:$E,2,0)=0,"",VLOOKUP($C594,'Tarifa Compacta'!$C:$E,2,0)),"")</f>
        <v/>
      </c>
      <c r="E594" s="473" t="str">
        <f>IFERROR(VLOOKUP($C594,'Tarifa Compacta'!$C:$E,3,0),"")</f>
        <v>Mando de control por cable</v>
      </c>
      <c r="F594" s="65">
        <f>IFERROR(VLOOKUP($C594,'Tarifa Compacta'!C:F,4,0),"")</f>
        <v>188</v>
      </c>
      <c r="G594" s="179"/>
    </row>
    <row r="595" spans="2:7" s="184" customFormat="1" ht="18.75" outlineLevel="1">
      <c r="B595" s="187">
        <v>4010869372527</v>
      </c>
      <c r="C595" s="32" t="s">
        <v>772</v>
      </c>
      <c r="D595" s="97" t="str">
        <f>IFERROR(IF(VLOOKUP($C595,'Tarifa Compacta'!$C:$E,2,0)=0,"",VLOOKUP($C595,'Tarifa Compacta'!$C:$E,2,0)),"")</f>
        <v>R32</v>
      </c>
      <c r="E595" s="466" t="str">
        <f>IFERROR(VLOOKUP($C595,'Tarifa Compacta'!$C:$E,3,0),"")</f>
        <v>Kit consola de techo 10kW Standard trifásica + RTC5B</v>
      </c>
      <c r="F595" s="22">
        <f>IFERROR(VLOOKUP($C595,'Tarifa Compacta'!C:F,4,0),"")</f>
        <v>5448</v>
      </c>
      <c r="G595" s="179"/>
    </row>
    <row r="596" spans="2:7" s="184" customFormat="1" ht="18" outlineLevel="1">
      <c r="B596" s="187">
        <v>5025232915828</v>
      </c>
      <c r="C596" s="62" t="s">
        <v>277</v>
      </c>
      <c r="D596" s="56" t="str">
        <f>IFERROR(IF(VLOOKUP($C596,'Tarifa Compacta'!$C:$E,2,0)=0,"",VLOOKUP($C596,'Tarifa Compacta'!$C:$E,2,0)),"")</f>
        <v/>
      </c>
      <c r="E596" s="472" t="str">
        <f>IFERROR(VLOOKUP($C596,'Tarifa Compacta'!$C:$E,3,0),"")</f>
        <v>Consola de techo desde 10kW hasta 14kW con nanoe™X</v>
      </c>
      <c r="F596" s="61">
        <f>IFERROR(VLOOKUP($C596,'Tarifa Compacta'!C:F,4,0),"")</f>
        <v>2794</v>
      </c>
      <c r="G596" s="179"/>
    </row>
    <row r="597" spans="2:7" s="184" customFormat="1" ht="18" outlineLevel="1">
      <c r="B597" s="187">
        <v>5025232941049</v>
      </c>
      <c r="C597" s="62" t="s">
        <v>257</v>
      </c>
      <c r="D597" s="56" t="str">
        <f>IFERROR(IF(VLOOKUP($C597,'Tarifa Compacta'!$C:$E,2,0)=0,"",VLOOKUP($C597,'Tarifa Compacta'!$C:$E,2,0)),"")</f>
        <v>R32</v>
      </c>
      <c r="E597" s="466" t="str">
        <f>IFERROR(VLOOKUP($C597,'Tarifa Compacta'!$C:$E,3,0),"")</f>
        <v>10 kW Trifásica</v>
      </c>
      <c r="F597" s="61">
        <f>IFERROR(VLOOKUP($C597,'Tarifa Compacta'!C:F,4,0),"")</f>
        <v>2466</v>
      </c>
      <c r="G597" s="179"/>
    </row>
    <row r="598" spans="2:7" s="184" customFormat="1" ht="18" outlineLevel="1">
      <c r="B598" s="188">
        <v>5025232880621</v>
      </c>
      <c r="C598" s="64" t="s">
        <v>336</v>
      </c>
      <c r="D598" s="374" t="str">
        <f>IFERROR(IF(VLOOKUP($C598,'Tarifa Compacta'!$C:$E,2,0)=0,"",VLOOKUP($C598,'Tarifa Compacta'!$C:$E,2,0)),"")</f>
        <v/>
      </c>
      <c r="E598" s="473" t="str">
        <f>IFERROR(VLOOKUP($C598,'Tarifa Compacta'!$C:$E,3,0),"")</f>
        <v>Mando de control por cable</v>
      </c>
      <c r="F598" s="65">
        <f>IFERROR(VLOOKUP($C598,'Tarifa Compacta'!C:F,4,0),"")</f>
        <v>188</v>
      </c>
      <c r="G598" s="179"/>
    </row>
    <row r="599" spans="2:7" s="184" customFormat="1" ht="18.75" outlineLevel="1">
      <c r="B599" s="187">
        <v>4010869373227</v>
      </c>
      <c r="C599" s="32" t="s">
        <v>786</v>
      </c>
      <c r="D599" s="97" t="str">
        <f>IFERROR(IF(VLOOKUP($C599,'Tarifa Compacta'!$C:$E,2,0)=0,"",VLOOKUP($C599,'Tarifa Compacta'!$C:$E,2,0)),"")</f>
        <v>R32</v>
      </c>
      <c r="E599" s="466" t="str">
        <f>IFERROR(VLOOKUP($C599,'Tarifa Compacta'!$C:$E,3,0),"")</f>
        <v>Kit consola de techo 12,50kW Standard + RTC5B</v>
      </c>
      <c r="F599" s="22">
        <f>IFERROR(VLOOKUP($C599,'Tarifa Compacta'!C:F,4,0),"")</f>
        <v>5766</v>
      </c>
      <c r="G599" s="179"/>
    </row>
    <row r="600" spans="2:7" s="184" customFormat="1" ht="18" outlineLevel="1">
      <c r="B600" s="187">
        <v>5025232915828</v>
      </c>
      <c r="C600" s="62" t="s">
        <v>277</v>
      </c>
      <c r="D600" s="56" t="str">
        <f>IFERROR(IF(VLOOKUP($C600,'Tarifa Compacta'!$C:$E,2,0)=0,"",VLOOKUP($C600,'Tarifa Compacta'!$C:$E,2,0)),"")</f>
        <v/>
      </c>
      <c r="E600" s="472" t="str">
        <f>IFERROR(VLOOKUP($C600,'Tarifa Compacta'!$C:$E,3,0),"")</f>
        <v>Consola de techo desde 10kW hasta 14kW con nanoe™X</v>
      </c>
      <c r="F600" s="61">
        <f>IFERROR(VLOOKUP($C600,'Tarifa Compacta'!C:F,4,0),"")</f>
        <v>2794</v>
      </c>
      <c r="G600" s="179"/>
    </row>
    <row r="601" spans="2:7" s="184" customFormat="1" ht="18" outlineLevel="1">
      <c r="B601" s="187">
        <v>5025232941056</v>
      </c>
      <c r="C601" s="62" t="s">
        <v>255</v>
      </c>
      <c r="D601" s="56" t="str">
        <f>IFERROR(IF(VLOOKUP($C601,'Tarifa Compacta'!$C:$E,2,0)=0,"",VLOOKUP($C601,'Tarifa Compacta'!$C:$E,2,0)),"")</f>
        <v>R32</v>
      </c>
      <c r="E601" s="466" t="str">
        <f>IFERROR(VLOOKUP($C601,'Tarifa Compacta'!$C:$E,3,0),"")</f>
        <v>12,5 kW Monofásica</v>
      </c>
      <c r="F601" s="61">
        <f>IFERROR(VLOOKUP($C601,'Tarifa Compacta'!C:F,4,0),"")</f>
        <v>2784</v>
      </c>
      <c r="G601" s="179"/>
    </row>
    <row r="602" spans="2:7" s="184" customFormat="1" ht="18" outlineLevel="1">
      <c r="B602" s="188">
        <v>5025232880621</v>
      </c>
      <c r="C602" s="64" t="s">
        <v>336</v>
      </c>
      <c r="D602" s="374" t="str">
        <f>IFERROR(IF(VLOOKUP($C602,'Tarifa Compacta'!$C:$E,2,0)=0,"",VLOOKUP($C602,'Tarifa Compacta'!$C:$E,2,0)),"")</f>
        <v/>
      </c>
      <c r="E602" s="473" t="str">
        <f>IFERROR(VLOOKUP($C602,'Tarifa Compacta'!$C:$E,3,0),"")</f>
        <v>Mando de control por cable</v>
      </c>
      <c r="F602" s="65">
        <f>IFERROR(VLOOKUP($C602,'Tarifa Compacta'!C:F,4,0),"")</f>
        <v>188</v>
      </c>
      <c r="G602" s="179"/>
    </row>
    <row r="603" spans="2:7" s="184" customFormat="1" ht="18.75" outlineLevel="1">
      <c r="B603" s="187">
        <v>4010869373234</v>
      </c>
      <c r="C603" s="32" t="s">
        <v>788</v>
      </c>
      <c r="D603" s="97" t="str">
        <f>IFERROR(IF(VLOOKUP($C603,'Tarifa Compacta'!$C:$E,2,0)=0,"",VLOOKUP($C603,'Tarifa Compacta'!$C:$E,2,0)),"")</f>
        <v>R32</v>
      </c>
      <c r="E603" s="466" t="str">
        <f>IFERROR(VLOOKUP($C603,'Tarifa Compacta'!$C:$E,3,0),"")</f>
        <v>Kit consola de techo 12,50kW Standard trifásica + RTC5B</v>
      </c>
      <c r="F603" s="22">
        <f>IFERROR(VLOOKUP($C603,'Tarifa Compacta'!C:F,4,0),"")</f>
        <v>6180</v>
      </c>
      <c r="G603" s="179"/>
    </row>
    <row r="604" spans="2:7" s="184" customFormat="1" ht="18" outlineLevel="1">
      <c r="B604" s="187">
        <v>5025232915828</v>
      </c>
      <c r="C604" s="62" t="s">
        <v>277</v>
      </c>
      <c r="D604" s="56" t="str">
        <f>IFERROR(IF(VLOOKUP($C604,'Tarifa Compacta'!$C:$E,2,0)=0,"",VLOOKUP($C604,'Tarifa Compacta'!$C:$E,2,0)),"")</f>
        <v/>
      </c>
      <c r="E604" s="472" t="str">
        <f>IFERROR(VLOOKUP($C604,'Tarifa Compacta'!$C:$E,3,0),"")</f>
        <v>Consola de techo desde 10kW hasta 14kW con nanoe™X</v>
      </c>
      <c r="F604" s="61">
        <f>IFERROR(VLOOKUP($C604,'Tarifa Compacta'!C:F,4,0),"")</f>
        <v>2794</v>
      </c>
      <c r="G604" s="179"/>
    </row>
    <row r="605" spans="2:7" s="184" customFormat="1" ht="18" outlineLevel="1">
      <c r="B605" s="187">
        <v>5025232941063</v>
      </c>
      <c r="C605" s="62" t="s">
        <v>258</v>
      </c>
      <c r="D605" s="56" t="str">
        <f>IFERROR(IF(VLOOKUP($C605,'Tarifa Compacta'!$C:$E,2,0)=0,"",VLOOKUP($C605,'Tarifa Compacta'!$C:$E,2,0)),"")</f>
        <v>R32</v>
      </c>
      <c r="E605" s="466" t="str">
        <f>IFERROR(VLOOKUP($C605,'Tarifa Compacta'!$C:$E,3,0),"")</f>
        <v>12,5 kW Trifásica</v>
      </c>
      <c r="F605" s="61">
        <f>IFERROR(VLOOKUP($C605,'Tarifa Compacta'!C:F,4,0),"")</f>
        <v>3198</v>
      </c>
      <c r="G605" s="179"/>
    </row>
    <row r="606" spans="2:7" s="184" customFormat="1" ht="18" outlineLevel="1">
      <c r="B606" s="188">
        <v>5025232880621</v>
      </c>
      <c r="C606" s="64" t="s">
        <v>336</v>
      </c>
      <c r="D606" s="374" t="str">
        <f>IFERROR(IF(VLOOKUP($C606,'Tarifa Compacta'!$C:$E,2,0)=0,"",VLOOKUP($C606,'Tarifa Compacta'!$C:$E,2,0)),"")</f>
        <v/>
      </c>
      <c r="E606" s="473" t="str">
        <f>IFERROR(VLOOKUP($C606,'Tarifa Compacta'!$C:$E,3,0),"")</f>
        <v>Mando de control por cable</v>
      </c>
      <c r="F606" s="65">
        <f>IFERROR(VLOOKUP($C606,'Tarifa Compacta'!C:F,4,0),"")</f>
        <v>188</v>
      </c>
      <c r="G606" s="179"/>
    </row>
    <row r="607" spans="2:7" s="184" customFormat="1" ht="18.75" outlineLevel="1">
      <c r="B607" s="187">
        <v>4010869373241</v>
      </c>
      <c r="C607" s="32" t="s">
        <v>802</v>
      </c>
      <c r="D607" s="97" t="str">
        <f>IFERROR(IF(VLOOKUP($C607,'Tarifa Compacta'!$C:$E,2,0)=0,"",VLOOKUP($C607,'Tarifa Compacta'!$C:$E,2,0)),"")</f>
        <v>R32</v>
      </c>
      <c r="E607" s="466" t="str">
        <f>IFERROR(VLOOKUP($C607,'Tarifa Compacta'!$C:$E,3,0),"")</f>
        <v>Kit consola de techo 14kW Standard + RTC5B</v>
      </c>
      <c r="F607" s="22">
        <f>IFERROR(VLOOKUP($C607,'Tarifa Compacta'!C:F,4,0),"")</f>
        <v>6971</v>
      </c>
      <c r="G607" s="179"/>
    </row>
    <row r="608" spans="2:7" s="184" customFormat="1" ht="18" outlineLevel="1">
      <c r="B608" s="187">
        <v>5025232915828</v>
      </c>
      <c r="C608" s="62" t="s">
        <v>277</v>
      </c>
      <c r="D608" s="56" t="str">
        <f>IFERROR(IF(VLOOKUP($C608,'Tarifa Compacta'!$C:$E,2,0)=0,"",VLOOKUP($C608,'Tarifa Compacta'!$C:$E,2,0)),"")</f>
        <v/>
      </c>
      <c r="E608" s="472" t="str">
        <f>IFERROR(VLOOKUP($C608,'Tarifa Compacta'!$C:$E,3,0),"")</f>
        <v>Consola de techo desde 10kW hasta 14kW con nanoe™X</v>
      </c>
      <c r="F608" s="61">
        <f>IFERROR(VLOOKUP($C608,'Tarifa Compacta'!C:F,4,0),"")</f>
        <v>2794</v>
      </c>
      <c r="G608" s="179"/>
    </row>
    <row r="609" spans="2:11" s="184" customFormat="1" ht="18" outlineLevel="1">
      <c r="B609" s="187">
        <v>5025232941070</v>
      </c>
      <c r="C609" s="62" t="s">
        <v>256</v>
      </c>
      <c r="D609" s="56" t="str">
        <f>IFERROR(IF(VLOOKUP($C609,'Tarifa Compacta'!$C:$E,2,0)=0,"",VLOOKUP($C609,'Tarifa Compacta'!$C:$E,2,0)),"")</f>
        <v>R32</v>
      </c>
      <c r="E609" s="466" t="str">
        <f>IFERROR(VLOOKUP($C609,'Tarifa Compacta'!$C:$E,3,0),"")</f>
        <v>14 kW Monofásica</v>
      </c>
      <c r="F609" s="61">
        <f>IFERROR(VLOOKUP($C609,'Tarifa Compacta'!C:F,4,0),"")</f>
        <v>3989</v>
      </c>
      <c r="G609" s="179"/>
    </row>
    <row r="610" spans="2:11" s="184" customFormat="1" ht="18" outlineLevel="1">
      <c r="B610" s="188">
        <v>5025232880621</v>
      </c>
      <c r="C610" s="64" t="s">
        <v>336</v>
      </c>
      <c r="D610" s="374" t="str">
        <f>IFERROR(IF(VLOOKUP($C610,'Tarifa Compacta'!$C:$E,2,0)=0,"",VLOOKUP($C610,'Tarifa Compacta'!$C:$E,2,0)),"")</f>
        <v/>
      </c>
      <c r="E610" s="473" t="str">
        <f>IFERROR(VLOOKUP($C610,'Tarifa Compacta'!$C:$E,3,0),"")</f>
        <v>Mando de control por cable</v>
      </c>
      <c r="F610" s="65">
        <f>IFERROR(VLOOKUP($C610,'Tarifa Compacta'!C:F,4,0),"")</f>
        <v>188</v>
      </c>
      <c r="G610" s="179"/>
    </row>
    <row r="611" spans="2:11" s="184" customFormat="1" ht="18.75" outlineLevel="1">
      <c r="B611" s="187">
        <v>4010869373258</v>
      </c>
      <c r="C611" s="32" t="s">
        <v>804</v>
      </c>
      <c r="D611" s="97" t="str">
        <f>IFERROR(IF(VLOOKUP($C611,'Tarifa Compacta'!$C:$E,2,0)=0,"",VLOOKUP($C611,'Tarifa Compacta'!$C:$E,2,0)),"")</f>
        <v>R32</v>
      </c>
      <c r="E611" s="466" t="str">
        <f>IFERROR(VLOOKUP($C611,'Tarifa Compacta'!$C:$E,3,0),"")</f>
        <v>Kit consola de techo 14kW Standard trifásica + RTC5B</v>
      </c>
      <c r="F611" s="22">
        <f>IFERROR(VLOOKUP($C611,'Tarifa Compacta'!C:F,4,0),"")</f>
        <v>7312</v>
      </c>
      <c r="G611" s="179"/>
    </row>
    <row r="612" spans="2:11" s="184" customFormat="1" ht="18" outlineLevel="1">
      <c r="B612" s="187">
        <v>5025232915828</v>
      </c>
      <c r="C612" s="62" t="s">
        <v>277</v>
      </c>
      <c r="D612" s="56" t="str">
        <f>IFERROR(IF(VLOOKUP($C612,'Tarifa Compacta'!$C:$E,2,0)=0,"",VLOOKUP($C612,'Tarifa Compacta'!$C:$E,2,0)),"")</f>
        <v/>
      </c>
      <c r="E612" s="472" t="str">
        <f>IFERROR(VLOOKUP($C612,'Tarifa Compacta'!$C:$E,3,0),"")</f>
        <v>Consola de techo desde 10kW hasta 14kW con nanoe™X</v>
      </c>
      <c r="F612" s="61">
        <f>IFERROR(VLOOKUP($C612,'Tarifa Compacta'!C:F,4,0),"")</f>
        <v>2794</v>
      </c>
      <c r="G612" s="179"/>
    </row>
    <row r="613" spans="2:11" s="184" customFormat="1" ht="18" outlineLevel="1">
      <c r="B613" s="187">
        <v>5025232941087</v>
      </c>
      <c r="C613" s="62" t="s">
        <v>259</v>
      </c>
      <c r="D613" s="56" t="str">
        <f>IFERROR(IF(VLOOKUP($C613,'Tarifa Compacta'!$C:$E,2,0)=0,"",VLOOKUP($C613,'Tarifa Compacta'!$C:$E,2,0)),"")</f>
        <v>R32</v>
      </c>
      <c r="E613" s="466" t="str">
        <f>IFERROR(VLOOKUP($C613,'Tarifa Compacta'!$C:$E,3,0),"")</f>
        <v>14 kW Trifásica</v>
      </c>
      <c r="F613" s="61">
        <f>IFERROR(VLOOKUP($C613,'Tarifa Compacta'!C:F,4,0),"")</f>
        <v>4330</v>
      </c>
      <c r="G613" s="179"/>
    </row>
    <row r="614" spans="2:11" s="184" customFormat="1" ht="18" outlineLevel="1">
      <c r="B614" s="188">
        <v>5025232880621</v>
      </c>
      <c r="C614" s="64" t="s">
        <v>336</v>
      </c>
      <c r="D614" s="374" t="str">
        <f>IFERROR(IF(VLOOKUP($C614,'Tarifa Compacta'!$C:$E,2,0)=0,"",VLOOKUP($C614,'Tarifa Compacta'!$C:$E,2,0)),"")</f>
        <v/>
      </c>
      <c r="E614" s="473" t="str">
        <f>IFERROR(VLOOKUP($C614,'Tarifa Compacta'!$C:$E,3,0),"")</f>
        <v>Mando de control por cable</v>
      </c>
      <c r="F614" s="65">
        <f>IFERROR(VLOOKUP($C614,'Tarifa Compacta'!C:F,4,0),"")</f>
        <v>188</v>
      </c>
      <c r="G614" s="179"/>
    </row>
    <row r="615" spans="2:11" s="17" customFormat="1" ht="53.25" customHeight="1">
      <c r="B615" s="59" t="str">
        <f>'Títulos y textos'!A238</f>
        <v>PT3 KITS DE CONSOLA DE TECHO ESTÁNDAR CON nanoe™X + RTC6BLW</v>
      </c>
      <c r="C615" s="59"/>
      <c r="D615" s="372"/>
      <c r="E615" s="91"/>
      <c r="F615" s="60"/>
      <c r="G615" s="179"/>
      <c r="K615" s="184"/>
    </row>
    <row r="616" spans="2:11" ht="15.75" customHeight="1">
      <c r="B616" s="185"/>
      <c r="C616" s="185"/>
      <c r="D616" s="373"/>
      <c r="E616" s="471"/>
      <c r="F616" s="186"/>
      <c r="G616" s="179"/>
      <c r="K616" s="184"/>
    </row>
    <row r="617" spans="2:11" s="184" customFormat="1" ht="18.75" outlineLevel="1">
      <c r="B617" s="187" t="s">
        <v>1138</v>
      </c>
      <c r="C617" s="32" t="s">
        <v>829</v>
      </c>
      <c r="D617" s="97" t="str">
        <f>IFERROR(IF(VLOOKUP($C617,'Tarifa Compacta'!$C:$E,2,0)=0,"",VLOOKUP($C617,'Tarifa Compacta'!$C:$E,2,0)),"")</f>
        <v>R32</v>
      </c>
      <c r="E617" s="466" t="str">
        <f>IFERROR(VLOOKUP($C617,'Tarifa Compacta'!$C:$E,3,0),"")</f>
        <v>Kit consola de techo 3,60kW Standard + RTC6BLW</v>
      </c>
      <c r="F617" s="22">
        <f>IFERROR(VLOOKUP($C617,'Tarifa Compacta'!C:F,4,0),"")</f>
        <v>2428</v>
      </c>
      <c r="G617" s="179"/>
    </row>
    <row r="618" spans="2:11" s="184" customFormat="1" ht="18" outlineLevel="1">
      <c r="B618" s="187">
        <v>5025232915804</v>
      </c>
      <c r="C618" s="62" t="s">
        <v>275</v>
      </c>
      <c r="D618" s="56" t="str">
        <f>IFERROR(IF(VLOOKUP($C618,'Tarifa Compacta'!$C:$E,2,0)=0,"",VLOOKUP($C618,'Tarifa Compacta'!$C:$E,2,0)),"")</f>
        <v/>
      </c>
      <c r="E618" s="472" t="str">
        <f>IFERROR(VLOOKUP($C618,'Tarifa Compacta'!$C:$E,3,0),"")</f>
        <v>Consola de techo desde 3,60kW hasta 5kW con nanoe™X</v>
      </c>
      <c r="F618" s="61">
        <f>IFERROR(VLOOKUP($C618,'Tarifa Compacta'!C:F,4,0),"")</f>
        <v>1464</v>
      </c>
      <c r="G618" s="179"/>
    </row>
    <row r="619" spans="2:11" s="184" customFormat="1" ht="18" outlineLevel="1">
      <c r="B619" s="187">
        <v>5025232885886</v>
      </c>
      <c r="C619" s="62" t="s">
        <v>250</v>
      </c>
      <c r="D619" s="56" t="str">
        <f>IFERROR(IF(VLOOKUP($C619,'Tarifa Compacta'!$C:$E,2,0)=0,"",VLOOKUP($C619,'Tarifa Compacta'!$C:$E,2,0)),"")</f>
        <v>R32</v>
      </c>
      <c r="E619" s="466" t="str">
        <f>IFERROR(VLOOKUP($C619,'Tarifa Compacta'!$C:$E,3,0),"")</f>
        <v>3,6 kW Monofásica</v>
      </c>
      <c r="F619" s="61">
        <f>IFERROR(VLOOKUP($C619,'Tarifa Compacta'!C:F,4,0),"")</f>
        <v>670</v>
      </c>
      <c r="G619" s="179"/>
    </row>
    <row r="620" spans="2:11" s="184" customFormat="1" ht="18" outlineLevel="1">
      <c r="B620" s="188">
        <v>5025232910823</v>
      </c>
      <c r="C620" s="64" t="s">
        <v>335</v>
      </c>
      <c r="D620" s="374" t="str">
        <f>IFERROR(IF(VLOOKUP($C620,'Tarifa Compacta'!$C:$E,2,0)=0,"",VLOOKUP($C620,'Tarifa Compacta'!$C:$E,2,0)),"")</f>
        <v/>
      </c>
      <c r="E620" s="473" t="str">
        <f>IFERROR(VLOOKUP($C620,'Tarifa Compacta'!$C:$E,3,0),"")</f>
        <v>Mando por cable táctil simplificado con Bluetooth® y conexión Wi-Fi (color negro)</v>
      </c>
      <c r="F620" s="65">
        <f>IFERROR(VLOOKUP($C620,'Tarifa Compacta'!C:F,4,0),"")</f>
        <v>294</v>
      </c>
      <c r="G620" s="179"/>
    </row>
    <row r="621" spans="2:11" s="184" customFormat="1" ht="18.75" outlineLevel="1">
      <c r="B621" s="187" t="s">
        <v>1139</v>
      </c>
      <c r="C621" s="32" t="s">
        <v>846</v>
      </c>
      <c r="D621" s="97" t="str">
        <f>IFERROR(IF(VLOOKUP($C621,'Tarifa Compacta'!$C:$E,2,0)=0,"",VLOOKUP($C621,'Tarifa Compacta'!$C:$E,2,0)),"")</f>
        <v>R32</v>
      </c>
      <c r="E621" s="466" t="str">
        <f>IFERROR(VLOOKUP($C621,'Tarifa Compacta'!$C:$E,3,0),"")</f>
        <v>Kit consola de techo 5kW Standard + RTC6BLW</v>
      </c>
      <c r="F621" s="22">
        <f>IFERROR(VLOOKUP($C621,'Tarifa Compacta'!C:F,4,0),"")</f>
        <v>3106</v>
      </c>
      <c r="G621" s="179"/>
    </row>
    <row r="622" spans="2:11" s="184" customFormat="1" ht="18" outlineLevel="1">
      <c r="B622" s="187">
        <v>5025232915804</v>
      </c>
      <c r="C622" s="62" t="s">
        <v>275</v>
      </c>
      <c r="D622" s="56" t="str">
        <f>IFERROR(IF(VLOOKUP($C622,'Tarifa Compacta'!$C:$E,2,0)=0,"",VLOOKUP($C622,'Tarifa Compacta'!$C:$E,2,0)),"")</f>
        <v/>
      </c>
      <c r="E622" s="472" t="str">
        <f>IFERROR(VLOOKUP($C622,'Tarifa Compacta'!$C:$E,3,0),"")</f>
        <v>Consola de techo desde 3,60kW hasta 5kW con nanoe™X</v>
      </c>
      <c r="F622" s="61">
        <f>IFERROR(VLOOKUP($C622,'Tarifa Compacta'!C:F,4,0),"")</f>
        <v>1464</v>
      </c>
      <c r="G622" s="179"/>
    </row>
    <row r="623" spans="2:11" s="184" customFormat="1" ht="18" outlineLevel="1">
      <c r="B623" s="187">
        <v>5025232885893</v>
      </c>
      <c r="C623" s="62" t="s">
        <v>251</v>
      </c>
      <c r="D623" s="56" t="str">
        <f>IFERROR(IF(VLOOKUP($C623,'Tarifa Compacta'!$C:$E,2,0)=0,"",VLOOKUP($C623,'Tarifa Compacta'!$C:$E,2,0)),"")</f>
        <v>R32</v>
      </c>
      <c r="E623" s="466" t="str">
        <f>IFERROR(VLOOKUP($C623,'Tarifa Compacta'!$C:$E,3,0),"")</f>
        <v>5 kW Monofásica</v>
      </c>
      <c r="F623" s="61">
        <f>IFERROR(VLOOKUP($C623,'Tarifa Compacta'!C:F,4,0),"")</f>
        <v>1348</v>
      </c>
      <c r="G623" s="179"/>
    </row>
    <row r="624" spans="2:11" s="184" customFormat="1" ht="18" outlineLevel="1">
      <c r="B624" s="188">
        <v>5025232910823</v>
      </c>
      <c r="C624" s="64" t="s">
        <v>335</v>
      </c>
      <c r="D624" s="374" t="str">
        <f>IFERROR(IF(VLOOKUP($C624,'Tarifa Compacta'!$C:$E,2,0)=0,"",VLOOKUP($C624,'Tarifa Compacta'!$C:$E,2,0)),"")</f>
        <v/>
      </c>
      <c r="E624" s="473" t="str">
        <f>IFERROR(VLOOKUP($C624,'Tarifa Compacta'!$C:$E,3,0),"")</f>
        <v>Mando por cable táctil simplificado con Bluetooth® y conexión Wi-Fi (color negro)</v>
      </c>
      <c r="F624" s="65">
        <f>IFERROR(VLOOKUP($C624,'Tarifa Compacta'!C:F,4,0),"")</f>
        <v>294</v>
      </c>
      <c r="G624" s="179"/>
    </row>
    <row r="625" spans="2:11" s="184" customFormat="1" ht="18.75" outlineLevel="1">
      <c r="B625" s="187" t="s">
        <v>1140</v>
      </c>
      <c r="C625" s="32" t="s">
        <v>866</v>
      </c>
      <c r="D625" s="97" t="str">
        <f>IFERROR(IF(VLOOKUP($C625,'Tarifa Compacta'!$C:$E,2,0)=0,"",VLOOKUP($C625,'Tarifa Compacta'!$C:$E,2,0)),"")</f>
        <v>R32</v>
      </c>
      <c r="E625" s="466" t="str">
        <f>IFERROR(VLOOKUP($C625,'Tarifa Compacta'!$C:$E,3,0),"")</f>
        <v>Kit consola de techo 6kW Standard + RTC6BLW</v>
      </c>
      <c r="F625" s="22">
        <f>IFERROR(VLOOKUP($C625,'Tarifa Compacta'!C:F,4,0),"")</f>
        <v>3535</v>
      </c>
      <c r="G625" s="179"/>
    </row>
    <row r="626" spans="2:11" s="184" customFormat="1" ht="18" outlineLevel="1">
      <c r="B626" s="187">
        <v>5025232915811</v>
      </c>
      <c r="C626" s="62" t="s">
        <v>276</v>
      </c>
      <c r="D626" s="56" t="str">
        <f>IFERROR(IF(VLOOKUP($C626,'Tarifa Compacta'!$C:$E,2,0)=0,"",VLOOKUP($C626,'Tarifa Compacta'!$C:$E,2,0)),"")</f>
        <v/>
      </c>
      <c r="E626" s="472" t="str">
        <f>IFERROR(VLOOKUP($C626,'Tarifa Compacta'!$C:$E,3,0),"")</f>
        <v>Consola de techo desde 6kW hasta 7,10kW con nanoe™X</v>
      </c>
      <c r="F626" s="61">
        <f>IFERROR(VLOOKUP($C626,'Tarifa Compacta'!C:F,4,0),"")</f>
        <v>1837</v>
      </c>
      <c r="G626" s="179"/>
    </row>
    <row r="627" spans="2:11" s="184" customFormat="1" ht="18" outlineLevel="1">
      <c r="B627" s="187">
        <v>5025232885893</v>
      </c>
      <c r="C627" s="62" t="s">
        <v>252</v>
      </c>
      <c r="D627" s="56" t="str">
        <f>IFERROR(IF(VLOOKUP($C627,'Tarifa Compacta'!$C:$E,2,0)=0,"",VLOOKUP($C627,'Tarifa Compacta'!$C:$E,2,0)),"")</f>
        <v>R32</v>
      </c>
      <c r="E627" s="466" t="str">
        <f>IFERROR(VLOOKUP($C627,'Tarifa Compacta'!$C:$E,3,0),"")</f>
        <v>6 kW Monofásica</v>
      </c>
      <c r="F627" s="61">
        <f>IFERROR(VLOOKUP($C627,'Tarifa Compacta'!C:F,4,0),"")</f>
        <v>1404</v>
      </c>
      <c r="G627" s="179"/>
      <c r="K627" s="17"/>
    </row>
    <row r="628" spans="2:11" s="184" customFormat="1" ht="18" outlineLevel="1">
      <c r="B628" s="188">
        <v>5025232910823</v>
      </c>
      <c r="C628" s="64" t="s">
        <v>335</v>
      </c>
      <c r="D628" s="374" t="str">
        <f>IFERROR(IF(VLOOKUP($C628,'Tarifa Compacta'!$C:$E,2,0)=0,"",VLOOKUP($C628,'Tarifa Compacta'!$C:$E,2,0)),"")</f>
        <v/>
      </c>
      <c r="E628" s="473" t="str">
        <f>IFERROR(VLOOKUP($C628,'Tarifa Compacta'!$C:$E,3,0),"")</f>
        <v>Mando por cable táctil simplificado con Bluetooth® y conexión Wi-Fi (color negro)</v>
      </c>
      <c r="F628" s="65">
        <f>IFERROR(VLOOKUP($C628,'Tarifa Compacta'!C:F,4,0),"")</f>
        <v>294</v>
      </c>
      <c r="G628" s="179"/>
      <c r="K628" s="76"/>
    </row>
    <row r="629" spans="2:11" s="184" customFormat="1" ht="18.75" outlineLevel="1">
      <c r="B629" s="187" t="s">
        <v>1141</v>
      </c>
      <c r="C629" s="32" t="s">
        <v>883</v>
      </c>
      <c r="D629" s="97" t="str">
        <f>IFERROR(IF(VLOOKUP($C629,'Tarifa Compacta'!$C:$E,2,0)=0,"",VLOOKUP($C629,'Tarifa Compacta'!$C:$E,2,0)),"")</f>
        <v>R32</v>
      </c>
      <c r="E629" s="466" t="str">
        <f>IFERROR(VLOOKUP($C629,'Tarifa Compacta'!$C:$E,3,0),"")</f>
        <v>Kit consola de techo 7,10kW Standard + RTC6BLW</v>
      </c>
      <c r="F629" s="22">
        <f>IFERROR(VLOOKUP($C629,'Tarifa Compacta'!C:F,4,0),"")</f>
        <v>3548</v>
      </c>
      <c r="G629" s="179"/>
    </row>
    <row r="630" spans="2:11" s="184" customFormat="1" ht="18" outlineLevel="1">
      <c r="B630" s="187">
        <v>5025232915811</v>
      </c>
      <c r="C630" s="62" t="s">
        <v>276</v>
      </c>
      <c r="D630" s="56" t="str">
        <f>IFERROR(IF(VLOOKUP($C630,'Tarifa Compacta'!$C:$E,2,0)=0,"",VLOOKUP($C630,'Tarifa Compacta'!$C:$E,2,0)),"")</f>
        <v/>
      </c>
      <c r="E630" s="472" t="str">
        <f>IFERROR(VLOOKUP($C630,'Tarifa Compacta'!$C:$E,3,0),"")</f>
        <v>Consola de techo desde 6kW hasta 7,10kW con nanoe™X</v>
      </c>
      <c r="F630" s="61">
        <f>IFERROR(VLOOKUP($C630,'Tarifa Compacta'!C:F,4,0),"")</f>
        <v>1837</v>
      </c>
      <c r="G630" s="179"/>
    </row>
    <row r="631" spans="2:11" s="184" customFormat="1" ht="18" outlineLevel="1">
      <c r="B631" s="187">
        <v>5025232899364</v>
      </c>
      <c r="C631" s="62" t="s">
        <v>253</v>
      </c>
      <c r="D631" s="56" t="str">
        <f>IFERROR(IF(VLOOKUP($C631,'Tarifa Compacta'!$C:$E,2,0)=0,"",VLOOKUP($C631,'Tarifa Compacta'!$C:$E,2,0)),"")</f>
        <v>R32</v>
      </c>
      <c r="E631" s="466" t="str">
        <f>IFERROR(VLOOKUP($C631,'Tarifa Compacta'!$C:$E,3,0),"")</f>
        <v>7,1 kW Monofásica</v>
      </c>
      <c r="F631" s="61">
        <f>IFERROR(VLOOKUP($C631,'Tarifa Compacta'!C:F,4,0),"")</f>
        <v>1417</v>
      </c>
      <c r="G631" s="179"/>
    </row>
    <row r="632" spans="2:11" s="184" customFormat="1" ht="18" outlineLevel="1">
      <c r="B632" s="188">
        <v>5025232910823</v>
      </c>
      <c r="C632" s="64" t="s">
        <v>335</v>
      </c>
      <c r="D632" s="374" t="str">
        <f>IFERROR(IF(VLOOKUP($C632,'Tarifa Compacta'!$C:$E,2,0)=0,"",VLOOKUP($C632,'Tarifa Compacta'!$C:$E,2,0)),"")</f>
        <v/>
      </c>
      <c r="E632" s="473" t="str">
        <f>IFERROR(VLOOKUP($C632,'Tarifa Compacta'!$C:$E,3,0),"")</f>
        <v>Mando por cable táctil simplificado con Bluetooth® y conexión Wi-Fi (color negro)</v>
      </c>
      <c r="F632" s="65">
        <f>IFERROR(VLOOKUP($C632,'Tarifa Compacta'!C:F,4,0),"")</f>
        <v>294</v>
      </c>
      <c r="G632" s="179"/>
    </row>
    <row r="633" spans="2:11" s="184" customFormat="1" ht="18.75" outlineLevel="1">
      <c r="B633" s="187" t="s">
        <v>1142</v>
      </c>
      <c r="C633" s="32" t="s">
        <v>771</v>
      </c>
      <c r="D633" s="97" t="str">
        <f>IFERROR(IF(VLOOKUP($C633,'Tarifa Compacta'!$C:$E,2,0)=0,"",VLOOKUP($C633,'Tarifa Compacta'!$C:$E,2,0)),"")</f>
        <v>R32</v>
      </c>
      <c r="E633" s="466" t="str">
        <f>IFERROR(VLOOKUP($C633,'Tarifa Compacta'!$C:$E,3,0),"")</f>
        <v>Kit consola de techo 10kW Standard + RTC6BLW</v>
      </c>
      <c r="F633" s="22">
        <f>IFERROR(VLOOKUP($C633,'Tarifa Compacta'!C:F,4,0),"")</f>
        <v>5190</v>
      </c>
      <c r="G633" s="179"/>
    </row>
    <row r="634" spans="2:11" s="184" customFormat="1" ht="18" outlineLevel="1">
      <c r="B634" s="187">
        <v>5025232915828</v>
      </c>
      <c r="C634" s="62" t="s">
        <v>277</v>
      </c>
      <c r="D634" s="56" t="str">
        <f>IFERROR(IF(VLOOKUP($C634,'Tarifa Compacta'!$C:$E,2,0)=0,"",VLOOKUP($C634,'Tarifa Compacta'!$C:$E,2,0)),"")</f>
        <v/>
      </c>
      <c r="E634" s="472" t="str">
        <f>IFERROR(VLOOKUP($C634,'Tarifa Compacta'!$C:$E,3,0),"")</f>
        <v>Consola de techo desde 10kW hasta 14kW con nanoe™X</v>
      </c>
      <c r="F634" s="61">
        <f>IFERROR(VLOOKUP($C634,'Tarifa Compacta'!C:F,4,0),"")</f>
        <v>2794</v>
      </c>
      <c r="G634" s="179"/>
    </row>
    <row r="635" spans="2:11" s="184" customFormat="1" ht="18" outlineLevel="1">
      <c r="B635" s="187">
        <v>5025232941032</v>
      </c>
      <c r="C635" s="62" t="s">
        <v>254</v>
      </c>
      <c r="D635" s="56" t="str">
        <f>IFERROR(IF(VLOOKUP($C635,'Tarifa Compacta'!$C:$E,2,0)=0,"",VLOOKUP($C635,'Tarifa Compacta'!$C:$E,2,0)),"")</f>
        <v>R32</v>
      </c>
      <c r="E635" s="466" t="str">
        <f>IFERROR(VLOOKUP($C635,'Tarifa Compacta'!$C:$E,3,0),"")</f>
        <v>10 kW Monofásica</v>
      </c>
      <c r="F635" s="61">
        <f>IFERROR(VLOOKUP($C635,'Tarifa Compacta'!C:F,4,0),"")</f>
        <v>2102</v>
      </c>
      <c r="G635" s="179"/>
    </row>
    <row r="636" spans="2:11" s="184" customFormat="1" ht="18" outlineLevel="1">
      <c r="B636" s="188">
        <v>5025232910823</v>
      </c>
      <c r="C636" s="64" t="s">
        <v>335</v>
      </c>
      <c r="D636" s="374" t="str">
        <f>IFERROR(IF(VLOOKUP($C636,'Tarifa Compacta'!$C:$E,2,0)=0,"",VLOOKUP($C636,'Tarifa Compacta'!$C:$E,2,0)),"")</f>
        <v/>
      </c>
      <c r="E636" s="473" t="str">
        <f>IFERROR(VLOOKUP($C636,'Tarifa Compacta'!$C:$E,3,0),"")</f>
        <v>Mando por cable táctil simplificado con Bluetooth® y conexión Wi-Fi (color negro)</v>
      </c>
      <c r="F636" s="65">
        <f>IFERROR(VLOOKUP($C636,'Tarifa Compacta'!C:F,4,0),"")</f>
        <v>294</v>
      </c>
      <c r="G636" s="179"/>
    </row>
    <row r="637" spans="2:11" s="184" customFormat="1" ht="18.75" outlineLevel="1">
      <c r="B637" s="187" t="s">
        <v>1143</v>
      </c>
      <c r="C637" s="32" t="s">
        <v>773</v>
      </c>
      <c r="D637" s="97" t="str">
        <f>IFERROR(IF(VLOOKUP($C637,'Tarifa Compacta'!$C:$E,2,0)=0,"",VLOOKUP($C637,'Tarifa Compacta'!$C:$E,2,0)),"")</f>
        <v>R32</v>
      </c>
      <c r="E637" s="466" t="str">
        <f>IFERROR(VLOOKUP($C637,'Tarifa Compacta'!$C:$E,3,0),"")</f>
        <v>Kit consola de techo 10kW Standard trifásica + RTC6BLW</v>
      </c>
      <c r="F637" s="22">
        <f>IFERROR(VLOOKUP($C637,'Tarifa Compacta'!C:F,4,0),"")</f>
        <v>5554</v>
      </c>
      <c r="G637" s="179"/>
    </row>
    <row r="638" spans="2:11" s="184" customFormat="1" ht="18" outlineLevel="1">
      <c r="B638" s="187">
        <v>5025232915828</v>
      </c>
      <c r="C638" s="62" t="s">
        <v>277</v>
      </c>
      <c r="D638" s="56" t="str">
        <f>IFERROR(IF(VLOOKUP($C638,'Tarifa Compacta'!$C:$E,2,0)=0,"",VLOOKUP($C638,'Tarifa Compacta'!$C:$E,2,0)),"")</f>
        <v/>
      </c>
      <c r="E638" s="472" t="str">
        <f>IFERROR(VLOOKUP($C638,'Tarifa Compacta'!$C:$E,3,0),"")</f>
        <v>Consola de techo desde 10kW hasta 14kW con nanoe™X</v>
      </c>
      <c r="F638" s="61">
        <f>IFERROR(VLOOKUP($C638,'Tarifa Compacta'!C:F,4,0),"")</f>
        <v>2794</v>
      </c>
      <c r="G638" s="179"/>
    </row>
    <row r="639" spans="2:11" s="184" customFormat="1" ht="18" outlineLevel="1">
      <c r="B639" s="187">
        <v>5025232941049</v>
      </c>
      <c r="C639" s="62" t="s">
        <v>257</v>
      </c>
      <c r="D639" s="56" t="str">
        <f>IFERROR(IF(VLOOKUP($C639,'Tarifa Compacta'!$C:$E,2,0)=0,"",VLOOKUP($C639,'Tarifa Compacta'!$C:$E,2,0)),"")</f>
        <v>R32</v>
      </c>
      <c r="E639" s="466" t="str">
        <f>IFERROR(VLOOKUP($C639,'Tarifa Compacta'!$C:$E,3,0),"")</f>
        <v>10 kW Trifásica</v>
      </c>
      <c r="F639" s="61">
        <f>IFERROR(VLOOKUP($C639,'Tarifa Compacta'!C:F,4,0),"")</f>
        <v>2466</v>
      </c>
      <c r="G639" s="179"/>
    </row>
    <row r="640" spans="2:11" s="184" customFormat="1" ht="18" outlineLevel="1">
      <c r="B640" s="188">
        <v>5025232910823</v>
      </c>
      <c r="C640" s="64" t="s">
        <v>335</v>
      </c>
      <c r="D640" s="374" t="str">
        <f>IFERROR(IF(VLOOKUP($C640,'Tarifa Compacta'!$C:$E,2,0)=0,"",VLOOKUP($C640,'Tarifa Compacta'!$C:$E,2,0)),"")</f>
        <v/>
      </c>
      <c r="E640" s="473" t="str">
        <f>IFERROR(VLOOKUP($C640,'Tarifa Compacta'!$C:$E,3,0),"")</f>
        <v>Mando por cable táctil simplificado con Bluetooth® y conexión Wi-Fi (color negro)</v>
      </c>
      <c r="F640" s="65">
        <f>IFERROR(VLOOKUP($C640,'Tarifa Compacta'!C:F,4,0),"")</f>
        <v>294</v>
      </c>
      <c r="G640" s="179"/>
    </row>
    <row r="641" spans="2:7" s="184" customFormat="1" ht="18.75" outlineLevel="1">
      <c r="B641" s="187" t="s">
        <v>1144</v>
      </c>
      <c r="C641" s="32" t="s">
        <v>787</v>
      </c>
      <c r="D641" s="97" t="str">
        <f>IFERROR(IF(VLOOKUP($C641,'Tarifa Compacta'!$C:$E,2,0)=0,"",VLOOKUP($C641,'Tarifa Compacta'!$C:$E,2,0)),"")</f>
        <v>R32</v>
      </c>
      <c r="E641" s="466" t="str">
        <f>IFERROR(VLOOKUP($C641,'Tarifa Compacta'!$C:$E,3,0),"")</f>
        <v>Kit consola de techo 12,50kW Standard + RTC6BLW</v>
      </c>
      <c r="F641" s="22">
        <f>IFERROR(VLOOKUP($C641,'Tarifa Compacta'!C:F,4,0),"")</f>
        <v>5872</v>
      </c>
      <c r="G641" s="179"/>
    </row>
    <row r="642" spans="2:7" s="184" customFormat="1" ht="18" outlineLevel="1">
      <c r="B642" s="187">
        <v>5025232915828</v>
      </c>
      <c r="C642" s="62" t="s">
        <v>277</v>
      </c>
      <c r="D642" s="56" t="str">
        <f>IFERROR(IF(VLOOKUP($C642,'Tarifa Compacta'!$C:$E,2,0)=0,"",VLOOKUP($C642,'Tarifa Compacta'!$C:$E,2,0)),"")</f>
        <v/>
      </c>
      <c r="E642" s="472" t="str">
        <f>IFERROR(VLOOKUP($C642,'Tarifa Compacta'!$C:$E,3,0),"")</f>
        <v>Consola de techo desde 10kW hasta 14kW con nanoe™X</v>
      </c>
      <c r="F642" s="61">
        <f>IFERROR(VLOOKUP($C642,'Tarifa Compacta'!C:F,4,0),"")</f>
        <v>2794</v>
      </c>
      <c r="G642" s="179"/>
    </row>
    <row r="643" spans="2:7" s="184" customFormat="1" ht="18" outlineLevel="1">
      <c r="B643" s="187">
        <v>5025232941056</v>
      </c>
      <c r="C643" s="62" t="s">
        <v>255</v>
      </c>
      <c r="D643" s="56" t="str">
        <f>IFERROR(IF(VLOOKUP($C643,'Tarifa Compacta'!$C:$E,2,0)=0,"",VLOOKUP($C643,'Tarifa Compacta'!$C:$E,2,0)),"")</f>
        <v>R32</v>
      </c>
      <c r="E643" s="466" t="str">
        <f>IFERROR(VLOOKUP($C643,'Tarifa Compacta'!$C:$E,3,0),"")</f>
        <v>12,5 kW Monofásica</v>
      </c>
      <c r="F643" s="61">
        <f>IFERROR(VLOOKUP($C643,'Tarifa Compacta'!C:F,4,0),"")</f>
        <v>2784</v>
      </c>
      <c r="G643" s="179"/>
    </row>
    <row r="644" spans="2:7" s="184" customFormat="1" ht="18" outlineLevel="1">
      <c r="B644" s="188">
        <v>5025232910823</v>
      </c>
      <c r="C644" s="64" t="s">
        <v>335</v>
      </c>
      <c r="D644" s="374" t="str">
        <f>IFERROR(IF(VLOOKUP($C644,'Tarifa Compacta'!$C:$E,2,0)=0,"",VLOOKUP($C644,'Tarifa Compacta'!$C:$E,2,0)),"")</f>
        <v/>
      </c>
      <c r="E644" s="473" t="str">
        <f>IFERROR(VLOOKUP($C644,'Tarifa Compacta'!$C:$E,3,0),"")</f>
        <v>Mando por cable táctil simplificado con Bluetooth® y conexión Wi-Fi (color negro)</v>
      </c>
      <c r="F644" s="65">
        <f>IFERROR(VLOOKUP($C644,'Tarifa Compacta'!C:F,4,0),"")</f>
        <v>294</v>
      </c>
      <c r="G644" s="179"/>
    </row>
    <row r="645" spans="2:7" s="184" customFormat="1" ht="18.75" outlineLevel="1">
      <c r="B645" s="187" t="s">
        <v>1145</v>
      </c>
      <c r="C645" s="32" t="s">
        <v>789</v>
      </c>
      <c r="D645" s="97" t="str">
        <f>IFERROR(IF(VLOOKUP($C645,'Tarifa Compacta'!$C:$E,2,0)=0,"",VLOOKUP($C645,'Tarifa Compacta'!$C:$E,2,0)),"")</f>
        <v>R32</v>
      </c>
      <c r="E645" s="466" t="str">
        <f>IFERROR(VLOOKUP($C645,'Tarifa Compacta'!$C:$E,3,0),"")</f>
        <v>Kit consola de techo 12,50kW Standard trifásica + RTC6BLW</v>
      </c>
      <c r="F645" s="22">
        <f>IFERROR(VLOOKUP($C645,'Tarifa Compacta'!C:F,4,0),"")</f>
        <v>6286</v>
      </c>
      <c r="G645" s="179"/>
    </row>
    <row r="646" spans="2:7" s="184" customFormat="1" ht="18" outlineLevel="1">
      <c r="B646" s="187">
        <v>5025232915828</v>
      </c>
      <c r="C646" s="62" t="s">
        <v>277</v>
      </c>
      <c r="D646" s="56" t="str">
        <f>IFERROR(IF(VLOOKUP($C646,'Tarifa Compacta'!$C:$E,2,0)=0,"",VLOOKUP($C646,'Tarifa Compacta'!$C:$E,2,0)),"")</f>
        <v/>
      </c>
      <c r="E646" s="472" t="str">
        <f>IFERROR(VLOOKUP($C646,'Tarifa Compacta'!$C:$E,3,0),"")</f>
        <v>Consola de techo desde 10kW hasta 14kW con nanoe™X</v>
      </c>
      <c r="F646" s="61">
        <f>IFERROR(VLOOKUP($C646,'Tarifa Compacta'!C:F,4,0),"")</f>
        <v>2794</v>
      </c>
      <c r="G646" s="179"/>
    </row>
    <row r="647" spans="2:7" s="184" customFormat="1" ht="18" outlineLevel="1">
      <c r="B647" s="187">
        <v>5025232941063</v>
      </c>
      <c r="C647" s="62" t="s">
        <v>258</v>
      </c>
      <c r="D647" s="56" t="str">
        <f>IFERROR(IF(VLOOKUP($C647,'Tarifa Compacta'!$C:$E,2,0)=0,"",VLOOKUP($C647,'Tarifa Compacta'!$C:$E,2,0)),"")</f>
        <v>R32</v>
      </c>
      <c r="E647" s="466" t="str">
        <f>IFERROR(VLOOKUP($C647,'Tarifa Compacta'!$C:$E,3,0),"")</f>
        <v>12,5 kW Trifásica</v>
      </c>
      <c r="F647" s="61">
        <f>IFERROR(VLOOKUP($C647,'Tarifa Compacta'!C:F,4,0),"")</f>
        <v>3198</v>
      </c>
      <c r="G647" s="179"/>
    </row>
    <row r="648" spans="2:7" s="184" customFormat="1" ht="18" outlineLevel="1">
      <c r="B648" s="188">
        <v>5025232910823</v>
      </c>
      <c r="C648" s="64" t="s">
        <v>335</v>
      </c>
      <c r="D648" s="374" t="str">
        <f>IFERROR(IF(VLOOKUP($C648,'Tarifa Compacta'!$C:$E,2,0)=0,"",VLOOKUP($C648,'Tarifa Compacta'!$C:$E,2,0)),"")</f>
        <v/>
      </c>
      <c r="E648" s="473" t="str">
        <f>IFERROR(VLOOKUP($C648,'Tarifa Compacta'!$C:$E,3,0),"")</f>
        <v>Mando por cable táctil simplificado con Bluetooth® y conexión Wi-Fi (color negro)</v>
      </c>
      <c r="F648" s="65">
        <f>IFERROR(VLOOKUP($C648,'Tarifa Compacta'!C:F,4,0),"")</f>
        <v>294</v>
      </c>
      <c r="G648" s="179"/>
    </row>
    <row r="649" spans="2:7" s="184" customFormat="1" ht="18.75" outlineLevel="1">
      <c r="B649" s="187" t="s">
        <v>1146</v>
      </c>
      <c r="C649" s="32" t="s">
        <v>803</v>
      </c>
      <c r="D649" s="97" t="str">
        <f>IFERROR(IF(VLOOKUP($C649,'Tarifa Compacta'!$C:$E,2,0)=0,"",VLOOKUP($C649,'Tarifa Compacta'!$C:$E,2,0)),"")</f>
        <v>R32</v>
      </c>
      <c r="E649" s="466" t="str">
        <f>IFERROR(VLOOKUP($C649,'Tarifa Compacta'!$C:$E,3,0),"")</f>
        <v>Kit consola de techo 14kW Standard + RTC6BLW</v>
      </c>
      <c r="F649" s="22">
        <f>IFERROR(VLOOKUP($C649,'Tarifa Compacta'!C:F,4,0),"")</f>
        <v>7077</v>
      </c>
      <c r="G649" s="179"/>
    </row>
    <row r="650" spans="2:7" s="184" customFormat="1" ht="18" outlineLevel="1">
      <c r="B650" s="187">
        <v>5025232915828</v>
      </c>
      <c r="C650" s="62" t="s">
        <v>277</v>
      </c>
      <c r="D650" s="56" t="str">
        <f>IFERROR(IF(VLOOKUP($C650,'Tarifa Compacta'!$C:$E,2,0)=0,"",VLOOKUP($C650,'Tarifa Compacta'!$C:$E,2,0)),"")</f>
        <v/>
      </c>
      <c r="E650" s="472" t="str">
        <f>IFERROR(VLOOKUP($C650,'Tarifa Compacta'!$C:$E,3,0),"")</f>
        <v>Consola de techo desde 10kW hasta 14kW con nanoe™X</v>
      </c>
      <c r="F650" s="61">
        <f>IFERROR(VLOOKUP($C650,'Tarifa Compacta'!C:F,4,0),"")</f>
        <v>2794</v>
      </c>
      <c r="G650" s="179"/>
    </row>
    <row r="651" spans="2:7" s="184" customFormat="1" ht="18" outlineLevel="1">
      <c r="B651" s="187">
        <v>5025232941070</v>
      </c>
      <c r="C651" s="62" t="s">
        <v>256</v>
      </c>
      <c r="D651" s="56" t="str">
        <f>IFERROR(IF(VLOOKUP($C651,'Tarifa Compacta'!$C:$E,2,0)=0,"",VLOOKUP($C651,'Tarifa Compacta'!$C:$E,2,0)),"")</f>
        <v>R32</v>
      </c>
      <c r="E651" s="466" t="str">
        <f>IFERROR(VLOOKUP($C651,'Tarifa Compacta'!$C:$E,3,0),"")</f>
        <v>14 kW Monofásica</v>
      </c>
      <c r="F651" s="61">
        <f>IFERROR(VLOOKUP($C651,'Tarifa Compacta'!C:F,4,0),"")</f>
        <v>3989</v>
      </c>
      <c r="G651" s="179"/>
    </row>
    <row r="652" spans="2:7" s="184" customFormat="1" ht="18" outlineLevel="1">
      <c r="B652" s="188">
        <v>5025232910823</v>
      </c>
      <c r="C652" s="64" t="s">
        <v>335</v>
      </c>
      <c r="D652" s="374" t="str">
        <f>IFERROR(IF(VLOOKUP($C652,'Tarifa Compacta'!$C:$E,2,0)=0,"",VLOOKUP($C652,'Tarifa Compacta'!$C:$E,2,0)),"")</f>
        <v/>
      </c>
      <c r="E652" s="473" t="str">
        <f>IFERROR(VLOOKUP($C652,'Tarifa Compacta'!$C:$E,3,0),"")</f>
        <v>Mando por cable táctil simplificado con Bluetooth® y conexión Wi-Fi (color negro)</v>
      </c>
      <c r="F652" s="65">
        <f>IFERROR(VLOOKUP($C652,'Tarifa Compacta'!C:F,4,0),"")</f>
        <v>294</v>
      </c>
      <c r="G652" s="179"/>
    </row>
    <row r="653" spans="2:7" s="184" customFormat="1" ht="18.75" outlineLevel="1">
      <c r="B653" s="187" t="s">
        <v>1147</v>
      </c>
      <c r="C653" s="32" t="s">
        <v>805</v>
      </c>
      <c r="D653" s="97" t="str">
        <f>IFERROR(IF(VLOOKUP($C653,'Tarifa Compacta'!$C:$E,2,0)=0,"",VLOOKUP($C653,'Tarifa Compacta'!$C:$E,2,0)),"")</f>
        <v>R32</v>
      </c>
      <c r="E653" s="466" t="str">
        <f>IFERROR(VLOOKUP($C653,'Tarifa Compacta'!$C:$E,3,0),"")</f>
        <v>Kit consola de techo 14kW Standard trifásica + RTC6BLW</v>
      </c>
      <c r="F653" s="22">
        <f>IFERROR(VLOOKUP($C653,'Tarifa Compacta'!C:F,4,0),"")</f>
        <v>7418</v>
      </c>
      <c r="G653" s="179"/>
    </row>
    <row r="654" spans="2:7" s="184" customFormat="1" ht="18" outlineLevel="1">
      <c r="B654" s="187">
        <v>5025232915828</v>
      </c>
      <c r="C654" s="62" t="s">
        <v>277</v>
      </c>
      <c r="D654" s="56" t="str">
        <f>IFERROR(IF(VLOOKUP($C654,'Tarifa Compacta'!$C:$E,2,0)=0,"",VLOOKUP($C654,'Tarifa Compacta'!$C:$E,2,0)),"")</f>
        <v/>
      </c>
      <c r="E654" s="472" t="str">
        <f>IFERROR(VLOOKUP($C654,'Tarifa Compacta'!$C:$E,3,0),"")</f>
        <v>Consola de techo desde 10kW hasta 14kW con nanoe™X</v>
      </c>
      <c r="F654" s="61">
        <f>IFERROR(VLOOKUP($C654,'Tarifa Compacta'!C:F,4,0),"")</f>
        <v>2794</v>
      </c>
      <c r="G654" s="179"/>
    </row>
    <row r="655" spans="2:7" s="184" customFormat="1" ht="18" outlineLevel="1">
      <c r="B655" s="187">
        <v>5025232941087</v>
      </c>
      <c r="C655" s="62" t="s">
        <v>259</v>
      </c>
      <c r="D655" s="56" t="str">
        <f>IFERROR(IF(VLOOKUP($C655,'Tarifa Compacta'!$C:$E,2,0)=0,"",VLOOKUP($C655,'Tarifa Compacta'!$C:$E,2,0)),"")</f>
        <v>R32</v>
      </c>
      <c r="E655" s="466" t="str">
        <f>IFERROR(VLOOKUP($C655,'Tarifa Compacta'!$C:$E,3,0),"")</f>
        <v>14 kW Trifásica</v>
      </c>
      <c r="F655" s="61">
        <f>IFERROR(VLOOKUP($C655,'Tarifa Compacta'!C:F,4,0),"")</f>
        <v>4330</v>
      </c>
      <c r="G655" s="179"/>
    </row>
    <row r="656" spans="2:7" s="184" customFormat="1" ht="18" outlineLevel="1">
      <c r="B656" s="188">
        <v>5025232910823</v>
      </c>
      <c r="C656" s="64" t="s">
        <v>335</v>
      </c>
      <c r="D656" s="374" t="str">
        <f>IFERROR(IF(VLOOKUP($C656,'Tarifa Compacta'!$C:$E,2,0)=0,"",VLOOKUP($C656,'Tarifa Compacta'!$C:$E,2,0)),"")</f>
        <v/>
      </c>
      <c r="E656" s="473" t="str">
        <f>IFERROR(VLOOKUP($C656,'Tarifa Compacta'!$C:$E,3,0),"")</f>
        <v>Mando por cable táctil simplificado con Bluetooth® y conexión Wi-Fi (color negro)</v>
      </c>
      <c r="F656" s="65">
        <f>IFERROR(VLOOKUP($C656,'Tarifa Compacta'!C:F,4,0),"")</f>
        <v>294</v>
      </c>
      <c r="G656" s="179"/>
    </row>
    <row r="657" spans="2:11" s="17" customFormat="1" ht="53.25" customHeight="1">
      <c r="B657" s="59" t="str">
        <f>'Títulos y textos'!A239</f>
        <v>KITS DE CONSOLA DE TECHO PT3 ELITE CON nanoe™X + RTC5B</v>
      </c>
      <c r="C657" s="59"/>
      <c r="D657" s="372"/>
      <c r="E657" s="91"/>
      <c r="F657" s="60"/>
      <c r="G657" s="179"/>
      <c r="K657" s="184"/>
    </row>
    <row r="658" spans="2:11" ht="15.75" customHeight="1">
      <c r="B658" s="185"/>
      <c r="C658" s="185"/>
      <c r="D658" s="373"/>
      <c r="E658" s="471"/>
      <c r="F658" s="186"/>
      <c r="G658" s="179"/>
      <c r="K658" s="184"/>
    </row>
    <row r="659" spans="2:11" s="184" customFormat="1" ht="18.75" outlineLevel="1">
      <c r="B659" s="187">
        <v>4010869373265</v>
      </c>
      <c r="C659" s="32" t="s">
        <v>830</v>
      </c>
      <c r="D659" s="97" t="str">
        <f>IFERROR(IF(VLOOKUP($C659,'Tarifa Compacta'!$C:$E,2,0)=0,"",VLOOKUP($C659,'Tarifa Compacta'!$C:$E,2,0)),"")</f>
        <v>R32</v>
      </c>
      <c r="E659" s="466" t="str">
        <f>IFERROR(VLOOKUP($C659,'Tarifa Compacta'!$C:$E,3,0),"")</f>
        <v>Kit consola de techo 3,60kW Elite + RTC5B</v>
      </c>
      <c r="F659" s="22">
        <f>IFERROR(VLOOKUP($C659,'Tarifa Compacta'!C:F,4,0),"")</f>
        <v>3672</v>
      </c>
      <c r="G659" s="179"/>
    </row>
    <row r="660" spans="2:11" s="184" customFormat="1" ht="18" outlineLevel="1">
      <c r="B660" s="187">
        <v>5025232915804</v>
      </c>
      <c r="C660" s="62" t="s">
        <v>275</v>
      </c>
      <c r="D660" s="56" t="str">
        <f>IFERROR(IF(VLOOKUP($C660,'Tarifa Compacta'!$C:$E,2,0)=0,"",VLOOKUP($C660,'Tarifa Compacta'!$C:$E,2,0)),"")</f>
        <v/>
      </c>
      <c r="E660" s="472" t="str">
        <f>IFERROR(VLOOKUP($C660,'Tarifa Compacta'!$C:$E,3,0),"")</f>
        <v>Consola de techo desde 3,60kW hasta 5kW con nanoe™X</v>
      </c>
      <c r="F660" s="61">
        <f>IFERROR(VLOOKUP($C660,'Tarifa Compacta'!C:F,4,0),"")</f>
        <v>1464</v>
      </c>
      <c r="G660" s="179"/>
    </row>
    <row r="661" spans="2:11" s="184" customFormat="1" ht="18" outlineLevel="1">
      <c r="B661" s="187">
        <v>5025232915507</v>
      </c>
      <c r="C661" s="62" t="s">
        <v>238</v>
      </c>
      <c r="D661" s="56" t="str">
        <f>IFERROR(IF(VLOOKUP($C661,'Tarifa Compacta'!$C:$E,2,0)=0,"",VLOOKUP($C661,'Tarifa Compacta'!$C:$E,2,0)),"")</f>
        <v>R32</v>
      </c>
      <c r="E661" s="466" t="str">
        <f>IFERROR(VLOOKUP($C661,'Tarifa Compacta'!$C:$E,3,0),"")</f>
        <v>3,6 kW Monofásica</v>
      </c>
      <c r="F661" s="61">
        <f>IFERROR(VLOOKUP($C661,'Tarifa Compacta'!C:F,4,0),"")</f>
        <v>2020</v>
      </c>
      <c r="G661" s="179"/>
      <c r="H661" s="179"/>
      <c r="I661" s="179"/>
      <c r="J661" s="179"/>
    </row>
    <row r="662" spans="2:11" s="184" customFormat="1" ht="18" outlineLevel="1">
      <c r="B662" s="188">
        <v>5025232880621</v>
      </c>
      <c r="C662" s="64" t="s">
        <v>336</v>
      </c>
      <c r="D662" s="374" t="str">
        <f>IFERROR(IF(VLOOKUP($C662,'Tarifa Compacta'!$C:$E,2,0)=0,"",VLOOKUP($C662,'Tarifa Compacta'!$C:$E,2,0)),"")</f>
        <v/>
      </c>
      <c r="E662" s="473" t="str">
        <f>IFERROR(VLOOKUP($C662,'Tarifa Compacta'!$C:$E,3,0),"")</f>
        <v>Mando de control por cable</v>
      </c>
      <c r="F662" s="65">
        <f>IFERROR(VLOOKUP($C662,'Tarifa Compacta'!C:F,4,0),"")</f>
        <v>188</v>
      </c>
      <c r="G662" s="179"/>
      <c r="H662" s="179"/>
      <c r="I662" s="179"/>
      <c r="J662" s="179"/>
    </row>
    <row r="663" spans="2:11" s="184" customFormat="1" ht="18.75" outlineLevel="1">
      <c r="B663" s="187">
        <v>4010869373272</v>
      </c>
      <c r="C663" s="32" t="s">
        <v>847</v>
      </c>
      <c r="D663" s="97" t="str">
        <f>IFERROR(IF(VLOOKUP($C663,'Tarifa Compacta'!$C:$E,2,0)=0,"",VLOOKUP($C663,'Tarifa Compacta'!$C:$E,2,0)),"")</f>
        <v>R32</v>
      </c>
      <c r="E663" s="466" t="str">
        <f>IFERROR(VLOOKUP($C663,'Tarifa Compacta'!$C:$E,3,0),"")</f>
        <v>Kit consola de techo 5kW Elite + RTC5B</v>
      </c>
      <c r="F663" s="22">
        <f>IFERROR(VLOOKUP($C663,'Tarifa Compacta'!C:F,4,0),"")</f>
        <v>3960</v>
      </c>
      <c r="G663" s="179"/>
      <c r="I663" s="179"/>
      <c r="J663" s="179"/>
    </row>
    <row r="664" spans="2:11" s="184" customFormat="1" ht="18" outlineLevel="1">
      <c r="B664" s="187">
        <v>5025232915804</v>
      </c>
      <c r="C664" s="62" t="s">
        <v>275</v>
      </c>
      <c r="D664" s="56" t="str">
        <f>IFERROR(IF(VLOOKUP($C664,'Tarifa Compacta'!$C:$E,2,0)=0,"",VLOOKUP($C664,'Tarifa Compacta'!$C:$E,2,0)),"")</f>
        <v/>
      </c>
      <c r="E664" s="472" t="str">
        <f>IFERROR(VLOOKUP($C664,'Tarifa Compacta'!$C:$E,3,0),"")</f>
        <v>Consola de techo desde 3,60kW hasta 5kW con nanoe™X</v>
      </c>
      <c r="F664" s="61">
        <f>IFERROR(VLOOKUP($C664,'Tarifa Compacta'!C:F,4,0),"")</f>
        <v>1464</v>
      </c>
      <c r="G664" s="179"/>
      <c r="H664" s="62"/>
      <c r="I664" s="179"/>
      <c r="J664" s="179"/>
    </row>
    <row r="665" spans="2:11" s="184" customFormat="1" ht="18" outlineLevel="1">
      <c r="B665" s="187">
        <v>5025232915514</v>
      </c>
      <c r="C665" s="62" t="s">
        <v>239</v>
      </c>
      <c r="D665" s="56" t="str">
        <f>IFERROR(IF(VLOOKUP($C665,'Tarifa Compacta'!$C:$E,2,0)=0,"",VLOOKUP($C665,'Tarifa Compacta'!$C:$E,2,0)),"")</f>
        <v>R32</v>
      </c>
      <c r="E665" s="466" t="str">
        <f>IFERROR(VLOOKUP($C665,'Tarifa Compacta'!$C:$E,3,0),"")</f>
        <v>5 kW Monofásica</v>
      </c>
      <c r="F665" s="61">
        <f>IFERROR(VLOOKUP($C665,'Tarifa Compacta'!C:F,4,0),"")</f>
        <v>2308</v>
      </c>
      <c r="G665" s="179"/>
      <c r="H665" s="62"/>
    </row>
    <row r="666" spans="2:11" s="184" customFormat="1" ht="18" outlineLevel="1">
      <c r="B666" s="188">
        <v>5025232880621</v>
      </c>
      <c r="C666" s="64" t="s">
        <v>336</v>
      </c>
      <c r="D666" s="374" t="str">
        <f>IFERROR(IF(VLOOKUP($C666,'Tarifa Compacta'!$C:$E,2,0)=0,"",VLOOKUP($C666,'Tarifa Compacta'!$C:$E,2,0)),"")</f>
        <v/>
      </c>
      <c r="E666" s="473" t="str">
        <f>IFERROR(VLOOKUP($C666,'Tarifa Compacta'!$C:$E,3,0),"")</f>
        <v>Mando de control por cable</v>
      </c>
      <c r="F666" s="65">
        <f>IFERROR(VLOOKUP($C666,'Tarifa Compacta'!C:F,4,0),"")</f>
        <v>188</v>
      </c>
      <c r="G666" s="179"/>
      <c r="H666" s="179"/>
    </row>
    <row r="667" spans="2:11" s="184" customFormat="1" ht="18.75" outlineLevel="1">
      <c r="B667" s="187">
        <v>4010869373289</v>
      </c>
      <c r="C667" s="32" t="s">
        <v>867</v>
      </c>
      <c r="D667" s="97" t="str">
        <f>IFERROR(IF(VLOOKUP($C667,'Tarifa Compacta'!$C:$E,2,0)=0,"",VLOOKUP($C667,'Tarifa Compacta'!$C:$E,2,0)),"")</f>
        <v>R32</v>
      </c>
      <c r="E667" s="466" t="str">
        <f>IFERROR(VLOOKUP($C667,'Tarifa Compacta'!$C:$E,3,0),"")</f>
        <v>Kit consola de techo 6kW Elite + RTC5B</v>
      </c>
      <c r="F667" s="22">
        <f>IFERROR(VLOOKUP($C667,'Tarifa Compacta'!C:F,4,0),"")</f>
        <v>4465</v>
      </c>
      <c r="G667" s="179"/>
    </row>
    <row r="668" spans="2:11" s="184" customFormat="1" ht="18" outlineLevel="1">
      <c r="B668" s="187">
        <v>5025232915811</v>
      </c>
      <c r="C668" s="62" t="s">
        <v>276</v>
      </c>
      <c r="D668" s="56" t="str">
        <f>IFERROR(IF(VLOOKUP($C668,'Tarifa Compacta'!$C:$E,2,0)=0,"",VLOOKUP($C668,'Tarifa Compacta'!$C:$E,2,0)),"")</f>
        <v/>
      </c>
      <c r="E668" s="472" t="str">
        <f>IFERROR(VLOOKUP($C668,'Tarifa Compacta'!$C:$E,3,0),"")</f>
        <v>Consola de techo desde 6kW hasta 7,10kW con nanoe™X</v>
      </c>
      <c r="F668" s="61">
        <f>IFERROR(VLOOKUP($C668,'Tarifa Compacta'!C:F,4,0),"")</f>
        <v>1837</v>
      </c>
      <c r="G668" s="179"/>
    </row>
    <row r="669" spans="2:11" s="184" customFormat="1" ht="18" outlineLevel="1">
      <c r="B669" s="187">
        <v>5025232915521</v>
      </c>
      <c r="C669" s="62" t="s">
        <v>240</v>
      </c>
      <c r="D669" s="56" t="str">
        <f>IFERROR(IF(VLOOKUP($C669,'Tarifa Compacta'!$C:$E,2,0)=0,"",VLOOKUP($C669,'Tarifa Compacta'!$C:$E,2,0)),"")</f>
        <v>R32</v>
      </c>
      <c r="E669" s="466" t="str">
        <f>IFERROR(VLOOKUP($C669,'Tarifa Compacta'!$C:$E,3,0),"")</f>
        <v>6 kW Monofásica</v>
      </c>
      <c r="F669" s="61">
        <f>IFERROR(VLOOKUP($C669,'Tarifa Compacta'!C:F,4,0),"")</f>
        <v>2440</v>
      </c>
      <c r="G669" s="179"/>
    </row>
    <row r="670" spans="2:11" s="184" customFormat="1" ht="18" outlineLevel="1">
      <c r="B670" s="188">
        <v>5025232880621</v>
      </c>
      <c r="C670" s="64" t="s">
        <v>336</v>
      </c>
      <c r="D670" s="374" t="str">
        <f>IFERROR(IF(VLOOKUP($C670,'Tarifa Compacta'!$C:$E,2,0)=0,"",VLOOKUP($C670,'Tarifa Compacta'!$C:$E,2,0)),"")</f>
        <v/>
      </c>
      <c r="E670" s="473" t="str">
        <f>IFERROR(VLOOKUP($C670,'Tarifa Compacta'!$C:$E,3,0),"")</f>
        <v>Mando de control por cable</v>
      </c>
      <c r="F670" s="65">
        <f>IFERROR(VLOOKUP($C670,'Tarifa Compacta'!C:F,4,0),"")</f>
        <v>188</v>
      </c>
      <c r="G670" s="179"/>
    </row>
    <row r="671" spans="2:11" s="184" customFormat="1" ht="18.75" outlineLevel="1">
      <c r="B671" s="187" t="s">
        <v>1049</v>
      </c>
      <c r="C671" s="32" t="s">
        <v>1129</v>
      </c>
      <c r="D671" s="97" t="str">
        <f>IFERROR(IF(VLOOKUP($C671,'Tarifa Compacta'!$C:$E,2,0)=0,"",VLOOKUP($C671,'Tarifa Compacta'!$C:$E,2,0)),"")</f>
        <v>R32</v>
      </c>
      <c r="E671" s="466" t="str">
        <f>IFERROR(VLOOKUP($C671,'Tarifa Compacta'!$C:$E,3,0),"")</f>
        <v>Kit consola de techo 7,10kW Elite + RTC5B</v>
      </c>
      <c r="F671" s="22">
        <f>IFERROR(VLOOKUP($C671,'Tarifa Compacta'!C:F,4,0),"")</f>
        <v>5100</v>
      </c>
      <c r="G671" s="179"/>
    </row>
    <row r="672" spans="2:11" s="184" customFormat="1" ht="18" outlineLevel="1">
      <c r="B672" s="187">
        <v>5025232915811</v>
      </c>
      <c r="C672" s="62" t="s">
        <v>276</v>
      </c>
      <c r="D672" s="56" t="str">
        <f>IFERROR(IF(VLOOKUP($C672,'Tarifa Compacta'!$C:$E,2,0)=0,"",VLOOKUP($C672,'Tarifa Compacta'!$C:$E,2,0)),"")</f>
        <v/>
      </c>
      <c r="E672" s="472" t="str">
        <f>IFERROR(VLOOKUP($C672,'Tarifa Compacta'!$C:$E,3,0),"")</f>
        <v>Consola de techo desde 6kW hasta 7,10kW con nanoe™X</v>
      </c>
      <c r="F672" s="61">
        <f>IFERROR(VLOOKUP($C672,'Tarifa Compacta'!C:F,4,0),"")</f>
        <v>1837</v>
      </c>
      <c r="G672" s="179"/>
    </row>
    <row r="673" spans="2:11" s="184" customFormat="1" ht="18" outlineLevel="1">
      <c r="B673" s="187">
        <v>5025232914500</v>
      </c>
      <c r="C673" s="62" t="s">
        <v>241</v>
      </c>
      <c r="D673" s="56" t="str">
        <f>IFERROR(IF(VLOOKUP($C673,'Tarifa Compacta'!$C:$E,2,0)=0,"",VLOOKUP($C673,'Tarifa Compacta'!$C:$E,2,0)),"")</f>
        <v>R32</v>
      </c>
      <c r="E673" s="466" t="str">
        <f>IFERROR(VLOOKUP($C673,'Tarifa Compacta'!$C:$E,3,0),"")</f>
        <v>7,1 kW Monofásica</v>
      </c>
      <c r="F673" s="61">
        <f>IFERROR(VLOOKUP($C673,'Tarifa Compacta'!C:F,4,0),"")</f>
        <v>3075</v>
      </c>
      <c r="G673" s="179"/>
      <c r="K673" s="17"/>
    </row>
    <row r="674" spans="2:11" s="184" customFormat="1" ht="18" outlineLevel="1">
      <c r="B674" s="188">
        <v>5025232880621</v>
      </c>
      <c r="C674" s="64" t="s">
        <v>336</v>
      </c>
      <c r="D674" s="374" t="str">
        <f>IFERROR(IF(VLOOKUP($C674,'Tarifa Compacta'!$C:$E,2,0)=0,"",VLOOKUP($C674,'Tarifa Compacta'!$C:$E,2,0)),"")</f>
        <v/>
      </c>
      <c r="E674" s="473" t="str">
        <f>IFERROR(VLOOKUP($C674,'Tarifa Compacta'!$C:$E,3,0),"")</f>
        <v>Mando de control por cable</v>
      </c>
      <c r="F674" s="65">
        <f>IFERROR(VLOOKUP($C674,'Tarifa Compacta'!C:F,4,0),"")</f>
        <v>188</v>
      </c>
      <c r="G674" s="179"/>
      <c r="K674" s="76"/>
    </row>
    <row r="675" spans="2:11" s="184" customFormat="1" ht="18.75" outlineLevel="1">
      <c r="B675" s="187" t="s">
        <v>1049</v>
      </c>
      <c r="C675" s="32" t="s">
        <v>1130</v>
      </c>
      <c r="D675" s="97" t="str">
        <f>IFERROR(IF(VLOOKUP($C675,'Tarifa Compacta'!$C:$E,2,0)=0,"",VLOOKUP($C675,'Tarifa Compacta'!$C:$E,2,0)),"")</f>
        <v>R32</v>
      </c>
      <c r="E675" s="466" t="str">
        <f>IFERROR(VLOOKUP($C675,'Tarifa Compacta'!$C:$E,3,0),"")</f>
        <v>Kit consola de techo 7,10kW Elite trifásica + RTC5B</v>
      </c>
      <c r="F675" s="22">
        <f>IFERROR(VLOOKUP($C675,'Tarifa Compacta'!C:F,4,0),"")</f>
        <v>5415</v>
      </c>
      <c r="G675" s="179"/>
    </row>
    <row r="676" spans="2:11" s="184" customFormat="1" ht="18" outlineLevel="1">
      <c r="B676" s="187">
        <v>5025232915811</v>
      </c>
      <c r="C676" s="62" t="s">
        <v>276</v>
      </c>
      <c r="D676" s="56" t="str">
        <f>IFERROR(IF(VLOOKUP($C676,'Tarifa Compacta'!$C:$E,2,0)=0,"",VLOOKUP($C676,'Tarifa Compacta'!$C:$E,2,0)),"")</f>
        <v/>
      </c>
      <c r="E676" s="472" t="str">
        <f>IFERROR(VLOOKUP($C676,'Tarifa Compacta'!$C:$E,3,0),"")</f>
        <v>Consola de techo desde 6kW hasta 7,10kW con nanoe™X</v>
      </c>
      <c r="F676" s="61">
        <f>IFERROR(VLOOKUP($C676,'Tarifa Compacta'!C:F,4,0),"")</f>
        <v>1837</v>
      </c>
      <c r="G676" s="179"/>
    </row>
    <row r="677" spans="2:11" s="184" customFormat="1" ht="18" outlineLevel="1">
      <c r="B677" s="187">
        <v>5025232914517</v>
      </c>
      <c r="C677" s="62" t="s">
        <v>245</v>
      </c>
      <c r="D677" s="56" t="str">
        <f>IFERROR(IF(VLOOKUP($C677,'Tarifa Compacta'!$C:$E,2,0)=0,"",VLOOKUP($C677,'Tarifa Compacta'!$C:$E,2,0)),"")</f>
        <v>R32</v>
      </c>
      <c r="E677" s="466" t="str">
        <f>IFERROR(VLOOKUP($C677,'Tarifa Compacta'!$C:$E,3,0),"")</f>
        <v>7,1 kW Trifásica</v>
      </c>
      <c r="F677" s="61">
        <f>IFERROR(VLOOKUP($C677,'Tarifa Compacta'!C:F,4,0),"")</f>
        <v>3390</v>
      </c>
      <c r="G677" s="179"/>
    </row>
    <row r="678" spans="2:11" s="184" customFormat="1" ht="18" outlineLevel="1">
      <c r="B678" s="188">
        <v>5025232880621</v>
      </c>
      <c r="C678" s="64" t="s">
        <v>336</v>
      </c>
      <c r="D678" s="374" t="str">
        <f>IFERROR(IF(VLOOKUP($C678,'Tarifa Compacta'!$C:$E,2,0)=0,"",VLOOKUP($C678,'Tarifa Compacta'!$C:$E,2,0)),"")</f>
        <v/>
      </c>
      <c r="E678" s="473" t="str">
        <f>IFERROR(VLOOKUP($C678,'Tarifa Compacta'!$C:$E,3,0),"")</f>
        <v>Mando de control por cable</v>
      </c>
      <c r="F678" s="65">
        <f>IFERROR(VLOOKUP($C678,'Tarifa Compacta'!C:F,4,0),"")</f>
        <v>188</v>
      </c>
      <c r="G678" s="179"/>
    </row>
    <row r="679" spans="2:11" s="184" customFormat="1" ht="18.75" outlineLevel="1">
      <c r="B679" s="187" t="s">
        <v>1049</v>
      </c>
      <c r="C679" s="32" t="s">
        <v>1131</v>
      </c>
      <c r="D679" s="97" t="str">
        <f>IFERROR(IF(VLOOKUP($C679,'Tarifa Compacta'!$C:$E,2,0)=0,"",VLOOKUP($C679,'Tarifa Compacta'!$C:$E,2,0)),"")</f>
        <v>R32</v>
      </c>
      <c r="E679" s="466" t="str">
        <f>IFERROR(VLOOKUP($C679,'Tarifa Compacta'!$C:$E,3,0),"")</f>
        <v>Kit consola de techo 10kW Elite + RTC5B</v>
      </c>
      <c r="F679" s="22">
        <f>IFERROR(VLOOKUP($C679,'Tarifa Compacta'!C:F,4,0),"")</f>
        <v>6722</v>
      </c>
      <c r="G679" s="179"/>
    </row>
    <row r="680" spans="2:11" s="184" customFormat="1" ht="18" outlineLevel="1">
      <c r="B680" s="187">
        <v>5025232915828</v>
      </c>
      <c r="C680" s="62" t="s">
        <v>277</v>
      </c>
      <c r="D680" s="56" t="str">
        <f>IFERROR(IF(VLOOKUP($C680,'Tarifa Compacta'!$C:$E,2,0)=0,"",VLOOKUP($C680,'Tarifa Compacta'!$C:$E,2,0)),"")</f>
        <v/>
      </c>
      <c r="E680" s="472" t="str">
        <f>IFERROR(VLOOKUP($C680,'Tarifa Compacta'!$C:$E,3,0),"")</f>
        <v>Consola de techo desde 10kW hasta 14kW con nanoe™X</v>
      </c>
      <c r="F680" s="61">
        <f>IFERROR(VLOOKUP($C680,'Tarifa Compacta'!C:F,4,0),"")</f>
        <v>2794</v>
      </c>
      <c r="G680" s="179"/>
    </row>
    <row r="681" spans="2:11" s="184" customFormat="1" ht="18" outlineLevel="1">
      <c r="B681" s="187">
        <v>5025232914524</v>
      </c>
      <c r="C681" s="62" t="s">
        <v>242</v>
      </c>
      <c r="D681" s="56" t="str">
        <f>IFERROR(IF(VLOOKUP($C681,'Tarifa Compacta'!$C:$E,2,0)=0,"",VLOOKUP($C681,'Tarifa Compacta'!$C:$E,2,0)),"")</f>
        <v>R32</v>
      </c>
      <c r="E681" s="466" t="str">
        <f>IFERROR(VLOOKUP($C681,'Tarifa Compacta'!$C:$E,3,0),"")</f>
        <v>10 kW Monofásica</v>
      </c>
      <c r="F681" s="61">
        <f>IFERROR(VLOOKUP($C681,'Tarifa Compacta'!C:F,4,0),"")</f>
        <v>3740</v>
      </c>
      <c r="G681" s="179"/>
    </row>
    <row r="682" spans="2:11" s="184" customFormat="1" ht="18" outlineLevel="1">
      <c r="B682" s="188">
        <v>5025232880621</v>
      </c>
      <c r="C682" s="64" t="s">
        <v>336</v>
      </c>
      <c r="D682" s="374" t="str">
        <f>IFERROR(IF(VLOOKUP($C682,'Tarifa Compacta'!$C:$E,2,0)=0,"",VLOOKUP($C682,'Tarifa Compacta'!$C:$E,2,0)),"")</f>
        <v/>
      </c>
      <c r="E682" s="473" t="str">
        <f>IFERROR(VLOOKUP($C682,'Tarifa Compacta'!$C:$E,3,0),"")</f>
        <v>Mando de control por cable</v>
      </c>
      <c r="F682" s="65">
        <f>IFERROR(VLOOKUP($C682,'Tarifa Compacta'!C:F,4,0),"")</f>
        <v>188</v>
      </c>
      <c r="G682" s="179"/>
    </row>
    <row r="683" spans="2:11" s="184" customFormat="1" ht="18.75" outlineLevel="1">
      <c r="B683" s="187" t="s">
        <v>1049</v>
      </c>
      <c r="C683" s="32" t="s">
        <v>1132</v>
      </c>
      <c r="D683" s="97" t="str">
        <f>IFERROR(IF(VLOOKUP($C683,'Tarifa Compacta'!$C:$E,2,0)=0,"",VLOOKUP($C683,'Tarifa Compacta'!$C:$E,2,0)),"")</f>
        <v>R32</v>
      </c>
      <c r="E683" s="466" t="str">
        <f>IFERROR(VLOOKUP($C683,'Tarifa Compacta'!$C:$E,3,0),"")</f>
        <v>Kit consola de techo 10kW Elite trifásica + RTC5B</v>
      </c>
      <c r="F683" s="22">
        <f>IFERROR(VLOOKUP($C683,'Tarifa Compacta'!C:F,4,0),"")</f>
        <v>7055</v>
      </c>
      <c r="G683" s="179"/>
    </row>
    <row r="684" spans="2:11" s="184" customFormat="1" ht="18" outlineLevel="1">
      <c r="B684" s="187">
        <v>5025232915828</v>
      </c>
      <c r="C684" s="62" t="s">
        <v>277</v>
      </c>
      <c r="D684" s="56" t="str">
        <f>IFERROR(IF(VLOOKUP($C684,'Tarifa Compacta'!$C:$E,2,0)=0,"",VLOOKUP($C684,'Tarifa Compacta'!$C:$E,2,0)),"")</f>
        <v/>
      </c>
      <c r="E684" s="472" t="str">
        <f>IFERROR(VLOOKUP($C684,'Tarifa Compacta'!$C:$E,3,0),"")</f>
        <v>Consola de techo desde 10kW hasta 14kW con nanoe™X</v>
      </c>
      <c r="F684" s="61">
        <f>IFERROR(VLOOKUP($C684,'Tarifa Compacta'!C:F,4,0),"")</f>
        <v>2794</v>
      </c>
      <c r="G684" s="179"/>
    </row>
    <row r="685" spans="2:11" s="184" customFormat="1" ht="18" outlineLevel="1">
      <c r="B685" s="187">
        <v>5025232914531</v>
      </c>
      <c r="C685" s="62" t="s">
        <v>246</v>
      </c>
      <c r="D685" s="56" t="str">
        <f>IFERROR(IF(VLOOKUP($C685,'Tarifa Compacta'!$C:$E,2,0)=0,"",VLOOKUP($C685,'Tarifa Compacta'!$C:$E,2,0)),"")</f>
        <v>R32</v>
      </c>
      <c r="E685" s="466" t="str">
        <f>IFERROR(VLOOKUP($C685,'Tarifa Compacta'!$C:$E,3,0),"")</f>
        <v>10 kW Trifásica</v>
      </c>
      <c r="F685" s="61">
        <f>IFERROR(VLOOKUP($C685,'Tarifa Compacta'!C:F,4,0),"")</f>
        <v>4073</v>
      </c>
      <c r="G685" s="179"/>
    </row>
    <row r="686" spans="2:11" s="184" customFormat="1" ht="18" outlineLevel="1">
      <c r="B686" s="188">
        <v>5025232880621</v>
      </c>
      <c r="C686" s="64" t="s">
        <v>336</v>
      </c>
      <c r="D686" s="374" t="str">
        <f>IFERROR(IF(VLOOKUP($C686,'Tarifa Compacta'!$C:$E,2,0)=0,"",VLOOKUP($C686,'Tarifa Compacta'!$C:$E,2,0)),"")</f>
        <v/>
      </c>
      <c r="E686" s="473" t="str">
        <f>IFERROR(VLOOKUP($C686,'Tarifa Compacta'!$C:$E,3,0),"")</f>
        <v>Mando de control por cable</v>
      </c>
      <c r="F686" s="65">
        <f>IFERROR(VLOOKUP($C686,'Tarifa Compacta'!C:F,4,0),"")</f>
        <v>188</v>
      </c>
      <c r="G686" s="179"/>
    </row>
    <row r="687" spans="2:11" s="184" customFormat="1" ht="18.75" outlineLevel="1">
      <c r="B687" s="187" t="s">
        <v>1049</v>
      </c>
      <c r="C687" s="32" t="s">
        <v>1133</v>
      </c>
      <c r="D687" s="97" t="str">
        <f>IFERROR(IF(VLOOKUP($C687,'Tarifa Compacta'!$C:$E,2,0)=0,"",VLOOKUP($C687,'Tarifa Compacta'!$C:$E,2,0)),"")</f>
        <v>R32</v>
      </c>
      <c r="E687" s="466" t="str">
        <f>IFERROR(VLOOKUP($C687,'Tarifa Compacta'!$C:$E,3,0),"")</f>
        <v>Kit consola de techo 12,50kW Elite + RTC5B</v>
      </c>
      <c r="F687" s="22">
        <f>IFERROR(VLOOKUP($C687,'Tarifa Compacta'!C:F,4,0),"")</f>
        <v>7801</v>
      </c>
      <c r="G687" s="179"/>
    </row>
    <row r="688" spans="2:11" s="184" customFormat="1" ht="18" outlineLevel="1">
      <c r="B688" s="187">
        <v>5025232915828</v>
      </c>
      <c r="C688" s="62" t="s">
        <v>277</v>
      </c>
      <c r="D688" s="56" t="str">
        <f>IFERROR(IF(VLOOKUP($C688,'Tarifa Compacta'!$C:$E,2,0)=0,"",VLOOKUP($C688,'Tarifa Compacta'!$C:$E,2,0)),"")</f>
        <v/>
      </c>
      <c r="E688" s="472" t="str">
        <f>IFERROR(VLOOKUP($C688,'Tarifa Compacta'!$C:$E,3,0),"")</f>
        <v>Consola de techo desde 10kW hasta 14kW con nanoe™X</v>
      </c>
      <c r="F688" s="61">
        <f>IFERROR(VLOOKUP($C688,'Tarifa Compacta'!C:F,4,0),"")</f>
        <v>2794</v>
      </c>
      <c r="G688" s="179"/>
    </row>
    <row r="689" spans="2:11" s="184" customFormat="1" ht="18" outlineLevel="1">
      <c r="B689" s="187">
        <v>5025232914548</v>
      </c>
      <c r="C689" s="62" t="s">
        <v>243</v>
      </c>
      <c r="D689" s="56" t="str">
        <f>IFERROR(IF(VLOOKUP($C689,'Tarifa Compacta'!$C:$E,2,0)=0,"",VLOOKUP($C689,'Tarifa Compacta'!$C:$E,2,0)),"")</f>
        <v>R32</v>
      </c>
      <c r="E689" s="466" t="str">
        <f>IFERROR(VLOOKUP($C689,'Tarifa Compacta'!$C:$E,3,0),"")</f>
        <v>12,5 kW Monofásica</v>
      </c>
      <c r="F689" s="61">
        <f>IFERROR(VLOOKUP($C689,'Tarifa Compacta'!C:F,4,0),"")</f>
        <v>4819</v>
      </c>
      <c r="G689" s="179"/>
    </row>
    <row r="690" spans="2:11" s="184" customFormat="1" ht="18" outlineLevel="1">
      <c r="B690" s="188">
        <v>5025232880621</v>
      </c>
      <c r="C690" s="64" t="s">
        <v>336</v>
      </c>
      <c r="D690" s="374" t="str">
        <f>IFERROR(IF(VLOOKUP($C690,'Tarifa Compacta'!$C:$E,2,0)=0,"",VLOOKUP($C690,'Tarifa Compacta'!$C:$E,2,0)),"")</f>
        <v/>
      </c>
      <c r="E690" s="473" t="str">
        <f>IFERROR(VLOOKUP($C690,'Tarifa Compacta'!$C:$E,3,0),"")</f>
        <v>Mando de control por cable</v>
      </c>
      <c r="F690" s="65">
        <f>IFERROR(VLOOKUP($C690,'Tarifa Compacta'!C:F,4,0),"")</f>
        <v>188</v>
      </c>
      <c r="G690" s="179"/>
    </row>
    <row r="691" spans="2:11" s="184" customFormat="1" ht="18.75" outlineLevel="1">
      <c r="B691" s="187" t="s">
        <v>1049</v>
      </c>
      <c r="C691" s="32" t="s">
        <v>1134</v>
      </c>
      <c r="D691" s="97" t="str">
        <f>IFERROR(IF(VLOOKUP($C691,'Tarifa Compacta'!$C:$E,2,0)=0,"",VLOOKUP($C691,'Tarifa Compacta'!$C:$E,2,0)),"")</f>
        <v>R32</v>
      </c>
      <c r="E691" s="466" t="str">
        <f>IFERROR(VLOOKUP($C691,'Tarifa Compacta'!$C:$E,3,0),"")</f>
        <v>Kit consola de techo 12,50kW Elite trifásica + RTC5B</v>
      </c>
      <c r="F691" s="22">
        <f>IFERROR(VLOOKUP($C691,'Tarifa Compacta'!C:F,4,0),"")</f>
        <v>8218</v>
      </c>
      <c r="G691" s="179"/>
    </row>
    <row r="692" spans="2:11" s="184" customFormat="1" ht="18" outlineLevel="1">
      <c r="B692" s="187">
        <v>5025232915828</v>
      </c>
      <c r="C692" s="62" t="s">
        <v>277</v>
      </c>
      <c r="D692" s="56" t="str">
        <f>IFERROR(IF(VLOOKUP($C692,'Tarifa Compacta'!$C:$E,2,0)=0,"",VLOOKUP($C692,'Tarifa Compacta'!$C:$E,2,0)),"")</f>
        <v/>
      </c>
      <c r="E692" s="472" t="str">
        <f>IFERROR(VLOOKUP($C692,'Tarifa Compacta'!$C:$E,3,0),"")</f>
        <v>Consola de techo desde 10kW hasta 14kW con nanoe™X</v>
      </c>
      <c r="F692" s="61">
        <f>IFERROR(VLOOKUP($C692,'Tarifa Compacta'!C:F,4,0),"")</f>
        <v>2794</v>
      </c>
      <c r="G692" s="179"/>
    </row>
    <row r="693" spans="2:11" s="184" customFormat="1" ht="18" outlineLevel="1">
      <c r="B693" s="187">
        <v>5025232914555</v>
      </c>
      <c r="C693" s="62" t="s">
        <v>247</v>
      </c>
      <c r="D693" s="56" t="str">
        <f>IFERROR(IF(VLOOKUP($C693,'Tarifa Compacta'!$C:$E,2,0)=0,"",VLOOKUP($C693,'Tarifa Compacta'!$C:$E,2,0)),"")</f>
        <v>R32</v>
      </c>
      <c r="E693" s="466" t="str">
        <f>IFERROR(VLOOKUP($C693,'Tarifa Compacta'!$C:$E,3,0),"")</f>
        <v>12,5 kW Trifásica</v>
      </c>
      <c r="F693" s="61">
        <f>IFERROR(VLOOKUP($C693,'Tarifa Compacta'!C:F,4,0),"")</f>
        <v>5236</v>
      </c>
      <c r="G693" s="179"/>
    </row>
    <row r="694" spans="2:11" s="184" customFormat="1" ht="18" outlineLevel="1">
      <c r="B694" s="188">
        <v>5025232880621</v>
      </c>
      <c r="C694" s="64" t="s">
        <v>336</v>
      </c>
      <c r="D694" s="374" t="str">
        <f>IFERROR(IF(VLOOKUP($C694,'Tarifa Compacta'!$C:$E,2,0)=0,"",VLOOKUP($C694,'Tarifa Compacta'!$C:$E,2,0)),"")</f>
        <v/>
      </c>
      <c r="E694" s="473" t="str">
        <f>IFERROR(VLOOKUP($C694,'Tarifa Compacta'!$C:$E,3,0),"")</f>
        <v>Mando de control por cable</v>
      </c>
      <c r="F694" s="65">
        <f>IFERROR(VLOOKUP($C694,'Tarifa Compacta'!C:F,4,0),"")</f>
        <v>188</v>
      </c>
      <c r="G694" s="179"/>
    </row>
    <row r="695" spans="2:11" s="184" customFormat="1" ht="18.75" outlineLevel="1">
      <c r="B695" s="187" t="s">
        <v>1049</v>
      </c>
      <c r="C695" s="32" t="s">
        <v>1135</v>
      </c>
      <c r="D695" s="97" t="str">
        <f>IFERROR(IF(VLOOKUP($C695,'Tarifa Compacta'!$C:$E,2,0)=0,"",VLOOKUP($C695,'Tarifa Compacta'!$C:$E,2,0)),"")</f>
        <v>R32</v>
      </c>
      <c r="E695" s="466" t="str">
        <f>IFERROR(VLOOKUP($C695,'Tarifa Compacta'!$C:$E,3,0),"")</f>
        <v>Kit consola de techo 14kW Elite + RTC5B</v>
      </c>
      <c r="F695" s="22">
        <f>IFERROR(VLOOKUP($C695,'Tarifa Compacta'!C:F,4,0),"")</f>
        <v>9202</v>
      </c>
      <c r="G695" s="179"/>
    </row>
    <row r="696" spans="2:11" s="184" customFormat="1" ht="18" outlineLevel="1">
      <c r="B696" s="187">
        <v>5025232915828</v>
      </c>
      <c r="C696" s="62" t="s">
        <v>277</v>
      </c>
      <c r="D696" s="56" t="str">
        <f>IFERROR(IF(VLOOKUP($C696,'Tarifa Compacta'!$C:$E,2,0)=0,"",VLOOKUP($C696,'Tarifa Compacta'!$C:$E,2,0)),"")</f>
        <v/>
      </c>
      <c r="E696" s="472" t="str">
        <f>IFERROR(VLOOKUP($C696,'Tarifa Compacta'!$C:$E,3,0),"")</f>
        <v>Consola de techo desde 10kW hasta 14kW con nanoe™X</v>
      </c>
      <c r="F696" s="61">
        <f>IFERROR(VLOOKUP($C696,'Tarifa Compacta'!C:F,4,0),"")</f>
        <v>2794</v>
      </c>
      <c r="G696" s="179"/>
    </row>
    <row r="697" spans="2:11" s="184" customFormat="1" ht="18" outlineLevel="1">
      <c r="B697" s="187">
        <v>5025232914562</v>
      </c>
      <c r="C697" s="62" t="s">
        <v>244</v>
      </c>
      <c r="D697" s="56" t="str">
        <f>IFERROR(IF(VLOOKUP($C697,'Tarifa Compacta'!$C:$E,2,0)=0,"",VLOOKUP($C697,'Tarifa Compacta'!$C:$E,2,0)),"")</f>
        <v>R32</v>
      </c>
      <c r="E697" s="466" t="str">
        <f>IFERROR(VLOOKUP($C697,'Tarifa Compacta'!$C:$E,3,0),"")</f>
        <v>14 kW Monofásica</v>
      </c>
      <c r="F697" s="61">
        <f>IFERROR(VLOOKUP($C697,'Tarifa Compacta'!C:F,4,0),"")</f>
        <v>6220</v>
      </c>
      <c r="G697" s="179"/>
    </row>
    <row r="698" spans="2:11" s="184" customFormat="1" ht="18" outlineLevel="1">
      <c r="B698" s="188">
        <v>5025232880621</v>
      </c>
      <c r="C698" s="64" t="s">
        <v>336</v>
      </c>
      <c r="D698" s="374" t="str">
        <f>IFERROR(IF(VLOOKUP($C698,'Tarifa Compacta'!$C:$E,2,0)=0,"",VLOOKUP($C698,'Tarifa Compacta'!$C:$E,2,0)),"")</f>
        <v/>
      </c>
      <c r="E698" s="473" t="str">
        <f>IFERROR(VLOOKUP($C698,'Tarifa Compacta'!$C:$E,3,0),"")</f>
        <v>Mando de control por cable</v>
      </c>
      <c r="F698" s="65">
        <f>IFERROR(VLOOKUP($C698,'Tarifa Compacta'!C:F,4,0),"")</f>
        <v>188</v>
      </c>
      <c r="G698" s="179"/>
    </row>
    <row r="699" spans="2:11" s="184" customFormat="1" ht="18.75" outlineLevel="1">
      <c r="B699" s="187" t="s">
        <v>1049</v>
      </c>
      <c r="C699" s="32" t="s">
        <v>1136</v>
      </c>
      <c r="D699" s="97" t="str">
        <f>IFERROR(IF(VLOOKUP($C699,'Tarifa Compacta'!$C:$E,2,0)=0,"",VLOOKUP($C699,'Tarifa Compacta'!$C:$E,2,0)),"")</f>
        <v>R32</v>
      </c>
      <c r="E699" s="466" t="str">
        <f>IFERROR(VLOOKUP($C699,'Tarifa Compacta'!$C:$E,3,0),"")</f>
        <v>Kit consola de techo 14kW Elite trifásica + RTC5B</v>
      </c>
      <c r="F699" s="22">
        <f>IFERROR(VLOOKUP($C699,'Tarifa Compacta'!C:F,4,0),"")</f>
        <v>9553</v>
      </c>
      <c r="G699" s="179"/>
      <c r="K699" s="17"/>
    </row>
    <row r="700" spans="2:11" s="184" customFormat="1" ht="18" outlineLevel="1">
      <c r="B700" s="187">
        <v>5025232915828</v>
      </c>
      <c r="C700" s="62" t="s">
        <v>277</v>
      </c>
      <c r="D700" s="56" t="str">
        <f>IFERROR(IF(VLOOKUP($C700,'Tarifa Compacta'!$C:$E,2,0)=0,"",VLOOKUP($C700,'Tarifa Compacta'!$C:$E,2,0)),"")</f>
        <v/>
      </c>
      <c r="E700" s="472" t="str">
        <f>IFERROR(VLOOKUP($C700,'Tarifa Compacta'!$C:$E,3,0),"")</f>
        <v>Consola de techo desde 10kW hasta 14kW con nanoe™X</v>
      </c>
      <c r="F700" s="61">
        <f>IFERROR(VLOOKUP($C700,'Tarifa Compacta'!C:F,4,0),"")</f>
        <v>2794</v>
      </c>
      <c r="G700" s="179"/>
      <c r="K700" s="76"/>
    </row>
    <row r="701" spans="2:11" s="184" customFormat="1" ht="18" outlineLevel="1">
      <c r="B701" s="187">
        <v>5025232914579</v>
      </c>
      <c r="C701" s="62" t="s">
        <v>248</v>
      </c>
      <c r="D701" s="56" t="str">
        <f>IFERROR(IF(VLOOKUP($C701,'Tarifa Compacta'!$C:$E,2,0)=0,"",VLOOKUP($C701,'Tarifa Compacta'!$C:$E,2,0)),"")</f>
        <v>R32</v>
      </c>
      <c r="E701" s="466" t="str">
        <f>IFERROR(VLOOKUP($C701,'Tarifa Compacta'!$C:$E,3,0),"")</f>
        <v>14 kW Trifásica</v>
      </c>
      <c r="F701" s="61">
        <f>IFERROR(VLOOKUP($C701,'Tarifa Compacta'!C:F,4,0),"")</f>
        <v>6571</v>
      </c>
      <c r="G701" s="179"/>
    </row>
    <row r="702" spans="2:11" s="184" customFormat="1" ht="18" outlineLevel="1">
      <c r="B702" s="188">
        <v>5025232880621</v>
      </c>
      <c r="C702" s="64" t="s">
        <v>336</v>
      </c>
      <c r="D702" s="374" t="str">
        <f>IFERROR(IF(VLOOKUP($C702,'Tarifa Compacta'!$C:$E,2,0)=0,"",VLOOKUP($C702,'Tarifa Compacta'!$C:$E,2,0)),"")</f>
        <v/>
      </c>
      <c r="E702" s="473" t="str">
        <f>IFERROR(VLOOKUP($C702,'Tarifa Compacta'!$C:$E,3,0),"")</f>
        <v>Mando de control por cable</v>
      </c>
      <c r="F702" s="65">
        <f>IFERROR(VLOOKUP($C702,'Tarifa Compacta'!C:F,4,0),"")</f>
        <v>188</v>
      </c>
      <c r="G702" s="179"/>
    </row>
    <row r="703" spans="2:11" s="17" customFormat="1" ht="53.25" customHeight="1">
      <c r="B703" s="59" t="str">
        <f>'Títulos y textos'!A240</f>
        <v>PK3 KITS ESTÁNDAR SPLIT DE PARED CON nanoe™X + RTC5B</v>
      </c>
      <c r="C703" s="59"/>
      <c r="D703" s="372"/>
      <c r="E703" s="91"/>
      <c r="F703" s="60"/>
      <c r="G703" s="179"/>
      <c r="K703" s="184"/>
    </row>
    <row r="704" spans="2:11" ht="15.75" customHeight="1">
      <c r="B704" s="185"/>
      <c r="C704" s="185"/>
      <c r="D704" s="373"/>
      <c r="E704" s="471"/>
      <c r="F704" s="186"/>
      <c r="G704" s="179"/>
      <c r="K704" s="184"/>
    </row>
    <row r="705" spans="2:10" s="184" customFormat="1" ht="17.25" customHeight="1" outlineLevel="1">
      <c r="B705" s="187">
        <v>4010869372510</v>
      </c>
      <c r="C705" s="32" t="s">
        <v>825</v>
      </c>
      <c r="D705" s="97" t="str">
        <f>IFERROR(IF(VLOOKUP($C705,'Tarifa Compacta'!$C:$E,2,0)=0,"",VLOOKUP($C705,'Tarifa Compacta'!$C:$E,2,0)),"")</f>
        <v>R32</v>
      </c>
      <c r="E705" s="466" t="str">
        <f>IFERROR(VLOOKUP($C705,'Tarifa Compacta'!$C:$E,3,0),"")</f>
        <v>Kit de pared 3,60kW Standard + RTC5B</v>
      </c>
      <c r="F705" s="22">
        <f>IFERROR(VLOOKUP($C705,'Tarifa Compacta'!C:F,4,0),"")</f>
        <v>1798</v>
      </c>
      <c r="G705" s="179"/>
    </row>
    <row r="706" spans="2:10" s="184" customFormat="1" ht="17.25" customHeight="1" outlineLevel="1">
      <c r="B706" s="187">
        <v>5025232914920</v>
      </c>
      <c r="C706" s="62" t="s">
        <v>278</v>
      </c>
      <c r="D706" s="56" t="str">
        <f>IFERROR(IF(VLOOKUP($C706,'Tarifa Compacta'!$C:$E,2,0)=0,"",VLOOKUP($C706,'Tarifa Compacta'!$C:$E,2,0)),"")</f>
        <v/>
      </c>
      <c r="E706" s="472" t="str">
        <f>IFERROR(VLOOKUP($C706,'Tarifa Compacta'!$C:$E,3,0),"")</f>
        <v>Unidad de pared desde 3,60kW hasta 5kW con nanoe™X</v>
      </c>
      <c r="F706" s="61">
        <f>IFERROR(VLOOKUP($C706,'Tarifa Compacta'!C:F,4,0),"")</f>
        <v>940</v>
      </c>
      <c r="G706" s="179"/>
      <c r="I706" s="179"/>
    </row>
    <row r="707" spans="2:10" s="184" customFormat="1" ht="17.25" customHeight="1" outlineLevel="1">
      <c r="B707" s="187">
        <v>5025232885886</v>
      </c>
      <c r="C707" s="62" t="s">
        <v>250</v>
      </c>
      <c r="D707" s="56" t="str">
        <f>IFERROR(IF(VLOOKUP($C707,'Tarifa Compacta'!$C:$E,2,0)=0,"",VLOOKUP($C707,'Tarifa Compacta'!$C:$E,2,0)),"")</f>
        <v>R32</v>
      </c>
      <c r="E707" s="466" t="str">
        <f>IFERROR(VLOOKUP($C707,'Tarifa Compacta'!$C:$E,3,0),"")</f>
        <v>3,6 kW Monofásica</v>
      </c>
      <c r="F707" s="61">
        <f>IFERROR(VLOOKUP($C707,'Tarifa Compacta'!C:F,4,0),"")</f>
        <v>670</v>
      </c>
      <c r="G707" s="179"/>
      <c r="I707" s="179"/>
    </row>
    <row r="708" spans="2:10" s="184" customFormat="1" ht="17.25" customHeight="1" outlineLevel="1">
      <c r="B708" s="188">
        <v>5025232880621</v>
      </c>
      <c r="C708" s="64" t="s">
        <v>336</v>
      </c>
      <c r="D708" s="374" t="str">
        <f>IFERROR(IF(VLOOKUP($C708,'Tarifa Compacta'!$C:$E,2,0)=0,"",VLOOKUP($C708,'Tarifa Compacta'!$C:$E,2,0)),"")</f>
        <v/>
      </c>
      <c r="E708" s="473" t="str">
        <f>IFERROR(VLOOKUP($C708,'Tarifa Compacta'!$C:$E,3,0),"")</f>
        <v>Mando de control por cable</v>
      </c>
      <c r="F708" s="65">
        <f>IFERROR(VLOOKUP($C708,'Tarifa Compacta'!C:F,4,0),"")</f>
        <v>188</v>
      </c>
      <c r="G708" s="179"/>
      <c r="H708" s="179"/>
      <c r="I708" s="179"/>
      <c r="J708" s="179"/>
    </row>
    <row r="709" spans="2:10" s="184" customFormat="1" ht="17.25" customHeight="1" outlineLevel="1">
      <c r="B709" s="187">
        <v>4010869372534</v>
      </c>
      <c r="C709" s="32" t="s">
        <v>842</v>
      </c>
      <c r="D709" s="97" t="str">
        <f>IFERROR(IF(VLOOKUP($C709,'Tarifa Compacta'!$C:$E,2,0)=0,"",VLOOKUP($C709,'Tarifa Compacta'!$C:$E,2,0)),"")</f>
        <v>R32</v>
      </c>
      <c r="E709" s="466" t="str">
        <f>IFERROR(VLOOKUP($C709,'Tarifa Compacta'!$C:$E,3,0),"")</f>
        <v>Kit de pared 5kW Standard + RTC5B</v>
      </c>
      <c r="F709" s="22">
        <f>IFERROR(VLOOKUP($C709,'Tarifa Compacta'!C:F,4,0),"")</f>
        <v>2476</v>
      </c>
      <c r="G709" s="179"/>
      <c r="H709" s="179"/>
      <c r="I709" s="179"/>
      <c r="J709" s="179"/>
    </row>
    <row r="710" spans="2:10" s="184" customFormat="1" ht="17.25" customHeight="1" outlineLevel="1">
      <c r="B710" s="187">
        <v>5025232914920</v>
      </c>
      <c r="C710" s="62" t="s">
        <v>278</v>
      </c>
      <c r="D710" s="56" t="str">
        <f>IFERROR(IF(VLOOKUP($C710,'Tarifa Compacta'!$C:$E,2,0)=0,"",VLOOKUP($C710,'Tarifa Compacta'!$C:$E,2,0)),"")</f>
        <v/>
      </c>
      <c r="E710" s="472" t="str">
        <f>IFERROR(VLOOKUP($C710,'Tarifa Compacta'!$C:$E,3,0),"")</f>
        <v>Unidad de pared desde 3,60kW hasta 5kW con nanoe™X</v>
      </c>
      <c r="F710" s="61">
        <f>IFERROR(VLOOKUP($C710,'Tarifa Compacta'!C:F,4,0),"")</f>
        <v>940</v>
      </c>
      <c r="G710" s="179"/>
      <c r="H710" s="179"/>
      <c r="I710" s="179"/>
      <c r="J710" s="179"/>
    </row>
    <row r="711" spans="2:10" s="184" customFormat="1" ht="17.25" customHeight="1" outlineLevel="1">
      <c r="B711" s="187">
        <v>5025232885893</v>
      </c>
      <c r="C711" s="62" t="s">
        <v>251</v>
      </c>
      <c r="D711" s="56" t="str">
        <f>IFERROR(IF(VLOOKUP($C711,'Tarifa Compacta'!$C:$E,2,0)=0,"",VLOOKUP($C711,'Tarifa Compacta'!$C:$E,2,0)),"")</f>
        <v>R32</v>
      </c>
      <c r="E711" s="466" t="str">
        <f>IFERROR(VLOOKUP($C711,'Tarifa Compacta'!$C:$E,3,0),"")</f>
        <v>5 kW Monofásica</v>
      </c>
      <c r="F711" s="61">
        <f>IFERROR(VLOOKUP($C711,'Tarifa Compacta'!C:F,4,0),"")</f>
        <v>1348</v>
      </c>
      <c r="G711" s="179"/>
      <c r="H711" s="179"/>
      <c r="I711" s="179"/>
      <c r="J711" s="179"/>
    </row>
    <row r="712" spans="2:10" s="184" customFormat="1" ht="17.25" customHeight="1" outlineLevel="1">
      <c r="B712" s="188">
        <v>5025232880621</v>
      </c>
      <c r="C712" s="64" t="s">
        <v>336</v>
      </c>
      <c r="D712" s="374" t="str">
        <f>IFERROR(IF(VLOOKUP($C712,'Tarifa Compacta'!$C:$E,2,0)=0,"",VLOOKUP($C712,'Tarifa Compacta'!$C:$E,2,0)),"")</f>
        <v/>
      </c>
      <c r="E712" s="473" t="str">
        <f>IFERROR(VLOOKUP($C712,'Tarifa Compacta'!$C:$E,3,0),"")</f>
        <v>Mando de control por cable</v>
      </c>
      <c r="F712" s="65">
        <f>IFERROR(VLOOKUP($C712,'Tarifa Compacta'!C:F,4,0),"")</f>
        <v>188</v>
      </c>
      <c r="G712" s="179"/>
      <c r="H712" s="179"/>
      <c r="I712" s="179"/>
      <c r="J712" s="179"/>
    </row>
    <row r="713" spans="2:10" s="184" customFormat="1" ht="17.25" customHeight="1" outlineLevel="1">
      <c r="B713" s="187">
        <v>4010869372541</v>
      </c>
      <c r="C713" s="32" t="s">
        <v>862</v>
      </c>
      <c r="D713" s="97" t="str">
        <f>IFERROR(IF(VLOOKUP($C713,'Tarifa Compacta'!$C:$E,2,0)=0,"",VLOOKUP($C713,'Tarifa Compacta'!$C:$E,2,0)),"")</f>
        <v>R32</v>
      </c>
      <c r="E713" s="466" t="str">
        <f>IFERROR(VLOOKUP($C713,'Tarifa Compacta'!$C:$E,3,0),"")</f>
        <v>Kit de pared 6kW Standard + RTC5B</v>
      </c>
      <c r="F713" s="22">
        <f>IFERROR(VLOOKUP($C713,'Tarifa Compacta'!C:F,4,0),"")</f>
        <v>4098</v>
      </c>
      <c r="G713" s="179"/>
      <c r="H713" s="179"/>
      <c r="I713" s="179"/>
      <c r="J713" s="179"/>
    </row>
    <row r="714" spans="2:10" s="184" customFormat="1" ht="17.25" customHeight="1" outlineLevel="1">
      <c r="B714" s="187">
        <v>5025232914937</v>
      </c>
      <c r="C714" s="62" t="s">
        <v>279</v>
      </c>
      <c r="D714" s="56" t="str">
        <f>IFERROR(IF(VLOOKUP($C714,'Tarifa Compacta'!$C:$E,2,0)=0,"",VLOOKUP($C714,'Tarifa Compacta'!$C:$E,2,0)),"")</f>
        <v/>
      </c>
      <c r="E714" s="472" t="str">
        <f>IFERROR(VLOOKUP($C714,'Tarifa Compacta'!$C:$E,3,0),"")</f>
        <v>Unidad de pared desde 6kW hasta 10kW con nanoe™X</v>
      </c>
      <c r="F714" s="61">
        <f>IFERROR(VLOOKUP($C714,'Tarifa Compacta'!C:F,4,0),"")</f>
        <v>2506</v>
      </c>
      <c r="G714" s="179"/>
      <c r="H714" s="179"/>
      <c r="I714" s="179"/>
      <c r="J714" s="179"/>
    </row>
    <row r="715" spans="2:10" s="184" customFormat="1" ht="17.25" customHeight="1" outlineLevel="1">
      <c r="B715" s="187">
        <v>5025232885893</v>
      </c>
      <c r="C715" s="62" t="s">
        <v>252</v>
      </c>
      <c r="D715" s="56" t="str">
        <f>IFERROR(IF(VLOOKUP($C715,'Tarifa Compacta'!$C:$E,2,0)=0,"",VLOOKUP($C715,'Tarifa Compacta'!$C:$E,2,0)),"")</f>
        <v>R32</v>
      </c>
      <c r="E715" s="466" t="str">
        <f>IFERROR(VLOOKUP($C715,'Tarifa Compacta'!$C:$E,3,0),"")</f>
        <v>6 kW Monofásica</v>
      </c>
      <c r="F715" s="61">
        <f>IFERROR(VLOOKUP($C715,'Tarifa Compacta'!C:F,4,0),"")</f>
        <v>1404</v>
      </c>
      <c r="G715" s="179"/>
      <c r="H715" s="179"/>
      <c r="I715" s="179"/>
      <c r="J715" s="179"/>
    </row>
    <row r="716" spans="2:10" s="184" customFormat="1" ht="17.25" customHeight="1" outlineLevel="1">
      <c r="B716" s="188">
        <v>5025232880621</v>
      </c>
      <c r="C716" s="64" t="s">
        <v>336</v>
      </c>
      <c r="D716" s="374" t="str">
        <f>IFERROR(IF(VLOOKUP($C716,'Tarifa Compacta'!$C:$E,2,0)=0,"",VLOOKUP($C716,'Tarifa Compacta'!$C:$E,2,0)),"")</f>
        <v/>
      </c>
      <c r="E716" s="473" t="str">
        <f>IFERROR(VLOOKUP($C716,'Tarifa Compacta'!$C:$E,3,0),"")</f>
        <v>Mando de control por cable</v>
      </c>
      <c r="F716" s="65">
        <f>IFERROR(VLOOKUP($C716,'Tarifa Compacta'!C:F,4,0),"")</f>
        <v>188</v>
      </c>
      <c r="G716" s="179"/>
      <c r="H716" s="179"/>
      <c r="I716" s="179"/>
      <c r="J716" s="179"/>
    </row>
    <row r="717" spans="2:10" s="184" customFormat="1" ht="17.25" customHeight="1" outlineLevel="1">
      <c r="B717" s="187">
        <v>4010869372558</v>
      </c>
      <c r="C717" s="32" t="s">
        <v>880</v>
      </c>
      <c r="D717" s="97" t="str">
        <f>IFERROR(IF(VLOOKUP($C717,'Tarifa Compacta'!$C:$E,2,0)=0,"",VLOOKUP($C717,'Tarifa Compacta'!$C:$E,2,0)),"")</f>
        <v>R32</v>
      </c>
      <c r="E717" s="466" t="str">
        <f>IFERROR(VLOOKUP($C717,'Tarifa Compacta'!$C:$E,3,0),"")</f>
        <v>Kit de pared 7,10kW Standard + RTC5B</v>
      </c>
      <c r="F717" s="22">
        <f>IFERROR(VLOOKUP($C717,'Tarifa Compacta'!C:F,4,0),"")</f>
        <v>4111</v>
      </c>
      <c r="G717" s="179"/>
      <c r="H717" s="179"/>
      <c r="I717" s="179"/>
      <c r="J717" s="179"/>
    </row>
    <row r="718" spans="2:10" s="184" customFormat="1" ht="17.25" customHeight="1" outlineLevel="1">
      <c r="B718" s="187">
        <v>5025232914937</v>
      </c>
      <c r="C718" s="62" t="s">
        <v>279</v>
      </c>
      <c r="D718" s="56" t="str">
        <f>IFERROR(IF(VLOOKUP($C718,'Tarifa Compacta'!$C:$E,2,0)=0,"",VLOOKUP($C718,'Tarifa Compacta'!$C:$E,2,0)),"")</f>
        <v/>
      </c>
      <c r="E718" s="472" t="str">
        <f>IFERROR(VLOOKUP($C718,'Tarifa Compacta'!$C:$E,3,0),"")</f>
        <v>Unidad de pared desde 6kW hasta 10kW con nanoe™X</v>
      </c>
      <c r="F718" s="61">
        <f>IFERROR(VLOOKUP($C718,'Tarifa Compacta'!C:F,4,0),"")</f>
        <v>2506</v>
      </c>
      <c r="G718" s="179"/>
      <c r="H718" s="179"/>
      <c r="I718" s="179"/>
      <c r="J718" s="179"/>
    </row>
    <row r="719" spans="2:10" s="184" customFormat="1" ht="17.25" customHeight="1" outlineLevel="1">
      <c r="B719" s="187">
        <v>5025232899364</v>
      </c>
      <c r="C719" s="62" t="s">
        <v>253</v>
      </c>
      <c r="D719" s="56" t="str">
        <f>IFERROR(IF(VLOOKUP($C719,'Tarifa Compacta'!$C:$E,2,0)=0,"",VLOOKUP($C719,'Tarifa Compacta'!$C:$E,2,0)),"")</f>
        <v>R32</v>
      </c>
      <c r="E719" s="466" t="str">
        <f>IFERROR(VLOOKUP($C719,'Tarifa Compacta'!$C:$E,3,0),"")</f>
        <v>7,1 kW Monofásica</v>
      </c>
      <c r="F719" s="61">
        <f>IFERROR(VLOOKUP($C719,'Tarifa Compacta'!C:F,4,0),"")</f>
        <v>1417</v>
      </c>
      <c r="G719" s="179"/>
      <c r="H719" s="179"/>
      <c r="I719" s="179"/>
      <c r="J719" s="179"/>
    </row>
    <row r="720" spans="2:10" s="184" customFormat="1" ht="17.25" customHeight="1" outlineLevel="1">
      <c r="B720" s="188">
        <v>5025232880621</v>
      </c>
      <c r="C720" s="64" t="s">
        <v>336</v>
      </c>
      <c r="D720" s="374" t="str">
        <f>IFERROR(IF(VLOOKUP($C720,'Tarifa Compacta'!$C:$E,2,0)=0,"",VLOOKUP($C720,'Tarifa Compacta'!$C:$E,2,0)),"")</f>
        <v/>
      </c>
      <c r="E720" s="473" t="str">
        <f>IFERROR(VLOOKUP($C720,'Tarifa Compacta'!$C:$E,3,0),"")</f>
        <v>Mando de control por cable</v>
      </c>
      <c r="F720" s="65">
        <f>IFERROR(VLOOKUP($C720,'Tarifa Compacta'!C:F,4,0),"")</f>
        <v>188</v>
      </c>
      <c r="G720" s="179"/>
      <c r="H720" s="179"/>
      <c r="I720" s="179"/>
      <c r="J720" s="179"/>
    </row>
    <row r="721" spans="2:11" s="184" customFormat="1" ht="17.25" customHeight="1" outlineLevel="1">
      <c r="B721" s="187">
        <v>4010869372565</v>
      </c>
      <c r="C721" s="32" t="s">
        <v>766</v>
      </c>
      <c r="D721" s="97" t="str">
        <f>IFERROR(IF(VLOOKUP($C721,'Tarifa Compacta'!$C:$E,2,0)=0,"",VLOOKUP($C721,'Tarifa Compacta'!$C:$E,2,0)),"")</f>
        <v>R32</v>
      </c>
      <c r="E721" s="466" t="str">
        <f>IFERROR(VLOOKUP($C721,'Tarifa Compacta'!$C:$E,3,0),"")</f>
        <v>Kit de pared 10kW Standard + RTC5B</v>
      </c>
      <c r="F721" s="22">
        <f>IFERROR(VLOOKUP($C721,'Tarifa Compacta'!C:F,4,0),"")</f>
        <v>4796</v>
      </c>
      <c r="G721" s="179"/>
      <c r="H721" s="179"/>
      <c r="I721" s="179"/>
      <c r="J721" s="179"/>
    </row>
    <row r="722" spans="2:11" s="184" customFormat="1" ht="17.25" customHeight="1" outlineLevel="1">
      <c r="B722" s="187">
        <v>5025232914937</v>
      </c>
      <c r="C722" s="62" t="s">
        <v>279</v>
      </c>
      <c r="D722" s="56" t="str">
        <f>IFERROR(IF(VLOOKUP($C722,'Tarifa Compacta'!$C:$E,2,0)=0,"",VLOOKUP($C722,'Tarifa Compacta'!$C:$E,2,0)),"")</f>
        <v/>
      </c>
      <c r="E722" s="472" t="str">
        <f>IFERROR(VLOOKUP($C722,'Tarifa Compacta'!$C:$E,3,0),"")</f>
        <v>Unidad de pared desde 6kW hasta 10kW con nanoe™X</v>
      </c>
      <c r="F722" s="61">
        <f>IFERROR(VLOOKUP($C722,'Tarifa Compacta'!C:F,4,0),"")</f>
        <v>2506</v>
      </c>
      <c r="G722" s="179"/>
      <c r="H722" s="179"/>
      <c r="I722" s="179"/>
      <c r="J722" s="179"/>
    </row>
    <row r="723" spans="2:11" s="184" customFormat="1" ht="17.25" customHeight="1" outlineLevel="1">
      <c r="B723" s="187">
        <v>5025232941032</v>
      </c>
      <c r="C723" s="62" t="s">
        <v>254</v>
      </c>
      <c r="D723" s="56" t="str">
        <f>IFERROR(IF(VLOOKUP($C723,'Tarifa Compacta'!$C:$E,2,0)=0,"",VLOOKUP($C723,'Tarifa Compacta'!$C:$E,2,0)),"")</f>
        <v>R32</v>
      </c>
      <c r="E723" s="466" t="str">
        <f>IFERROR(VLOOKUP($C723,'Tarifa Compacta'!$C:$E,3,0),"")</f>
        <v>10 kW Monofásica</v>
      </c>
      <c r="F723" s="61">
        <f>IFERROR(VLOOKUP($C723,'Tarifa Compacta'!C:F,4,0),"")</f>
        <v>2102</v>
      </c>
      <c r="G723" s="179"/>
      <c r="H723" s="179"/>
      <c r="I723" s="179"/>
      <c r="J723" s="179"/>
    </row>
    <row r="724" spans="2:11" s="184" customFormat="1" ht="17.25" customHeight="1" outlineLevel="1">
      <c r="B724" s="188">
        <v>5025232880621</v>
      </c>
      <c r="C724" s="64" t="s">
        <v>336</v>
      </c>
      <c r="D724" s="374" t="str">
        <f>IFERROR(IF(VLOOKUP($C724,'Tarifa Compacta'!$C:$E,2,0)=0,"",VLOOKUP($C724,'Tarifa Compacta'!$C:$E,2,0)),"")</f>
        <v/>
      </c>
      <c r="E724" s="473" t="str">
        <f>IFERROR(VLOOKUP($C724,'Tarifa Compacta'!$C:$E,3,0),"")</f>
        <v>Mando de control por cable</v>
      </c>
      <c r="F724" s="65">
        <f>IFERROR(VLOOKUP($C724,'Tarifa Compacta'!C:F,4,0),"")</f>
        <v>188</v>
      </c>
      <c r="G724" s="179"/>
      <c r="H724" s="179"/>
      <c r="I724" s="179"/>
      <c r="J724" s="179"/>
    </row>
    <row r="725" spans="2:11" s="184" customFormat="1" ht="18.75" outlineLevel="1">
      <c r="B725" s="187">
        <v>4010869372572</v>
      </c>
      <c r="C725" s="32" t="s">
        <v>768</v>
      </c>
      <c r="D725" s="97" t="str">
        <f>IFERROR(IF(VLOOKUP($C725,'Tarifa Compacta'!$C:$E,2,0)=0,"",VLOOKUP($C725,'Tarifa Compacta'!$C:$E,2,0)),"")</f>
        <v>R32</v>
      </c>
      <c r="E725" s="466" t="str">
        <f>IFERROR(VLOOKUP($C725,'Tarifa Compacta'!$C:$E,3,0),"")</f>
        <v>Kit de pared 10kW Standard trifásica + RTC5B</v>
      </c>
      <c r="F725" s="22">
        <f>IFERROR(VLOOKUP($C725,'Tarifa Compacta'!C:F,4,0),"")</f>
        <v>5160</v>
      </c>
      <c r="G725" s="179"/>
      <c r="H725" s="179"/>
      <c r="I725" s="179"/>
      <c r="J725" s="179"/>
      <c r="K725" s="17"/>
    </row>
    <row r="726" spans="2:11" s="184" customFormat="1" ht="18" outlineLevel="1">
      <c r="B726" s="187">
        <v>5025232914937</v>
      </c>
      <c r="C726" s="62" t="s">
        <v>279</v>
      </c>
      <c r="D726" s="56" t="str">
        <f>IFERROR(IF(VLOOKUP($C726,'Tarifa Compacta'!$C:$E,2,0)=0,"",VLOOKUP($C726,'Tarifa Compacta'!$C:$E,2,0)),"")</f>
        <v/>
      </c>
      <c r="E726" s="472" t="str">
        <f>IFERROR(VLOOKUP($C726,'Tarifa Compacta'!$C:$E,3,0),"")</f>
        <v>Unidad de pared desde 6kW hasta 10kW con nanoe™X</v>
      </c>
      <c r="F726" s="61">
        <f>IFERROR(VLOOKUP($C726,'Tarifa Compacta'!C:F,4,0),"")</f>
        <v>2506</v>
      </c>
      <c r="G726" s="179"/>
      <c r="H726" s="179"/>
      <c r="I726" s="179"/>
      <c r="J726" s="179"/>
      <c r="K726" s="76"/>
    </row>
    <row r="727" spans="2:11" s="184" customFormat="1" ht="18" outlineLevel="1">
      <c r="B727" s="187">
        <v>5025232941049</v>
      </c>
      <c r="C727" s="62" t="s">
        <v>257</v>
      </c>
      <c r="D727" s="56" t="str">
        <f>IFERROR(IF(VLOOKUP($C727,'Tarifa Compacta'!$C:$E,2,0)=0,"",VLOOKUP($C727,'Tarifa Compacta'!$C:$E,2,0)),"")</f>
        <v>R32</v>
      </c>
      <c r="E727" s="466" t="str">
        <f>IFERROR(VLOOKUP($C727,'Tarifa Compacta'!$C:$E,3,0),"")</f>
        <v>10 kW Trifásica</v>
      </c>
      <c r="F727" s="61">
        <f>IFERROR(VLOOKUP($C727,'Tarifa Compacta'!C:F,4,0),"")</f>
        <v>2466</v>
      </c>
      <c r="G727" s="179"/>
      <c r="H727" s="179"/>
      <c r="I727" s="179"/>
      <c r="J727" s="179"/>
    </row>
    <row r="728" spans="2:11" s="184" customFormat="1" ht="18" outlineLevel="1">
      <c r="B728" s="188">
        <v>5025232880621</v>
      </c>
      <c r="C728" s="64" t="s">
        <v>336</v>
      </c>
      <c r="D728" s="374" t="str">
        <f>IFERROR(IF(VLOOKUP($C728,'Tarifa Compacta'!$C:$E,2,0)=0,"",VLOOKUP($C728,'Tarifa Compacta'!$C:$E,2,0)),"")</f>
        <v/>
      </c>
      <c r="E728" s="473" t="str">
        <f>IFERROR(VLOOKUP($C728,'Tarifa Compacta'!$C:$E,3,0),"")</f>
        <v>Mando de control por cable</v>
      </c>
      <c r="F728" s="65">
        <f>IFERROR(VLOOKUP($C728,'Tarifa Compacta'!C:F,4,0),"")</f>
        <v>188</v>
      </c>
      <c r="G728" s="179"/>
      <c r="H728" s="179"/>
      <c r="I728" s="179"/>
      <c r="J728" s="179"/>
    </row>
    <row r="729" spans="2:11" s="17" customFormat="1" ht="53.25" customHeight="1">
      <c r="B729" s="59" t="str">
        <f>'Títulos y textos'!A241</f>
        <v>PK3 KITS ESTÁNDAR SPLIT DE PARED CON nanoe™X + RTC6BLW</v>
      </c>
      <c r="C729" s="59"/>
      <c r="D729" s="372"/>
      <c r="E729" s="91"/>
      <c r="F729" s="60"/>
      <c r="G729" s="179"/>
      <c r="K729" s="184"/>
    </row>
    <row r="730" spans="2:11" ht="15.75" customHeight="1">
      <c r="B730" s="185"/>
      <c r="C730" s="185"/>
      <c r="D730" s="373"/>
      <c r="E730" s="471"/>
      <c r="F730" s="186"/>
      <c r="G730" s="179"/>
      <c r="K730" s="184"/>
    </row>
    <row r="731" spans="2:11" s="184" customFormat="1" ht="17.25" customHeight="1" outlineLevel="1">
      <c r="B731" s="194" t="s">
        <v>1121</v>
      </c>
      <c r="C731" s="32" t="s">
        <v>826</v>
      </c>
      <c r="D731" s="97" t="str">
        <f>IFERROR(IF(VLOOKUP($C731,'Tarifa Compacta'!$C:$E,2,0)=0,"",VLOOKUP($C731,'Tarifa Compacta'!$C:$E,2,0)),"")</f>
        <v>R32</v>
      </c>
      <c r="E731" s="466" t="str">
        <f>IFERROR(VLOOKUP($C731,'Tarifa Compacta'!$C:$E,3,0),"")</f>
        <v>Kit de pared 3,60kW Standard + RTC6BLW</v>
      </c>
      <c r="F731" s="22">
        <f>IFERROR(VLOOKUP($C731,'Tarifa Compacta'!C:F,4,0),"")</f>
        <v>1904</v>
      </c>
      <c r="G731" s="179"/>
    </row>
    <row r="732" spans="2:11" s="184" customFormat="1" ht="17.25" customHeight="1" outlineLevel="1">
      <c r="B732" s="187">
        <v>5025232914920</v>
      </c>
      <c r="C732" s="62" t="s">
        <v>278</v>
      </c>
      <c r="D732" s="56" t="str">
        <f>IFERROR(IF(VLOOKUP($C732,'Tarifa Compacta'!$C:$E,2,0)=0,"",VLOOKUP($C732,'Tarifa Compacta'!$C:$E,2,0)),"")</f>
        <v/>
      </c>
      <c r="E732" s="472" t="str">
        <f>IFERROR(VLOOKUP($C732,'Tarifa Compacta'!$C:$E,3,0),"")</f>
        <v>Unidad de pared desde 3,60kW hasta 5kW con nanoe™X</v>
      </c>
      <c r="F732" s="61">
        <f>IFERROR(VLOOKUP($C732,'Tarifa Compacta'!C:F,4,0),"")</f>
        <v>940</v>
      </c>
      <c r="G732" s="179"/>
      <c r="I732" s="179"/>
    </row>
    <row r="733" spans="2:11" s="184" customFormat="1" ht="17.25" customHeight="1" outlineLevel="1">
      <c r="B733" s="187">
        <v>5025232885886</v>
      </c>
      <c r="C733" s="62" t="s">
        <v>250</v>
      </c>
      <c r="D733" s="56" t="str">
        <f>IFERROR(IF(VLOOKUP($C733,'Tarifa Compacta'!$C:$E,2,0)=0,"",VLOOKUP($C733,'Tarifa Compacta'!$C:$E,2,0)),"")</f>
        <v>R32</v>
      </c>
      <c r="E733" s="466" t="str">
        <f>IFERROR(VLOOKUP($C733,'Tarifa Compacta'!$C:$E,3,0),"")</f>
        <v>3,6 kW Monofásica</v>
      </c>
      <c r="F733" s="61">
        <f>IFERROR(VLOOKUP($C733,'Tarifa Compacta'!C:F,4,0),"")</f>
        <v>670</v>
      </c>
      <c r="G733" s="179"/>
      <c r="I733" s="179"/>
    </row>
    <row r="734" spans="2:11" s="184" customFormat="1" ht="17.25" customHeight="1" outlineLevel="1">
      <c r="B734" s="188">
        <v>5025232910823</v>
      </c>
      <c r="C734" s="64" t="s">
        <v>335</v>
      </c>
      <c r="D734" s="374" t="str">
        <f>IFERROR(IF(VLOOKUP($C734,'Tarifa Compacta'!$C:$E,2,0)=0,"",VLOOKUP($C734,'Tarifa Compacta'!$C:$E,2,0)),"")</f>
        <v/>
      </c>
      <c r="E734" s="473" t="str">
        <f>IFERROR(VLOOKUP($C734,'Tarifa Compacta'!$C:$E,3,0),"")</f>
        <v>Mando por cable táctil simplificado con Bluetooth® y conexión Wi-Fi (color negro)</v>
      </c>
      <c r="F734" s="65">
        <f>IFERROR(VLOOKUP($C734,'Tarifa Compacta'!C:F,4,0),"")</f>
        <v>294</v>
      </c>
      <c r="G734" s="179"/>
      <c r="H734" s="179"/>
      <c r="I734" s="179"/>
      <c r="J734" s="179"/>
    </row>
    <row r="735" spans="2:11" s="184" customFormat="1" ht="17.25" customHeight="1" outlineLevel="1">
      <c r="B735" s="194" t="s">
        <v>1122</v>
      </c>
      <c r="C735" s="32" t="s">
        <v>843</v>
      </c>
      <c r="D735" s="97" t="str">
        <f>IFERROR(IF(VLOOKUP($C735,'Tarifa Compacta'!$C:$E,2,0)=0,"",VLOOKUP($C735,'Tarifa Compacta'!$C:$E,2,0)),"")</f>
        <v>R32</v>
      </c>
      <c r="E735" s="466" t="str">
        <f>IFERROR(VLOOKUP($C735,'Tarifa Compacta'!$C:$E,3,0),"")</f>
        <v>Kit de pared 5kW Standard + RTC6BLW</v>
      </c>
      <c r="F735" s="22">
        <f>IFERROR(VLOOKUP($C735,'Tarifa Compacta'!C:F,4,0),"")</f>
        <v>2582</v>
      </c>
      <c r="G735" s="179"/>
      <c r="H735" s="179"/>
      <c r="I735" s="179"/>
      <c r="J735" s="179"/>
    </row>
    <row r="736" spans="2:11" s="184" customFormat="1" ht="17.25" customHeight="1" outlineLevel="1">
      <c r="B736" s="187">
        <v>5025232914920</v>
      </c>
      <c r="C736" s="62" t="s">
        <v>278</v>
      </c>
      <c r="D736" s="56" t="str">
        <f>IFERROR(IF(VLOOKUP($C736,'Tarifa Compacta'!$C:$E,2,0)=0,"",VLOOKUP($C736,'Tarifa Compacta'!$C:$E,2,0)),"")</f>
        <v/>
      </c>
      <c r="E736" s="472" t="str">
        <f>IFERROR(VLOOKUP($C736,'Tarifa Compacta'!$C:$E,3,0),"")</f>
        <v>Unidad de pared desde 3,60kW hasta 5kW con nanoe™X</v>
      </c>
      <c r="F736" s="61">
        <f>IFERROR(VLOOKUP($C736,'Tarifa Compacta'!C:F,4,0),"")</f>
        <v>940</v>
      </c>
      <c r="G736" s="179"/>
      <c r="H736" s="179"/>
      <c r="I736" s="179"/>
      <c r="J736" s="179"/>
    </row>
    <row r="737" spans="2:10" s="184" customFormat="1" ht="17.25" customHeight="1" outlineLevel="1">
      <c r="B737" s="187">
        <v>5025232885893</v>
      </c>
      <c r="C737" s="62" t="s">
        <v>251</v>
      </c>
      <c r="D737" s="56" t="str">
        <f>IFERROR(IF(VLOOKUP($C737,'Tarifa Compacta'!$C:$E,2,0)=0,"",VLOOKUP($C737,'Tarifa Compacta'!$C:$E,2,0)),"")</f>
        <v>R32</v>
      </c>
      <c r="E737" s="466" t="str">
        <f>IFERROR(VLOOKUP($C737,'Tarifa Compacta'!$C:$E,3,0),"")</f>
        <v>5 kW Monofásica</v>
      </c>
      <c r="F737" s="61">
        <f>IFERROR(VLOOKUP($C737,'Tarifa Compacta'!C:F,4,0),"")</f>
        <v>1348</v>
      </c>
      <c r="G737" s="179"/>
      <c r="H737" s="179"/>
      <c r="I737" s="179"/>
      <c r="J737" s="179"/>
    </row>
    <row r="738" spans="2:10" s="184" customFormat="1" ht="17.25" customHeight="1" outlineLevel="1">
      <c r="B738" s="188">
        <v>5025232910823</v>
      </c>
      <c r="C738" s="64" t="s">
        <v>335</v>
      </c>
      <c r="D738" s="374" t="str">
        <f>IFERROR(IF(VLOOKUP($C738,'Tarifa Compacta'!$C:$E,2,0)=0,"",VLOOKUP($C738,'Tarifa Compacta'!$C:$E,2,0)),"")</f>
        <v/>
      </c>
      <c r="E738" s="473" t="str">
        <f>IFERROR(VLOOKUP($C738,'Tarifa Compacta'!$C:$E,3,0),"")</f>
        <v>Mando por cable táctil simplificado con Bluetooth® y conexión Wi-Fi (color negro)</v>
      </c>
      <c r="F738" s="65">
        <f>IFERROR(VLOOKUP($C738,'Tarifa Compacta'!C:F,4,0),"")</f>
        <v>294</v>
      </c>
      <c r="G738" s="179"/>
      <c r="H738" s="179"/>
      <c r="I738" s="179"/>
      <c r="J738" s="179"/>
    </row>
    <row r="739" spans="2:10" s="184" customFormat="1" ht="17.25" customHeight="1" outlineLevel="1">
      <c r="B739" s="194" t="s">
        <v>1123</v>
      </c>
      <c r="C739" s="32" t="s">
        <v>863</v>
      </c>
      <c r="D739" s="97" t="str">
        <f>IFERROR(IF(VLOOKUP($C739,'Tarifa Compacta'!$C:$E,2,0)=0,"",VLOOKUP($C739,'Tarifa Compacta'!$C:$E,2,0)),"")</f>
        <v>R32</v>
      </c>
      <c r="E739" s="466" t="str">
        <f>IFERROR(VLOOKUP($C739,'Tarifa Compacta'!$C:$E,3,0),"")</f>
        <v>Kit de pared 6kW Standard + RTC6BLW</v>
      </c>
      <c r="F739" s="22">
        <f>IFERROR(VLOOKUP($C739,'Tarifa Compacta'!C:F,4,0),"")</f>
        <v>4204</v>
      </c>
      <c r="G739" s="179"/>
      <c r="H739" s="179"/>
      <c r="I739" s="179"/>
      <c r="J739" s="179"/>
    </row>
    <row r="740" spans="2:10" s="184" customFormat="1" ht="17.25" customHeight="1" outlineLevel="1">
      <c r="B740" s="187">
        <v>5025232914937</v>
      </c>
      <c r="C740" s="62" t="s">
        <v>279</v>
      </c>
      <c r="D740" s="56" t="str">
        <f>IFERROR(IF(VLOOKUP($C740,'Tarifa Compacta'!$C:$E,2,0)=0,"",VLOOKUP($C740,'Tarifa Compacta'!$C:$E,2,0)),"")</f>
        <v/>
      </c>
      <c r="E740" s="472" t="str">
        <f>IFERROR(VLOOKUP($C740,'Tarifa Compacta'!$C:$E,3,0),"")</f>
        <v>Unidad de pared desde 6kW hasta 10kW con nanoe™X</v>
      </c>
      <c r="F740" s="61">
        <f>IFERROR(VLOOKUP($C740,'Tarifa Compacta'!C:F,4,0),"")</f>
        <v>2506</v>
      </c>
      <c r="G740" s="179"/>
      <c r="H740" s="179"/>
      <c r="I740" s="179"/>
      <c r="J740" s="179"/>
    </row>
    <row r="741" spans="2:10" s="184" customFormat="1" ht="17.25" customHeight="1" outlineLevel="1">
      <c r="B741" s="187">
        <v>5025232885893</v>
      </c>
      <c r="C741" s="62" t="s">
        <v>252</v>
      </c>
      <c r="D741" s="56" t="str">
        <f>IFERROR(IF(VLOOKUP($C741,'Tarifa Compacta'!$C:$E,2,0)=0,"",VLOOKUP($C741,'Tarifa Compacta'!$C:$E,2,0)),"")</f>
        <v>R32</v>
      </c>
      <c r="E741" s="466" t="str">
        <f>IFERROR(VLOOKUP($C741,'Tarifa Compacta'!$C:$E,3,0),"")</f>
        <v>6 kW Monofásica</v>
      </c>
      <c r="F741" s="61">
        <f>IFERROR(VLOOKUP($C741,'Tarifa Compacta'!C:F,4,0),"")</f>
        <v>1404</v>
      </c>
      <c r="G741" s="179"/>
      <c r="H741" s="179"/>
      <c r="I741" s="179"/>
      <c r="J741" s="179"/>
    </row>
    <row r="742" spans="2:10" s="184" customFormat="1" ht="17.25" customHeight="1" outlineLevel="1">
      <c r="B742" s="188">
        <v>5025232910823</v>
      </c>
      <c r="C742" s="64" t="s">
        <v>335</v>
      </c>
      <c r="D742" s="374" t="str">
        <f>IFERROR(IF(VLOOKUP($C742,'Tarifa Compacta'!$C:$E,2,0)=0,"",VLOOKUP($C742,'Tarifa Compacta'!$C:$E,2,0)),"")</f>
        <v/>
      </c>
      <c r="E742" s="473" t="str">
        <f>IFERROR(VLOOKUP($C742,'Tarifa Compacta'!$C:$E,3,0),"")</f>
        <v>Mando por cable táctil simplificado con Bluetooth® y conexión Wi-Fi (color negro)</v>
      </c>
      <c r="F742" s="65">
        <f>IFERROR(VLOOKUP($C742,'Tarifa Compacta'!C:F,4,0),"")</f>
        <v>294</v>
      </c>
      <c r="G742" s="179"/>
      <c r="H742" s="179"/>
      <c r="I742" s="179"/>
      <c r="J742" s="179"/>
    </row>
    <row r="743" spans="2:10" s="184" customFormat="1" ht="17.25" customHeight="1" outlineLevel="1">
      <c r="B743" s="194" t="s">
        <v>1124</v>
      </c>
      <c r="C743" s="32" t="s">
        <v>881</v>
      </c>
      <c r="D743" s="97" t="str">
        <f>IFERROR(IF(VLOOKUP($C743,'Tarifa Compacta'!$C:$E,2,0)=0,"",VLOOKUP($C743,'Tarifa Compacta'!$C:$E,2,0)),"")</f>
        <v>R32</v>
      </c>
      <c r="E743" s="466" t="str">
        <f>IFERROR(VLOOKUP($C743,'Tarifa Compacta'!$C:$E,3,0),"")</f>
        <v>Kit de pared 7,10kW Standard + RTC6BLW</v>
      </c>
      <c r="F743" s="22">
        <f>IFERROR(VLOOKUP($C743,'Tarifa Compacta'!C:F,4,0),"")</f>
        <v>4217</v>
      </c>
      <c r="G743" s="179"/>
      <c r="H743" s="179"/>
      <c r="I743" s="179"/>
      <c r="J743" s="179"/>
    </row>
    <row r="744" spans="2:10" s="184" customFormat="1" ht="17.25" customHeight="1" outlineLevel="1">
      <c r="B744" s="187">
        <v>5025232914937</v>
      </c>
      <c r="C744" s="62" t="s">
        <v>279</v>
      </c>
      <c r="D744" s="56" t="str">
        <f>IFERROR(IF(VLOOKUP($C744,'Tarifa Compacta'!$C:$E,2,0)=0,"",VLOOKUP($C744,'Tarifa Compacta'!$C:$E,2,0)),"")</f>
        <v/>
      </c>
      <c r="E744" s="472" t="str">
        <f>IFERROR(VLOOKUP($C744,'Tarifa Compacta'!$C:$E,3,0),"")</f>
        <v>Unidad de pared desde 6kW hasta 10kW con nanoe™X</v>
      </c>
      <c r="F744" s="61">
        <f>IFERROR(VLOOKUP($C744,'Tarifa Compacta'!C:F,4,0),"")</f>
        <v>2506</v>
      </c>
      <c r="G744" s="179"/>
      <c r="H744" s="179"/>
      <c r="I744" s="179"/>
      <c r="J744" s="179"/>
    </row>
    <row r="745" spans="2:10" s="184" customFormat="1" ht="17.25" customHeight="1" outlineLevel="1">
      <c r="B745" s="187">
        <v>5025232899364</v>
      </c>
      <c r="C745" s="62" t="s">
        <v>253</v>
      </c>
      <c r="D745" s="56" t="str">
        <f>IFERROR(IF(VLOOKUP($C745,'Tarifa Compacta'!$C:$E,2,0)=0,"",VLOOKUP($C745,'Tarifa Compacta'!$C:$E,2,0)),"")</f>
        <v>R32</v>
      </c>
      <c r="E745" s="466" t="str">
        <f>IFERROR(VLOOKUP($C745,'Tarifa Compacta'!$C:$E,3,0),"")</f>
        <v>7,1 kW Monofásica</v>
      </c>
      <c r="F745" s="61">
        <f>IFERROR(VLOOKUP($C745,'Tarifa Compacta'!C:F,4,0),"")</f>
        <v>1417</v>
      </c>
      <c r="G745" s="179"/>
      <c r="H745" s="179"/>
      <c r="I745" s="179"/>
      <c r="J745" s="179"/>
    </row>
    <row r="746" spans="2:10" s="184" customFormat="1" ht="17.25" customHeight="1" outlineLevel="1">
      <c r="B746" s="188">
        <v>5025232910823</v>
      </c>
      <c r="C746" s="64" t="s">
        <v>335</v>
      </c>
      <c r="D746" s="374" t="str">
        <f>IFERROR(IF(VLOOKUP($C746,'Tarifa Compacta'!$C:$E,2,0)=0,"",VLOOKUP($C746,'Tarifa Compacta'!$C:$E,2,0)),"")</f>
        <v/>
      </c>
      <c r="E746" s="473" t="str">
        <f>IFERROR(VLOOKUP($C746,'Tarifa Compacta'!$C:$E,3,0),"")</f>
        <v>Mando por cable táctil simplificado con Bluetooth® y conexión Wi-Fi (color negro)</v>
      </c>
      <c r="F746" s="65">
        <f>IFERROR(VLOOKUP($C746,'Tarifa Compacta'!C:F,4,0),"")</f>
        <v>294</v>
      </c>
      <c r="G746" s="179"/>
      <c r="H746" s="179"/>
      <c r="I746" s="179"/>
      <c r="J746" s="179"/>
    </row>
    <row r="747" spans="2:10" s="184" customFormat="1" ht="17.25" customHeight="1" outlineLevel="1">
      <c r="B747" s="194" t="s">
        <v>1125</v>
      </c>
      <c r="C747" s="32" t="s">
        <v>767</v>
      </c>
      <c r="D747" s="97" t="str">
        <f>IFERROR(IF(VLOOKUP($C747,'Tarifa Compacta'!$C:$E,2,0)=0,"",VLOOKUP($C747,'Tarifa Compacta'!$C:$E,2,0)),"")</f>
        <v>R32</v>
      </c>
      <c r="E747" s="466" t="str">
        <f>IFERROR(VLOOKUP($C747,'Tarifa Compacta'!$C:$E,3,0),"")</f>
        <v>Kit de pared 10kW Standard + RTC6BLW</v>
      </c>
      <c r="F747" s="22">
        <f>IFERROR(VLOOKUP($C747,'Tarifa Compacta'!C:F,4,0),"")</f>
        <v>4902</v>
      </c>
      <c r="G747" s="179"/>
      <c r="H747" s="179"/>
      <c r="I747" s="179"/>
      <c r="J747" s="179"/>
    </row>
    <row r="748" spans="2:10" s="184" customFormat="1" ht="17.25" customHeight="1" outlineLevel="1">
      <c r="B748" s="187">
        <v>5025232914937</v>
      </c>
      <c r="C748" s="62" t="s">
        <v>279</v>
      </c>
      <c r="D748" s="56" t="str">
        <f>IFERROR(IF(VLOOKUP($C748,'Tarifa Compacta'!$C:$E,2,0)=0,"",VLOOKUP($C748,'Tarifa Compacta'!$C:$E,2,0)),"")</f>
        <v/>
      </c>
      <c r="E748" s="472" t="str">
        <f>IFERROR(VLOOKUP($C748,'Tarifa Compacta'!$C:$E,3,0),"")</f>
        <v>Unidad de pared desde 6kW hasta 10kW con nanoe™X</v>
      </c>
      <c r="F748" s="61">
        <f>IFERROR(VLOOKUP($C748,'Tarifa Compacta'!C:F,4,0),"")</f>
        <v>2506</v>
      </c>
      <c r="G748" s="179"/>
      <c r="H748" s="179"/>
      <c r="I748" s="179"/>
      <c r="J748" s="179"/>
    </row>
    <row r="749" spans="2:10" s="184" customFormat="1" ht="17.25" customHeight="1" outlineLevel="1">
      <c r="B749" s="187">
        <v>5025232941032</v>
      </c>
      <c r="C749" s="62" t="s">
        <v>254</v>
      </c>
      <c r="D749" s="56" t="str">
        <f>IFERROR(IF(VLOOKUP($C749,'Tarifa Compacta'!$C:$E,2,0)=0,"",VLOOKUP($C749,'Tarifa Compacta'!$C:$E,2,0)),"")</f>
        <v>R32</v>
      </c>
      <c r="E749" s="466" t="str">
        <f>IFERROR(VLOOKUP($C749,'Tarifa Compacta'!$C:$E,3,0),"")</f>
        <v>10 kW Monofásica</v>
      </c>
      <c r="F749" s="61">
        <f>IFERROR(VLOOKUP($C749,'Tarifa Compacta'!C:F,4,0),"")</f>
        <v>2102</v>
      </c>
      <c r="G749" s="179"/>
      <c r="H749" s="179"/>
      <c r="I749" s="179"/>
      <c r="J749" s="179"/>
    </row>
    <row r="750" spans="2:10" s="184" customFormat="1" ht="17.25" customHeight="1" outlineLevel="1">
      <c r="B750" s="188">
        <v>5025232910823</v>
      </c>
      <c r="C750" s="64" t="s">
        <v>335</v>
      </c>
      <c r="D750" s="374" t="str">
        <f>IFERROR(IF(VLOOKUP($C750,'Tarifa Compacta'!$C:$E,2,0)=0,"",VLOOKUP($C750,'Tarifa Compacta'!$C:$E,2,0)),"")</f>
        <v/>
      </c>
      <c r="E750" s="473" t="str">
        <f>IFERROR(VLOOKUP($C750,'Tarifa Compacta'!$C:$E,3,0),"")</f>
        <v>Mando por cable táctil simplificado con Bluetooth® y conexión Wi-Fi (color negro)</v>
      </c>
      <c r="F750" s="65">
        <f>IFERROR(VLOOKUP($C750,'Tarifa Compacta'!C:F,4,0),"")</f>
        <v>294</v>
      </c>
      <c r="G750" s="179"/>
      <c r="H750" s="179"/>
      <c r="I750" s="179"/>
      <c r="J750" s="179"/>
    </row>
    <row r="751" spans="2:10" s="184" customFormat="1" ht="18.75" outlineLevel="1">
      <c r="B751" s="194" t="s">
        <v>1126</v>
      </c>
      <c r="C751" s="32" t="s">
        <v>769</v>
      </c>
      <c r="D751" s="97" t="str">
        <f>IFERROR(IF(VLOOKUP($C751,'Tarifa Compacta'!$C:$E,2,0)=0,"",VLOOKUP($C751,'Tarifa Compacta'!$C:$E,2,0)),"")</f>
        <v>R32</v>
      </c>
      <c r="E751" s="466" t="str">
        <f>IFERROR(VLOOKUP($C751,'Tarifa Compacta'!$C:$E,3,0),"")</f>
        <v>Kit de pared 10kW Standard trifásica + RTC6BLW</v>
      </c>
      <c r="F751" s="22">
        <f>IFERROR(VLOOKUP($C751,'Tarifa Compacta'!C:F,4,0),"")</f>
        <v>5266</v>
      </c>
      <c r="G751" s="179"/>
      <c r="H751" s="179"/>
      <c r="I751" s="179"/>
      <c r="J751" s="179"/>
    </row>
    <row r="752" spans="2:10" s="184" customFormat="1" ht="18" outlineLevel="1">
      <c r="B752" s="187">
        <v>5025232914937</v>
      </c>
      <c r="C752" s="62" t="s">
        <v>279</v>
      </c>
      <c r="D752" s="56" t="str">
        <f>IFERROR(IF(VLOOKUP($C752,'Tarifa Compacta'!$C:$E,2,0)=0,"",VLOOKUP($C752,'Tarifa Compacta'!$C:$E,2,0)),"")</f>
        <v/>
      </c>
      <c r="E752" s="472" t="str">
        <f>IFERROR(VLOOKUP($C752,'Tarifa Compacta'!$C:$E,3,0),"")</f>
        <v>Unidad de pared desde 6kW hasta 10kW con nanoe™X</v>
      </c>
      <c r="F752" s="61">
        <f>IFERROR(VLOOKUP($C752,'Tarifa Compacta'!C:F,4,0),"")</f>
        <v>2506</v>
      </c>
      <c r="G752" s="179"/>
      <c r="H752" s="179"/>
      <c r="I752" s="179"/>
      <c r="J752" s="179"/>
    </row>
    <row r="753" spans="2:11" s="184" customFormat="1" ht="18" outlineLevel="1">
      <c r="B753" s="187">
        <v>5025232941049</v>
      </c>
      <c r="C753" s="62" t="s">
        <v>257</v>
      </c>
      <c r="D753" s="56" t="str">
        <f>IFERROR(IF(VLOOKUP($C753,'Tarifa Compacta'!$C:$E,2,0)=0,"",VLOOKUP($C753,'Tarifa Compacta'!$C:$E,2,0)),"")</f>
        <v>R32</v>
      </c>
      <c r="E753" s="466" t="str">
        <f>IFERROR(VLOOKUP($C753,'Tarifa Compacta'!$C:$E,3,0),"")</f>
        <v>10 kW Trifásica</v>
      </c>
      <c r="F753" s="61">
        <f>IFERROR(VLOOKUP($C753,'Tarifa Compacta'!C:F,4,0),"")</f>
        <v>2466</v>
      </c>
      <c r="G753" s="179"/>
      <c r="H753" s="179"/>
      <c r="I753" s="179"/>
      <c r="J753" s="179"/>
    </row>
    <row r="754" spans="2:11" s="184" customFormat="1" ht="18" outlineLevel="1">
      <c r="B754" s="188">
        <v>5025232910823</v>
      </c>
      <c r="C754" s="64" t="s">
        <v>335</v>
      </c>
      <c r="D754" s="374" t="str">
        <f>IFERROR(IF(VLOOKUP($C754,'Tarifa Compacta'!$C:$E,2,0)=0,"",VLOOKUP($C754,'Tarifa Compacta'!$C:$E,2,0)),"")</f>
        <v/>
      </c>
      <c r="E754" s="473" t="str">
        <f>IFERROR(VLOOKUP($C754,'Tarifa Compacta'!$C:$E,3,0),"")</f>
        <v>Mando por cable táctil simplificado con Bluetooth® y conexión Wi-Fi (color negro)</v>
      </c>
      <c r="F754" s="65">
        <f>IFERROR(VLOOKUP($C754,'Tarifa Compacta'!C:F,4,0),"")</f>
        <v>294</v>
      </c>
      <c r="G754" s="179"/>
      <c r="H754" s="179"/>
      <c r="I754" s="179"/>
      <c r="J754" s="179"/>
    </row>
    <row r="755" spans="2:11" s="17" customFormat="1" ht="53.25" customHeight="1">
      <c r="B755" s="59" t="str">
        <f>'Títulos y textos'!A242</f>
        <v>PK3 KITS SPLIT DE PARED ELITE CON nanoe™X + RTC5B</v>
      </c>
      <c r="C755" s="59"/>
      <c r="D755" s="372"/>
      <c r="E755" s="91"/>
      <c r="F755" s="60"/>
      <c r="G755" s="179"/>
      <c r="H755" s="179"/>
      <c r="I755" s="179"/>
      <c r="J755" s="179"/>
      <c r="K755" s="184"/>
    </row>
    <row r="756" spans="2:11" ht="15.75" customHeight="1">
      <c r="B756" s="185"/>
      <c r="C756" s="185"/>
      <c r="D756" s="373"/>
      <c r="E756" s="471"/>
      <c r="F756" s="186"/>
      <c r="G756" s="179"/>
      <c r="H756" s="179"/>
      <c r="I756" s="179"/>
      <c r="J756" s="179"/>
    </row>
    <row r="757" spans="2:11" s="184" customFormat="1" ht="17.25" customHeight="1" outlineLevel="1">
      <c r="B757" s="194">
        <v>4010869372589</v>
      </c>
      <c r="C757" s="32" t="s">
        <v>827</v>
      </c>
      <c r="D757" s="97" t="str">
        <f>IFERROR(IF(VLOOKUP($C757,'Tarifa Compacta'!$C:$E,2,0)=0,"",VLOOKUP($C757,'Tarifa Compacta'!$C:$E,2,0)),"")</f>
        <v>R32</v>
      </c>
      <c r="E757" s="466" t="str">
        <f>IFERROR(VLOOKUP($C757,'Tarifa Compacta'!$C:$E,3,0),"")</f>
        <v>Kit de pared 3,60kW Elite + RTC5B</v>
      </c>
      <c r="F757" s="22">
        <f>IFERROR(VLOOKUP($C757,'Tarifa Compacta'!C:F,4,0),"")</f>
        <v>3148</v>
      </c>
      <c r="G757" s="179"/>
      <c r="H757" s="179"/>
      <c r="I757" s="179"/>
      <c r="J757" s="179"/>
      <c r="K757" s="76"/>
    </row>
    <row r="758" spans="2:11" s="184" customFormat="1" ht="17.25" customHeight="1" outlineLevel="1">
      <c r="B758" s="187">
        <v>5025232914920</v>
      </c>
      <c r="C758" s="62" t="s">
        <v>278</v>
      </c>
      <c r="D758" s="56" t="str">
        <f>IFERROR(IF(VLOOKUP($C758,'Tarifa Compacta'!$C:$E,2,0)=0,"",VLOOKUP($C758,'Tarifa Compacta'!$C:$E,2,0)),"")</f>
        <v/>
      </c>
      <c r="E758" s="472" t="str">
        <f>IFERROR(VLOOKUP($C758,'Tarifa Compacta'!$C:$E,3,0),"")</f>
        <v>Unidad de pared desde 3,60kW hasta 5kW con nanoe™X</v>
      </c>
      <c r="F758" s="61">
        <f>IFERROR(VLOOKUP($C758,'Tarifa Compacta'!C:F,4,0),"")</f>
        <v>940</v>
      </c>
      <c r="G758" s="179"/>
      <c r="H758" s="179"/>
      <c r="I758" s="179"/>
      <c r="J758" s="179"/>
      <c r="K758" s="76"/>
    </row>
    <row r="759" spans="2:11" s="184" customFormat="1" ht="17.25" customHeight="1" outlineLevel="1">
      <c r="B759" s="187">
        <v>5025232915507</v>
      </c>
      <c r="C759" s="62" t="s">
        <v>238</v>
      </c>
      <c r="D759" s="56" t="str">
        <f>IFERROR(IF(VLOOKUP($C759,'Tarifa Compacta'!$C:$E,2,0)=0,"",VLOOKUP($C759,'Tarifa Compacta'!$C:$E,2,0)),"")</f>
        <v>R32</v>
      </c>
      <c r="E759" s="466" t="str">
        <f>IFERROR(VLOOKUP($C759,'Tarifa Compacta'!$C:$E,3,0),"")</f>
        <v>3,6 kW Monofásica</v>
      </c>
      <c r="F759" s="61">
        <f>IFERROR(VLOOKUP($C759,'Tarifa Compacta'!C:F,4,0),"")</f>
        <v>2020</v>
      </c>
      <c r="G759" s="179"/>
      <c r="H759" s="179"/>
      <c r="I759" s="179"/>
      <c r="J759" s="179"/>
      <c r="K759" s="76"/>
    </row>
    <row r="760" spans="2:11" s="184" customFormat="1" ht="17.25" customHeight="1" outlineLevel="1">
      <c r="B760" s="188">
        <v>5025232880621</v>
      </c>
      <c r="C760" s="64" t="s">
        <v>336</v>
      </c>
      <c r="D760" s="374" t="str">
        <f>IFERROR(IF(VLOOKUP($C760,'Tarifa Compacta'!$C:$E,2,0)=0,"",VLOOKUP($C760,'Tarifa Compacta'!$C:$E,2,0)),"")</f>
        <v/>
      </c>
      <c r="E760" s="473" t="str">
        <f>IFERROR(VLOOKUP($C760,'Tarifa Compacta'!$C:$E,3,0),"")</f>
        <v>Mando de control por cable</v>
      </c>
      <c r="F760" s="65">
        <f>IFERROR(VLOOKUP($C760,'Tarifa Compacta'!C:F,4,0),"")</f>
        <v>188</v>
      </c>
      <c r="G760" s="179"/>
      <c r="H760" s="179"/>
      <c r="I760" s="179"/>
      <c r="J760" s="179"/>
      <c r="K760" s="76"/>
    </row>
    <row r="761" spans="2:11" s="184" customFormat="1" ht="17.25" customHeight="1" outlineLevel="1">
      <c r="B761" s="194">
        <v>4010869372596</v>
      </c>
      <c r="C761" s="32" t="s">
        <v>844</v>
      </c>
      <c r="D761" s="97" t="str">
        <f>IFERROR(IF(VLOOKUP($C761,'Tarifa Compacta'!$C:$E,2,0)=0,"",VLOOKUP($C761,'Tarifa Compacta'!$C:$E,2,0)),"")</f>
        <v>R32</v>
      </c>
      <c r="E761" s="466" t="str">
        <f>IFERROR(VLOOKUP($C761,'Tarifa Compacta'!$C:$E,3,0),"")</f>
        <v>Kit de pared 5kW Elite + RTC5B</v>
      </c>
      <c r="F761" s="22">
        <f>IFERROR(VLOOKUP($C761,'Tarifa Compacta'!C:F,4,0),"")</f>
        <v>3436</v>
      </c>
      <c r="G761" s="179"/>
      <c r="H761" s="179"/>
      <c r="I761" s="179"/>
      <c r="J761" s="179"/>
      <c r="K761" s="76"/>
    </row>
    <row r="762" spans="2:11" s="184" customFormat="1" ht="17.25" customHeight="1" outlineLevel="1">
      <c r="B762" s="187">
        <v>5025232914920</v>
      </c>
      <c r="C762" s="62" t="s">
        <v>278</v>
      </c>
      <c r="D762" s="56" t="str">
        <f>IFERROR(IF(VLOOKUP($C762,'Tarifa Compacta'!$C:$E,2,0)=0,"",VLOOKUP($C762,'Tarifa Compacta'!$C:$E,2,0)),"")</f>
        <v/>
      </c>
      <c r="E762" s="472" t="str">
        <f>IFERROR(VLOOKUP($C762,'Tarifa Compacta'!$C:$E,3,0),"")</f>
        <v>Unidad de pared desde 3,60kW hasta 5kW con nanoe™X</v>
      </c>
      <c r="F762" s="61">
        <f>IFERROR(VLOOKUP($C762,'Tarifa Compacta'!C:F,4,0),"")</f>
        <v>940</v>
      </c>
      <c r="G762" s="179"/>
      <c r="H762" s="179"/>
      <c r="I762" s="179"/>
      <c r="J762" s="179"/>
      <c r="K762" s="76"/>
    </row>
    <row r="763" spans="2:11" s="184" customFormat="1" ht="17.25" customHeight="1" outlineLevel="1">
      <c r="B763" s="187">
        <v>5025232915514</v>
      </c>
      <c r="C763" s="62" t="s">
        <v>239</v>
      </c>
      <c r="D763" s="56" t="str">
        <f>IFERROR(IF(VLOOKUP($C763,'Tarifa Compacta'!$C:$E,2,0)=0,"",VLOOKUP($C763,'Tarifa Compacta'!$C:$E,2,0)),"")</f>
        <v>R32</v>
      </c>
      <c r="E763" s="466" t="str">
        <f>IFERROR(VLOOKUP($C763,'Tarifa Compacta'!$C:$E,3,0),"")</f>
        <v>5 kW Monofásica</v>
      </c>
      <c r="F763" s="61">
        <f>IFERROR(VLOOKUP($C763,'Tarifa Compacta'!C:F,4,0),"")</f>
        <v>2308</v>
      </c>
      <c r="G763" s="179"/>
      <c r="H763" s="179"/>
      <c r="I763" s="179"/>
      <c r="J763" s="179"/>
      <c r="K763" s="76"/>
    </row>
    <row r="764" spans="2:11" s="184" customFormat="1" ht="17.25" customHeight="1" outlineLevel="1">
      <c r="B764" s="188">
        <v>5025232880621</v>
      </c>
      <c r="C764" s="64" t="s">
        <v>336</v>
      </c>
      <c r="D764" s="374" t="str">
        <f>IFERROR(IF(VLOOKUP($C764,'Tarifa Compacta'!$C:$E,2,0)=0,"",VLOOKUP($C764,'Tarifa Compacta'!$C:$E,2,0)),"")</f>
        <v/>
      </c>
      <c r="E764" s="473" t="str">
        <f>IFERROR(VLOOKUP($C764,'Tarifa Compacta'!$C:$E,3,0),"")</f>
        <v>Mando de control por cable</v>
      </c>
      <c r="F764" s="65">
        <f>IFERROR(VLOOKUP($C764,'Tarifa Compacta'!C:F,4,0),"")</f>
        <v>188</v>
      </c>
      <c r="G764" s="179"/>
      <c r="H764" s="179"/>
      <c r="I764" s="179"/>
      <c r="J764" s="179"/>
      <c r="K764" s="76"/>
    </row>
    <row r="765" spans="2:11" s="184" customFormat="1" ht="17.25" customHeight="1" outlineLevel="1">
      <c r="B765" s="194">
        <v>4010869372602</v>
      </c>
      <c r="C765" s="32" t="s">
        <v>864</v>
      </c>
      <c r="D765" s="97" t="str">
        <f>IFERROR(IF(VLOOKUP($C765,'Tarifa Compacta'!$C:$E,2,0)=0,"",VLOOKUP($C765,'Tarifa Compacta'!$C:$E,2,0)),"")</f>
        <v>R32</v>
      </c>
      <c r="E765" s="466" t="str">
        <f>IFERROR(VLOOKUP($C765,'Tarifa Compacta'!$C:$E,3,0),"")</f>
        <v>Kit de pared 6kW Elite + RTC5B</v>
      </c>
      <c r="F765" s="22">
        <f>IFERROR(VLOOKUP($C765,'Tarifa Compacta'!C:F,4,0),"")</f>
        <v>5134</v>
      </c>
      <c r="G765" s="179"/>
      <c r="H765" s="179"/>
      <c r="I765" s="179"/>
      <c r="J765" s="179"/>
      <c r="K765" s="76"/>
    </row>
    <row r="766" spans="2:11" s="184" customFormat="1" ht="17.25" customHeight="1" outlineLevel="1">
      <c r="B766" s="187">
        <v>5025232914937</v>
      </c>
      <c r="C766" s="62" t="s">
        <v>279</v>
      </c>
      <c r="D766" s="56" t="str">
        <f>IFERROR(IF(VLOOKUP($C766,'Tarifa Compacta'!$C:$E,2,0)=0,"",VLOOKUP($C766,'Tarifa Compacta'!$C:$E,2,0)),"")</f>
        <v/>
      </c>
      <c r="E766" s="472" t="str">
        <f>IFERROR(VLOOKUP($C766,'Tarifa Compacta'!$C:$E,3,0),"")</f>
        <v>Unidad de pared desde 6kW hasta 10kW con nanoe™X</v>
      </c>
      <c r="F766" s="61">
        <f>IFERROR(VLOOKUP($C766,'Tarifa Compacta'!C:F,4,0),"")</f>
        <v>2506</v>
      </c>
      <c r="G766" s="179"/>
      <c r="H766" s="179"/>
      <c r="I766" s="179"/>
      <c r="J766" s="179"/>
      <c r="K766" s="76"/>
    </row>
    <row r="767" spans="2:11" s="184" customFormat="1" ht="17.25" customHeight="1" outlineLevel="1">
      <c r="B767" s="187">
        <v>5025232915521</v>
      </c>
      <c r="C767" s="62" t="s">
        <v>240</v>
      </c>
      <c r="D767" s="56" t="str">
        <f>IFERROR(IF(VLOOKUP($C767,'Tarifa Compacta'!$C:$E,2,0)=0,"",VLOOKUP($C767,'Tarifa Compacta'!$C:$E,2,0)),"")</f>
        <v>R32</v>
      </c>
      <c r="E767" s="466" t="str">
        <f>IFERROR(VLOOKUP($C767,'Tarifa Compacta'!$C:$E,3,0),"")</f>
        <v>6 kW Monofásica</v>
      </c>
      <c r="F767" s="61">
        <f>IFERROR(VLOOKUP($C767,'Tarifa Compacta'!C:F,4,0),"")</f>
        <v>2440</v>
      </c>
      <c r="G767" s="179"/>
      <c r="H767" s="179"/>
      <c r="I767" s="179"/>
      <c r="J767" s="179"/>
      <c r="K767" s="76"/>
    </row>
    <row r="768" spans="2:11" s="184" customFormat="1" ht="17.25" customHeight="1" outlineLevel="1">
      <c r="B768" s="188">
        <v>5025232880621</v>
      </c>
      <c r="C768" s="64" t="s">
        <v>336</v>
      </c>
      <c r="D768" s="374" t="str">
        <f>IFERROR(IF(VLOOKUP($C768,'Tarifa Compacta'!$C:$E,2,0)=0,"",VLOOKUP($C768,'Tarifa Compacta'!$C:$E,2,0)),"")</f>
        <v/>
      </c>
      <c r="E768" s="473" t="str">
        <f>IFERROR(VLOOKUP($C768,'Tarifa Compacta'!$C:$E,3,0),"")</f>
        <v>Mando de control por cable</v>
      </c>
      <c r="F768" s="65">
        <f>IFERROR(VLOOKUP($C768,'Tarifa Compacta'!C:F,4,0),"")</f>
        <v>188</v>
      </c>
      <c r="G768" s="179"/>
      <c r="H768" s="179"/>
      <c r="I768" s="179"/>
      <c r="J768" s="179"/>
      <c r="K768" s="17"/>
    </row>
    <row r="769" spans="2:11" s="184" customFormat="1" ht="17.25" customHeight="1" outlineLevel="1">
      <c r="B769" s="194" t="s">
        <v>1049</v>
      </c>
      <c r="C769" s="32" t="s">
        <v>1116</v>
      </c>
      <c r="D769" s="97" t="str">
        <f>IFERROR(IF(VLOOKUP($C769,'Tarifa Compacta'!$C:$E,2,0)=0,"",VLOOKUP($C769,'Tarifa Compacta'!$C:$E,2,0)),"")</f>
        <v>R32</v>
      </c>
      <c r="E769" s="466" t="str">
        <f>IFERROR(VLOOKUP($C769,'Tarifa Compacta'!$C:$E,3,0),"")</f>
        <v>Kit de pared 7,10kW Elite + RTC5B</v>
      </c>
      <c r="F769" s="22">
        <f>IFERROR(VLOOKUP($C769,'Tarifa Compacta'!C:F,4,0),"")</f>
        <v>5769</v>
      </c>
      <c r="G769" s="179"/>
      <c r="H769" s="179"/>
      <c r="I769" s="179"/>
      <c r="J769" s="179"/>
      <c r="K769" s="76"/>
    </row>
    <row r="770" spans="2:11" s="184" customFormat="1" ht="17.25" customHeight="1" outlineLevel="1">
      <c r="B770" s="187">
        <v>5025232914937</v>
      </c>
      <c r="C770" s="62" t="s">
        <v>279</v>
      </c>
      <c r="D770" s="56" t="str">
        <f>IFERROR(IF(VLOOKUP($C770,'Tarifa Compacta'!$C:$E,2,0)=0,"",VLOOKUP($C770,'Tarifa Compacta'!$C:$E,2,0)),"")</f>
        <v/>
      </c>
      <c r="E770" s="472" t="str">
        <f>IFERROR(VLOOKUP($C770,'Tarifa Compacta'!$C:$E,3,0),"")</f>
        <v>Unidad de pared desde 6kW hasta 10kW con nanoe™X</v>
      </c>
      <c r="F770" s="61">
        <f>IFERROR(VLOOKUP($C770,'Tarifa Compacta'!C:F,4,0),"")</f>
        <v>2506</v>
      </c>
      <c r="G770" s="179"/>
      <c r="H770" s="179"/>
      <c r="I770" s="179"/>
      <c r="J770" s="179"/>
    </row>
    <row r="771" spans="2:11" s="184" customFormat="1" ht="17.25" customHeight="1" outlineLevel="1">
      <c r="B771" s="187">
        <v>5025232914500</v>
      </c>
      <c r="C771" s="62" t="s">
        <v>241</v>
      </c>
      <c r="D771" s="56" t="str">
        <f>IFERROR(IF(VLOOKUP($C771,'Tarifa Compacta'!$C:$E,2,0)=0,"",VLOOKUP($C771,'Tarifa Compacta'!$C:$E,2,0)),"")</f>
        <v>R32</v>
      </c>
      <c r="E771" s="466" t="str">
        <f>IFERROR(VLOOKUP($C771,'Tarifa Compacta'!$C:$E,3,0),"")</f>
        <v>7,1 kW Monofásica</v>
      </c>
      <c r="F771" s="61">
        <f>IFERROR(VLOOKUP($C771,'Tarifa Compacta'!C:F,4,0),"")</f>
        <v>3075</v>
      </c>
      <c r="G771" s="179"/>
      <c r="H771" s="179"/>
      <c r="I771" s="179"/>
      <c r="J771" s="179"/>
    </row>
    <row r="772" spans="2:11" s="184" customFormat="1" ht="17.25" customHeight="1" outlineLevel="1">
      <c r="B772" s="188">
        <v>5025232880621</v>
      </c>
      <c r="C772" s="64" t="s">
        <v>336</v>
      </c>
      <c r="D772" s="374" t="str">
        <f>IFERROR(IF(VLOOKUP($C772,'Tarifa Compacta'!$C:$E,2,0)=0,"",VLOOKUP($C772,'Tarifa Compacta'!$C:$E,2,0)),"")</f>
        <v/>
      </c>
      <c r="E772" s="473" t="str">
        <f>IFERROR(VLOOKUP($C772,'Tarifa Compacta'!$C:$E,3,0),"")</f>
        <v>Mando de control por cable</v>
      </c>
      <c r="F772" s="65">
        <f>IFERROR(VLOOKUP($C772,'Tarifa Compacta'!C:F,4,0),"")</f>
        <v>188</v>
      </c>
      <c r="G772" s="179"/>
      <c r="H772" s="179"/>
      <c r="I772" s="179"/>
      <c r="J772" s="179"/>
    </row>
    <row r="773" spans="2:11" s="184" customFormat="1" ht="17.25" customHeight="1" outlineLevel="1">
      <c r="B773" s="194" t="s">
        <v>1049</v>
      </c>
      <c r="C773" s="32" t="s">
        <v>1117</v>
      </c>
      <c r="D773" s="97" t="str">
        <f>IFERROR(IF(VLOOKUP($C773,'Tarifa Compacta'!$C:$E,2,0)=0,"",VLOOKUP($C773,'Tarifa Compacta'!$C:$E,2,0)),"")</f>
        <v>R32</v>
      </c>
      <c r="E773" s="466" t="str">
        <f>IFERROR(VLOOKUP($C773,'Tarifa Compacta'!$C:$E,3,0),"")</f>
        <v>Kit de pared 7,10kW Elite trifásica + RTC5B</v>
      </c>
      <c r="F773" s="22">
        <f>IFERROR(VLOOKUP($C773,'Tarifa Compacta'!C:F,4,0),"")</f>
        <v>6084</v>
      </c>
      <c r="G773" s="179"/>
      <c r="H773" s="179"/>
      <c r="I773" s="179"/>
      <c r="J773" s="179"/>
    </row>
    <row r="774" spans="2:11" s="184" customFormat="1" ht="17.25" customHeight="1" outlineLevel="1">
      <c r="B774" s="187">
        <v>5025232914937</v>
      </c>
      <c r="C774" s="62" t="s">
        <v>279</v>
      </c>
      <c r="D774" s="56" t="str">
        <f>IFERROR(IF(VLOOKUP($C774,'Tarifa Compacta'!$C:$E,2,0)=0,"",VLOOKUP($C774,'Tarifa Compacta'!$C:$E,2,0)),"")</f>
        <v/>
      </c>
      <c r="E774" s="472" t="str">
        <f>IFERROR(VLOOKUP($C774,'Tarifa Compacta'!$C:$E,3,0),"")</f>
        <v>Unidad de pared desde 6kW hasta 10kW con nanoe™X</v>
      </c>
      <c r="F774" s="61">
        <f>IFERROR(VLOOKUP($C774,'Tarifa Compacta'!C:F,4,0),"")</f>
        <v>2506</v>
      </c>
      <c r="G774" s="179"/>
      <c r="H774" s="179"/>
      <c r="I774" s="179"/>
      <c r="J774" s="179"/>
    </row>
    <row r="775" spans="2:11" s="184" customFormat="1" ht="17.25" customHeight="1" outlineLevel="1">
      <c r="B775" s="187">
        <v>5025232914517</v>
      </c>
      <c r="C775" s="62" t="s">
        <v>245</v>
      </c>
      <c r="D775" s="56" t="str">
        <f>IFERROR(IF(VLOOKUP($C775,'Tarifa Compacta'!$C:$E,2,0)=0,"",VLOOKUP($C775,'Tarifa Compacta'!$C:$E,2,0)),"")</f>
        <v>R32</v>
      </c>
      <c r="E775" s="466" t="str">
        <f>IFERROR(VLOOKUP($C775,'Tarifa Compacta'!$C:$E,3,0),"")</f>
        <v>7,1 kW Trifásica</v>
      </c>
      <c r="F775" s="61">
        <f>IFERROR(VLOOKUP($C775,'Tarifa Compacta'!C:F,4,0),"")</f>
        <v>3390</v>
      </c>
      <c r="G775" s="179"/>
    </row>
    <row r="776" spans="2:11" s="184" customFormat="1" ht="17.25" customHeight="1" outlineLevel="1">
      <c r="B776" s="188">
        <v>5025232880621</v>
      </c>
      <c r="C776" s="64" t="s">
        <v>336</v>
      </c>
      <c r="D776" s="374" t="str">
        <f>IFERROR(IF(VLOOKUP($C776,'Tarifa Compacta'!$C:$E,2,0)=0,"",VLOOKUP($C776,'Tarifa Compacta'!$C:$E,2,0)),"")</f>
        <v/>
      </c>
      <c r="E776" s="473" t="str">
        <f>IFERROR(VLOOKUP($C776,'Tarifa Compacta'!$C:$E,3,0),"")</f>
        <v>Mando de control por cable</v>
      </c>
      <c r="F776" s="65">
        <f>IFERROR(VLOOKUP($C776,'Tarifa Compacta'!C:F,4,0),"")</f>
        <v>188</v>
      </c>
      <c r="G776" s="179"/>
    </row>
    <row r="777" spans="2:11" s="184" customFormat="1" ht="17.25" customHeight="1" outlineLevel="1">
      <c r="B777" s="194" t="s">
        <v>1049</v>
      </c>
      <c r="C777" s="32" t="s">
        <v>1118</v>
      </c>
      <c r="D777" s="97" t="str">
        <f>IFERROR(IF(VLOOKUP($C777,'Tarifa Compacta'!$C:$E,2,0)=0,"",VLOOKUP($C777,'Tarifa Compacta'!$C:$E,2,0)),"")</f>
        <v>R32</v>
      </c>
      <c r="E777" s="466" t="str">
        <f>IFERROR(VLOOKUP($C777,'Tarifa Compacta'!$C:$E,3,0),"")</f>
        <v>Kit de pared 10kW Elite + RTC5B</v>
      </c>
      <c r="F777" s="22">
        <f>IFERROR(VLOOKUP($C777,'Tarifa Compacta'!C:F,4,0),"")</f>
        <v>6434</v>
      </c>
      <c r="G777" s="179"/>
    </row>
    <row r="778" spans="2:11" s="184" customFormat="1" ht="17.25" customHeight="1" outlineLevel="1">
      <c r="B778" s="187">
        <v>5025232914937</v>
      </c>
      <c r="C778" s="62" t="s">
        <v>279</v>
      </c>
      <c r="D778" s="56" t="str">
        <f>IFERROR(IF(VLOOKUP($C778,'Tarifa Compacta'!$C:$E,2,0)=0,"",VLOOKUP($C778,'Tarifa Compacta'!$C:$E,2,0)),"")</f>
        <v/>
      </c>
      <c r="E778" s="472" t="str">
        <f>IFERROR(VLOOKUP($C778,'Tarifa Compacta'!$C:$E,3,0),"")</f>
        <v>Unidad de pared desde 6kW hasta 10kW con nanoe™X</v>
      </c>
      <c r="F778" s="61">
        <f>IFERROR(VLOOKUP($C778,'Tarifa Compacta'!C:F,4,0),"")</f>
        <v>2506</v>
      </c>
      <c r="G778" s="179"/>
      <c r="K778" s="17"/>
    </row>
    <row r="779" spans="2:11" s="184" customFormat="1" ht="17.25" customHeight="1" outlineLevel="1">
      <c r="B779" s="187">
        <v>5025232914524</v>
      </c>
      <c r="C779" s="62" t="s">
        <v>242</v>
      </c>
      <c r="D779" s="56" t="str">
        <f>IFERROR(IF(VLOOKUP($C779,'Tarifa Compacta'!$C:$E,2,0)=0,"",VLOOKUP($C779,'Tarifa Compacta'!$C:$E,2,0)),"")</f>
        <v>R32</v>
      </c>
      <c r="E779" s="466" t="str">
        <f>IFERROR(VLOOKUP($C779,'Tarifa Compacta'!$C:$E,3,0),"")</f>
        <v>10 kW Monofásica</v>
      </c>
      <c r="F779" s="61">
        <f>IFERROR(VLOOKUP($C779,'Tarifa Compacta'!C:F,4,0),"")</f>
        <v>3740</v>
      </c>
      <c r="G779" s="179"/>
      <c r="K779" s="76"/>
    </row>
    <row r="780" spans="2:11" s="184" customFormat="1" ht="17.25" customHeight="1" outlineLevel="1">
      <c r="B780" s="188">
        <v>5025232880621</v>
      </c>
      <c r="C780" s="64" t="s">
        <v>336</v>
      </c>
      <c r="D780" s="374" t="str">
        <f>IFERROR(IF(VLOOKUP($C780,'Tarifa Compacta'!$C:$E,2,0)=0,"",VLOOKUP($C780,'Tarifa Compacta'!$C:$E,2,0)),"")</f>
        <v/>
      </c>
      <c r="E780" s="473" t="str">
        <f>IFERROR(VLOOKUP($C780,'Tarifa Compacta'!$C:$E,3,0),"")</f>
        <v>Mando de control por cable</v>
      </c>
      <c r="F780" s="65">
        <f>IFERROR(VLOOKUP($C780,'Tarifa Compacta'!C:F,4,0),"")</f>
        <v>188</v>
      </c>
      <c r="G780" s="179"/>
      <c r="K780" s="76"/>
    </row>
    <row r="781" spans="2:11" s="184" customFormat="1" ht="17.25" customHeight="1" outlineLevel="1">
      <c r="B781" s="194" t="s">
        <v>1049</v>
      </c>
      <c r="C781" s="32" t="s">
        <v>1119</v>
      </c>
      <c r="D781" s="97" t="str">
        <f>IFERROR(IF(VLOOKUP($C781,'Tarifa Compacta'!$C:$E,2,0)=0,"",VLOOKUP($C781,'Tarifa Compacta'!$C:$E,2,0)),"")</f>
        <v>R32</v>
      </c>
      <c r="E781" s="466" t="str">
        <f>IFERROR(VLOOKUP($C781,'Tarifa Compacta'!$C:$E,3,0),"")</f>
        <v>Kit de pared 10kW Elite trifásica + RTC5B</v>
      </c>
      <c r="F781" s="22">
        <f>IFERROR(VLOOKUP($C781,'Tarifa Compacta'!C:F,4,0),"")</f>
        <v>6767</v>
      </c>
      <c r="G781" s="179"/>
      <c r="K781" s="76"/>
    </row>
    <row r="782" spans="2:11" s="184" customFormat="1" ht="17.25" customHeight="1" outlineLevel="1">
      <c r="B782" s="187">
        <v>5025232914937</v>
      </c>
      <c r="C782" s="62" t="s">
        <v>279</v>
      </c>
      <c r="D782" s="56" t="str">
        <f>IFERROR(IF(VLOOKUP($C782,'Tarifa Compacta'!$C:$E,2,0)=0,"",VLOOKUP($C782,'Tarifa Compacta'!$C:$E,2,0)),"")</f>
        <v/>
      </c>
      <c r="E782" s="472" t="str">
        <f>IFERROR(VLOOKUP($C782,'Tarifa Compacta'!$C:$E,3,0),"")</f>
        <v>Unidad de pared desde 6kW hasta 10kW con nanoe™X</v>
      </c>
      <c r="F782" s="61">
        <f>IFERROR(VLOOKUP($C782,'Tarifa Compacta'!C:F,4,0),"")</f>
        <v>2506</v>
      </c>
      <c r="G782" s="179"/>
      <c r="K782" s="76"/>
    </row>
    <row r="783" spans="2:11" s="184" customFormat="1" ht="17.25" customHeight="1" outlineLevel="1">
      <c r="B783" s="187">
        <v>5025232914531</v>
      </c>
      <c r="C783" s="62" t="s">
        <v>246</v>
      </c>
      <c r="D783" s="56" t="str">
        <f>IFERROR(IF(VLOOKUP($C783,'Tarifa Compacta'!$C:$E,2,0)=0,"",VLOOKUP($C783,'Tarifa Compacta'!$C:$E,2,0)),"")</f>
        <v>R32</v>
      </c>
      <c r="E783" s="466" t="str">
        <f>IFERROR(VLOOKUP($C783,'Tarifa Compacta'!$C:$E,3,0),"")</f>
        <v>10 kW Trifásica</v>
      </c>
      <c r="F783" s="61">
        <f>IFERROR(VLOOKUP($C783,'Tarifa Compacta'!C:F,4,0),"")</f>
        <v>4073</v>
      </c>
      <c r="G783" s="179"/>
      <c r="K783" s="76"/>
    </row>
    <row r="784" spans="2:11" s="184" customFormat="1" ht="17.25" customHeight="1" outlineLevel="1">
      <c r="B784" s="188">
        <v>5025232880621</v>
      </c>
      <c r="C784" s="64" t="s">
        <v>336</v>
      </c>
      <c r="D784" s="374" t="str">
        <f>IFERROR(IF(VLOOKUP($C784,'Tarifa Compacta'!$C:$E,2,0)=0,"",VLOOKUP($C784,'Tarifa Compacta'!$C:$E,2,0)),"")</f>
        <v/>
      </c>
      <c r="E784" s="473" t="str">
        <f>IFERROR(VLOOKUP($C784,'Tarifa Compacta'!$C:$E,3,0),"")</f>
        <v>Mando de control por cable</v>
      </c>
      <c r="F784" s="65">
        <f>IFERROR(VLOOKUP($C784,'Tarifa Compacta'!C:F,4,0),"")</f>
        <v>188</v>
      </c>
      <c r="G784" s="179"/>
      <c r="K784" s="76"/>
    </row>
    <row r="785" spans="2:11" s="17" customFormat="1" ht="53.25" customHeight="1">
      <c r="B785" s="59" t="str">
        <f>'Títulos y textos'!A246</f>
        <v>PE4 ELITE KITS DE CONDUCTOS DE GRAN CAPACIDAD CON nanoe™X + RTC5B</v>
      </c>
      <c r="C785" s="59"/>
      <c r="D785" s="372"/>
      <c r="E785" s="91"/>
      <c r="F785" s="60"/>
      <c r="G785" s="179"/>
      <c r="K785" s="76"/>
    </row>
    <row r="786" spans="2:11" ht="15.75" customHeight="1">
      <c r="B786" s="185"/>
      <c r="C786" s="185"/>
      <c r="D786" s="373"/>
      <c r="E786" s="471"/>
      <c r="F786" s="186"/>
      <c r="G786" s="179"/>
    </row>
    <row r="787" spans="2:11" s="184" customFormat="1" ht="18.75" outlineLevel="1">
      <c r="B787" s="763" t="s">
        <v>1049</v>
      </c>
      <c r="C787" s="343" t="s">
        <v>1150</v>
      </c>
      <c r="D787" s="764" t="str">
        <f>IFERROR(IF(VLOOKUP($C787,'Tarifa Compacta'!$C:$E,2,0)=0,"",VLOOKUP($C787,'Tarifa Compacta'!$C:$E,2,0)),"")</f>
        <v>R32</v>
      </c>
      <c r="E787" s="765" t="str">
        <f>IFERROR(VLOOKUP($C787,'Tarifa Compacta'!$C:$E,3,0),"")</f>
        <v>Kit conducto de gran capacidad 20kW Elite + RTC5B</v>
      </c>
      <c r="F787" s="342">
        <f>IFERROR(VLOOKUP($C787,'Tarifa Compacta'!C:F,4,0),"")</f>
        <v>8933</v>
      </c>
      <c r="G787" s="179"/>
      <c r="I787" s="195"/>
      <c r="K787" s="76"/>
    </row>
    <row r="788" spans="2:11" s="184" customFormat="1" ht="18" outlineLevel="1">
      <c r="B788" s="338">
        <v>5025232954445</v>
      </c>
      <c r="C788" s="766" t="s">
        <v>1404</v>
      </c>
      <c r="D788" s="767" t="str">
        <f>IFERROR(IF(VLOOKUP($C788,'Tarifa Compacta'!$C:$E,2,0)=0,"",VLOOKUP($C788,'Tarifa Compacta'!$C:$E,2,0)),"")</f>
        <v/>
      </c>
      <c r="E788" s="765" t="str">
        <f>IFERROR(VLOOKUP($C788,'Tarifa Compacta'!$C:$E,3,0),"")</f>
        <v>Conducto de alta capacidad 20kW con nanoe™X</v>
      </c>
      <c r="F788" s="768">
        <f>IFERROR(VLOOKUP($C788,'Tarifa Compacta'!C:F,4,0),"")</f>
        <v>2919</v>
      </c>
      <c r="G788" s="179"/>
      <c r="K788" s="76"/>
    </row>
    <row r="789" spans="2:11" s="184" customFormat="1" ht="18" outlineLevel="1">
      <c r="B789" s="338">
        <v>5025232954469</v>
      </c>
      <c r="C789" s="766" t="s">
        <v>282</v>
      </c>
      <c r="D789" s="767" t="str">
        <f>IFERROR(IF(VLOOKUP($C789,'Tarifa Compacta'!$C:$E,2,0)=0,"",VLOOKUP($C789,'Tarifa Compacta'!$C:$E,2,0)),"")</f>
        <v>R32</v>
      </c>
      <c r="E789" s="765" t="str">
        <f>IFERROR(VLOOKUP($C789,'Tarifa Compacta'!$C:$E,3,0),"")</f>
        <v>20 kW Trifásica</v>
      </c>
      <c r="F789" s="768">
        <f>IFERROR(VLOOKUP($C789,'Tarifa Compacta'!C:F,4,0),"")</f>
        <v>5826</v>
      </c>
      <c r="G789" s="179"/>
      <c r="K789" s="76"/>
    </row>
    <row r="790" spans="2:11" s="184" customFormat="1" ht="18" outlineLevel="1">
      <c r="B790" s="348">
        <v>5025232880621</v>
      </c>
      <c r="C790" s="769" t="s">
        <v>336</v>
      </c>
      <c r="D790" s="770" t="str">
        <f>IFERROR(IF(VLOOKUP($C790,'Tarifa Compacta'!$C:$E,2,0)=0,"",VLOOKUP($C790,'Tarifa Compacta'!$C:$E,2,0)),"")</f>
        <v/>
      </c>
      <c r="E790" s="258" t="str">
        <f>IFERROR(VLOOKUP($C790,'Tarifa Compacta'!$C:$E,3,0),"")</f>
        <v>Mando de control por cable</v>
      </c>
      <c r="F790" s="771">
        <f>IFERROR(VLOOKUP($C790,'Tarifa Compacta'!C:F,4,0),"")</f>
        <v>188</v>
      </c>
      <c r="G790" s="179"/>
      <c r="K790" s="17"/>
    </row>
    <row r="791" spans="2:11" s="184" customFormat="1" ht="18.75" outlineLevel="1">
      <c r="B791" s="763" t="s">
        <v>1049</v>
      </c>
      <c r="C791" s="343" t="s">
        <v>1151</v>
      </c>
      <c r="D791" s="764" t="str">
        <f>IFERROR(IF(VLOOKUP($C791,'Tarifa Compacta'!$C:$E,2,0)=0,"",VLOOKUP($C791,'Tarifa Compacta'!$C:$E,2,0)),"")</f>
        <v>R32</v>
      </c>
      <c r="E791" s="765" t="str">
        <f>IFERROR(VLOOKUP($C791,'Tarifa Compacta'!$C:$E,3,0),"")</f>
        <v>Kit conducto de gran capacidad 25kW Elite + RTC5B</v>
      </c>
      <c r="F791" s="342">
        <f>IFERROR(VLOOKUP($C791,'Tarifa Compacta'!C:F,4,0),"")</f>
        <v>9935</v>
      </c>
      <c r="G791" s="179"/>
      <c r="I791" s="195"/>
      <c r="K791" s="76"/>
    </row>
    <row r="792" spans="2:11" s="184" customFormat="1" ht="18" outlineLevel="1">
      <c r="B792" s="338">
        <v>5025232954452</v>
      </c>
      <c r="C792" s="766" t="s">
        <v>1405</v>
      </c>
      <c r="D792" s="767" t="str">
        <f>IFERROR(IF(VLOOKUP($C792,'Tarifa Compacta'!$C:$E,2,0)=0,"",VLOOKUP($C792,'Tarifa Compacta'!$C:$E,2,0)),"")</f>
        <v/>
      </c>
      <c r="E792" s="765" t="str">
        <f>IFERROR(VLOOKUP($C792,'Tarifa Compacta'!$C:$E,3,0),"")</f>
        <v>Conducto de alta capacidad 25kW con nanoe™X</v>
      </c>
      <c r="F792" s="768">
        <f>IFERROR(VLOOKUP($C792,'Tarifa Compacta'!C:F,4,0),"")</f>
        <v>3472</v>
      </c>
      <c r="G792" s="179"/>
      <c r="K792" s="76"/>
    </row>
    <row r="793" spans="2:11" s="184" customFormat="1" ht="18" outlineLevel="1">
      <c r="B793" s="338">
        <v>5025232954476</v>
      </c>
      <c r="C793" s="766" t="s">
        <v>283</v>
      </c>
      <c r="D793" s="767" t="str">
        <f>IFERROR(IF(VLOOKUP($C793,'Tarifa Compacta'!$C:$E,2,0)=0,"",VLOOKUP($C793,'Tarifa Compacta'!$C:$E,2,0)),"")</f>
        <v>R32</v>
      </c>
      <c r="E793" s="765" t="str">
        <f>IFERROR(VLOOKUP($C793,'Tarifa Compacta'!$C:$E,3,0),"")</f>
        <v>25 kW Trifásica</v>
      </c>
      <c r="F793" s="768">
        <f>IFERROR(VLOOKUP($C793,'Tarifa Compacta'!C:F,4,0),"")</f>
        <v>6275</v>
      </c>
      <c r="G793" s="179"/>
      <c r="K793" s="76"/>
    </row>
    <row r="794" spans="2:11" s="184" customFormat="1" ht="18" outlineLevel="1">
      <c r="B794" s="348">
        <v>5025232880621</v>
      </c>
      <c r="C794" s="769" t="s">
        <v>336</v>
      </c>
      <c r="D794" s="770" t="str">
        <f>IFERROR(IF(VLOOKUP($C794,'Tarifa Compacta'!$C:$E,2,0)=0,"",VLOOKUP($C794,'Tarifa Compacta'!$C:$E,2,0)),"")</f>
        <v/>
      </c>
      <c r="E794" s="258" t="str">
        <f>IFERROR(VLOOKUP($C794,'Tarifa Compacta'!$C:$E,3,0),"")</f>
        <v>Mando de control por cable</v>
      </c>
      <c r="F794" s="771">
        <f>IFERROR(VLOOKUP($C794,'Tarifa Compacta'!C:F,4,0),"")</f>
        <v>188</v>
      </c>
      <c r="G794" s="179"/>
      <c r="K794" s="17"/>
    </row>
    <row r="795" spans="2:11" s="17" customFormat="1" ht="50.1" customHeight="1">
      <c r="B795" s="1053" t="str">
        <f>'Títulos y textos'!A248</f>
        <v>KITS DE CLIMATIZACIÓN DE LARGO ALCANCE JET AIR STREAM</v>
      </c>
      <c r="C795" s="1053"/>
      <c r="D795" s="1053"/>
      <c r="E795" s="1053"/>
      <c r="F795" s="60" t="str">
        <f>IFERROR(VLOOKUP($C795,'Tarifa Compacta'!C:F,4,0),"")</f>
        <v/>
      </c>
      <c r="G795" s="179"/>
      <c r="K795" s="76"/>
    </row>
    <row r="796" spans="2:11" s="17" customFormat="1" ht="18" customHeight="1">
      <c r="B796" s="185"/>
      <c r="C796" s="185"/>
      <c r="D796" s="373"/>
      <c r="E796" s="471"/>
      <c r="F796" s="186"/>
      <c r="G796" s="179"/>
      <c r="K796" s="76"/>
    </row>
    <row r="797" spans="2:11" s="17" customFormat="1" ht="18" customHeight="1">
      <c r="B797" s="763" t="s">
        <v>1049</v>
      </c>
      <c r="C797" s="343" t="s">
        <v>3875</v>
      </c>
      <c r="D797" s="764" t="str">
        <f>IFERROR(IF(VLOOKUP($C797,'Tarifa Compacta'!$C:$E,2,0)=0,"",VLOOKUP($C797,'Tarifa Compacta'!$C:$E,2,0)),"")</f>
        <v>R32</v>
      </c>
      <c r="E797" s="765" t="str">
        <f>IFERROR(VLOOKUP($C797,'Tarifa Compacta'!$C:$E,3,0),"")</f>
        <v>Kit unidad de largo alcance 14,1kW Elite monofásica</v>
      </c>
      <c r="F797" s="342">
        <f>IFERROR(VLOOKUP($C797,'Tarifa Compacta'!C:F,4,0),"")</f>
        <v>14653</v>
      </c>
      <c r="G797" s="179"/>
      <c r="K797" s="76"/>
    </row>
    <row r="798" spans="2:11" s="17" customFormat="1" ht="18" customHeight="1">
      <c r="B798" s="338" t="s">
        <v>4827</v>
      </c>
      <c r="C798" s="766" t="s">
        <v>3571</v>
      </c>
      <c r="D798" s="767" t="str">
        <f>IFERROR(IF(VLOOKUP($C798,'Tarifa Compacta'!$C:$E,2,0)=0,"",VLOOKUP($C798,'Tarifa Compacta'!$C:$E,2,0)),"")</f>
        <v/>
      </c>
      <c r="E798" s="765" t="str">
        <f>IFERROR(VLOOKUP($C798,'Tarifa Compacta'!$C:$E,3,0),"")</f>
        <v>Unidad de largo alcance Jet Air Stream Smart con difusor autodireccionable -14,1kW</v>
      </c>
      <c r="F798" s="768">
        <f>IFERROR(VLOOKUP($C798,'Tarifa Compacta'!C:F,4,0),"")</f>
        <v>7820</v>
      </c>
      <c r="G798" s="179"/>
      <c r="K798" s="76"/>
    </row>
    <row r="799" spans="2:11" s="17" customFormat="1" ht="18" customHeight="1">
      <c r="B799" s="338">
        <v>5025232914562</v>
      </c>
      <c r="C799" s="766" t="s">
        <v>244</v>
      </c>
      <c r="D799" s="767" t="str">
        <f>IFERROR(IF(VLOOKUP($C799,'Tarifa Compacta'!$C:$E,2,0)=0,"",VLOOKUP($C799,'Tarifa Compacta'!$C:$E,2,0)),"")</f>
        <v>R32</v>
      </c>
      <c r="E799" s="765" t="str">
        <f>IFERROR(VLOOKUP($C799,'Tarifa Compacta'!$C:$E,3,0),"")</f>
        <v>14 kW Monofásica</v>
      </c>
      <c r="F799" s="768">
        <f>IFERROR(VLOOKUP($C799,'Tarifa Compacta'!C:F,4,0),"")</f>
        <v>6220</v>
      </c>
      <c r="G799" s="179"/>
      <c r="K799" s="76"/>
    </row>
    <row r="800" spans="2:11" s="17" customFormat="1" ht="18" customHeight="1">
      <c r="B800" s="348" t="s">
        <v>4914</v>
      </c>
      <c r="C800" s="769" t="s">
        <v>3578</v>
      </c>
      <c r="D800" s="770" t="str">
        <f>IFERROR(IF(VLOOKUP($C800,'Tarifa Compacta'!$C:$E,2,0)=0,"",VLOOKUP($C800,'Tarifa Compacta'!$C:$E,2,0)),"")</f>
        <v/>
      </c>
      <c r="E800" s="258" t="s">
        <v>3884</v>
      </c>
      <c r="F800" s="771">
        <f>IFERROR(VLOOKUP($C800,'Tarifa Compacta'!C:F,4,0),"")</f>
        <v>613</v>
      </c>
      <c r="G800" s="179"/>
      <c r="K800" s="76"/>
    </row>
    <row r="801" spans="2:11" s="17" customFormat="1" ht="18" customHeight="1">
      <c r="B801" s="763" t="s">
        <v>1049</v>
      </c>
      <c r="C801" s="343" t="s">
        <v>3876</v>
      </c>
      <c r="D801" s="764" t="str">
        <f>IFERROR(IF(VLOOKUP($C801,'Tarifa Compacta'!$C:$E,2,0)=0,"",VLOOKUP($C801,'Tarifa Compacta'!$C:$E,2,0)),"")</f>
        <v>R32</v>
      </c>
      <c r="E801" s="765" t="str">
        <f>IFERROR(VLOOKUP($C801,'Tarifa Compacta'!$C:$E,3,0),"")</f>
        <v xml:space="preserve">Kit unidad de largo alcance 14,1kW Elite trifásica </v>
      </c>
      <c r="F801" s="342">
        <f>IFERROR(VLOOKUP($C801,'Tarifa Compacta'!C:F,4,0),"")</f>
        <v>15004</v>
      </c>
      <c r="G801" s="179"/>
      <c r="K801" s="76"/>
    </row>
    <row r="802" spans="2:11" s="17" customFormat="1" ht="18" customHeight="1">
      <c r="B802" s="338" t="s">
        <v>4827</v>
      </c>
      <c r="C802" s="766" t="s">
        <v>3571</v>
      </c>
      <c r="D802" s="767" t="str">
        <f>IFERROR(IF(VLOOKUP($C802,'Tarifa Compacta'!$C:$E,2,0)=0,"",VLOOKUP($C802,'Tarifa Compacta'!$C:$E,2,0)),"")</f>
        <v/>
      </c>
      <c r="E802" s="765" t="str">
        <f>IFERROR(VLOOKUP($C802,'Tarifa Compacta'!$C:$E,3,0),"")</f>
        <v>Unidad de largo alcance Jet Air Stream Smart con difusor autodireccionable -14,1kW</v>
      </c>
      <c r="F802" s="768">
        <f>IFERROR(VLOOKUP($C802,'Tarifa Compacta'!C:F,4,0),"")</f>
        <v>7820</v>
      </c>
      <c r="G802" s="179"/>
      <c r="K802" s="76"/>
    </row>
    <row r="803" spans="2:11" s="17" customFormat="1" ht="18" customHeight="1">
      <c r="B803" s="338">
        <v>5025232914579</v>
      </c>
      <c r="C803" s="766" t="s">
        <v>248</v>
      </c>
      <c r="D803" s="767" t="str">
        <f>IFERROR(IF(VLOOKUP($C803,'Tarifa Compacta'!$C:$E,2,0)=0,"",VLOOKUP($C803,'Tarifa Compacta'!$C:$E,2,0)),"")</f>
        <v>R32</v>
      </c>
      <c r="E803" s="765" t="str">
        <f>IFERROR(VLOOKUP($C803,'Tarifa Compacta'!$C:$E,3,0),"")</f>
        <v>14 kW Trifásica</v>
      </c>
      <c r="F803" s="768">
        <f>IFERROR(VLOOKUP($C803,'Tarifa Compacta'!C:F,4,0),"")</f>
        <v>6571</v>
      </c>
      <c r="G803" s="179"/>
      <c r="K803" s="76"/>
    </row>
    <row r="804" spans="2:11" s="17" customFormat="1" ht="18" customHeight="1">
      <c r="B804" s="348" t="s">
        <v>4914</v>
      </c>
      <c r="C804" s="769" t="s">
        <v>3578</v>
      </c>
      <c r="D804" s="770" t="str">
        <f>IFERROR(IF(VLOOKUP($C804,'Tarifa Compacta'!$C:$E,2,0)=0,"",VLOOKUP($C804,'Tarifa Compacta'!$C:$E,2,0)),"")</f>
        <v/>
      </c>
      <c r="E804" s="258" t="s">
        <v>3884</v>
      </c>
      <c r="F804" s="771">
        <f>IFERROR(VLOOKUP($C804,'Tarifa Compacta'!C:F,4,0),"")</f>
        <v>613</v>
      </c>
      <c r="G804" s="179"/>
      <c r="K804" s="76"/>
    </row>
    <row r="805" spans="2:11" s="17" customFormat="1" ht="18" customHeight="1">
      <c r="B805" s="763" t="s">
        <v>1049</v>
      </c>
      <c r="C805" s="343" t="s">
        <v>3877</v>
      </c>
      <c r="D805" s="764" t="str">
        <f>IFERROR(IF(VLOOKUP($C805,'Tarifa Compacta'!$C:$E,2,0)=0,"",VLOOKUP($C805,'Tarifa Compacta'!$C:$E,2,0)),"")</f>
        <v>R32</v>
      </c>
      <c r="E805" s="765" t="str">
        <f>IFERROR(VLOOKUP($C805,'Tarifa Compacta'!$C:$E,3,0),"")</f>
        <v>Kit unidad de largo alcance 24,2kW Elite trifásica</v>
      </c>
      <c r="F805" s="342">
        <f>IFERROR(VLOOKUP($C805,'Tarifa Compacta'!C:F,4,0),"")</f>
        <v>18788</v>
      </c>
      <c r="G805" s="179"/>
      <c r="K805" s="76"/>
    </row>
    <row r="806" spans="2:11" s="17" customFormat="1" ht="18" customHeight="1">
      <c r="B806" s="338" t="s">
        <v>4828</v>
      </c>
      <c r="C806" s="766" t="s">
        <v>3572</v>
      </c>
      <c r="D806" s="767" t="str">
        <f>IFERROR(IF(VLOOKUP($C806,'Tarifa Compacta'!$C:$E,2,0)=0,"",VLOOKUP($C806,'Tarifa Compacta'!$C:$E,2,0)),"")</f>
        <v/>
      </c>
      <c r="E806" s="765" t="str">
        <f>IFERROR(VLOOKUP($C806,'Tarifa Compacta'!$C:$E,3,0),"")</f>
        <v>Unidad de largo alcance Jet Air Stream Smart con difusor autodireccionable -24,2kW</v>
      </c>
      <c r="F806" s="768">
        <f>IFERROR(VLOOKUP($C806,'Tarifa Compacta'!C:F,4,0),"")</f>
        <v>11900</v>
      </c>
      <c r="G806" s="179"/>
      <c r="K806" s="76"/>
    </row>
    <row r="807" spans="2:11" s="17" customFormat="1" ht="18" customHeight="1">
      <c r="B807" s="338">
        <v>5025232954476</v>
      </c>
      <c r="C807" s="766" t="s">
        <v>283</v>
      </c>
      <c r="D807" s="767" t="str">
        <f>IFERROR(IF(VLOOKUP($C807,'Tarifa Compacta'!$C:$E,2,0)=0,"",VLOOKUP($C807,'Tarifa Compacta'!$C:$E,2,0)),"")</f>
        <v>R32</v>
      </c>
      <c r="E807" s="765" t="str">
        <f>IFERROR(VLOOKUP($C807,'Tarifa Compacta'!$C:$E,3,0),"")</f>
        <v>25 kW Trifásica</v>
      </c>
      <c r="F807" s="768">
        <f>IFERROR(VLOOKUP($C807,'Tarifa Compacta'!C:F,4,0),"")</f>
        <v>6275</v>
      </c>
      <c r="G807" s="179"/>
      <c r="K807" s="76"/>
    </row>
    <row r="808" spans="2:11" s="17" customFormat="1" ht="18" customHeight="1">
      <c r="B808" s="348" t="s">
        <v>4914</v>
      </c>
      <c r="C808" s="769" t="s">
        <v>3578</v>
      </c>
      <c r="D808" s="770" t="str">
        <f>IFERROR(IF(VLOOKUP($C808,'Tarifa Compacta'!$C:$E,2,0)=0,"",VLOOKUP($C808,'Tarifa Compacta'!$C:$E,2,0)),"")</f>
        <v/>
      </c>
      <c r="E808" s="258" t="s">
        <v>3884</v>
      </c>
      <c r="F808" s="771">
        <f>IFERROR(VLOOKUP($C808,'Tarifa Compacta'!C:F,4,0),"")</f>
        <v>613</v>
      </c>
      <c r="G808" s="179"/>
      <c r="K808" s="76"/>
    </row>
    <row r="809" spans="2:11" s="17" customFormat="1" ht="18" customHeight="1">
      <c r="B809" s="59"/>
      <c r="C809" s="59"/>
      <c r="D809" s="59"/>
      <c r="E809" s="59"/>
      <c r="F809" s="60"/>
      <c r="G809" s="179"/>
      <c r="K809" s="76"/>
    </row>
    <row r="810" spans="2:11" s="17" customFormat="1" ht="18" customHeight="1">
      <c r="B810" s="183"/>
      <c r="C810" s="59"/>
      <c r="D810" s="372"/>
      <c r="E810" s="91"/>
      <c r="F810" s="60"/>
      <c r="G810" s="179"/>
      <c r="K810" s="76"/>
    </row>
    <row r="811" spans="2:11" s="17" customFormat="1" ht="50.1" customHeight="1">
      <c r="B811" s="181" t="str">
        <f>'Títulos y textos'!A249</f>
        <v>UNIDADES EXTERIORES</v>
      </c>
      <c r="C811" s="181"/>
      <c r="D811" s="375"/>
      <c r="E811" s="376"/>
      <c r="F811" s="182"/>
    </row>
    <row r="812" spans="2:11" s="17" customFormat="1" ht="53.25" customHeight="1">
      <c r="B812" s="59" t="str">
        <f>'Títulos y textos'!A250</f>
        <v>UNIDADES STANDARD</v>
      </c>
      <c r="C812" s="59"/>
      <c r="D812" s="372"/>
      <c r="E812" s="91"/>
      <c r="F812" s="60"/>
      <c r="G812" s="179"/>
      <c r="K812" s="76"/>
    </row>
    <row r="813" spans="2:11" ht="15.75" customHeight="1">
      <c r="B813" s="185"/>
      <c r="C813" s="185"/>
      <c r="D813" s="373"/>
      <c r="E813" s="471"/>
      <c r="F813" s="186"/>
      <c r="G813" s="179"/>
    </row>
    <row r="814" spans="2:11" ht="21" customHeight="1" outlineLevel="1">
      <c r="B814" s="194">
        <v>5025232915538</v>
      </c>
      <c r="C814" s="196" t="s">
        <v>249</v>
      </c>
      <c r="D814" s="56" t="str">
        <f>IFERROR(IF(VLOOKUP($C814,'Tarifa Compacta'!$C:$E,2,0)=0,"",VLOOKUP($C814,'Tarifa Compacta'!$C:$E,2,0)),"")</f>
        <v>R32</v>
      </c>
      <c r="E814" s="466" t="str">
        <f>IFERROR(VLOOKUP($C814,'Tarifa Compacta'!$C:$E,3,0),"")</f>
        <v>2,5 KW monofásica</v>
      </c>
      <c r="F814" s="61">
        <f>IFERROR(VLOOKUP($C814,'Tarifa Compacta'!C:F,4,0),"")</f>
        <v>657</v>
      </c>
      <c r="G814" s="179"/>
    </row>
    <row r="815" spans="2:11" ht="21" customHeight="1" outlineLevel="1">
      <c r="B815" s="194">
        <v>5025232885886</v>
      </c>
      <c r="C815" s="196" t="s">
        <v>250</v>
      </c>
      <c r="D815" s="56" t="str">
        <f>IFERROR(IF(VLOOKUP($C815,'Tarifa Compacta'!$C:$E,2,0)=0,"",VLOOKUP($C815,'Tarifa Compacta'!$C:$E,2,0)),"")</f>
        <v>R32</v>
      </c>
      <c r="E815" s="466" t="str">
        <f>IFERROR(VLOOKUP($C815,'Tarifa Compacta'!$C:$E,3,0),"")</f>
        <v>3,6 kW Monofásica</v>
      </c>
      <c r="F815" s="61">
        <f>IFERROR(VLOOKUP($C815,'Tarifa Compacta'!C:F,4,0),"")</f>
        <v>670</v>
      </c>
      <c r="G815" s="179"/>
    </row>
    <row r="816" spans="2:11" ht="21" customHeight="1" outlineLevel="1">
      <c r="B816" s="194">
        <v>5025232885893</v>
      </c>
      <c r="C816" s="196" t="s">
        <v>251</v>
      </c>
      <c r="D816" s="56" t="str">
        <f>IFERROR(IF(VLOOKUP($C816,'Tarifa Compacta'!$C:$E,2,0)=0,"",VLOOKUP($C816,'Tarifa Compacta'!$C:$E,2,0)),"")</f>
        <v>R32</v>
      </c>
      <c r="E816" s="466" t="str">
        <f>IFERROR(VLOOKUP($C816,'Tarifa Compacta'!$C:$E,3,0),"")</f>
        <v>5 kW Monofásica</v>
      </c>
      <c r="F816" s="61">
        <f>IFERROR(VLOOKUP($C816,'Tarifa Compacta'!C:F,4,0),"")</f>
        <v>1348</v>
      </c>
      <c r="G816" s="179"/>
    </row>
    <row r="817" spans="2:11" ht="21" customHeight="1" outlineLevel="1">
      <c r="B817" s="194">
        <v>5025232885893</v>
      </c>
      <c r="C817" s="196" t="s">
        <v>252</v>
      </c>
      <c r="D817" s="56" t="str">
        <f>IFERROR(IF(VLOOKUP($C817,'Tarifa Compacta'!$C:$E,2,0)=0,"",VLOOKUP($C817,'Tarifa Compacta'!$C:$E,2,0)),"")</f>
        <v>R32</v>
      </c>
      <c r="E817" s="466" t="str">
        <f>IFERROR(VLOOKUP($C817,'Tarifa Compacta'!$C:$E,3,0),"")</f>
        <v>6 kW Monofásica</v>
      </c>
      <c r="F817" s="61">
        <f>IFERROR(VLOOKUP($C817,'Tarifa Compacta'!C:F,4,0),"")</f>
        <v>1404</v>
      </c>
      <c r="G817" s="179"/>
    </row>
    <row r="818" spans="2:11" ht="21" customHeight="1" outlineLevel="1">
      <c r="B818" s="194">
        <v>5025232899364</v>
      </c>
      <c r="C818" s="196" t="s">
        <v>253</v>
      </c>
      <c r="D818" s="56" t="str">
        <f>IFERROR(IF(VLOOKUP($C818,'Tarifa Compacta'!$C:$E,2,0)=0,"",VLOOKUP($C818,'Tarifa Compacta'!$C:$E,2,0)),"")</f>
        <v>R32</v>
      </c>
      <c r="E818" s="466" t="str">
        <f>IFERROR(VLOOKUP($C818,'Tarifa Compacta'!$C:$E,3,0),"")</f>
        <v>7,1 kW Monofásica</v>
      </c>
      <c r="F818" s="61">
        <f>IFERROR(VLOOKUP($C818,'Tarifa Compacta'!C:F,4,0),"")</f>
        <v>1417</v>
      </c>
      <c r="G818" s="179"/>
    </row>
    <row r="819" spans="2:11" ht="21" customHeight="1" outlineLevel="1">
      <c r="B819" s="194">
        <v>5025232941032</v>
      </c>
      <c r="C819" s="196" t="s">
        <v>254</v>
      </c>
      <c r="D819" s="56" t="str">
        <f>IFERROR(IF(VLOOKUP($C819,'Tarifa Compacta'!$C:$E,2,0)=0,"",VLOOKUP($C819,'Tarifa Compacta'!$C:$E,2,0)),"")</f>
        <v>R32</v>
      </c>
      <c r="E819" s="466" t="str">
        <f>IFERROR(VLOOKUP($C819,'Tarifa Compacta'!$C:$E,3,0),"")</f>
        <v>10 kW Monofásica</v>
      </c>
      <c r="F819" s="61">
        <f>IFERROR(VLOOKUP($C819,'Tarifa Compacta'!C:F,4,0),"")</f>
        <v>2102</v>
      </c>
      <c r="G819" s="179"/>
    </row>
    <row r="820" spans="2:11" ht="21" customHeight="1" outlineLevel="1">
      <c r="B820" s="194">
        <v>5025232941056</v>
      </c>
      <c r="C820" s="196" t="s">
        <v>255</v>
      </c>
      <c r="D820" s="56" t="str">
        <f>IFERROR(IF(VLOOKUP($C820,'Tarifa Compacta'!$C:$E,2,0)=0,"",VLOOKUP($C820,'Tarifa Compacta'!$C:$E,2,0)),"")</f>
        <v>R32</v>
      </c>
      <c r="E820" s="466" t="str">
        <f>IFERROR(VLOOKUP($C820,'Tarifa Compacta'!$C:$E,3,0),"")</f>
        <v>12,5 kW Monofásica</v>
      </c>
      <c r="F820" s="61">
        <f>IFERROR(VLOOKUP($C820,'Tarifa Compacta'!C:F,4,0),"")</f>
        <v>2784</v>
      </c>
      <c r="G820" s="179"/>
    </row>
    <row r="821" spans="2:11" ht="21" customHeight="1" outlineLevel="1">
      <c r="B821" s="197">
        <v>5025232941070</v>
      </c>
      <c r="C821" s="198" t="s">
        <v>256</v>
      </c>
      <c r="D821" s="374" t="str">
        <f>IFERROR(IF(VLOOKUP($C821,'Tarifa Compacta'!$C:$E,2,0)=0,"",VLOOKUP($C821,'Tarifa Compacta'!$C:$E,2,0)),"")</f>
        <v>R32</v>
      </c>
      <c r="E821" s="473" t="str">
        <f>IFERROR(VLOOKUP($C821,'Tarifa Compacta'!$C:$E,3,0),"")</f>
        <v>14 kW Monofásica</v>
      </c>
      <c r="F821" s="65">
        <f>IFERROR(VLOOKUP($C821,'Tarifa Compacta'!C:F,4,0),"")</f>
        <v>3989</v>
      </c>
      <c r="G821" s="179"/>
    </row>
    <row r="822" spans="2:11" ht="21" customHeight="1" outlineLevel="1">
      <c r="B822" s="194">
        <v>5025232941049</v>
      </c>
      <c r="C822" s="196" t="s">
        <v>257</v>
      </c>
      <c r="D822" s="56" t="str">
        <f>IFERROR(IF(VLOOKUP($C822,'Tarifa Compacta'!$C:$E,2,0)=0,"",VLOOKUP($C822,'Tarifa Compacta'!$C:$E,2,0)),"")</f>
        <v>R32</v>
      </c>
      <c r="E822" s="466" t="str">
        <f>IFERROR(VLOOKUP($C822,'Tarifa Compacta'!$C:$E,3,0),"")</f>
        <v>10 kW Trifásica</v>
      </c>
      <c r="F822" s="61">
        <f>IFERROR(VLOOKUP($C822,'Tarifa Compacta'!C:F,4,0),"")</f>
        <v>2466</v>
      </c>
      <c r="G822" s="179"/>
    </row>
    <row r="823" spans="2:11" ht="21" customHeight="1" outlineLevel="1">
      <c r="B823" s="194">
        <v>5025232941063</v>
      </c>
      <c r="C823" s="196" t="s">
        <v>258</v>
      </c>
      <c r="D823" s="56" t="str">
        <f>IFERROR(IF(VLOOKUP($C823,'Tarifa Compacta'!$C:$E,2,0)=0,"",VLOOKUP($C823,'Tarifa Compacta'!$C:$E,2,0)),"")</f>
        <v>R32</v>
      </c>
      <c r="E823" s="466" t="str">
        <f>IFERROR(VLOOKUP($C823,'Tarifa Compacta'!$C:$E,3,0),"")</f>
        <v>12,5 kW Trifásica</v>
      </c>
      <c r="F823" s="61">
        <f>IFERROR(VLOOKUP($C823,'Tarifa Compacta'!C:F,4,0),"")</f>
        <v>3198</v>
      </c>
      <c r="G823" s="179"/>
    </row>
    <row r="824" spans="2:11" ht="21" customHeight="1" outlineLevel="1">
      <c r="B824" s="197">
        <v>5025232941087</v>
      </c>
      <c r="C824" s="198" t="s">
        <v>259</v>
      </c>
      <c r="D824" s="374" t="str">
        <f>IFERROR(IF(VLOOKUP($C824,'Tarifa Compacta'!$C:$E,2,0)=0,"",VLOOKUP($C824,'Tarifa Compacta'!$C:$E,2,0)),"")</f>
        <v>R32</v>
      </c>
      <c r="E824" s="473" t="str">
        <f>IFERROR(VLOOKUP($C824,'Tarifa Compacta'!$C:$E,3,0),"")</f>
        <v>14 kW Trifásica</v>
      </c>
      <c r="F824" s="65">
        <f>IFERROR(VLOOKUP($C824,'Tarifa Compacta'!C:F,4,0),"")</f>
        <v>4330</v>
      </c>
      <c r="G824" s="179"/>
    </row>
    <row r="825" spans="2:11" s="17" customFormat="1" ht="53.25" customHeight="1">
      <c r="B825" s="59" t="str">
        <f>'Títulos y textos'!A251</f>
        <v>UNIDADES ELITE</v>
      </c>
      <c r="C825" s="59"/>
      <c r="D825" s="372"/>
      <c r="E825" s="91"/>
      <c r="F825" s="60"/>
      <c r="G825" s="179"/>
      <c r="K825" s="76"/>
    </row>
    <row r="826" spans="2:11" ht="14.45" customHeight="1">
      <c r="B826" s="185"/>
      <c r="C826" s="185"/>
      <c r="D826" s="373"/>
      <c r="E826" s="471"/>
      <c r="F826" s="186"/>
      <c r="G826" s="179"/>
    </row>
    <row r="827" spans="2:11" ht="21" customHeight="1" outlineLevel="1">
      <c r="B827" s="194">
        <v>5025232915507</v>
      </c>
      <c r="C827" s="196" t="s">
        <v>238</v>
      </c>
      <c r="D827" s="56" t="str">
        <f>IFERROR(IF(VLOOKUP($C827,'Tarifa Compacta'!$C:$E,2,0)=0,"",VLOOKUP($C827,'Tarifa Compacta'!$C:$E,2,0)),"")</f>
        <v>R32</v>
      </c>
      <c r="E827" s="466" t="str">
        <f>IFERROR(VLOOKUP($C827,'Tarifa Compacta'!$C:$E,3,0),"")</f>
        <v>3,6 kW Monofásica</v>
      </c>
      <c r="F827" s="61">
        <f>IFERROR(VLOOKUP($C827,'Tarifa Compacta'!C:F,4,0),"")</f>
        <v>2020</v>
      </c>
      <c r="G827" s="179"/>
    </row>
    <row r="828" spans="2:11" ht="21" customHeight="1" outlineLevel="1">
      <c r="B828" s="194">
        <v>5025232915514</v>
      </c>
      <c r="C828" s="196" t="s">
        <v>239</v>
      </c>
      <c r="D828" s="56" t="str">
        <f>IFERROR(IF(VLOOKUP($C828,'Tarifa Compacta'!$C:$E,2,0)=0,"",VLOOKUP($C828,'Tarifa Compacta'!$C:$E,2,0)),"")</f>
        <v>R32</v>
      </c>
      <c r="E828" s="466" t="str">
        <f>IFERROR(VLOOKUP($C828,'Tarifa Compacta'!$C:$E,3,0),"")</f>
        <v>5 kW Monofásica</v>
      </c>
      <c r="F828" s="61">
        <f>IFERROR(VLOOKUP($C828,'Tarifa Compacta'!C:F,4,0),"")</f>
        <v>2308</v>
      </c>
      <c r="G828" s="179"/>
    </row>
    <row r="829" spans="2:11" ht="21" customHeight="1" outlineLevel="1">
      <c r="B829" s="194">
        <v>5025232915521</v>
      </c>
      <c r="C829" s="196" t="s">
        <v>240</v>
      </c>
      <c r="D829" s="56" t="str">
        <f>IFERROR(IF(VLOOKUP($C829,'Tarifa Compacta'!$C:$E,2,0)=0,"",VLOOKUP($C829,'Tarifa Compacta'!$C:$E,2,0)),"")</f>
        <v>R32</v>
      </c>
      <c r="E829" s="466" t="str">
        <f>IFERROR(VLOOKUP($C829,'Tarifa Compacta'!$C:$E,3,0),"")</f>
        <v>6 kW Monofásica</v>
      </c>
      <c r="F829" s="61">
        <f>IFERROR(VLOOKUP($C829,'Tarifa Compacta'!C:F,4,0),"")</f>
        <v>2440</v>
      </c>
      <c r="G829" s="179"/>
    </row>
    <row r="830" spans="2:11" ht="21" customHeight="1" outlineLevel="1">
      <c r="B830" s="194">
        <v>5025232914500</v>
      </c>
      <c r="C830" s="196" t="s">
        <v>241</v>
      </c>
      <c r="D830" s="56" t="str">
        <f>IFERROR(IF(VLOOKUP($C830,'Tarifa Compacta'!$C:$E,2,0)=0,"",VLOOKUP($C830,'Tarifa Compacta'!$C:$E,2,0)),"")</f>
        <v>R32</v>
      </c>
      <c r="E830" s="466" t="str">
        <f>IFERROR(VLOOKUP($C830,'Tarifa Compacta'!$C:$E,3,0),"")</f>
        <v>7,1 kW Monofásica</v>
      </c>
      <c r="F830" s="61">
        <f>IFERROR(VLOOKUP($C830,'Tarifa Compacta'!C:F,4,0),"")</f>
        <v>3075</v>
      </c>
      <c r="G830" s="179"/>
    </row>
    <row r="831" spans="2:11" ht="21" customHeight="1" outlineLevel="1">
      <c r="B831" s="194">
        <v>5025232914524</v>
      </c>
      <c r="C831" s="196" t="s">
        <v>242</v>
      </c>
      <c r="D831" s="56" t="str">
        <f>IFERROR(IF(VLOOKUP($C831,'Tarifa Compacta'!$C:$E,2,0)=0,"",VLOOKUP($C831,'Tarifa Compacta'!$C:$E,2,0)),"")</f>
        <v>R32</v>
      </c>
      <c r="E831" s="466" t="str">
        <f>IFERROR(VLOOKUP($C831,'Tarifa Compacta'!$C:$E,3,0),"")</f>
        <v>10 kW Monofásica</v>
      </c>
      <c r="F831" s="61">
        <f>IFERROR(VLOOKUP($C831,'Tarifa Compacta'!C:F,4,0),"")</f>
        <v>3740</v>
      </c>
      <c r="G831" s="179"/>
      <c r="K831" s="17"/>
    </row>
    <row r="832" spans="2:11" ht="21" customHeight="1" outlineLevel="1">
      <c r="B832" s="194">
        <v>5025232914548</v>
      </c>
      <c r="C832" s="196" t="s">
        <v>243</v>
      </c>
      <c r="D832" s="56" t="str">
        <f>IFERROR(IF(VLOOKUP($C832,'Tarifa Compacta'!$C:$E,2,0)=0,"",VLOOKUP($C832,'Tarifa Compacta'!$C:$E,2,0)),"")</f>
        <v>R32</v>
      </c>
      <c r="E832" s="466" t="str">
        <f>IFERROR(VLOOKUP($C832,'Tarifa Compacta'!$C:$E,3,0),"")</f>
        <v>12,5 kW Monofásica</v>
      </c>
      <c r="F832" s="61">
        <f>IFERROR(VLOOKUP($C832,'Tarifa Compacta'!C:F,4,0),"")</f>
        <v>4819</v>
      </c>
      <c r="G832" s="179"/>
    </row>
    <row r="833" spans="2:11" ht="21" customHeight="1" outlineLevel="1">
      <c r="B833" s="197">
        <v>5025232914562</v>
      </c>
      <c r="C833" s="198" t="s">
        <v>244</v>
      </c>
      <c r="D833" s="374" t="str">
        <f>IFERROR(IF(VLOOKUP($C833,'Tarifa Compacta'!$C:$E,2,0)=0,"",VLOOKUP($C833,'Tarifa Compacta'!$C:$E,2,0)),"")</f>
        <v>R32</v>
      </c>
      <c r="E833" s="473" t="str">
        <f>IFERROR(VLOOKUP($C833,'Tarifa Compacta'!$C:$E,3,0),"")</f>
        <v>14 kW Monofásica</v>
      </c>
      <c r="F833" s="65">
        <f>IFERROR(VLOOKUP($C833,'Tarifa Compacta'!C:F,4,0),"")</f>
        <v>6220</v>
      </c>
      <c r="G833" s="179"/>
    </row>
    <row r="834" spans="2:11" ht="21" customHeight="1" outlineLevel="1">
      <c r="B834" s="194">
        <v>5025232914517</v>
      </c>
      <c r="C834" s="196" t="s">
        <v>245</v>
      </c>
      <c r="D834" s="56" t="str">
        <f>IFERROR(IF(VLOOKUP($C834,'Tarifa Compacta'!$C:$E,2,0)=0,"",VLOOKUP($C834,'Tarifa Compacta'!$C:$E,2,0)),"")</f>
        <v>R32</v>
      </c>
      <c r="E834" s="466" t="str">
        <f>IFERROR(VLOOKUP($C834,'Tarifa Compacta'!$C:$E,3,0),"")</f>
        <v>7,1 kW Trifásica</v>
      </c>
      <c r="F834" s="61">
        <f>IFERROR(VLOOKUP($C834,'Tarifa Compacta'!C:F,4,0),"")</f>
        <v>3390</v>
      </c>
      <c r="G834" s="179"/>
    </row>
    <row r="835" spans="2:11" ht="21" customHeight="1" outlineLevel="1">
      <c r="B835" s="194">
        <v>5025232914531</v>
      </c>
      <c r="C835" s="196" t="s">
        <v>246</v>
      </c>
      <c r="D835" s="56" t="str">
        <f>IFERROR(IF(VLOOKUP($C835,'Tarifa Compacta'!$C:$E,2,0)=0,"",VLOOKUP($C835,'Tarifa Compacta'!$C:$E,2,0)),"")</f>
        <v>R32</v>
      </c>
      <c r="E835" s="466" t="str">
        <f>IFERROR(VLOOKUP($C835,'Tarifa Compacta'!$C:$E,3,0),"")</f>
        <v>10 kW Trifásica</v>
      </c>
      <c r="F835" s="61">
        <f>IFERROR(VLOOKUP($C835,'Tarifa Compacta'!C:F,4,0),"")</f>
        <v>4073</v>
      </c>
      <c r="G835" s="179"/>
    </row>
    <row r="836" spans="2:11" ht="21" customHeight="1" outlineLevel="1">
      <c r="B836" s="194">
        <v>5025232914555</v>
      </c>
      <c r="C836" s="196" t="s">
        <v>247</v>
      </c>
      <c r="D836" s="56" t="str">
        <f>IFERROR(IF(VLOOKUP($C836,'Tarifa Compacta'!$C:$E,2,0)=0,"",VLOOKUP($C836,'Tarifa Compacta'!$C:$E,2,0)),"")</f>
        <v>R32</v>
      </c>
      <c r="E836" s="466" t="str">
        <f>IFERROR(VLOOKUP($C836,'Tarifa Compacta'!$C:$E,3,0),"")</f>
        <v>12,5 kW Trifásica</v>
      </c>
      <c r="F836" s="61">
        <f>IFERROR(VLOOKUP($C836,'Tarifa Compacta'!C:F,4,0),"")</f>
        <v>5236</v>
      </c>
      <c r="G836" s="179"/>
    </row>
    <row r="837" spans="2:11" ht="21" customHeight="1" outlineLevel="1">
      <c r="B837" s="197">
        <v>5025232914579</v>
      </c>
      <c r="C837" s="198" t="s">
        <v>248</v>
      </c>
      <c r="D837" s="374" t="str">
        <f>IFERROR(IF(VLOOKUP($C837,'Tarifa Compacta'!$C:$E,2,0)=0,"",VLOOKUP($C837,'Tarifa Compacta'!$C:$E,2,0)),"")</f>
        <v>R32</v>
      </c>
      <c r="E837" s="473" t="str">
        <f>IFERROR(VLOOKUP($C837,'Tarifa Compacta'!$C:$E,3,0),"")</f>
        <v>14 kW Trifásica</v>
      </c>
      <c r="F837" s="65">
        <f>IFERROR(VLOOKUP($C837,'Tarifa Compacta'!C:F,4,0),"")</f>
        <v>6571</v>
      </c>
      <c r="G837" s="179"/>
    </row>
    <row r="838" spans="2:11" ht="21" customHeight="1" outlineLevel="1">
      <c r="B838" s="194">
        <v>5025232914579</v>
      </c>
      <c r="C838" s="196" t="s">
        <v>282</v>
      </c>
      <c r="D838" s="56" t="str">
        <f>IFERROR(IF(VLOOKUP($C838,'Tarifa Compacta'!$C:$E,2,0)=0,"",VLOOKUP($C838,'Tarifa Compacta'!$C:$E,2,0)),"")</f>
        <v>R32</v>
      </c>
      <c r="E838" s="466" t="str">
        <f>IFERROR(VLOOKUP($C838,'Tarifa Compacta'!$C:$E,3,0),"")</f>
        <v>20 kW Trifásica</v>
      </c>
      <c r="F838" s="61">
        <f>IFERROR(VLOOKUP($C838,'Tarifa Compacta'!C:F,4,0),"")</f>
        <v>5826</v>
      </c>
      <c r="G838" s="179"/>
    </row>
    <row r="839" spans="2:11" ht="21" customHeight="1" outlineLevel="1">
      <c r="B839" s="197">
        <v>5025232914579</v>
      </c>
      <c r="C839" s="198" t="s">
        <v>283</v>
      </c>
      <c r="D839" s="374" t="str">
        <f>IFERROR(IF(VLOOKUP($C839,'Tarifa Compacta'!$C:$E,2,0)=0,"",VLOOKUP($C839,'Tarifa Compacta'!$C:$E,2,0)),"")</f>
        <v>R32</v>
      </c>
      <c r="E839" s="473" t="str">
        <f>IFERROR(VLOOKUP($C839,'Tarifa Compacta'!$C:$E,3,0),"")</f>
        <v>25 kW Trifásica</v>
      </c>
      <c r="F839" s="65">
        <f>IFERROR(VLOOKUP($C839,'Tarifa Compacta'!C:F,4,0),"")</f>
        <v>6275</v>
      </c>
      <c r="G839" s="179"/>
    </row>
    <row r="840" spans="2:11" s="17" customFormat="1" ht="50.1" customHeight="1">
      <c r="B840" s="183"/>
      <c r="C840" s="59"/>
      <c r="D840" s="372" t="str">
        <f>IFERROR(IF(VLOOKUP($C840,'Tarifa Compacta'!$C:$E,2,0)=0,"",VLOOKUP($C840,'Tarifa Compacta'!$C:$E,2,0)),"")</f>
        <v/>
      </c>
      <c r="E840" s="91" t="str">
        <f>IFERROR(VLOOKUP($C840,'Tarifa Compacta'!$C:$E,3,0),"")</f>
        <v/>
      </c>
      <c r="F840" s="60" t="str">
        <f>IFERROR(VLOOKUP($C840,'Tarifa Compacta'!C:F,4,0),"")</f>
        <v/>
      </c>
      <c r="G840" s="179"/>
      <c r="K840" s="76"/>
    </row>
    <row r="841" spans="2:11" s="17" customFormat="1" ht="50.1" customHeight="1">
      <c r="B841" s="181" t="str">
        <f>'Títulos y textos'!A252</f>
        <v>UNIDADES INTERIORES</v>
      </c>
      <c r="C841" s="181"/>
      <c r="D841" s="375"/>
      <c r="E841" s="376"/>
      <c r="F841" s="182"/>
    </row>
    <row r="842" spans="2:11" s="17" customFormat="1" ht="53.25" customHeight="1">
      <c r="B842" s="59" t="str">
        <f>'Títulos y textos'!A254</f>
        <v>CONDUCTO ADAPTABLE PF3 CON nanoe™X</v>
      </c>
      <c r="C842" s="59"/>
      <c r="D842" s="372"/>
      <c r="E842" s="91"/>
      <c r="F842" s="60"/>
      <c r="G842" s="179"/>
      <c r="K842" s="76"/>
    </row>
    <row r="843" spans="2:11" ht="15.75" customHeight="1">
      <c r="B843" s="185"/>
      <c r="C843" s="185"/>
      <c r="D843" s="373"/>
      <c r="E843" s="471"/>
      <c r="F843" s="186"/>
      <c r="G843" s="179"/>
    </row>
    <row r="844" spans="2:11" ht="21" customHeight="1" outlineLevel="2">
      <c r="B844" s="194">
        <v>5025232898848</v>
      </c>
      <c r="C844" s="196" t="s">
        <v>272</v>
      </c>
      <c r="D844" s="56" t="str">
        <f>IFERROR(IF(VLOOKUP($C844,'Tarifa Compacta'!$C:$E,2,0)=0,"",VLOOKUP($C844,'Tarifa Compacta'!$C:$E,2,0)),"")</f>
        <v/>
      </c>
      <c r="E844" s="711" t="str">
        <f>IFERROR(VLOOKUP($C844,'Tarifa Compacta'!$C:$E,3,0),"")</f>
        <v>Conducto adaptable desde 3,60kW hasta 5kW con nanoe™X</v>
      </c>
      <c r="F844" s="61">
        <f>IFERROR(VLOOKUP($C844,'Tarifa Compacta'!C:F,4,0),"")</f>
        <v>1056</v>
      </c>
      <c r="G844" s="179"/>
      <c r="H844" s="199"/>
    </row>
    <row r="845" spans="2:11" ht="21" customHeight="1" outlineLevel="2">
      <c r="B845" s="194">
        <v>5025232898855</v>
      </c>
      <c r="C845" s="196" t="s">
        <v>273</v>
      </c>
      <c r="D845" s="56" t="str">
        <f>IFERROR(IF(VLOOKUP($C845,'Tarifa Compacta'!$C:$E,2,0)=0,"",VLOOKUP($C845,'Tarifa Compacta'!$C:$E,2,0)),"")</f>
        <v/>
      </c>
      <c r="E845" s="711" t="str">
        <f>IFERROR(VLOOKUP($C845,'Tarifa Compacta'!$C:$E,3,0),"")</f>
        <v>Conducto adaptable desde 6kW hasta 7,10kW con nanoe™X</v>
      </c>
      <c r="F845" s="61">
        <f>IFERROR(VLOOKUP($C845,'Tarifa Compacta'!C:F,4,0),"")</f>
        <v>1076</v>
      </c>
      <c r="G845" s="179"/>
      <c r="H845" s="199"/>
    </row>
    <row r="846" spans="2:11" ht="21" customHeight="1" outlineLevel="2">
      <c r="B846" s="197">
        <v>5025232898862</v>
      </c>
      <c r="C846" s="198" t="s">
        <v>274</v>
      </c>
      <c r="D846" s="374" t="str">
        <f>IFERROR(IF(VLOOKUP($C846,'Tarifa Compacta'!$C:$E,2,0)=0,"",VLOOKUP($C846,'Tarifa Compacta'!$C:$E,2,0)),"")</f>
        <v/>
      </c>
      <c r="E846" s="712" t="str">
        <f>IFERROR(VLOOKUP($C846,'Tarifa Compacta'!$C:$E,3,0),"")</f>
        <v>Conducto adaptable desde 10kW hasta 14kW con nanoe™X</v>
      </c>
      <c r="F846" s="65">
        <f>IFERROR(VLOOKUP($C846,'Tarifa Compacta'!C:F,4,0),"")</f>
        <v>1782</v>
      </c>
      <c r="G846" s="179"/>
      <c r="H846" s="199"/>
      <c r="J846" s="199"/>
    </row>
    <row r="847" spans="2:11" s="17" customFormat="1" ht="53.25" customHeight="1">
      <c r="B847" s="59" t="str">
        <f>'Títulos y textos'!A256</f>
        <v>CASSETTE 60x60 PU3 CON nanoe™X</v>
      </c>
      <c r="C847" s="59"/>
      <c r="D847" s="372"/>
      <c r="E847" s="91"/>
      <c r="F847" s="60"/>
      <c r="G847" s="179"/>
      <c r="K847" s="76"/>
    </row>
    <row r="848" spans="2:11" ht="15.75" customHeight="1">
      <c r="B848" s="185"/>
      <c r="C848" s="185"/>
      <c r="D848" s="373"/>
      <c r="E848" s="471"/>
      <c r="F848" s="186"/>
      <c r="G848" s="179"/>
    </row>
    <row r="849" spans="2:11" ht="21" customHeight="1" outlineLevel="2">
      <c r="B849" s="194">
        <v>5025232913848</v>
      </c>
      <c r="C849" s="196" t="s">
        <v>267</v>
      </c>
      <c r="D849" s="56" t="str">
        <f>IFERROR(IF(VLOOKUP($C849,'Tarifa Compacta'!$C:$E,2,0)=0,"",VLOOKUP($C849,'Tarifa Compacta'!$C:$E,2,0)),"")</f>
        <v/>
      </c>
      <c r="E849" s="711" t="str">
        <f>IFERROR(VLOOKUP($C849,'Tarifa Compacta'!$C:$E,3,0),"")</f>
        <v xml:space="preserve">Unidad interior casette 60x60 con nanoe™X </v>
      </c>
      <c r="F849" s="61">
        <f>IFERROR(VLOOKUP($C849,'Tarifa Compacta'!C:F,4,0),"")</f>
        <v>1012</v>
      </c>
      <c r="G849" s="179"/>
    </row>
    <row r="850" spans="2:11" ht="21" customHeight="1" outlineLevel="2">
      <c r="B850" s="194">
        <v>5025232913855</v>
      </c>
      <c r="C850" s="196" t="s">
        <v>268</v>
      </c>
      <c r="D850" s="56" t="str">
        <f>IFERROR(IF(VLOOKUP($C850,'Tarifa Compacta'!$C:$E,2,0)=0,"",VLOOKUP($C850,'Tarifa Compacta'!$C:$E,2,0)),"")</f>
        <v/>
      </c>
      <c r="E850" s="711" t="str">
        <f>IFERROR(VLOOKUP($C850,'Tarifa Compacta'!$C:$E,3,0),"")</f>
        <v xml:space="preserve">Unidad interior casette 60x60 con nanoe™X </v>
      </c>
      <c r="F850" s="61">
        <f>IFERROR(VLOOKUP($C850,'Tarifa Compacta'!C:F,4,0),"")</f>
        <v>1167</v>
      </c>
      <c r="G850" s="179"/>
    </row>
    <row r="851" spans="2:11" ht="21" customHeight="1" outlineLevel="2">
      <c r="B851" s="194">
        <v>5025232913862</v>
      </c>
      <c r="C851" s="196" t="s">
        <v>269</v>
      </c>
      <c r="D851" s="56" t="str">
        <f>IFERROR(IF(VLOOKUP($C851,'Tarifa Compacta'!$C:$E,2,0)=0,"",VLOOKUP($C851,'Tarifa Compacta'!$C:$E,2,0)),"")</f>
        <v/>
      </c>
      <c r="E851" s="711" t="str">
        <f>IFERROR(VLOOKUP($C851,'Tarifa Compacta'!$C:$E,3,0),"")</f>
        <v xml:space="preserve">Unidad interior casette 60x60 con nanoe™X </v>
      </c>
      <c r="F851" s="61">
        <f>IFERROR(VLOOKUP($C851,'Tarifa Compacta'!C:F,4,0),"")</f>
        <v>1214</v>
      </c>
      <c r="G851" s="179"/>
    </row>
    <row r="852" spans="2:11" ht="21" customHeight="1" outlineLevel="2">
      <c r="B852" s="197">
        <v>5025232913879</v>
      </c>
      <c r="C852" s="198" t="s">
        <v>270</v>
      </c>
      <c r="D852" s="374" t="str">
        <f>IFERROR(IF(VLOOKUP($C852,'Tarifa Compacta'!$C:$E,2,0)=0,"",VLOOKUP($C852,'Tarifa Compacta'!$C:$E,2,0)),"")</f>
        <v/>
      </c>
      <c r="E852" s="712" t="str">
        <f>IFERROR(VLOOKUP($C852,'Tarifa Compacta'!$C:$E,3,0),"")</f>
        <v xml:space="preserve">Unidad interior casette 60x60 con nanoe™X </v>
      </c>
      <c r="F852" s="65">
        <f>IFERROR(VLOOKUP($C852,'Tarifa Compacta'!C:F,4,0),"")</f>
        <v>1381</v>
      </c>
      <c r="G852" s="179"/>
    </row>
    <row r="853" spans="2:11" ht="21" customHeight="1" outlineLevel="2">
      <c r="B853" s="206">
        <v>5025232913886</v>
      </c>
      <c r="C853" s="211" t="s">
        <v>271</v>
      </c>
      <c r="D853" s="753" t="str">
        <f>IFERROR(IF(VLOOKUP($C853,'Tarifa Compacta'!$C:$E,2,0)=0,"",VLOOKUP($C853,'Tarifa Compacta'!$C:$E,2,0)),"")</f>
        <v/>
      </c>
      <c r="E853" s="478" t="str">
        <f>IFERROR(VLOOKUP($C853,'Tarifa Compacta'!$C:$E,3,0),"")</f>
        <v>Panel cassette 60x60</v>
      </c>
      <c r="F853" s="70">
        <f>IFERROR(VLOOKUP($C853,'Tarifa Compacta'!C:F,4,0),"")</f>
        <v>252</v>
      </c>
      <c r="G853" s="179"/>
    </row>
    <row r="854" spans="2:11" s="17" customFormat="1" ht="53.25" customHeight="1">
      <c r="B854" s="59" t="str">
        <f>'Títulos y textos'!A255</f>
        <v>CASSETTE 90x90 PU3 CON nanoe™X</v>
      </c>
      <c r="C854" s="59"/>
      <c r="D854" s="372"/>
      <c r="E854" s="91"/>
      <c r="F854" s="60"/>
      <c r="G854" s="179"/>
      <c r="K854" s="76"/>
    </row>
    <row r="855" spans="2:11" ht="15.75" customHeight="1">
      <c r="B855" s="185"/>
      <c r="C855" s="185"/>
      <c r="D855" s="373"/>
      <c r="E855" s="471"/>
      <c r="F855" s="186"/>
      <c r="G855" s="179"/>
    </row>
    <row r="856" spans="2:11" ht="21" customHeight="1" outlineLevel="2">
      <c r="B856" s="194">
        <v>5025232898831</v>
      </c>
      <c r="C856" s="196" t="s">
        <v>260</v>
      </c>
      <c r="D856" s="56" t="str">
        <f>IFERROR(IF(VLOOKUP($C856,'Tarifa Compacta'!$C:$E,2,0)=0,"",VLOOKUP($C856,'Tarifa Compacta'!$C:$E,2,0)),"")</f>
        <v/>
      </c>
      <c r="E856" s="711" t="str">
        <f>IFERROR(VLOOKUP($C856,'Tarifa Compacta'!$C:$E,3,0),"")</f>
        <v>Cassette 90x90 desde 3,60kW hasta 5kW con nanoe™X</v>
      </c>
      <c r="F856" s="61">
        <f>IFERROR(VLOOKUP($C856,'Tarifa Compacta'!C:F,4,0),"")</f>
        <v>906</v>
      </c>
      <c r="G856" s="179"/>
    </row>
    <row r="857" spans="2:11" ht="21" customHeight="1" outlineLevel="2">
      <c r="B857" s="194">
        <v>5025232898824</v>
      </c>
      <c r="C857" s="196" t="s">
        <v>261</v>
      </c>
      <c r="D857" s="56" t="str">
        <f>IFERROR(IF(VLOOKUP($C857,'Tarifa Compacta'!$C:$E,2,0)=0,"",VLOOKUP($C857,'Tarifa Compacta'!$C:$E,2,0)),"")</f>
        <v/>
      </c>
      <c r="E857" s="711" t="str">
        <f>IFERROR(VLOOKUP($C857,'Tarifa Compacta'!$C:$E,3,0),"")</f>
        <v>Cassette 90x90 desde 6kW hasta 7,10kW con nanoe™X</v>
      </c>
      <c r="F857" s="61">
        <f>IFERROR(VLOOKUP($C857,'Tarifa Compacta'!C:F,4,0),"")</f>
        <v>1092</v>
      </c>
      <c r="G857" s="179"/>
    </row>
    <row r="858" spans="2:11" ht="21" customHeight="1" outlineLevel="2">
      <c r="B858" s="197">
        <v>5025232898817</v>
      </c>
      <c r="C858" s="198" t="s">
        <v>262</v>
      </c>
      <c r="D858" s="374" t="str">
        <f>IFERROR(IF(VLOOKUP($C858,'Tarifa Compacta'!$C:$E,2,0)=0,"",VLOOKUP($C858,'Tarifa Compacta'!$C:$E,2,0)),"")</f>
        <v/>
      </c>
      <c r="E858" s="712" t="str">
        <f>IFERROR(VLOOKUP($C858,'Tarifa Compacta'!$C:$E,3,0),"")</f>
        <v>Cassette 90x90 desde 10kW hasta 14kW con nanoe™X</v>
      </c>
      <c r="F858" s="1038">
        <f>IFERROR(VLOOKUP($C858,'Tarifa Compacta'!C:F,4,0),"")</f>
        <v>1093</v>
      </c>
      <c r="G858" s="179"/>
    </row>
    <row r="859" spans="2:11" ht="21" customHeight="1" outlineLevel="2">
      <c r="B859" s="194">
        <v>5025232910595</v>
      </c>
      <c r="C859" s="196" t="s">
        <v>263</v>
      </c>
      <c r="D859" s="56" t="str">
        <f>IFERROR(IF(VLOOKUP($C859,'Tarifa Compacta'!$C:$E,2,0)=0,"",VLOOKUP($C859,'Tarifa Compacta'!$C:$E,2,0)),"")</f>
        <v/>
      </c>
      <c r="E859" s="466" t="str">
        <f>IFERROR(VLOOKUP($C859,'Tarifa Compacta'!$C:$E,3,0),"")</f>
        <v>Panel cassette 90x90 PU2 / MU2</v>
      </c>
      <c r="F859" s="61">
        <f>IFERROR(VLOOKUP($C859,'Tarifa Compacta'!C:F,4,0),"")</f>
        <v>328</v>
      </c>
      <c r="G859" s="179"/>
    </row>
    <row r="860" spans="2:11" ht="21" customHeight="1" outlineLevel="2">
      <c r="B860" s="197">
        <v>5025232910588</v>
      </c>
      <c r="C860" s="198" t="s">
        <v>264</v>
      </c>
      <c r="D860" s="374" t="str">
        <f>IFERROR(IF(VLOOKUP($C860,'Tarifa Compacta'!$C:$E,2,0)=0,"",VLOOKUP($C860,'Tarifa Compacta'!$C:$E,2,0)),"")</f>
        <v/>
      </c>
      <c r="E860" s="473" t="str">
        <f>IFERROR(VLOOKUP($C860,'Tarifa Compacta'!$C:$E,3,0),"")</f>
        <v>Panel cassette 90x90 PU2 / MU2 con Econavi</v>
      </c>
      <c r="F860" s="65">
        <f>IFERROR(VLOOKUP($C860,'Tarifa Compacta'!C:F,4,0),"")</f>
        <v>348</v>
      </c>
      <c r="G860" s="179"/>
    </row>
    <row r="861" spans="2:11" s="17" customFormat="1" ht="53.25" customHeight="1">
      <c r="B861" s="59" t="str">
        <f>'Títulos y textos'!A258</f>
        <v>CONSOLA DE TECHO PT3 CON nanoe™X</v>
      </c>
      <c r="C861" s="59"/>
      <c r="D861" s="372"/>
      <c r="E861" s="91"/>
      <c r="F861" s="60"/>
      <c r="G861" s="179"/>
      <c r="K861" s="76"/>
    </row>
    <row r="862" spans="2:11" ht="15.75" customHeight="1">
      <c r="B862" s="185"/>
      <c r="C862" s="185"/>
      <c r="D862" s="373"/>
      <c r="E862" s="471"/>
      <c r="F862" s="186"/>
      <c r="G862" s="179"/>
    </row>
    <row r="863" spans="2:11" ht="21" customHeight="1" outlineLevel="2">
      <c r="B863" s="194">
        <v>5025232915804</v>
      </c>
      <c r="C863" s="196" t="s">
        <v>275</v>
      </c>
      <c r="D863" s="56" t="str">
        <f>IFERROR(IF(VLOOKUP($C863,'Tarifa Compacta'!$C:$E,2,0)=0,"",VLOOKUP($C863,'Tarifa Compacta'!$C:$E,2,0)),"")</f>
        <v/>
      </c>
      <c r="E863" s="711" t="str">
        <f>IFERROR(VLOOKUP($C863,'Tarifa Compacta'!$C:$E,3,0),"")</f>
        <v>Consola de techo desde 3,60kW hasta 5kW con nanoe™X</v>
      </c>
      <c r="F863" s="61">
        <f>IFERROR(VLOOKUP($C863,'Tarifa Compacta'!C:F,4,0),"")</f>
        <v>1464</v>
      </c>
      <c r="G863" s="179"/>
    </row>
    <row r="864" spans="2:11" ht="21" customHeight="1" outlineLevel="2">
      <c r="B864" s="194">
        <v>5025232915811</v>
      </c>
      <c r="C864" s="196" t="s">
        <v>276</v>
      </c>
      <c r="D864" s="56" t="str">
        <f>IFERROR(IF(VLOOKUP($C864,'Tarifa Compacta'!$C:$E,2,0)=0,"",VLOOKUP($C864,'Tarifa Compacta'!$C:$E,2,0)),"")</f>
        <v/>
      </c>
      <c r="E864" s="711" t="str">
        <f>IFERROR(VLOOKUP($C864,'Tarifa Compacta'!$C:$E,3,0),"")</f>
        <v>Consola de techo desde 6kW hasta 7,10kW con nanoe™X</v>
      </c>
      <c r="F864" s="61">
        <f>IFERROR(VLOOKUP($C864,'Tarifa Compacta'!C:F,4,0),"")</f>
        <v>1837</v>
      </c>
      <c r="G864" s="179"/>
    </row>
    <row r="865" spans="2:11" ht="21" customHeight="1" outlineLevel="2">
      <c r="B865" s="197">
        <v>5025232915828</v>
      </c>
      <c r="C865" s="198" t="s">
        <v>277</v>
      </c>
      <c r="D865" s="374" t="str">
        <f>IFERROR(IF(VLOOKUP($C865,'Tarifa Compacta'!$C:$E,2,0)=0,"",VLOOKUP($C865,'Tarifa Compacta'!$C:$E,2,0)),"")</f>
        <v/>
      </c>
      <c r="E865" s="712" t="str">
        <f>IFERROR(VLOOKUP($C865,'Tarifa Compacta'!$C:$E,3,0),"")</f>
        <v>Consola de techo desde 10kW hasta 14kW con nanoe™X</v>
      </c>
      <c r="F865" s="65">
        <f>IFERROR(VLOOKUP($C865,'Tarifa Compacta'!C:F,4,0),"")</f>
        <v>2794</v>
      </c>
      <c r="G865" s="179"/>
    </row>
    <row r="866" spans="2:11" s="17" customFormat="1" ht="53.25" customHeight="1">
      <c r="B866" s="59" t="str">
        <f>'Títulos y textos'!A257</f>
        <v>SPLIT DE PARED PK3 CON nanoe™X</v>
      </c>
      <c r="C866" s="59"/>
      <c r="D866" s="372"/>
      <c r="E866" s="91"/>
      <c r="F866" s="60"/>
      <c r="G866" s="179"/>
      <c r="K866" s="76"/>
    </row>
    <row r="867" spans="2:11" ht="15.75" customHeight="1">
      <c r="B867" s="185"/>
      <c r="C867" s="185"/>
      <c r="D867" s="373"/>
      <c r="E867" s="471"/>
      <c r="F867" s="186"/>
      <c r="G867" s="179"/>
    </row>
    <row r="868" spans="2:11" ht="21" customHeight="1" outlineLevel="2">
      <c r="B868" s="194">
        <v>5025232914920</v>
      </c>
      <c r="C868" s="196" t="s">
        <v>278</v>
      </c>
      <c r="D868" s="56" t="str">
        <f>IFERROR(IF(VLOOKUP($C868,'Tarifa Compacta'!$C:$E,2,0)=0,"",VLOOKUP($C868,'Tarifa Compacta'!$C:$E,2,0)),"")</f>
        <v/>
      </c>
      <c r="E868" s="711" t="str">
        <f>IFERROR(VLOOKUP($C868,'Tarifa Compacta'!$C:$E,3,0),"")</f>
        <v>Unidad de pared desde 3,60kW hasta 5kW con nanoe™X</v>
      </c>
      <c r="F868" s="61">
        <f>IFERROR(VLOOKUP($C868,'Tarifa Compacta'!C:F,4,0),"")</f>
        <v>940</v>
      </c>
      <c r="G868" s="179"/>
    </row>
    <row r="869" spans="2:11" ht="21" customHeight="1" outlineLevel="2">
      <c r="B869" s="197">
        <v>5025232914937</v>
      </c>
      <c r="C869" s="198" t="s">
        <v>279</v>
      </c>
      <c r="D869" s="374" t="str">
        <f>IFERROR(IF(VLOOKUP($C869,'Tarifa Compacta'!$C:$E,2,0)=0,"",VLOOKUP($C869,'Tarifa Compacta'!$C:$E,2,0)),"")</f>
        <v/>
      </c>
      <c r="E869" s="712" t="str">
        <f>IFERROR(VLOOKUP($C869,'Tarifa Compacta'!$C:$E,3,0),"")</f>
        <v>Unidad de pared desde 6kW hasta 10kW con nanoe™X</v>
      </c>
      <c r="F869" s="65">
        <f>IFERROR(VLOOKUP($C869,'Tarifa Compacta'!C:F,4,0),"")</f>
        <v>2506</v>
      </c>
      <c r="G869" s="179"/>
    </row>
    <row r="870" spans="2:11" ht="21" customHeight="1" outlineLevel="2">
      <c r="B870" s="650" t="s">
        <v>4833</v>
      </c>
      <c r="C870" s="751" t="s">
        <v>3561</v>
      </c>
      <c r="D870" s="655" t="str">
        <f>IFERROR(IF(VLOOKUP($C870,'Tarifa Compacta'!$C:$E,2,0)=0,"",VLOOKUP($C870,'Tarifa Compacta'!$C:$E,2,0)),"")</f>
        <v/>
      </c>
      <c r="E870" s="754" t="str">
        <f>IFERROR(VLOOKUP($C870,'Tarifa Compacta'!$C:$E,3,0),"")</f>
        <v>Unidad de pared desde 3,60kW hasta 5kW (Disponible Junio 2025)</v>
      </c>
      <c r="F870" s="656">
        <f>IFERROR(VLOOKUP($C870,'Tarifa Compacta'!C:F,4,0),"")</f>
        <v>978</v>
      </c>
      <c r="G870" s="179"/>
    </row>
    <row r="871" spans="2:11" ht="21" customHeight="1" outlineLevel="2">
      <c r="B871" s="755" t="s">
        <v>4834</v>
      </c>
      <c r="C871" s="756" t="s">
        <v>3562</v>
      </c>
      <c r="D871" s="658" t="str">
        <f>IFERROR(IF(VLOOKUP($C871,'Tarifa Compacta'!$C:$E,2,0)=0,"",VLOOKUP($C871,'Tarifa Compacta'!$C:$E,2,0)),"")</f>
        <v/>
      </c>
      <c r="E871" s="757" t="str">
        <f>IFERROR(VLOOKUP($C871,'Tarifa Compacta'!$C:$E,3,0),"")</f>
        <v>Unidad de pared desde 6kW hasta 10kW (Disponible Junio 2025)</v>
      </c>
      <c r="F871" s="660">
        <f>IFERROR(VLOOKUP($C871,'Tarifa Compacta'!C:F,4,0),"")</f>
        <v>2582</v>
      </c>
      <c r="G871" s="179"/>
    </row>
    <row r="872" spans="2:11" ht="53.25" customHeight="1" outlineLevel="2">
      <c r="B872" s="59" t="str">
        <f>'Títulos y textos'!A259</f>
        <v>UNIDADES INTERIORES JET AIR STREAM</v>
      </c>
      <c r="C872" s="196"/>
      <c r="D872" s="762"/>
      <c r="E872" s="466"/>
      <c r="F872" s="61"/>
      <c r="G872" s="179"/>
    </row>
    <row r="873" spans="2:11" ht="15.75" customHeight="1">
      <c r="B873" s="185"/>
      <c r="C873" s="185"/>
      <c r="D873" s="373"/>
      <c r="E873" s="471"/>
      <c r="F873" s="186"/>
      <c r="G873" s="179"/>
    </row>
    <row r="874" spans="2:11" ht="21" customHeight="1" outlineLevel="2">
      <c r="B874" s="763" t="s">
        <v>4827</v>
      </c>
      <c r="C874" s="1006" t="s">
        <v>3571</v>
      </c>
      <c r="D874" s="1007"/>
      <c r="E874" s="1008" t="str">
        <f>IFERROR(VLOOKUP($C874,'Tarifa Compacta'!$C:$E,3,0),"")</f>
        <v>Unidad de largo alcance Jet Air Stream Smart con difusor autodireccionable -14,1kW</v>
      </c>
      <c r="F874" s="768">
        <f>IFERROR(VLOOKUP($C874,'Tarifa Compacta'!C:F,4,0),"")</f>
        <v>7820</v>
      </c>
      <c r="G874" s="179"/>
    </row>
    <row r="875" spans="2:11" ht="21" customHeight="1" outlineLevel="2">
      <c r="B875" s="1009" t="s">
        <v>4828</v>
      </c>
      <c r="C875" s="1010" t="s">
        <v>3572</v>
      </c>
      <c r="D875" s="1011"/>
      <c r="E875" s="1012" t="str">
        <f>IFERROR(VLOOKUP($C875,'Tarifa Compacta'!$C:$E,3,0),"")</f>
        <v>Unidad de largo alcance Jet Air Stream Smart con difusor autodireccionable -24,2kW</v>
      </c>
      <c r="F875" s="771">
        <f>IFERROR(VLOOKUP($C875,'Tarifa Compacta'!C:F,4,0),"")</f>
        <v>11900</v>
      </c>
      <c r="G875" s="179"/>
    </row>
    <row r="876" spans="2:11" ht="21.75" customHeight="1" outlineLevel="2">
      <c r="B876" s="763" t="s">
        <v>4829</v>
      </c>
      <c r="C876" s="1006" t="s">
        <v>3573</v>
      </c>
      <c r="D876" s="1013"/>
      <c r="E876" s="1008" t="str">
        <f>IFERROR(VLOOKUP($C876,'Tarifa Compacta'!$C:$E,3,0),"")</f>
        <v>Unidad de largo alcance Jet Air Stream Standard con difusor manual -14,1kW</v>
      </c>
      <c r="F876" s="768">
        <f>IFERROR(VLOOKUP($C876,'Tarifa Compacta'!C:F,4,0),"")</f>
        <v>7150</v>
      </c>
      <c r="G876" s="179"/>
    </row>
    <row r="877" spans="2:11" ht="21" customHeight="1" outlineLevel="2">
      <c r="B877" s="1009" t="s">
        <v>4830</v>
      </c>
      <c r="C877" s="1010" t="s">
        <v>3574</v>
      </c>
      <c r="D877" s="1011"/>
      <c r="E877" s="1012" t="str">
        <f>IFERROR(VLOOKUP($C877,'Tarifa Compacta'!$C:$E,3,0),"")</f>
        <v>Unidad de largo alcance Jet Air Stream Standard con difusor manual -24,2kW</v>
      </c>
      <c r="F877" s="771">
        <f>IFERROR(VLOOKUP($C877,'Tarifa Compacta'!C:F,4,0),"")</f>
        <v>10560</v>
      </c>
      <c r="G877" s="179"/>
    </row>
    <row r="878" spans="2:11" ht="21" customHeight="1" outlineLevel="2">
      <c r="B878" s="763" t="s">
        <v>4831</v>
      </c>
      <c r="C878" s="1006" t="s">
        <v>3575</v>
      </c>
      <c r="D878" s="1013"/>
      <c r="E878" s="1008" t="str">
        <f>IFERROR(VLOOKUP($C878,'Tarifa Compacta'!$C:$E,3,0),"")</f>
        <v>Unidad de largo alcance Jet Air Stream Ducted para descarga conducida -14,1kW</v>
      </c>
      <c r="F878" s="768">
        <f>IFERROR(VLOOKUP($C878,'Tarifa Compacta'!C:F,4,0),"")</f>
        <v>5670</v>
      </c>
      <c r="G878" s="179"/>
    </row>
    <row r="879" spans="2:11" ht="21" customHeight="1" outlineLevel="2">
      <c r="B879" s="1009" t="s">
        <v>4832</v>
      </c>
      <c r="C879" s="1010" t="s">
        <v>3576</v>
      </c>
      <c r="D879" s="1011"/>
      <c r="E879" s="1012" t="str">
        <f>IFERROR(VLOOKUP($C879,'Tarifa Compacta'!$C:$E,3,0),"")</f>
        <v>Unidad de largo alcance Jet Air Stream Ducted para descarga conducida -24,2kW</v>
      </c>
      <c r="F879" s="771">
        <f>IFERROR(VLOOKUP($C879,'Tarifa Compacta'!C:F,4,0),"")</f>
        <v>7595</v>
      </c>
      <c r="G879" s="179"/>
    </row>
    <row r="880" spans="2:11" s="17" customFormat="1" ht="53.25" customHeight="1">
      <c r="B880" s="59" t="str">
        <f>'Títulos y textos'!A260</f>
        <v>UNIDADES INTERIORES AIRE-AGUA</v>
      </c>
      <c r="C880" s="59"/>
      <c r="D880" s="372"/>
      <c r="E880" s="91"/>
      <c r="F880" s="60"/>
      <c r="G880" s="179"/>
      <c r="K880" s="76"/>
    </row>
    <row r="881" spans="2:11" ht="15.75" customHeight="1">
      <c r="B881" s="185"/>
      <c r="C881" s="185"/>
      <c r="D881" s="373"/>
      <c r="E881" s="471"/>
      <c r="F881" s="186"/>
      <c r="G881" s="179"/>
    </row>
    <row r="882" spans="2:11" ht="21" customHeight="1" outlineLevel="1">
      <c r="B882" s="763" t="s">
        <v>4825</v>
      </c>
      <c r="C882" s="1006" t="s">
        <v>3585</v>
      </c>
      <c r="D882" s="767" t="str">
        <f>IFERROR(IF(VLOOKUP($C882,'Tarifa Compacta'!$C:$E,2,0)=0,"",VLOOKUP($C882,'Tarifa Compacta'!$C:$E,2,0)),"")</f>
        <v>R32</v>
      </c>
      <c r="E882" s="765" t="str">
        <f>IFERROR(VLOOKUP($C882,'Tarifa Compacta'!$C:$E,3,0),"")</f>
        <v>Hidrokit para PACi (Disponible Marzo 2025)</v>
      </c>
      <c r="F882" s="768">
        <f>IFERROR(VLOOKUP($C882,'Tarifa Compacta'!C:F,4,0),"")</f>
        <v>6208</v>
      </c>
      <c r="G882" s="179"/>
    </row>
    <row r="883" spans="2:11" ht="21" customHeight="1" outlineLevel="1">
      <c r="B883" s="1009" t="s">
        <v>4826</v>
      </c>
      <c r="C883" s="1014" t="s">
        <v>3584</v>
      </c>
      <c r="D883" s="770" t="str">
        <f>IFERROR(IF(VLOOKUP($C883,'Tarifa Compacta'!$C:$E,2,0)=0,"",VLOOKUP($C883,'Tarifa Compacta'!$C:$E,2,0)),"")</f>
        <v>R32</v>
      </c>
      <c r="E883" s="258" t="str">
        <f>IFERROR(VLOOKUP($C883,'Tarifa Compacta'!$C:$E,3,0),"")</f>
        <v>Hidrokit para PACi (Disponible Marzo 2025)</v>
      </c>
      <c r="F883" s="771">
        <f>IFERROR(VLOOKUP($C883,'Tarifa Compacta'!C:F,4,0),"")</f>
        <v>6894</v>
      </c>
      <c r="G883" s="179"/>
    </row>
    <row r="884" spans="2:11" s="17" customFormat="1" ht="53.25" customHeight="1">
      <c r="B884" s="59" t="str">
        <f>'Títulos y textos'!A261</f>
        <v>CORTINAS DE AIRE Y ACCESORIOS</v>
      </c>
      <c r="C884" s="59"/>
      <c r="D884" s="372"/>
      <c r="E884" s="91"/>
      <c r="F884" s="60"/>
      <c r="G884" s="179"/>
      <c r="K884" s="76"/>
    </row>
    <row r="885" spans="2:11" ht="15.75" customHeight="1">
      <c r="B885" s="185"/>
      <c r="C885" s="185"/>
      <c r="D885" s="373"/>
      <c r="E885" s="471"/>
      <c r="F885" s="186"/>
      <c r="G885" s="179"/>
    </row>
    <row r="886" spans="2:11" ht="21" customHeight="1" outlineLevel="1">
      <c r="B886" s="194">
        <v>4010869375825</v>
      </c>
      <c r="C886" s="202" t="s">
        <v>398</v>
      </c>
      <c r="D886" s="377" t="str">
        <f>IFERROR(IF(VLOOKUP($C886,'Tarifa Compacta'!$C:$E,2,0)=0,"",VLOOKUP($C886,'Tarifa Compacta'!$C:$E,2,0)),"")</f>
        <v>R32</v>
      </c>
      <c r="E886" s="16" t="str">
        <f>IFERROR(VLOOKUP($C886,'Tarifa Compacta'!$C:$E,3,0),"")</f>
        <v>KIT conexión UTA para exteriroes PACi NX (0-10V)</v>
      </c>
      <c r="F886" s="203">
        <f>IFERROR(VLOOKUP($C886,'Tarifa Compacta'!C:F,4,0),"")</f>
        <v>1449</v>
      </c>
      <c r="G886" s="179"/>
    </row>
    <row r="887" spans="2:11" ht="21" customHeight="1" outlineLevel="1">
      <c r="B887" s="194">
        <v>4010869354165</v>
      </c>
      <c r="C887" s="202" t="s">
        <v>399</v>
      </c>
      <c r="D887" s="377" t="str">
        <f>IFERROR(IF(VLOOKUP($C887,'Tarifa Compacta'!$C:$E,2,0)=0,"",VLOOKUP($C887,'Tarifa Compacta'!$C:$E,2,0)),"")</f>
        <v>R32</v>
      </c>
      <c r="E887" s="16" t="str">
        <f>IFERROR(VLOOKUP($C887,'Tarifa Compacta'!$C:$E,3,0),"")</f>
        <v>Cortina de aire con batería DX - 7,10kW - Altura de salida del aire 2,7 m</v>
      </c>
      <c r="F887" s="203">
        <f>IFERROR(VLOOKUP($C887,'Tarifa Compacta'!C:F,4,0),"")</f>
        <v>7479</v>
      </c>
      <c r="G887" s="179"/>
    </row>
    <row r="888" spans="2:11" ht="21" customHeight="1" outlineLevel="1">
      <c r="B888" s="194">
        <v>4010869354202</v>
      </c>
      <c r="C888" s="202" t="s">
        <v>401</v>
      </c>
      <c r="D888" s="377" t="str">
        <f>IFERROR(IF(VLOOKUP($C888,'Tarifa Compacta'!$C:$E,2,0)=0,"",VLOOKUP($C888,'Tarifa Compacta'!$C:$E,2,0)),"")</f>
        <v>R32</v>
      </c>
      <c r="E888" s="16" t="str">
        <f>IFERROR(VLOOKUP($C888,'Tarifa Compacta'!$C:$E,3,0),"")</f>
        <v>Cortina de aire con batería DX - 10kW - Altura de salida del aire 2,7 m</v>
      </c>
      <c r="F888" s="203">
        <f>IFERROR(VLOOKUP($C888,'Tarifa Compacta'!C:F,4,0),"")</f>
        <v>9566</v>
      </c>
      <c r="G888" s="179"/>
    </row>
    <row r="889" spans="2:11" ht="21" customHeight="1" outlineLevel="1">
      <c r="B889" s="194">
        <v>4010869354240</v>
      </c>
      <c r="C889" s="202" t="s">
        <v>403</v>
      </c>
      <c r="D889" s="377" t="str">
        <f>IFERROR(IF(VLOOKUP($C889,'Tarifa Compacta'!$C:$E,2,0)=0,"",VLOOKUP($C889,'Tarifa Compacta'!$C:$E,2,0)),"")</f>
        <v>R32</v>
      </c>
      <c r="E889" s="16" t="str">
        <f>IFERROR(VLOOKUP($C889,'Tarifa Compacta'!$C:$E,3,0),"")</f>
        <v>Cortina de aire con batería DX - 14kW - Altura de salida del aire 2,7 m</v>
      </c>
      <c r="F889" s="203">
        <f>IFERROR(VLOOKUP($C889,'Tarifa Compacta'!C:F,4,0),"")</f>
        <v>10095</v>
      </c>
      <c r="G889" s="179"/>
    </row>
    <row r="890" spans="2:11" ht="21" customHeight="1" outlineLevel="1">
      <c r="B890" s="194">
        <v>4010869354288</v>
      </c>
      <c r="C890" s="202" t="s">
        <v>405</v>
      </c>
      <c r="D890" s="377" t="str">
        <f>IFERROR(IF(VLOOKUP($C890,'Tarifa Compacta'!$C:$E,2,0)=0,"",VLOOKUP($C890,'Tarifa Compacta'!$C:$E,2,0)),"")</f>
        <v>R32</v>
      </c>
      <c r="E890" s="16" t="str">
        <f>IFERROR(VLOOKUP($C890,'Tarifa Compacta'!$C:$E,3,0),"")</f>
        <v>Cortina de aire con batería DX - 20kW - Altura de salida del aire 2,7 m</v>
      </c>
      <c r="F890" s="203">
        <f>IFERROR(VLOOKUP($C890,'Tarifa Compacta'!C:F,4,0),"")</f>
        <v>11952</v>
      </c>
      <c r="G890" s="179"/>
    </row>
    <row r="891" spans="2:11" ht="21" customHeight="1" outlineLevel="1">
      <c r="B891" s="194">
        <v>4010869354158</v>
      </c>
      <c r="C891" s="202" t="s">
        <v>400</v>
      </c>
      <c r="D891" s="377" t="str">
        <f>IFERROR(IF(VLOOKUP($C891,'Tarifa Compacta'!$C:$E,2,0)=0,"",VLOOKUP($C891,'Tarifa Compacta'!$C:$E,2,0)),"")</f>
        <v>R32</v>
      </c>
      <c r="E891" s="16" t="str">
        <f>IFERROR(VLOOKUP($C891,'Tarifa Compacta'!$C:$E,3,0),"")</f>
        <v>Cortina de aire con batería DX - 7,10kW - Altura de salida del aire 3,0 m</v>
      </c>
      <c r="F891" s="203">
        <f>IFERROR(VLOOKUP($C891,'Tarifa Compacta'!C:F,4,0),"")</f>
        <v>7734</v>
      </c>
      <c r="G891" s="179"/>
    </row>
    <row r="892" spans="2:11" ht="21" customHeight="1" outlineLevel="1">
      <c r="B892" s="194">
        <v>4010869354196</v>
      </c>
      <c r="C892" s="202" t="s">
        <v>402</v>
      </c>
      <c r="D892" s="377" t="str">
        <f>IFERROR(IF(VLOOKUP($C892,'Tarifa Compacta'!$C:$E,2,0)=0,"",VLOOKUP($C892,'Tarifa Compacta'!$C:$E,2,0)),"")</f>
        <v>R32</v>
      </c>
      <c r="E892" s="16" t="str">
        <f>IFERROR(VLOOKUP($C892,'Tarifa Compacta'!$C:$E,3,0),"")</f>
        <v>Cortina de aire con batería DX - 10kW - Altura de salida del aire 3,0 m</v>
      </c>
      <c r="F892" s="203">
        <f>IFERROR(VLOOKUP($C892,'Tarifa Compacta'!C:F,4,0),"")</f>
        <v>9287</v>
      </c>
      <c r="G892" s="179"/>
    </row>
    <row r="893" spans="2:11" ht="21" customHeight="1" outlineLevel="1">
      <c r="B893" s="194">
        <v>4010869354233</v>
      </c>
      <c r="C893" s="202" t="s">
        <v>404</v>
      </c>
      <c r="D893" s="377" t="str">
        <f>IFERROR(IF(VLOOKUP($C893,'Tarifa Compacta'!$C:$E,2,0)=0,"",VLOOKUP($C893,'Tarifa Compacta'!$C:$E,2,0)),"")</f>
        <v>R32</v>
      </c>
      <c r="E893" s="16" t="str">
        <f>IFERROR(VLOOKUP($C893,'Tarifa Compacta'!$C:$E,3,0),"")</f>
        <v>Cortina de aire con batería DX - 14kW - Altura de salida del aire 3,0 m</v>
      </c>
      <c r="F893" s="203">
        <f>IFERROR(VLOOKUP($C893,'Tarifa Compacta'!C:F,4,0),"")</f>
        <v>11421</v>
      </c>
      <c r="G893" s="179"/>
    </row>
    <row r="894" spans="2:11" ht="21" customHeight="1" outlineLevel="1">
      <c r="B894" s="197">
        <v>4010869354271</v>
      </c>
      <c r="C894" s="204" t="s">
        <v>406</v>
      </c>
      <c r="D894" s="378" t="str">
        <f>IFERROR(IF(VLOOKUP($C894,'Tarifa Compacta'!$C:$E,2,0)=0,"",VLOOKUP($C894,'Tarifa Compacta'!$C:$E,2,0)),"")</f>
        <v>R32</v>
      </c>
      <c r="E894" s="476" t="str">
        <f>IFERROR(VLOOKUP($C894,'Tarifa Compacta'!$C:$E,3,0),"")</f>
        <v>Cortina de aire con batería DX - 20kW - Altura de salida del aire 3,0 m</v>
      </c>
      <c r="F894" s="205">
        <f>IFERROR(VLOOKUP($C894,'Tarifa Compacta'!C:F,4,0),"")</f>
        <v>15250</v>
      </c>
      <c r="G894" s="179"/>
    </row>
    <row r="895" spans="2:11" ht="31.5" customHeight="1">
      <c r="B895" s="183"/>
      <c r="C895" s="59"/>
      <c r="D895" s="372" t="str">
        <f>IFERROR(IF(VLOOKUP($C895,'Tarifa Compacta'!$C:$E,2,0)=0,"",VLOOKUP($C895,'Tarifa Compacta'!$C:$E,2,0)),"")</f>
        <v/>
      </c>
      <c r="E895" s="91" t="str">
        <f>IFERROR(VLOOKUP($C895,'Tarifa Compacta'!$C:$E,3,0),"")</f>
        <v/>
      </c>
      <c r="F895" s="60" t="str">
        <f>IFERROR(VLOOKUP($C895,'Tarifa Compacta'!C:F,4,0),"")</f>
        <v/>
      </c>
      <c r="G895" s="179"/>
    </row>
    <row r="896" spans="2:11" s="17" customFormat="1" ht="50.1" customHeight="1">
      <c r="B896" s="181" t="str">
        <f>'Títulos y textos'!A262</f>
        <v>ACCESORIOS</v>
      </c>
      <c r="C896" s="181"/>
      <c r="D896" s="375"/>
      <c r="E896" s="376"/>
      <c r="F896" s="182"/>
    </row>
    <row r="897" spans="2:11" s="17" customFormat="1" ht="53.25" customHeight="1">
      <c r="B897" s="59" t="str">
        <f>'Títulos y textos'!A263</f>
        <v>ACCESORIOS: DERIVADORES</v>
      </c>
      <c r="C897" s="59"/>
      <c r="D897" s="372"/>
      <c r="E897" s="91"/>
      <c r="F897" s="60"/>
      <c r="G897" s="179"/>
      <c r="K897" s="76"/>
    </row>
    <row r="898" spans="2:11" ht="15.75" customHeight="1">
      <c r="B898" s="185"/>
      <c r="C898" s="185"/>
      <c r="D898" s="373"/>
      <c r="E898" s="471"/>
      <c r="F898" s="186"/>
      <c r="G898" s="179"/>
    </row>
    <row r="899" spans="2:11" ht="21" customHeight="1" outlineLevel="1">
      <c r="B899" s="194">
        <v>4010869171250</v>
      </c>
      <c r="C899" s="196" t="s">
        <v>301</v>
      </c>
      <c r="D899" s="56" t="str">
        <f>IFERROR(IF(VLOOKUP($C899,'Tarifa Compacta'!$C:$E,2,0)=0,"",VLOOKUP($C899,'Tarifa Compacta'!$C:$E,2,0)),"")</f>
        <v/>
      </c>
      <c r="E899" s="466" t="str">
        <f>IFERROR(VLOOKUP($C899,'Tarifa Compacta'!$C:$E,3,0),"")</f>
        <v>Derivador bomba de calor (hasta 22,4 kW)</v>
      </c>
      <c r="F899" s="61">
        <f>IFERROR(VLOOKUP($C899,'Tarifa Compacta'!C:F,4,0),"")</f>
        <v>131</v>
      </c>
      <c r="G899" s="179"/>
    </row>
    <row r="900" spans="2:11" ht="21" customHeight="1" outlineLevel="1">
      <c r="B900" s="194">
        <v>4010869169974</v>
      </c>
      <c r="C900" s="196" t="s">
        <v>302</v>
      </c>
      <c r="D900" s="56" t="str">
        <f>IFERROR(IF(VLOOKUP($C900,'Tarifa Compacta'!$C:$E,2,0)=0,"",VLOOKUP($C900,'Tarifa Compacta'!$C:$E,2,0)),"")</f>
        <v/>
      </c>
      <c r="E900" s="466" t="str">
        <f>IFERROR(VLOOKUP($C900,'Tarifa Compacta'!$C:$E,3,0),"")</f>
        <v>Derivador bomba de calor (de 22,4 a 68,0 kW)</v>
      </c>
      <c r="F900" s="61">
        <f>IFERROR(VLOOKUP($C900,'Tarifa Compacta'!C:F,4,0),"")</f>
        <v>225</v>
      </c>
      <c r="G900" s="179"/>
    </row>
    <row r="901" spans="2:11" ht="21" customHeight="1" outlineLevel="1">
      <c r="B901" s="197">
        <v>4010869190077</v>
      </c>
      <c r="C901" s="198" t="s">
        <v>303</v>
      </c>
      <c r="D901" s="374" t="str">
        <f>IFERROR(IF(VLOOKUP($C901,'Tarifa Compacta'!$C:$E,2,0)=0,"",VLOOKUP($C901,'Tarifa Compacta'!$C:$E,2,0)),"")</f>
        <v/>
      </c>
      <c r="E901" s="473" t="str">
        <f>IFERROR(VLOOKUP($C901,'Tarifa Compacta'!$C:$E,3,0),"")</f>
        <v>Colector para instalaciones twin, triple o doble twin</v>
      </c>
      <c r="F901" s="65">
        <f>IFERROR(VLOOKUP($C901,'Tarifa Compacta'!C:F,4,0),"")</f>
        <v>150</v>
      </c>
      <c r="G901" s="179"/>
    </row>
    <row r="902" spans="2:11" ht="21" customHeight="1" outlineLevel="1">
      <c r="B902" s="194">
        <v>5025232749591</v>
      </c>
      <c r="C902" s="196" t="s">
        <v>299</v>
      </c>
      <c r="D902" s="56" t="str">
        <f>IFERROR(IF(VLOOKUP($C902,'Tarifa Compacta'!$C:$E,2,0)=0,"",VLOOKUP($C902,'Tarifa Compacta'!$C:$E,2,0)),"")</f>
        <v/>
      </c>
      <c r="E902" s="466" t="str">
        <f>IFERROR(VLOOKUP($C902,'Tarifa Compacta'!$C:$E,3,0),"")</f>
        <v>Kit de drenaje para unidades exteriores de 5kW a 7,10kW</v>
      </c>
      <c r="F902" s="61">
        <f>IFERROR(VLOOKUP($C902,'Tarifa Compacta'!C:F,4,0),"")</f>
        <v>27</v>
      </c>
      <c r="G902" s="179"/>
    </row>
    <row r="903" spans="2:11" ht="21" customHeight="1" outlineLevel="1">
      <c r="B903" s="197">
        <v>5025232749607</v>
      </c>
      <c r="C903" s="198" t="s">
        <v>300</v>
      </c>
      <c r="D903" s="374" t="str">
        <f>IFERROR(IF(VLOOKUP($C903,'Tarifa Compacta'!$C:$E,2,0)=0,"",VLOOKUP($C903,'Tarifa Compacta'!$C:$E,2,0)),"")</f>
        <v/>
      </c>
      <c r="E903" s="473" t="str">
        <f>IFERROR(VLOOKUP($C903,'Tarifa Compacta'!$C:$E,3,0),"")</f>
        <v>Kit de drenaje para unidades exteriores de 10kW a 25kW</v>
      </c>
      <c r="F903" s="65">
        <f>IFERROR(VLOOKUP($C903,'Tarifa Compacta'!C:F,4,0),"")</f>
        <v>33</v>
      </c>
      <c r="G903" s="179"/>
    </row>
    <row r="904" spans="2:11" ht="53.25" customHeight="1" outlineLevel="1">
      <c r="B904" s="59" t="str">
        <f>'Títulos y textos'!A264</f>
        <v>ACCESORIOS: JET AIR STREAM</v>
      </c>
      <c r="C904" s="196"/>
      <c r="D904" s="56"/>
      <c r="E904" s="466"/>
      <c r="F904" s="61"/>
      <c r="G904" s="179"/>
    </row>
    <row r="905" spans="2:11" ht="15.75" customHeight="1" outlineLevel="1">
      <c r="B905" s="185"/>
      <c r="C905" s="185"/>
      <c r="D905" s="373"/>
      <c r="E905" s="471"/>
      <c r="F905" s="186"/>
      <c r="G905" s="179"/>
    </row>
    <row r="906" spans="2:11" ht="21" customHeight="1" outlineLevel="1">
      <c r="B906" s="194" t="s">
        <v>4919</v>
      </c>
      <c r="C906" s="1006" t="s">
        <v>3577</v>
      </c>
      <c r="D906" s="767"/>
      <c r="E906" s="765" t="str">
        <f>IFERROR(VLOOKUP($C906,'Tarifa Compacta'!$C:$E,3,0),"")</f>
        <v>Caja para instalación empotrada del Panel PCZ-AHRX0012</v>
      </c>
      <c r="F906" s="768">
        <f>IFERROR(VLOOKUP($C906,'Tarifa Compacta'!C:F,4,0),"")</f>
        <v>76</v>
      </c>
      <c r="G906" s="179"/>
    </row>
    <row r="907" spans="2:11" ht="21" customHeight="1" outlineLevel="1">
      <c r="B907" s="194" t="s">
        <v>4915</v>
      </c>
      <c r="C907" s="1006" t="s">
        <v>3579</v>
      </c>
      <c r="D907" s="767"/>
      <c r="E907" s="765" t="str">
        <f>IFERROR(VLOOKUP($C907,'Tarifa Compacta'!$C:$E,3,0),"")</f>
        <v>Plenum aspiración conducida (1x DN 355) para unidades VTVF140N/P</v>
      </c>
      <c r="F907" s="768">
        <f>IFERROR(VLOOKUP($C907,'Tarifa Compacta'!C:F,4,0),"")</f>
        <v>417</v>
      </c>
      <c r="G907" s="179"/>
    </row>
    <row r="908" spans="2:11" ht="21" customHeight="1" outlineLevel="1">
      <c r="B908" s="194" t="s">
        <v>4916</v>
      </c>
      <c r="C908" s="1006" t="s">
        <v>3580</v>
      </c>
      <c r="D908" s="767"/>
      <c r="E908" s="765" t="str">
        <f>IFERROR(VLOOKUP($C908,'Tarifa Compacta'!$C:$E,3,0),"")</f>
        <v>Plenum aspiración conducida (2x DN 355) para unidades VTVF250N/P</v>
      </c>
      <c r="F908" s="768">
        <f>IFERROR(VLOOKUP($C908,'Tarifa Compacta'!C:F,4,0),"")</f>
        <v>688</v>
      </c>
      <c r="G908" s="179"/>
    </row>
    <row r="909" spans="2:11" ht="21" customHeight="1" outlineLevel="1">
      <c r="B909" s="194" t="s">
        <v>4917</v>
      </c>
      <c r="C909" s="1006" t="s">
        <v>3581</v>
      </c>
      <c r="D909" s="767"/>
      <c r="E909" s="765" t="str">
        <f>IFERROR(VLOOKUP($C909,'Tarifa Compacta'!$C:$E,3,0),"")</f>
        <v>Caja para aspiración desde el suelo (VTVF250 necesita 2 uds)</v>
      </c>
      <c r="F909" s="768">
        <f>IFERROR(VLOOKUP($C909,'Tarifa Compacta'!C:F,4,0),"")</f>
        <v>1286</v>
      </c>
      <c r="G909" s="179"/>
    </row>
    <row r="910" spans="2:11" ht="21" customHeight="1" outlineLevel="1">
      <c r="B910" s="197" t="s">
        <v>4918</v>
      </c>
      <c r="C910" s="1010" t="s">
        <v>3582</v>
      </c>
      <c r="D910" s="770"/>
      <c r="E910" s="258" t="str">
        <f>IFERROR(VLOOKUP($C910,'Tarifa Compacta'!$C:$E,3,0),"")</f>
        <v>Rejilla impulsión para los conductos</v>
      </c>
      <c r="F910" s="771">
        <f>IFERROR(VLOOKUP($C910,'Tarifa Compacta'!C:F,4,0),"")</f>
        <v>234</v>
      </c>
      <c r="G910" s="179"/>
    </row>
    <row r="911" spans="2:11" ht="21" customHeight="1">
      <c r="B911" s="183"/>
      <c r="C911" s="59"/>
      <c r="D911" s="372" t="str">
        <f>IFERROR(IF(VLOOKUP($C911,'Tarifa Compacta'!$C:$E,2,0)=0,"",VLOOKUP($C911,'Tarifa Compacta'!$C:$E,2,0)),"")</f>
        <v/>
      </c>
      <c r="E911" s="91" t="str">
        <f>IFERROR(VLOOKUP($C911,'Tarifa Compacta'!$C:$E,3,0),"")</f>
        <v/>
      </c>
      <c r="F911" s="60" t="str">
        <f>IFERROR(VLOOKUP($C911,'Tarifa Compacta'!C:F,4,0),"")</f>
        <v/>
      </c>
      <c r="G911" s="179"/>
    </row>
    <row r="912" spans="2:11" s="17" customFormat="1" ht="50.1" customHeight="1">
      <c r="B912" s="208" t="s">
        <v>2681</v>
      </c>
      <c r="C912" s="208"/>
      <c r="D912" s="379"/>
      <c r="E912" s="380"/>
      <c r="F912" s="209"/>
    </row>
    <row r="913" spans="2:11" s="17" customFormat="1" ht="53.25" customHeight="1">
      <c r="B913" s="59" t="str">
        <f>'Títulos y textos'!A265</f>
        <v>ACCESORIOS DE CONTROL</v>
      </c>
      <c r="C913" s="59"/>
      <c r="D913" s="372"/>
      <c r="E913" s="91"/>
      <c r="F913" s="60"/>
      <c r="G913" s="179"/>
      <c r="K913" s="76"/>
    </row>
    <row r="914" spans="2:11" ht="15.75" customHeight="1">
      <c r="B914" s="185"/>
      <c r="C914" s="185"/>
      <c r="D914" s="373"/>
      <c r="E914" s="471"/>
      <c r="F914" s="186"/>
      <c r="G914" s="179"/>
    </row>
    <row r="915" spans="2:11" ht="21" customHeight="1" outlineLevel="1">
      <c r="B915" s="194">
        <v>5025232910809</v>
      </c>
      <c r="C915" s="196" t="s">
        <v>333</v>
      </c>
      <c r="D915" s="56" t="str">
        <f>IFERROR(IF(VLOOKUP($C915,'Tarifa Compacta'!$C:$E,2,0)=0,"",VLOOKUP($C915,'Tarifa Compacta'!$C:$E,2,0)),"")</f>
        <v/>
      </c>
      <c r="E915" s="466" t="str">
        <f>IFERROR(VLOOKUP($C915,'Tarifa Compacta'!$C:$E,3,0),"")</f>
        <v>Mando por cable táctil simplificado (color negro)</v>
      </c>
      <c r="F915" s="61">
        <f>IFERROR(VLOOKUP($C915,'Tarifa Compacta'!C:F,4,0),"")</f>
        <v>188</v>
      </c>
      <c r="G915" s="179"/>
    </row>
    <row r="916" spans="2:11" ht="21" customHeight="1" outlineLevel="1">
      <c r="B916" s="194">
        <v>5025232910816</v>
      </c>
      <c r="C916" s="196" t="s">
        <v>334</v>
      </c>
      <c r="D916" s="56" t="str">
        <f>IFERROR(IF(VLOOKUP($C916,'Tarifa Compacta'!$C:$E,2,0)=0,"",VLOOKUP($C916,'Tarifa Compacta'!$C:$E,2,0)),"")</f>
        <v/>
      </c>
      <c r="E916" s="466" t="str">
        <f>IFERROR(VLOOKUP($C916,'Tarifa Compacta'!$C:$E,3,0),"")</f>
        <v>Mando por cable táctil simplificado con Bluetooth® (color negro)</v>
      </c>
      <c r="F916" s="61">
        <f>IFERROR(VLOOKUP($C916,'Tarifa Compacta'!C:F,4,0),"")</f>
        <v>213</v>
      </c>
      <c r="G916" s="179"/>
    </row>
    <row r="917" spans="2:11" ht="21" customHeight="1" outlineLevel="1">
      <c r="B917" s="194" t="s">
        <v>4841</v>
      </c>
      <c r="C917" s="196" t="s">
        <v>331</v>
      </c>
      <c r="D917" s="56" t="str">
        <f>IFERROR(IF(VLOOKUP($C917,'Tarifa Compacta'!$C:$E,2,0)=0,"",VLOOKUP($C917,'Tarifa Compacta'!$C:$E,2,0)),"")</f>
        <v/>
      </c>
      <c r="E917" s="466" t="str">
        <f>IFERROR(VLOOKUP($C917,'Tarifa Compacta'!$C:$E,3,0),"")</f>
        <v>Mando por cable táctil simplificado con Bluetooth® (color blanco)</v>
      </c>
      <c r="F917" s="61">
        <f>IFERROR(VLOOKUP($C917,'Tarifa Compacta'!C:F,4,0),"")</f>
        <v>213</v>
      </c>
      <c r="G917" s="179"/>
    </row>
    <row r="918" spans="2:11" ht="21" customHeight="1" outlineLevel="1">
      <c r="B918" s="194">
        <v>5025232910823</v>
      </c>
      <c r="C918" s="196" t="s">
        <v>335</v>
      </c>
      <c r="D918" s="56" t="str">
        <f>IFERROR(IF(VLOOKUP($C918,'Tarifa Compacta'!$C:$E,2,0)=0,"",VLOOKUP($C918,'Tarifa Compacta'!$C:$E,2,0)),"")</f>
        <v/>
      </c>
      <c r="E918" s="466" t="str">
        <f>IFERROR(VLOOKUP($C918,'Tarifa Compacta'!$C:$E,3,0),"")</f>
        <v>Mando por cable táctil simplificado con Bluetooth® y conexión Wi-Fi (color negro)</v>
      </c>
      <c r="F918" s="61">
        <f>IFERROR(VLOOKUP($C918,'Tarifa Compacta'!C:F,4,0),"")</f>
        <v>294</v>
      </c>
      <c r="G918" s="179"/>
    </row>
    <row r="919" spans="2:11" ht="21" customHeight="1" outlineLevel="1">
      <c r="B919" s="194" t="s">
        <v>4842</v>
      </c>
      <c r="C919" s="196" t="s">
        <v>332</v>
      </c>
      <c r="D919" s="56" t="str">
        <f>IFERROR(IF(VLOOKUP($C919,'Tarifa Compacta'!$C:$E,2,0)=0,"",VLOOKUP($C919,'Tarifa Compacta'!$C:$E,2,0)),"")</f>
        <v/>
      </c>
      <c r="E919" s="466" t="str">
        <f>IFERROR(VLOOKUP($C919,'Tarifa Compacta'!$C:$E,3,0),"")</f>
        <v>Mando por cable táctil simplificado con Bluetooth® y conexión Wi-Fi (color blanco)</v>
      </c>
      <c r="F919" s="61">
        <f>IFERROR(VLOOKUP($C919,'Tarifa Compacta'!C:F,4,0),"")</f>
        <v>294</v>
      </c>
      <c r="G919" s="179"/>
    </row>
    <row r="920" spans="2:11" ht="21" customHeight="1" outlineLevel="1">
      <c r="B920" s="194">
        <v>5025232880621</v>
      </c>
      <c r="C920" s="196" t="s">
        <v>336</v>
      </c>
      <c r="D920" s="56" t="str">
        <f>IFERROR(IF(VLOOKUP($C920,'Tarifa Compacta'!$C:$E,2,0)=0,"",VLOOKUP($C920,'Tarifa Compacta'!$C:$E,2,0)),"")</f>
        <v/>
      </c>
      <c r="E920" s="464" t="str">
        <f>IFERROR(VLOOKUP($C920,'Tarifa Compacta'!$C:$E,3,0),"")</f>
        <v>Mando de control por cable</v>
      </c>
      <c r="F920" s="61">
        <f>IFERROR(VLOOKUP($C920,'Tarifa Compacta'!C:F,4,0),"")</f>
        <v>188</v>
      </c>
      <c r="G920" s="179"/>
    </row>
    <row r="921" spans="2:11" ht="21" customHeight="1" outlineLevel="1">
      <c r="B921" s="194">
        <v>5025232910601</v>
      </c>
      <c r="C921" s="200" t="s">
        <v>339</v>
      </c>
      <c r="D921" s="56" t="str">
        <f>IFERROR(IF(VLOOKUP($C921,'Tarifa Compacta'!$C:$E,2,0)=0,"",VLOOKUP($C921,'Tarifa Compacta'!$C:$E,2,0)),"")</f>
        <v/>
      </c>
      <c r="E921" s="16" t="str">
        <f>IFERROR(VLOOKUP($C921,'Tarifa Compacta'!$C:$E,3,0),"")</f>
        <v>Receptor inalámbrico para cassette 4 vias 90x90, es necesario el mando CZ-RWS3</v>
      </c>
      <c r="F921" s="61">
        <f>IFERROR(VLOOKUP($C921,'Tarifa Compacta'!C:F,4,0),"")</f>
        <v>147</v>
      </c>
      <c r="G921" s="179"/>
    </row>
    <row r="922" spans="2:11" ht="21" customHeight="1" outlineLevel="1">
      <c r="B922" s="194">
        <v>5025232883592</v>
      </c>
      <c r="C922" s="200" t="s">
        <v>340</v>
      </c>
      <c r="D922" s="381" t="str">
        <f>IFERROR(IF(VLOOKUP($C922,'Tarifa Compacta'!$C:$E,2,0)=0,"",VLOOKUP($C922,'Tarifa Compacta'!$C:$E,2,0)),"")</f>
        <v/>
      </c>
      <c r="E922" s="16" t="str">
        <f>IFERROR(VLOOKUP($C922,'Tarifa Compacta'!$C:$E,3,0),"")</f>
        <v>Receptor inalámbrico para techo, es necesario el mando CZ-RWS3</v>
      </c>
      <c r="F922" s="174">
        <f>IFERROR(VLOOKUP($C922,'Tarifa Compacta'!C:F,4,0),"")</f>
        <v>129</v>
      </c>
      <c r="G922" s="179"/>
    </row>
    <row r="923" spans="2:11" ht="21" customHeight="1" outlineLevel="1">
      <c r="B923" s="194">
        <v>5025232883554</v>
      </c>
      <c r="C923" s="200" t="s">
        <v>337</v>
      </c>
      <c r="D923" s="381" t="str">
        <f>IFERROR(IF(VLOOKUP($C923,'Tarifa Compacta'!$C:$E,2,0)=0,"",VLOOKUP($C923,'Tarifa Compacta'!$C:$E,2,0)),"")</f>
        <v/>
      </c>
      <c r="E923" s="16" t="str">
        <f>IFERROR(VLOOKUP($C923,'Tarifa Compacta'!$C:$E,3,0),"")</f>
        <v xml:space="preserve">Mando inalámbrico por infrarrojos </v>
      </c>
      <c r="F923" s="174">
        <f>IFERROR(VLOOKUP($C923,'Tarifa Compacta'!C:F,4,0),"")</f>
        <v>129</v>
      </c>
      <c r="G923" s="179"/>
    </row>
    <row r="924" spans="2:11" ht="21" customHeight="1" outlineLevel="1">
      <c r="B924" s="197">
        <v>5025232883608</v>
      </c>
      <c r="C924" s="201" t="s">
        <v>341</v>
      </c>
      <c r="D924" s="382" t="str">
        <f>IFERROR(IF(VLOOKUP($C924,'Tarifa Compacta'!$C:$E,2,0)=0,"",VLOOKUP($C924,'Tarifa Compacta'!$C:$E,2,0)),"")</f>
        <v/>
      </c>
      <c r="E924" s="477" t="str">
        <f>IFERROR(VLOOKUP($C924,'Tarifa Compacta'!$C:$E,3,0),"")</f>
        <v>Receptor inalámbrico para conductos, es necesario el mando CZ-RWS3</v>
      </c>
      <c r="F924" s="175">
        <f>IFERROR(VLOOKUP($C924,'Tarifa Compacta'!C:F,4,0),"")</f>
        <v>123</v>
      </c>
      <c r="G924" s="179"/>
    </row>
    <row r="925" spans="2:11" ht="21" customHeight="1" outlineLevel="1">
      <c r="B925" s="763" t="s">
        <v>4914</v>
      </c>
      <c r="C925" s="1015" t="s">
        <v>3578</v>
      </c>
      <c r="D925" s="1016"/>
      <c r="E925" s="1017" t="s">
        <v>3886</v>
      </c>
      <c r="F925" s="593">
        <f>IFERROR(VLOOKUP($C925,'Tarifa Compacta'!C:F,4,0),"")</f>
        <v>613</v>
      </c>
      <c r="G925" s="179"/>
    </row>
    <row r="926" spans="2:11" ht="21" customHeight="1" outlineLevel="1">
      <c r="B926" s="1018" t="s">
        <v>4919</v>
      </c>
      <c r="C926" s="1019" t="s">
        <v>3577</v>
      </c>
      <c r="D926" s="1020" t="str">
        <f>IFERROR(IF(VLOOKUP($C926,'Tarifa Compacta'!$C:$E,2,0)=0,"",VLOOKUP($C926,'Tarifa Compacta'!$C:$E,2,0)),"")</f>
        <v/>
      </c>
      <c r="E926" s="258" t="s">
        <v>3887</v>
      </c>
      <c r="F926" s="1021">
        <f>IFERROR(VLOOKUP($C926,'Tarifa Compacta'!C:F,4,0),"")</f>
        <v>76</v>
      </c>
      <c r="G926" s="179"/>
    </row>
    <row r="927" spans="2:11" ht="21" customHeight="1" outlineLevel="1">
      <c r="B927" s="206">
        <v>5025232804412</v>
      </c>
      <c r="C927" s="211" t="s">
        <v>307</v>
      </c>
      <c r="D927" s="374" t="str">
        <f>IFERROR(IF(VLOOKUP($C927,'Tarifa Compacta'!$C:$E,2,0)=0,"",VLOOKUP($C927,'Tarifa Compacta'!$C:$E,2,0)),"")</f>
        <v/>
      </c>
      <c r="E927" s="478" t="str">
        <f>IFERROR(VLOOKUP($C927,'Tarifa Compacta'!$C:$E,3,0),"")</f>
        <v>Sensor Econavi de ahorro de energía</v>
      </c>
      <c r="F927" s="70">
        <f>IFERROR(VLOOKUP($C927,'Tarifa Compacta'!C:F,4,0),"")</f>
        <v>194</v>
      </c>
      <c r="G927" s="179"/>
    </row>
    <row r="928" spans="2:11" ht="21" customHeight="1" outlineLevel="1">
      <c r="B928" s="212"/>
      <c r="C928" s="73"/>
      <c r="D928" s="383" t="str">
        <f>IFERROR(IF(VLOOKUP($C928,'Tarifa Compacta'!$C:$E,2,0)=0,"",VLOOKUP($C928,'Tarifa Compacta'!$C:$E,2,0)),"")</f>
        <v/>
      </c>
      <c r="E928" s="478" t="str">
        <f>IFERROR(VLOOKUP($C928,'Tarifa Compacta'!$C:$E,3,0),"")</f>
        <v/>
      </c>
      <c r="F928" s="207" t="str">
        <f>IFERROR(VLOOKUP($C928,'Tarifa Compacta'!C:F,4,0),"")</f>
        <v/>
      </c>
      <c r="G928" s="179"/>
    </row>
    <row r="929" spans="2:7" ht="21" customHeight="1" outlineLevel="1">
      <c r="B929" s="194">
        <v>5025232625758</v>
      </c>
      <c r="C929" s="196" t="s">
        <v>266</v>
      </c>
      <c r="D929" s="56" t="str">
        <f>IFERROR(IF(VLOOKUP($C929,'Tarifa Compacta'!$C:$E,2,0)=0,"",VLOOKUP($C929,'Tarifa Compacta'!$C:$E,2,0)),"")</f>
        <v/>
      </c>
      <c r="E929" s="466" t="str">
        <f>IFERROR(VLOOKUP($C929,'Tarifa Compacta'!$C:$E,3,0),"")</f>
        <v>Cámara de mezcla para aporte de aire exterior</v>
      </c>
      <c r="F929" s="61">
        <f>IFERROR(VLOOKUP($C929,'Tarifa Compacta'!C:F,4,0),"")</f>
        <v>498</v>
      </c>
      <c r="G929" s="179"/>
    </row>
    <row r="930" spans="2:7" ht="21" customHeight="1" outlineLevel="1">
      <c r="B930" s="197">
        <v>5025232856664</v>
      </c>
      <c r="C930" s="198" t="s">
        <v>265</v>
      </c>
      <c r="D930" s="374" t="str">
        <f>IFERROR(IF(VLOOKUP($C930,'Tarifa Compacta'!$C:$E,2,0)=0,"",VLOOKUP($C930,'Tarifa Compacta'!$C:$E,2,0)),"")</f>
        <v/>
      </c>
      <c r="E930" s="473" t="str">
        <f>IFERROR(VLOOKUP($C930,'Tarifa Compacta'!$C:$E,3,0),"")</f>
        <v>Plenum para aporte de aire exterior</v>
      </c>
      <c r="F930" s="65">
        <f>IFERROR(VLOOKUP($C930,'Tarifa Compacta'!C:F,4,0),"")</f>
        <v>486</v>
      </c>
      <c r="G930" s="179"/>
    </row>
    <row r="931" spans="2:7" ht="21" customHeight="1" outlineLevel="1">
      <c r="B931" s="210"/>
      <c r="C931" s="67"/>
      <c r="D931" s="383" t="str">
        <f>IFERROR(IF(VLOOKUP($C931,'Tarifa Compacta'!$C:$E,2,0)=0,"",VLOOKUP($C931,'Tarifa Compacta'!$C:$E,2,0)),"")</f>
        <v/>
      </c>
      <c r="E931" s="473" t="str">
        <f>IFERROR(VLOOKUP($C931,'Tarifa Compacta'!$C:$E,3,0),"")</f>
        <v/>
      </c>
      <c r="F931" s="68" t="str">
        <f>IFERROR(VLOOKUP($C931,'Tarifa Compacta'!C:F,4,0),"")</f>
        <v/>
      </c>
      <c r="G931" s="179"/>
    </row>
    <row r="932" spans="2:7" ht="21" customHeight="1" outlineLevel="1">
      <c r="B932" s="206">
        <v>5025232868131</v>
      </c>
      <c r="C932" s="211" t="s">
        <v>624</v>
      </c>
      <c r="D932" s="374" t="str">
        <f>IFERROR(IF(VLOOKUP($C932,'Tarifa Compacta'!$C:$E,2,0)=0,"",VLOOKUP($C932,'Tarifa Compacta'!$C:$E,2,0)),"")</f>
        <v/>
      </c>
      <c r="E932" s="478" t="str">
        <f>IFERROR(VLOOKUP($C932,'Tarifa Compacta'!$C:$E,3,0),"")</f>
        <v>Purificador de aire Nanoe</v>
      </c>
      <c r="F932" s="70">
        <f>IFERROR(VLOOKUP($C932,'Tarifa Compacta'!C:F,4,0),"")</f>
        <v>240</v>
      </c>
      <c r="G932" s="179"/>
    </row>
    <row r="933" spans="2:7" ht="21" customHeight="1" outlineLevel="1">
      <c r="B933" s="210"/>
      <c r="C933" s="67"/>
      <c r="D933" s="383" t="str">
        <f>IFERROR(IF(VLOOKUP($C933,'Tarifa Compacta'!$C:$E,2,0)=0,"",VLOOKUP($C933,'Tarifa Compacta'!$C:$E,2,0)),"")</f>
        <v/>
      </c>
      <c r="E933" s="473" t="str">
        <f>IFERROR(VLOOKUP($C933,'Tarifa Compacta'!$C:$E,3,0),"")</f>
        <v/>
      </c>
      <c r="F933" s="68" t="str">
        <f>IFERROR(VLOOKUP($C933,'Tarifa Compacta'!C:F,4,0),"")</f>
        <v/>
      </c>
      <c r="G933" s="179"/>
    </row>
    <row r="934" spans="2:7" ht="21" customHeight="1" outlineLevel="1">
      <c r="B934" s="194">
        <v>5025232891771</v>
      </c>
      <c r="C934" s="200" t="s">
        <v>2638</v>
      </c>
      <c r="D934" s="381" t="str">
        <f>IFERROR(IF(VLOOKUP($C934,'Tarifa Compacta'!$C:$E,2,0)=0,"",VLOOKUP($C934,'Tarifa Compacta'!$C:$E,2,0)),"")</f>
        <v/>
      </c>
      <c r="E934" s="16" t="str">
        <f>IFERROR(VLOOKUP($C934,'Tarifa Compacta'!$C:$E,3,0),"")</f>
        <v>Módulo de conexión Wi-Fi para PACi (cobertura mejorada) - Nuevo</v>
      </c>
      <c r="F934" s="174">
        <f>IFERROR(VLOOKUP($C934,'Tarifa Compacta'!C:F,4,0),"")</f>
        <v>227</v>
      </c>
      <c r="G934" s="179"/>
    </row>
    <row r="935" spans="2:7" ht="21" customHeight="1" outlineLevel="1">
      <c r="B935" s="194">
        <v>4010869200455</v>
      </c>
      <c r="C935" s="196" t="s">
        <v>318</v>
      </c>
      <c r="D935" s="56" t="str">
        <f>IFERROR(IF(VLOOKUP($C935,'Tarifa Compacta'!$C:$E,2,0)=0,"",VLOOKUP($C935,'Tarifa Compacta'!$C:$E,2,0)),"")</f>
        <v/>
      </c>
      <c r="E935" s="466" t="str">
        <f>IFERROR(VLOOKUP($C935,'Tarifa Compacta'!$C:$E,3,0),"")</f>
        <v>Interfaz KNX (para ud. Interior)</v>
      </c>
      <c r="F935" s="61">
        <f>IFERROR(VLOOKUP($C935,'Tarifa Compacta'!C:F,4,0),"")</f>
        <v>546</v>
      </c>
      <c r="G935" s="179"/>
    </row>
    <row r="936" spans="2:7" ht="21" customHeight="1" outlineLevel="1">
      <c r="B936" s="194">
        <v>4010869200462</v>
      </c>
      <c r="C936" s="196" t="s">
        <v>319</v>
      </c>
      <c r="D936" s="56" t="str">
        <f>IFERROR(IF(VLOOKUP($C936,'Tarifa Compacta'!$C:$E,2,0)=0,"",VLOOKUP($C936,'Tarifa Compacta'!$C:$E,2,0)),"")</f>
        <v/>
      </c>
      <c r="E936" s="466" t="str">
        <f>IFERROR(VLOOKUP($C936,'Tarifa Compacta'!$C:$E,3,0),"")</f>
        <v>Interfaz Modbus RTU (para ud. Interior)</v>
      </c>
      <c r="F936" s="61">
        <f>IFERROR(VLOOKUP($C936,'Tarifa Compacta'!C:F,4,0),"")</f>
        <v>546</v>
      </c>
      <c r="G936" s="179"/>
    </row>
    <row r="937" spans="2:7" ht="21" customHeight="1" outlineLevel="1">
      <c r="B937" s="194">
        <v>4010869213295</v>
      </c>
      <c r="C937" s="196" t="s">
        <v>320</v>
      </c>
      <c r="D937" s="56" t="str">
        <f>IFERROR(IF(VLOOKUP($C937,'Tarifa Compacta'!$C:$E,2,0)=0,"",VLOOKUP($C937,'Tarifa Compacta'!$C:$E,2,0)),"")</f>
        <v/>
      </c>
      <c r="E937" s="466" t="str">
        <f>IFERROR(VLOOKUP($C937,'Tarifa Compacta'!$C:$E,3,0),"")</f>
        <v>Interfaz Modbus para controlar 4 interiores/grupos</v>
      </c>
      <c r="F937" s="61">
        <f>IFERROR(VLOOKUP($C937,'Tarifa Compacta'!C:F,4,0),"")</f>
        <v>981</v>
      </c>
      <c r="G937" s="179"/>
    </row>
    <row r="938" spans="2:7" ht="21" customHeight="1" outlineLevel="1">
      <c r="B938" s="194">
        <v>4010869242776</v>
      </c>
      <c r="C938" s="196" t="s">
        <v>321</v>
      </c>
      <c r="D938" s="56" t="str">
        <f>IFERROR(IF(VLOOKUP($C938,'Tarifa Compacta'!$C:$E,2,0)=0,"",VLOOKUP($C938,'Tarifa Compacta'!$C:$E,2,0)),"")</f>
        <v/>
      </c>
      <c r="E938" s="466" t="str">
        <f>IFERROR(VLOOKUP($C938,'Tarifa Compacta'!$C:$E,3,0),"")</f>
        <v>Interfaz BACnet IP y MSTP (Intesis) para conexión individual</v>
      </c>
      <c r="F938" s="61">
        <f>IFERROR(VLOOKUP($C938,'Tarifa Compacta'!C:F,4,0),"")</f>
        <v>649</v>
      </c>
      <c r="G938" s="179"/>
    </row>
    <row r="939" spans="2:7" ht="21" customHeight="1" outlineLevel="1">
      <c r="B939" s="197">
        <v>5025232851119</v>
      </c>
      <c r="C939" s="198" t="s">
        <v>325</v>
      </c>
      <c r="D939" s="374" t="str">
        <f>IFERROR(IF(VLOOKUP($C939,'Tarifa Compacta'!$C:$E,2,0)=0,"",VLOOKUP($C939,'Tarifa Compacta'!$C:$E,2,0)),"")</f>
        <v/>
      </c>
      <c r="E939" s="479" t="str">
        <f>IFERROR(VLOOKUP($C939,'Tarifa Compacta'!$C:$E,3,0),"")</f>
        <v>Módulo para integración de una unidad RAC en un sistema P-Link</v>
      </c>
      <c r="F939" s="65">
        <f>IFERROR(VLOOKUP($C939,'Tarifa Compacta'!C:F,4,0),"")</f>
        <v>256</v>
      </c>
      <c r="G939" s="179"/>
    </row>
    <row r="940" spans="2:7" ht="21" customHeight="1" outlineLevel="1">
      <c r="B940" s="210"/>
      <c r="C940" s="67"/>
      <c r="D940" s="383" t="str">
        <f>IFERROR(IF(VLOOKUP($C940,'Tarifa Compacta'!$C:$E,2,0)=0,"",VLOOKUP($C940,'Tarifa Compacta'!$C:$E,2,0)),"")</f>
        <v/>
      </c>
      <c r="E940" s="473" t="str">
        <f>IFERROR(VLOOKUP($C940,'Tarifa Compacta'!$C:$E,3,0),"")</f>
        <v/>
      </c>
      <c r="F940" s="68" t="str">
        <f>IFERROR(VLOOKUP($C940,'Tarifa Compacta'!C:F,4,0),"")</f>
        <v/>
      </c>
      <c r="G940" s="179"/>
    </row>
    <row r="941" spans="2:7" ht="21" customHeight="1" outlineLevel="1">
      <c r="B941" s="194">
        <v>4010869186384</v>
      </c>
      <c r="C941" s="196" t="s">
        <v>342</v>
      </c>
      <c r="D941" s="56" t="str">
        <f>IFERROR(IF(VLOOKUP($C941,'Tarifa Compacta'!$C:$E,2,0)=0,"",VLOOKUP($C941,'Tarifa Compacta'!$C:$E,2,0)),"")</f>
        <v/>
      </c>
      <c r="E941" s="466" t="str">
        <f>IFERROR(VLOOKUP($C941,'Tarifa Compacta'!$C:$E,3,0),"")</f>
        <v>Cable para todas las funciones T10</v>
      </c>
      <c r="F941" s="61">
        <f>IFERROR(VLOOKUP($C941,'Tarifa Compacta'!C:F,4,0),"")</f>
        <v>49</v>
      </c>
      <c r="G941" s="179"/>
    </row>
    <row r="942" spans="2:7" ht="21" customHeight="1" outlineLevel="1">
      <c r="B942" s="194">
        <v>4010869195188</v>
      </c>
      <c r="C942" s="196" t="s">
        <v>343</v>
      </c>
      <c r="D942" s="56" t="str">
        <f>IFERROR(IF(VLOOKUP($C942,'Tarifa Compacta'!$C:$E,2,0)=0,"",VLOOKUP($C942,'Tarifa Compacta'!$C:$E,2,0)),"")</f>
        <v/>
      </c>
      <c r="E942" s="466" t="str">
        <f>IFERROR(VLOOKUP($C942,'Tarifa Compacta'!$C:$E,3,0),"")</f>
        <v>Cable para operar el ventilador externo</v>
      </c>
      <c r="F942" s="61">
        <f>IFERROR(VLOOKUP($C942,'Tarifa Compacta'!C:F,4,0),"")</f>
        <v>52</v>
      </c>
      <c r="G942" s="179"/>
    </row>
    <row r="943" spans="2:7" ht="21" customHeight="1" outlineLevel="1">
      <c r="B943" s="194">
        <v>4010869195164</v>
      </c>
      <c r="C943" s="196" t="s">
        <v>344</v>
      </c>
      <c r="D943" s="56" t="str">
        <f>IFERROR(IF(VLOOKUP($C943,'Tarifa Compacta'!$C:$E,2,0)=0,"",VLOOKUP($C943,'Tarifa Compacta'!$C:$E,2,0)),"")</f>
        <v/>
      </c>
      <c r="E943" s="466" t="str">
        <f>IFERROR(VLOOKUP($C943,'Tarifa Compacta'!$C:$E,3,0),"")</f>
        <v>Cable para todas las señales opcionales de supervisión</v>
      </c>
      <c r="F943" s="61">
        <f>IFERROR(VLOOKUP($C943,'Tarifa Compacta'!C:F,4,0),"")</f>
        <v>52</v>
      </c>
      <c r="G943" s="179"/>
    </row>
    <row r="944" spans="2:7" ht="21" customHeight="1" outlineLevel="1">
      <c r="B944" s="194"/>
      <c r="C944" s="196" t="s">
        <v>3583</v>
      </c>
      <c r="D944" s="56"/>
      <c r="E944" s="466" t="str">
        <f>IFERROR(VLOOKUP($C944,'Tarifa Compacta'!$C:$E,3,0),"")</f>
        <v>Conector PCB funciones OPT</v>
      </c>
      <c r="F944" s="61">
        <f>IFERROR(VLOOKUP($C944,'Tarifa Compacta'!C:F,4,0),"")</f>
        <v>30</v>
      </c>
      <c r="G944" s="179"/>
    </row>
    <row r="945" spans="2:7" ht="21" customHeight="1" outlineLevel="1">
      <c r="B945" s="194">
        <v>4010869195171</v>
      </c>
      <c r="C945" s="196" t="s">
        <v>345</v>
      </c>
      <c r="D945" s="56" t="str">
        <f>IFERROR(IF(VLOOKUP($C945,'Tarifa Compacta'!$C:$E,2,0)=0,"",VLOOKUP($C945,'Tarifa Compacta'!$C:$E,2,0)),"")</f>
        <v/>
      </c>
      <c r="E945" s="466" t="str">
        <f>IFERROR(VLOOKUP($C945,'Tarifa Compacta'!$C:$E,3,0),"")</f>
        <v>Cable con Thermo OFF forzado / detección de fugas</v>
      </c>
      <c r="F945" s="61">
        <f>IFERROR(VLOOKUP($C945,'Tarifa Compacta'!C:F,4,0),"")</f>
        <v>52</v>
      </c>
      <c r="G945" s="179"/>
    </row>
    <row r="946" spans="2:7" ht="21" customHeight="1" outlineLevel="1">
      <c r="B946" s="197">
        <v>5025232625796</v>
      </c>
      <c r="C946" s="198" t="s">
        <v>627</v>
      </c>
      <c r="D946" s="374" t="str">
        <f>IFERROR(IF(VLOOKUP($C946,'Tarifa Compacta'!$C:$E,2,0)=0,"",VLOOKUP($C946,'Tarifa Compacta'!$C:$E,2,0)),"")</f>
        <v/>
      </c>
      <c r="E946" s="473" t="str">
        <f>IFERROR(VLOOKUP($C946,'Tarifa Compacta'!$C:$E,3,0),"")</f>
        <v>PCB para caja de recuperación 3 tubos</v>
      </c>
      <c r="F946" s="65">
        <f>IFERROR(VLOOKUP($C946,'Tarifa Compacta'!C:F,4,0),"")</f>
        <v>122</v>
      </c>
      <c r="G946" s="179"/>
    </row>
    <row r="947" spans="2:7" ht="21" customHeight="1" outlineLevel="1">
      <c r="B947" s="210"/>
      <c r="C947" s="67"/>
      <c r="D947" s="383" t="str">
        <f>IFERROR(IF(VLOOKUP($C947,'Tarifa Compacta'!$C:$E,2,0)=0,"",VLOOKUP($C947,'Tarifa Compacta'!$C:$E,2,0)),"")</f>
        <v/>
      </c>
      <c r="E947" s="473" t="str">
        <f>IFERROR(VLOOKUP($C947,'Tarifa Compacta'!$C:$E,3,0),"")</f>
        <v/>
      </c>
      <c r="F947" s="68" t="str">
        <f>IFERROR(VLOOKUP($C947,'Tarifa Compacta'!C:F,4,0),"")</f>
        <v/>
      </c>
      <c r="G947" s="179"/>
    </row>
    <row r="948" spans="2:7" ht="21" customHeight="1" outlineLevel="1">
      <c r="B948" s="194">
        <v>4010869202534</v>
      </c>
      <c r="C948" s="196" t="s">
        <v>431</v>
      </c>
      <c r="D948" s="56" t="str">
        <f>IFERROR(IF(VLOOKUP($C948,'Tarifa Compacta'!$C:$E,2,0)=0,"",VLOOKUP($C948,'Tarifa Compacta'!$C:$E,2,0)),"")</f>
        <v/>
      </c>
      <c r="E948" s="464" t="str">
        <f>IFERROR(VLOOKUP($C948,'Tarifa Compacta'!$C:$E,3,0),"")</f>
        <v>PCB con contactos secos T10 para contactos de ventanas, etc.</v>
      </c>
      <c r="F948" s="61">
        <f>IFERROR(VLOOKUP($C948,'Tarifa Compacta'!C:F,4,0),"")</f>
        <v>117</v>
      </c>
      <c r="G948" s="179"/>
    </row>
    <row r="949" spans="2:7" ht="21" customHeight="1" outlineLevel="1">
      <c r="B949" s="194">
        <v>4010869385558</v>
      </c>
      <c r="C949" s="196" t="s">
        <v>430</v>
      </c>
      <c r="D949" s="56" t="str">
        <f>IFERROR(IF(VLOOKUP($C949,'Tarifa Compacta'!$C:$E,2,0)=0,"",VLOOKUP($C949,'Tarifa Compacta'!$C:$E,2,0)),"")</f>
        <v/>
      </c>
      <c r="E949" s="464" t="str">
        <f>IFERROR(VLOOKUP($C949,'Tarifa Compacta'!$C:$E,3,0),"")</f>
        <v>PCB para control de 3 unidades: redundancia, respaldo, etc.</v>
      </c>
      <c r="F949" s="61">
        <f>IFERROR(VLOOKUP($C949,'Tarifa Compacta'!C:F,4,0),"")</f>
        <v>1945</v>
      </c>
      <c r="G949" s="179"/>
    </row>
    <row r="950" spans="2:7" ht="21" customHeight="1" outlineLevel="1">
      <c r="B950" s="197">
        <v>4010869234054</v>
      </c>
      <c r="C950" s="198" t="s">
        <v>727</v>
      </c>
      <c r="D950" s="102" t="str">
        <f>IFERROR(IF(VLOOKUP($C950,'Tarifa Compacta'!$C:$E,2,0)=0,"",VLOOKUP($C950,'Tarifa Compacta'!$C:$E,2,0)),"")</f>
        <v/>
      </c>
      <c r="E950" s="480" t="str">
        <f>IFERROR(VLOOKUP($C950,'Tarifa Compacta'!$C:$E,3,0),"")</f>
        <v>Placa control velocidad de ventilador EC</v>
      </c>
      <c r="F950" s="65">
        <f>IFERROR(VLOOKUP($C950,'Tarifa Compacta'!C:F,4,0),"")</f>
        <v>685</v>
      </c>
      <c r="G950" s="179"/>
    </row>
    <row r="951" spans="2:7" ht="21" customHeight="1" outlineLevel="1">
      <c r="B951" s="210"/>
      <c r="C951" s="67"/>
      <c r="D951" s="383" t="str">
        <f>IFERROR(IF(VLOOKUP($C951,'Tarifa Compacta'!$C:$E,2,0)=0,"",VLOOKUP($C951,'Tarifa Compacta'!$C:$E,2,0)),"")</f>
        <v/>
      </c>
      <c r="E951" s="473" t="str">
        <f>IFERROR(VLOOKUP($C951,'Tarifa Compacta'!$C:$E,3,0),"")</f>
        <v/>
      </c>
      <c r="F951" s="68" t="str">
        <f>IFERROR(VLOOKUP($C951,'Tarifa Compacta'!C:F,4,0),"")</f>
        <v/>
      </c>
      <c r="G951" s="179"/>
    </row>
    <row r="952" spans="2:7" ht="21" customHeight="1" outlineLevel="1">
      <c r="B952" s="194">
        <v>5025232835539</v>
      </c>
      <c r="C952" s="200" t="s">
        <v>377</v>
      </c>
      <c r="D952" s="381" t="str">
        <f>IFERROR(IF(VLOOKUP($C952,'Tarifa Compacta'!$C:$E,2,0)=0,"",VLOOKUP($C952,'Tarifa Compacta'!$C:$E,2,0)),"")</f>
        <v/>
      </c>
      <c r="E952" s="481" t="str">
        <f>IFERROR(VLOOKUP($C952,'Tarifa Compacta'!$C:$E,3,0),"")</f>
        <v>Módulo para conexión de sistemas VRF a la nube, hasta 128 unidades interiores</v>
      </c>
      <c r="F952" s="174">
        <f>IFERROR(VLOOKUP($C952,'Tarifa Compacta'!C:F,4,0),"")</f>
        <v>450</v>
      </c>
      <c r="G952" s="179"/>
    </row>
    <row r="953" spans="2:7">
      <c r="C953" s="179"/>
      <c r="D953" s="351"/>
      <c r="E953" s="482"/>
      <c r="F953" s="179"/>
      <c r="G953" s="179"/>
    </row>
    <row r="954" spans="2:7">
      <c r="B954" s="36" t="s">
        <v>2583</v>
      </c>
      <c r="D954" s="352"/>
      <c r="F954" s="213"/>
      <c r="G954" s="215"/>
    </row>
    <row r="955" spans="2:7">
      <c r="D955" s="352"/>
      <c r="F955" s="213"/>
      <c r="G955" s="215"/>
    </row>
    <row r="956" spans="2:7">
      <c r="D956" s="352"/>
      <c r="F956" s="213"/>
      <c r="G956" s="215"/>
    </row>
    <row r="957" spans="2:7">
      <c r="D957" s="352"/>
      <c r="F957" s="213"/>
      <c r="G957" s="215"/>
    </row>
    <row r="958" spans="2:7">
      <c r="D958" s="352"/>
      <c r="F958" s="213"/>
      <c r="G958" s="215"/>
    </row>
    <row r="959" spans="2:7">
      <c r="D959" s="352"/>
      <c r="F959" s="213"/>
      <c r="G959" s="215"/>
    </row>
    <row r="960" spans="2:7">
      <c r="D960" s="352"/>
      <c r="F960" s="213"/>
      <c r="G960" s="215"/>
    </row>
    <row r="961" spans="2:7">
      <c r="D961" s="352"/>
      <c r="F961" s="213"/>
      <c r="G961" s="215"/>
    </row>
    <row r="962" spans="2:7">
      <c r="D962" s="352"/>
      <c r="F962" s="213"/>
      <c r="G962" s="215"/>
    </row>
    <row r="963" spans="2:7">
      <c r="D963" s="352"/>
      <c r="F963" s="213"/>
      <c r="G963" s="215"/>
    </row>
    <row r="964" spans="2:7">
      <c r="D964" s="352"/>
      <c r="F964" s="213"/>
    </row>
    <row r="965" spans="2:7">
      <c r="D965" s="352"/>
      <c r="F965" s="213"/>
    </row>
    <row r="966" spans="2:7">
      <c r="B966" s="76"/>
      <c r="C966" s="76"/>
      <c r="D966" s="352"/>
      <c r="E966" s="483"/>
      <c r="F966" s="213"/>
    </row>
    <row r="967" spans="2:7">
      <c r="B967" s="76"/>
      <c r="C967" s="76"/>
      <c r="D967" s="352"/>
      <c r="E967" s="483"/>
      <c r="F967" s="213"/>
    </row>
    <row r="968" spans="2:7">
      <c r="B968" s="76"/>
      <c r="C968" s="76"/>
      <c r="D968" s="352"/>
      <c r="E968" s="483"/>
      <c r="F968" s="213"/>
    </row>
  </sheetData>
  <sheetProtection algorithmName="SHA-512" hashValue="rfDTMMaiWfMYMEoBZa0jnj6/TXLNSnrVp+OApvfNYUK4Ccse6AGmMdMCLlD1bpCQG4E5lrgFKr7MhhYPUk4aHA==" saltValue="U7MJ8UtOmVWYFBy5s3pUhQ==" spinCount="100000" sheet="1" objects="1" scenarios="1"/>
  <mergeCells count="1">
    <mergeCell ref="B795:E795"/>
  </mergeCells>
  <hyperlinks>
    <hyperlink ref="B4" r:id="rId1" display="www.aircon.panasonic.pt" xr:uid="{1C899637-D97E-4702-9AD9-26859ED4DA8E}"/>
  </hyperlinks>
  <pageMargins left="0.7" right="0.7" top="0.75" bottom="0.75" header="0.3" footer="0.3"/>
  <pageSetup paperSize="9" orientation="portrait" r:id="rId2"/>
  <customProperties>
    <customPr name="_pios_id" r:id="rId3"/>
  </customProperties>
  <drawing r:id="rId4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9A7398-B08A-4B4E-956C-FE98BDCB465D}">
  <sheetPr codeName="Hoja14">
    <tabColor rgb="FF1C9FCA"/>
  </sheetPr>
  <dimension ref="A1:K532"/>
  <sheetViews>
    <sheetView showGridLines="0" zoomScaleNormal="100" workbookViewId="0">
      <pane ySplit="5" topLeftCell="A6" activePane="bottomLeft" state="frozen"/>
      <selection pane="bottomLeft" activeCell="B1" sqref="B1"/>
    </sheetView>
  </sheetViews>
  <sheetFormatPr baseColWidth="10" defaultColWidth="0" defaultRowHeight="15" outlineLevelRow="1"/>
  <cols>
    <col min="1" max="1" width="2.5703125" style="76" customWidth="1"/>
    <col min="2" max="2" width="20.5703125" style="187" customWidth="1"/>
    <col min="3" max="3" width="29.5703125" style="187" customWidth="1"/>
    <col min="4" max="4" width="24.85546875" style="39" customWidth="1"/>
    <col min="5" max="5" width="98.7109375" style="467" customWidth="1"/>
    <col min="6" max="6" width="20.5703125" style="213" customWidth="1"/>
    <col min="7" max="7" width="2.5703125" style="76" customWidth="1"/>
    <col min="8" max="8" width="11.5703125" style="76" customWidth="1"/>
    <col min="9" max="16384" width="11.42578125" style="76" hidden="1"/>
  </cols>
  <sheetData>
    <row r="1" spans="2:6" s="17" customFormat="1" ht="12" customHeight="1">
      <c r="B1" s="216"/>
      <c r="C1" s="216"/>
      <c r="D1" s="217"/>
      <c r="E1" s="461"/>
      <c r="F1" s="218"/>
    </row>
    <row r="2" spans="2:6" ht="30" customHeight="1">
      <c r="B2" s="219"/>
      <c r="C2" s="219"/>
      <c r="D2" s="353"/>
      <c r="E2" s="462"/>
      <c r="F2" s="220"/>
    </row>
    <row r="3" spans="2:6" s="19" customFormat="1" ht="28.5">
      <c r="B3" s="276" t="str">
        <f>'Títulos y textos'!A267</f>
        <v>GAMA VRF</v>
      </c>
      <c r="C3" s="221"/>
      <c r="D3" s="354"/>
      <c r="E3" s="366" t="str">
        <f>'Tarifa Compacta'!$E$2</f>
        <v>Febrero 2025</v>
      </c>
      <c r="F3" s="223"/>
    </row>
    <row r="4" spans="2:6" ht="18">
      <c r="B4" s="43" t="str">
        <f>'Tarifa Compacta'!E3</f>
        <v>www.aircon.panasonic.es</v>
      </c>
      <c r="C4" s="331"/>
      <c r="D4" s="365"/>
      <c r="E4" s="463"/>
      <c r="F4" s="333"/>
    </row>
    <row r="5" spans="2:6" ht="39.950000000000003" customHeight="1">
      <c r="B5" s="44" t="str">
        <f>'Títulos y textos'!A8</f>
        <v>CÓDIGO EAN</v>
      </c>
      <c r="C5" s="10" t="str">
        <f>'Títulos y textos'!A9</f>
        <v>MODELO</v>
      </c>
      <c r="D5" s="280" t="str">
        <f>'Títulos y textos'!A12</f>
        <v>Refrigerante</v>
      </c>
      <c r="E5" s="10" t="str">
        <f>'Títulos y textos'!A10</f>
        <v>DESCRIPCIÓN</v>
      </c>
      <c r="F5" s="10" t="str">
        <f>'Títulos y textos'!A13</f>
        <v>PVPR* (€)</v>
      </c>
    </row>
    <row r="6" spans="2:6" s="17" customFormat="1" ht="50.1" customHeight="1">
      <c r="B6" s="224" t="str">
        <f>'Títulos y textos'!A268</f>
        <v>ECOi - UNIDADES EXTERIORES VRF</v>
      </c>
      <c r="C6" s="224"/>
      <c r="D6" s="225"/>
      <c r="E6" s="224"/>
      <c r="F6" s="225"/>
    </row>
    <row r="7" spans="2:6" s="226" customFormat="1" ht="53.25" customHeight="1">
      <c r="B7" s="228" t="str">
        <f>'Títulos y textos'!A269</f>
        <v>MINI VRF R32 ECOI LZ2</v>
      </c>
      <c r="C7" s="228"/>
      <c r="D7" s="355"/>
      <c r="E7" s="227"/>
      <c r="F7" s="229"/>
    </row>
    <row r="8" spans="2:6" s="226" customFormat="1" ht="15.75" customHeight="1">
      <c r="B8" s="230"/>
      <c r="C8" s="230"/>
      <c r="D8" s="356"/>
      <c r="E8" s="230"/>
      <c r="F8" s="231"/>
    </row>
    <row r="9" spans="2:6" ht="29.1" customHeight="1" outlineLevel="1">
      <c r="B9" s="194">
        <v>5025232937882</v>
      </c>
      <c r="C9" s="21" t="s">
        <v>446</v>
      </c>
      <c r="D9" s="350" t="str">
        <f>IFERROR(IF(VLOOKUP($C9,'Tarifa Compacta'!$C:$E,2,0)=0,"",VLOOKUP($C9,'Tarifa Compacta'!$C:$E,2,0)),"")</f>
        <v>R32</v>
      </c>
      <c r="E9" s="464" t="str">
        <f>IFERROR(VLOOKUP($C9,'Tarifa Compacta'!$C:$E,3,0),"")</f>
        <v>R32- 1 ventilador horizontal 12,10kW  - Monofásica</v>
      </c>
      <c r="F9" s="22">
        <f>IFERROR(VLOOKUP($C9,'Tarifa Compacta'!$C:$F,4,0),"")</f>
        <v>6832</v>
      </c>
    </row>
    <row r="10" spans="2:6" ht="29.1" customHeight="1" outlineLevel="1">
      <c r="B10" s="194">
        <v>5025232937905</v>
      </c>
      <c r="C10" s="21" t="s">
        <v>448</v>
      </c>
      <c r="D10" s="350" t="str">
        <f>IFERROR(IF(VLOOKUP($C10,'Tarifa Compacta'!$C:$E,2,0)=0,"",VLOOKUP($C10,'Tarifa Compacta'!$C:$E,2,0)),"")</f>
        <v>R32</v>
      </c>
      <c r="E10" s="464" t="str">
        <f>IFERROR(VLOOKUP($C10,'Tarifa Compacta'!$C:$E,3,0),"")</f>
        <v>R32 - 1 ventilador horizontal 14kW  - Monofásica</v>
      </c>
      <c r="F10" s="22">
        <f>IFERROR(VLOOKUP($C10,'Tarifa Compacta'!$C:$F,4,0),"")</f>
        <v>7259</v>
      </c>
    </row>
    <row r="11" spans="2:6" ht="29.1" customHeight="1" outlineLevel="1">
      <c r="B11" s="194">
        <v>5025232937875</v>
      </c>
      <c r="C11" s="21" t="s">
        <v>450</v>
      </c>
      <c r="D11" s="350" t="str">
        <f>IFERROR(IF(VLOOKUP($C11,'Tarifa Compacta'!$C:$E,2,0)=0,"",VLOOKUP($C11,'Tarifa Compacta'!$C:$E,2,0)),"")</f>
        <v>R32</v>
      </c>
      <c r="E11" s="464" t="str">
        <f>IFERROR(VLOOKUP($C11,'Tarifa Compacta'!$C:$E,3,0),"")</f>
        <v>R32 - 1 ventilador horizontal 15,5kW  - Monofásica</v>
      </c>
      <c r="F11" s="22">
        <f>IFERROR(VLOOKUP($C11,'Tarifa Compacta'!$C:$F,4,0),"")</f>
        <v>8293</v>
      </c>
    </row>
    <row r="12" spans="2:6" ht="29.1" customHeight="1" outlineLevel="1">
      <c r="B12" s="194">
        <v>5025232937899</v>
      </c>
      <c r="C12" s="21" t="s">
        <v>454</v>
      </c>
      <c r="D12" s="350" t="str">
        <f>IFERROR(IF(VLOOKUP($C12,'Tarifa Compacta'!$C:$E,2,0)=0,"",VLOOKUP($C12,'Tarifa Compacta'!$C:$E,2,0)),"")</f>
        <v>R32</v>
      </c>
      <c r="E12" s="464" t="str">
        <f>IFERROR(VLOOKUP($C12,'Tarifa Compacta'!$C:$E,3,0),"")</f>
        <v>R32 - 1 ventilador horizontal 12,10kW  - Trifásica</v>
      </c>
      <c r="F12" s="22">
        <f>IFERROR(VLOOKUP($C12,'Tarifa Compacta'!$C:$F,4,0),"")</f>
        <v>6894</v>
      </c>
    </row>
    <row r="13" spans="2:6" ht="29.1" customHeight="1" outlineLevel="1">
      <c r="B13" s="194">
        <v>5025232937912</v>
      </c>
      <c r="C13" s="21" t="s">
        <v>456</v>
      </c>
      <c r="D13" s="350" t="str">
        <f>IFERROR(IF(VLOOKUP($C13,'Tarifa Compacta'!$C:$E,2,0)=0,"",VLOOKUP($C13,'Tarifa Compacta'!$C:$E,2,0)),"")</f>
        <v>R32</v>
      </c>
      <c r="E13" s="464" t="str">
        <f>IFERROR(VLOOKUP($C13,'Tarifa Compacta'!$C:$E,3,0),"")</f>
        <v>R32 - 1 ventilador horizontal 14kW  - Trifásica</v>
      </c>
      <c r="F13" s="22">
        <f>IFERROR(VLOOKUP($C13,'Tarifa Compacta'!$C:$F,4,0),"")</f>
        <v>7319</v>
      </c>
    </row>
    <row r="14" spans="2:6" ht="29.1" customHeight="1" outlineLevel="1">
      <c r="B14" s="194">
        <v>5025232937868</v>
      </c>
      <c r="C14" s="21" t="s">
        <v>458</v>
      </c>
      <c r="D14" s="350" t="str">
        <f>IFERROR(IF(VLOOKUP($C14,'Tarifa Compacta'!$C:$E,2,0)=0,"",VLOOKUP($C14,'Tarifa Compacta'!$C:$E,2,0)),"")</f>
        <v>R32</v>
      </c>
      <c r="E14" s="464" t="str">
        <f>IFERROR(VLOOKUP($C14,'Tarifa Compacta'!$C:$E,3,0),"")</f>
        <v>R32 - 1 ventilador horizontal 15,50kW  - Trifásica</v>
      </c>
      <c r="F14" s="22">
        <f>IFERROR(VLOOKUP($C14,'Tarifa Compacta'!$C:$F,4,0),"")</f>
        <v>8353</v>
      </c>
    </row>
    <row r="15" spans="2:6" ht="29.1" customHeight="1" outlineLevel="1">
      <c r="B15" s="194">
        <v>5025232915972</v>
      </c>
      <c r="C15" s="21" t="s">
        <v>460</v>
      </c>
      <c r="D15" s="350" t="str">
        <f>IFERROR(IF(VLOOKUP($C15,'Tarifa Compacta'!$C:$E,2,0)=0,"",VLOOKUP($C15,'Tarifa Compacta'!$C:$E,2,0)),"")</f>
        <v>R32</v>
      </c>
      <c r="E15" s="466" t="str">
        <f>IFERROR(VLOOKUP($C15,'Tarifa Compacta'!$C:$E,3,0),"")</f>
        <v>R32 - 2 ventiladores horizontales 20kW  - Trifásica</v>
      </c>
      <c r="F15" s="22">
        <f>IFERROR(VLOOKUP($C15,'Tarifa Compacta'!$C:$F,4,0),"")</f>
        <v>10367</v>
      </c>
    </row>
    <row r="16" spans="2:6" ht="29.1" customHeight="1" outlineLevel="1">
      <c r="B16" s="194">
        <v>5025232915989</v>
      </c>
      <c r="C16" s="21" t="s">
        <v>452</v>
      </c>
      <c r="D16" s="350" t="str">
        <f>IFERROR(IF(VLOOKUP($C16,'Tarifa Compacta'!$C:$E,2,0)=0,"",VLOOKUP($C16,'Tarifa Compacta'!$C:$E,2,0)),"")</f>
        <v>R32</v>
      </c>
      <c r="E16" s="466" t="str">
        <f>IFERROR(VLOOKUP($C16,'Tarifa Compacta'!$C:$E,3,0),"")</f>
        <v>R32 - 2 ventiladores horizontales 25kW  - Trifásica</v>
      </c>
      <c r="F16" s="22">
        <f>IFERROR(VLOOKUP($C16,'Tarifa Compacta'!$C:$F,4,0),"")</f>
        <v>12458</v>
      </c>
    </row>
    <row r="17" spans="2:6" ht="29.1" customHeight="1" outlineLevel="1">
      <c r="B17" s="194"/>
      <c r="C17" s="21" t="s">
        <v>684</v>
      </c>
      <c r="D17" s="350" t="str">
        <f>IFERROR(IF(VLOOKUP($C17,'Tarifa Compacta'!$C:$E,2,0)=0,"",VLOOKUP($C17,'Tarifa Compacta'!$C:$E,2,0)),"")</f>
        <v>R32</v>
      </c>
      <c r="E17" s="464" t="str">
        <f>IFERROR(VLOOKUP($C17,'Tarifa Compacta'!$C:$E,3,0),"")</f>
        <v>R32 - 2 ventiladores horizontales 20kW  - Trifásica. Con tratamiento anticorrosión.* Consulte disponibilidad.</v>
      </c>
      <c r="F17" s="22">
        <f>IFERROR(VLOOKUP($C17,'Tarifa Compacta'!$C:$F,4,0),"")</f>
        <v>13453</v>
      </c>
    </row>
    <row r="18" spans="2:6" ht="29.1" customHeight="1" outlineLevel="1">
      <c r="B18" s="194">
        <v>4010869376105</v>
      </c>
      <c r="C18" s="23" t="s">
        <v>685</v>
      </c>
      <c r="D18" s="358" t="str">
        <f>IFERROR(IF(VLOOKUP($C18,'Tarifa Compacta'!$C:$E,2,0)=0,"",VLOOKUP($C18,'Tarifa Compacta'!$C:$E,2,0)),"")</f>
        <v>R32</v>
      </c>
      <c r="E18" s="480" t="str">
        <f>IFERROR(VLOOKUP($C18,'Tarifa Compacta'!$C:$E,3,0),"")</f>
        <v>R32 - 2 ventiladores horizontales 25kW  - Trifásica. Con tratamiento anticorrosión.* Consulte disponibilidad.</v>
      </c>
      <c r="F18" s="27">
        <f>IFERROR(VLOOKUP($C18,'Tarifa Compacta'!$C:$F,4,0),"")</f>
        <v>16130</v>
      </c>
    </row>
    <row r="19" spans="2:6" s="226" customFormat="1" ht="53.25" customHeight="1">
      <c r="B19" s="228" t="str">
        <f>'Títulos y textos'!A270</f>
        <v>MINI VRF R410A ECOI LE2</v>
      </c>
      <c r="C19" s="228"/>
      <c r="D19" s="355"/>
      <c r="E19" s="227"/>
      <c r="F19" s="229" t="str">
        <f>IFERROR(VLOOKUP($C19,'Tarifa Compacta'!$C:$F,4,0),"")</f>
        <v/>
      </c>
    </row>
    <row r="20" spans="2:6" s="226" customFormat="1" ht="15.75" customHeight="1">
      <c r="B20" s="230" t="s">
        <v>1049</v>
      </c>
      <c r="C20" s="230"/>
      <c r="D20" s="356" t="str">
        <f>IFERROR(IF(VLOOKUP($C20,'Tarifa Compacta'!$C:$E,2,0)=0,"",VLOOKUP($C20,'Tarifa Compacta'!$C:$E,2,0)),"")</f>
        <v/>
      </c>
      <c r="E20" s="230" t="str">
        <f>IFERROR(VLOOKUP($C20,'Tarifa Compacta'!$C:$E,3,0),"")</f>
        <v/>
      </c>
      <c r="F20" s="231" t="str">
        <f>IFERROR(VLOOKUP($C20,'Tarifa Compacta'!$C:$F,4,0),"")</f>
        <v/>
      </c>
    </row>
    <row r="21" spans="2:6" ht="29.1" customHeight="1" outlineLevel="1">
      <c r="B21" s="194">
        <v>5025232871964</v>
      </c>
      <c r="C21" s="32" t="s">
        <v>445</v>
      </c>
      <c r="D21" s="350" t="str">
        <f>IFERROR(IF(VLOOKUP($C21,'Tarifa Compacta'!$C:$E,2,0)=0,"",VLOOKUP($C21,'Tarifa Compacta'!$C:$E,2,0)),"")</f>
        <v>R410A</v>
      </c>
      <c r="E21" s="464" t="str">
        <f>IFERROR(VLOOKUP($C21,'Tarifa Compacta'!$C:$E,3,0),"")</f>
        <v>1 ventilador horizontal 12,10kW  - Monofásica</v>
      </c>
      <c r="F21" s="22">
        <f>IFERROR(VLOOKUP($C21,'Tarifa Compacta'!$C:$F,4,0),"")</f>
        <v>6601</v>
      </c>
    </row>
    <row r="22" spans="2:6" ht="29.1" customHeight="1" outlineLevel="1">
      <c r="B22" s="194">
        <v>5025232871971</v>
      </c>
      <c r="C22" s="21" t="s">
        <v>447</v>
      </c>
      <c r="D22" s="350" t="str">
        <f>IFERROR(IF(VLOOKUP($C22,'Tarifa Compacta'!$C:$E,2,0)=0,"",VLOOKUP($C22,'Tarifa Compacta'!$C:$E,2,0)),"")</f>
        <v>R410A</v>
      </c>
      <c r="E22" s="464" t="str">
        <f>IFERROR(VLOOKUP($C22,'Tarifa Compacta'!$C:$E,3,0),"")</f>
        <v>1 ventilador horizontal 14kW  - Monofásica</v>
      </c>
      <c r="F22" s="22">
        <f>IFERROR(VLOOKUP($C22,'Tarifa Compacta'!$C:$F,4,0),"")</f>
        <v>6977</v>
      </c>
    </row>
    <row r="23" spans="2:6" ht="29.1" customHeight="1" outlineLevel="1">
      <c r="B23" s="194">
        <v>5025232871988</v>
      </c>
      <c r="C23" s="21" t="s">
        <v>449</v>
      </c>
      <c r="D23" s="350" t="str">
        <f>IFERROR(IF(VLOOKUP($C23,'Tarifa Compacta'!$C:$E,2,0)=0,"",VLOOKUP($C23,'Tarifa Compacta'!$C:$E,2,0)),"")</f>
        <v>R410A</v>
      </c>
      <c r="E23" s="464" t="str">
        <f>IFERROR(VLOOKUP($C23,'Tarifa Compacta'!$C:$E,3,0),"")</f>
        <v>1 ventilador horizontal 15,5kW  - Monofásica</v>
      </c>
      <c r="F23" s="22">
        <f>IFERROR(VLOOKUP($C23,'Tarifa Compacta'!$C:$F,4,0),"")</f>
        <v>7887</v>
      </c>
    </row>
    <row r="24" spans="2:6" ht="29.1" customHeight="1" outlineLevel="1">
      <c r="B24" s="194">
        <v>5025232880843</v>
      </c>
      <c r="C24" s="21" t="s">
        <v>453</v>
      </c>
      <c r="D24" s="350" t="str">
        <f>IFERROR(IF(VLOOKUP($C24,'Tarifa Compacta'!$C:$E,2,0)=0,"",VLOOKUP($C24,'Tarifa Compacta'!$C:$E,2,0)),"")</f>
        <v>R410A</v>
      </c>
      <c r="E24" s="464" t="str">
        <f>IFERROR(VLOOKUP($C24,'Tarifa Compacta'!$C:$E,3,0),"")</f>
        <v>1 ventilador horizontal 12,10kW  - Trifásica</v>
      </c>
      <c r="F24" s="22">
        <f>IFERROR(VLOOKUP($C24,'Tarifa Compacta'!$C:$F,4,0),"")</f>
        <v>6654</v>
      </c>
    </row>
    <row r="25" spans="2:6" ht="29.1" customHeight="1" outlineLevel="1">
      <c r="B25" s="194">
        <v>5025232880850</v>
      </c>
      <c r="C25" s="21" t="s">
        <v>455</v>
      </c>
      <c r="D25" s="350" t="str">
        <f>IFERROR(IF(VLOOKUP($C25,'Tarifa Compacta'!$C:$E,2,0)=0,"",VLOOKUP($C25,'Tarifa Compacta'!$C:$E,2,0)),"")</f>
        <v>R410A</v>
      </c>
      <c r="E25" s="464" t="str">
        <f>IFERROR(VLOOKUP($C25,'Tarifa Compacta'!$C:$E,3,0),"")</f>
        <v>1 ventilador horizontal 14kW  - Trifásica</v>
      </c>
      <c r="F25" s="22">
        <f>IFERROR(VLOOKUP($C25,'Tarifa Compacta'!$C:$F,4,0),"")</f>
        <v>7030</v>
      </c>
    </row>
    <row r="26" spans="2:6" ht="29.1" customHeight="1" outlineLevel="1">
      <c r="B26" s="194">
        <v>5025232880874</v>
      </c>
      <c r="C26" s="21" t="s">
        <v>457</v>
      </c>
      <c r="D26" s="350" t="str">
        <f>IFERROR(IF(VLOOKUP($C26,'Tarifa Compacta'!$C:$E,2,0)=0,"",VLOOKUP($C26,'Tarifa Compacta'!$C:$E,2,0)),"")</f>
        <v>R410A</v>
      </c>
      <c r="E26" s="464" t="str">
        <f>IFERROR(VLOOKUP($C26,'Tarifa Compacta'!$C:$E,3,0),"")</f>
        <v>1 ventilador horizontal 15,5kW  - Trifásica</v>
      </c>
      <c r="F26" s="22">
        <f>IFERROR(VLOOKUP($C26,'Tarifa Compacta'!$C:$F,4,0),"")</f>
        <v>7940</v>
      </c>
    </row>
    <row r="27" spans="2:6" ht="29.1" customHeight="1" outlineLevel="1">
      <c r="B27" s="194">
        <v>5025232854387</v>
      </c>
      <c r="C27" s="21" t="s">
        <v>459</v>
      </c>
      <c r="D27" s="350" t="str">
        <f>IFERROR(IF(VLOOKUP($C27,'Tarifa Compacta'!$C:$E,2,0)=0,"",VLOOKUP($C27,'Tarifa Compacta'!$C:$E,2,0)),"")</f>
        <v>R410A</v>
      </c>
      <c r="E27" s="466" t="str">
        <f>IFERROR(VLOOKUP($C27,'Tarifa Compacta'!$C:$E,3,0),"")</f>
        <v>2 ventiladores horizontales 20kW  - Trifásica</v>
      </c>
      <c r="F27" s="22">
        <f>IFERROR(VLOOKUP($C27,'Tarifa Compacta'!$C:$F,4,0),"")</f>
        <v>9621</v>
      </c>
    </row>
    <row r="28" spans="2:6" ht="29.1" customHeight="1" outlineLevel="1">
      <c r="B28" s="194">
        <v>5025232854370</v>
      </c>
      <c r="C28" s="21" t="s">
        <v>451</v>
      </c>
      <c r="D28" s="350" t="str">
        <f>IFERROR(IF(VLOOKUP($C28,'Tarifa Compacta'!$C:$E,2,0)=0,"",VLOOKUP($C28,'Tarifa Compacta'!$C:$E,2,0)),"")</f>
        <v>R410A</v>
      </c>
      <c r="E28" s="466" t="str">
        <f>IFERROR(VLOOKUP($C28,'Tarifa Compacta'!$C:$E,3,0),"")</f>
        <v>2 ventiladores horizontales 25,0kW  - Trifásica</v>
      </c>
      <c r="F28" s="22">
        <f>IFERROR(VLOOKUP($C28,'Tarifa Compacta'!$C:$F,4,0),"")</f>
        <v>10546</v>
      </c>
    </row>
    <row r="29" spans="2:6" ht="29.1" customHeight="1" outlineLevel="1">
      <c r="B29" s="194">
        <v>4010869206334</v>
      </c>
      <c r="C29" s="21" t="s">
        <v>682</v>
      </c>
      <c r="D29" s="350" t="str">
        <f>IFERROR(IF(VLOOKUP($C29,'Tarifa Compacta'!$C:$E,2,0)=0,"",VLOOKUP($C29,'Tarifa Compacta'!$C:$E,2,0)),"")</f>
        <v>R410A</v>
      </c>
      <c r="E29" s="464" t="str">
        <f>IFERROR(VLOOKUP($C29,'Tarifa Compacta'!$C:$E,3,0),"")</f>
        <v>2 ventiladores horizontales 20kW  - Trifásica. Con tratamiento anticorrosión.* Consulte disponibilidad.</v>
      </c>
      <c r="F29" s="22">
        <f>IFERROR(VLOOKUP($C29,'Tarifa Compacta'!$C:$F,4,0),"")</f>
        <v>13015</v>
      </c>
    </row>
    <row r="30" spans="2:6" ht="29.1" customHeight="1" outlineLevel="1">
      <c r="B30" s="197">
        <v>4010869206341</v>
      </c>
      <c r="C30" s="23" t="s">
        <v>683</v>
      </c>
      <c r="D30" s="350" t="str">
        <f>IFERROR(IF(VLOOKUP($C30,'Tarifa Compacta'!$C:$E,2,0)=0,"",VLOOKUP($C30,'Tarifa Compacta'!$C:$E,2,0)),"")</f>
        <v>R410A</v>
      </c>
      <c r="E30" s="464" t="str">
        <f>IFERROR(VLOOKUP($C30,'Tarifa Compacta'!$C:$E,3,0),"")</f>
        <v>2 ventiladores horizontales 25kW  - Trifásica. Con tratamiento anticorrosión.* Consulte disponibilidad.</v>
      </c>
      <c r="F30" s="22">
        <f>IFERROR(VLOOKUP($C30,'Tarifa Compacta'!$C:$F,4,0),"")</f>
        <v>13788</v>
      </c>
    </row>
    <row r="31" spans="2:6" s="226" customFormat="1" ht="53.25" customHeight="1">
      <c r="B31" s="59" t="str">
        <f>'Títulos y textos'!A271</f>
        <v>VRF A DOS TUBOS R32 ECOi MZ1 - Disponible Marzo 2025</v>
      </c>
      <c r="C31" s="59"/>
      <c r="D31" s="355"/>
      <c r="E31" s="227"/>
      <c r="F31" s="229" t="str">
        <f>IFERROR(VLOOKUP($C31,'Tarifa Compacta'!$C:$F,4,0),"")</f>
        <v/>
      </c>
    </row>
    <row r="32" spans="2:6" s="226" customFormat="1" ht="15.75" customHeight="1">
      <c r="B32" s="230" t="s">
        <v>1049</v>
      </c>
      <c r="C32" s="230"/>
      <c r="D32" s="356" t="str">
        <f>IFERROR(IF(VLOOKUP($C32,'Tarifa Compacta'!$C:$E,2,0)=0,"",VLOOKUP($C32,'Tarifa Compacta'!$C:$E,2,0)),"")</f>
        <v/>
      </c>
      <c r="E32" s="230" t="str">
        <f>IFERROR(VLOOKUP($C32,'Tarifa Compacta'!$C:$E,3,0),"")</f>
        <v/>
      </c>
      <c r="F32" s="231" t="str">
        <f>IFERROR(VLOOKUP($C32,'Tarifa Compacta'!$C:$F,4,0),"")</f>
        <v/>
      </c>
    </row>
    <row r="33" spans="2:6" ht="29.1" customHeight="1" outlineLevel="1">
      <c r="B33" s="650" t="s">
        <v>4785</v>
      </c>
      <c r="C33" s="968" t="s">
        <v>3590</v>
      </c>
      <c r="D33" s="661" t="str">
        <f>IFERROR(IF(VLOOKUP($C33,'Tarifa Compacta'!$C:$E,2,0)=0,"",VLOOKUP($C33,'Tarifa Compacta'!$C:$E,2,0)),"")</f>
        <v>R32</v>
      </c>
      <c r="E33" s="960" t="str">
        <f>IFERROR(VLOOKUP($C33,'Tarifa Compacta'!$C:$E,3,0),"")</f>
        <v>22,40KW, 1 ventilador vertical, trifásica, salida a dos tubos. Color negro grafito (Disponible Marzo 2025)</v>
      </c>
      <c r="F33" s="653">
        <f>IFERROR(VLOOKUP($C33,'Tarifa Compacta'!$C:$F,4,0),"")</f>
        <v>12051</v>
      </c>
    </row>
    <row r="34" spans="2:6" ht="29.1" customHeight="1" outlineLevel="1">
      <c r="B34" s="650" t="s">
        <v>4786</v>
      </c>
      <c r="C34" s="685" t="s">
        <v>3588</v>
      </c>
      <c r="D34" s="661" t="str">
        <f>IFERROR(IF(VLOOKUP($C34,'Tarifa Compacta'!$C:$E,2,0)=0,"",VLOOKUP($C34,'Tarifa Compacta'!$C:$E,2,0)),"")</f>
        <v>R32</v>
      </c>
      <c r="E34" s="652" t="str">
        <f>IFERROR(VLOOKUP($C34,'Tarifa Compacta'!$C:$E,3,0),"")</f>
        <v>28KW, 1 ventilador vertical, trifásica, salida a dos tubos. Color negro grafito (Disponible Marzo 2025)</v>
      </c>
      <c r="F34" s="653">
        <f>IFERROR(VLOOKUP($C34,'Tarifa Compacta'!$C:$F,4,0),"")</f>
        <v>13391</v>
      </c>
    </row>
    <row r="35" spans="2:6" ht="29.1" customHeight="1" outlineLevel="1">
      <c r="B35" s="755" t="s">
        <v>4787</v>
      </c>
      <c r="C35" s="687" t="s">
        <v>3589</v>
      </c>
      <c r="D35" s="661" t="str">
        <f>IFERROR(IF(VLOOKUP($C35,'Tarifa Compacta'!$C:$E,2,0)=0,"",VLOOKUP($C35,'Tarifa Compacta'!$C:$E,2,0)),"")</f>
        <v>R32</v>
      </c>
      <c r="E35" s="652" t="str">
        <f>IFERROR(VLOOKUP($C35,'Tarifa Compacta'!$C:$E,3,0),"")</f>
        <v>33,50KW, 1 ventilador vertical, trifásica, salida a dos tubos. Color negro grafito (Disponible Marzo 2025)</v>
      </c>
      <c r="F35" s="653">
        <f>IFERROR(VLOOKUP($C35,'Tarifa Compacta'!$C:$F,4,0),"")</f>
        <v>15915</v>
      </c>
    </row>
    <row r="36" spans="2:6" ht="53.25" customHeight="1" outlineLevel="1">
      <c r="B36" s="59" t="str">
        <f>'Títulos y textos'!A272</f>
        <v>VRF A DOS TUBOS R32 ECOi MZ1 (ANTI-CORROSIÓN) - Disponible Marzo 2025</v>
      </c>
      <c r="C36" s="59"/>
      <c r="D36" s="355"/>
      <c r="E36" s="227"/>
      <c r="F36" s="229" t="str">
        <f>IFERROR(VLOOKUP($C36,'Tarifa Compacta'!$C:$F,4,0),"")</f>
        <v/>
      </c>
    </row>
    <row r="37" spans="2:6" ht="29.1" customHeight="1" outlineLevel="1">
      <c r="B37" s="230" t="s">
        <v>1049</v>
      </c>
      <c r="C37" s="230"/>
      <c r="D37" s="356" t="str">
        <f>IFERROR(IF(VLOOKUP($C37,'Tarifa Compacta'!$C:$E,2,0)=0,"",VLOOKUP($C37,'Tarifa Compacta'!$C:$E,2,0)),"")</f>
        <v/>
      </c>
      <c r="E37" s="230" t="str">
        <f>IFERROR(VLOOKUP($C37,'Tarifa Compacta'!$C:$E,3,0),"")</f>
        <v/>
      </c>
      <c r="F37" s="231" t="str">
        <f>IFERROR(VLOOKUP($C37,'Tarifa Compacta'!$C:$F,4,0),"")</f>
        <v/>
      </c>
    </row>
    <row r="38" spans="2:6" ht="29.1" customHeight="1" outlineLevel="1">
      <c r="B38" s="650" t="s">
        <v>4309</v>
      </c>
      <c r="C38" s="968" t="s">
        <v>4615</v>
      </c>
      <c r="D38" s="661" t="str">
        <f>IFERROR(IF(VLOOKUP($C38,'Tarifa Compacta'!$C:$E,2,0)=0,"",VLOOKUP($C38,'Tarifa Compacta'!$C:$E,2,0)),"")</f>
        <v>R32</v>
      </c>
      <c r="E38" s="960" t="str">
        <f>IFERROR(VLOOKUP($C38,'Tarifa Compacta'!$C:$E,3,0),"")</f>
        <v>22,40kW. Con tratamiento anticorrosión. *Consulte disponibilidad.</v>
      </c>
      <c r="F38" s="653">
        <f>IFERROR(VLOOKUP($C38,'Tarifa Compacta'!$C:$F,4,0),"")</f>
        <v>16238</v>
      </c>
    </row>
    <row r="39" spans="2:6" ht="29.1" customHeight="1" outlineLevel="1">
      <c r="B39" s="650" t="s">
        <v>4309</v>
      </c>
      <c r="C39" s="685" t="s">
        <v>4616</v>
      </c>
      <c r="D39" s="661" t="str">
        <f>IFERROR(IF(VLOOKUP($C39,'Tarifa Compacta'!$C:$E,2,0)=0,"",VLOOKUP($C39,'Tarifa Compacta'!$C:$E,2,0)),"")</f>
        <v>R32</v>
      </c>
      <c r="E39" s="652" t="str">
        <f>IFERROR(VLOOKUP($C39,'Tarifa Compacta'!$C:$E,3,0),"")</f>
        <v>28kW. Con tratamiento anticorrosión. *Consulte disponibilidad.</v>
      </c>
      <c r="F39" s="653">
        <f>IFERROR(VLOOKUP($C39,'Tarifa Compacta'!$C:$F,4,0),"")</f>
        <v>17580</v>
      </c>
    </row>
    <row r="40" spans="2:6" ht="29.1" customHeight="1" outlineLevel="1">
      <c r="B40" s="755" t="s">
        <v>4309</v>
      </c>
      <c r="C40" s="687" t="s">
        <v>4617</v>
      </c>
      <c r="D40" s="661" t="str">
        <f>IFERROR(IF(VLOOKUP($C40,'Tarifa Compacta'!$C:$E,2,0)=0,"",VLOOKUP($C40,'Tarifa Compacta'!$C:$E,2,0)),"")</f>
        <v>R32</v>
      </c>
      <c r="E40" s="652" t="str">
        <f>IFERROR(VLOOKUP($C40,'Tarifa Compacta'!$C:$E,3,0),"")</f>
        <v>33,50kW. Con tratamiento anticorrosión. *Consulte disponibilidad.</v>
      </c>
      <c r="F40" s="653">
        <f>IFERROR(VLOOKUP($C40,'Tarifa Compacta'!$C:$F,4,0),"")</f>
        <v>20919</v>
      </c>
    </row>
    <row r="41" spans="2:6" s="226" customFormat="1" ht="53.25" customHeight="1">
      <c r="B41" s="59" t="str">
        <f>'Títulos y textos'!A273</f>
        <v>VRF A DOS TUBOS R410A ECOi EX ME2</v>
      </c>
      <c r="C41" s="59"/>
      <c r="D41" s="355"/>
      <c r="E41" s="227"/>
      <c r="F41" s="229" t="str">
        <f>IFERROR(VLOOKUP($C41,'Tarifa Compacta'!$C:$F,4,0),"")</f>
        <v/>
      </c>
    </row>
    <row r="42" spans="2:6" s="226" customFormat="1" ht="15.75" customHeight="1">
      <c r="B42" s="230" t="s">
        <v>1049</v>
      </c>
      <c r="C42" s="230"/>
      <c r="D42" s="356" t="str">
        <f>IFERROR(IF(VLOOKUP($C42,'Tarifa Compacta'!$C:$E,2,0)=0,"",VLOOKUP($C42,'Tarifa Compacta'!$C:$E,2,0)),"")</f>
        <v/>
      </c>
      <c r="E42" s="230" t="str">
        <f>IFERROR(VLOOKUP($C42,'Tarifa Compacta'!$C:$E,3,0),"")</f>
        <v/>
      </c>
      <c r="F42" s="231" t="str">
        <f>IFERROR(VLOOKUP($C42,'Tarifa Compacta'!$C:$F,4,0),"")</f>
        <v/>
      </c>
    </row>
    <row r="43" spans="2:6" ht="29.1" customHeight="1" outlineLevel="1">
      <c r="B43" s="194">
        <v>5025232851225</v>
      </c>
      <c r="C43" s="20" t="s">
        <v>438</v>
      </c>
      <c r="D43" s="350" t="str">
        <f>IFERROR(IF(VLOOKUP($C43,'Tarifa Compacta'!$C:$E,2,0)=0,"",VLOOKUP($C43,'Tarifa Compacta'!$C:$E,2,0)),"")</f>
        <v>R410A</v>
      </c>
      <c r="E43" s="475" t="str">
        <f>IFERROR(VLOOKUP($C43,'Tarifa Compacta'!$C:$E,3,0),"")</f>
        <v>22,40KW, 1 ventilador vertical, trifásica, salida a dos tubos.</v>
      </c>
      <c r="F43" s="22">
        <f>IFERROR(VLOOKUP($C43,'Tarifa Compacta'!$C:$F,4,0),"")</f>
        <v>11592</v>
      </c>
    </row>
    <row r="44" spans="2:6" ht="29.1" customHeight="1" outlineLevel="1">
      <c r="B44" s="194">
        <v>5025232851140</v>
      </c>
      <c r="C44" s="21" t="s">
        <v>432</v>
      </c>
      <c r="D44" s="350" t="str">
        <f>IFERROR(IF(VLOOKUP($C44,'Tarifa Compacta'!$C:$E,2,0)=0,"",VLOOKUP($C44,'Tarifa Compacta'!$C:$E,2,0)),"")</f>
        <v>R410A</v>
      </c>
      <c r="E44" s="466" t="str">
        <f>IFERROR(VLOOKUP($C44,'Tarifa Compacta'!$C:$E,3,0),"")</f>
        <v>28KW, 1 ventilador vertical, trifásica, salida a dos tubos.</v>
      </c>
      <c r="F44" s="22">
        <f>IFERROR(VLOOKUP($C44,'Tarifa Compacta'!$C:$F,4,0),"")</f>
        <v>12881</v>
      </c>
    </row>
    <row r="45" spans="2:6" ht="29.1" customHeight="1" outlineLevel="1">
      <c r="B45" s="194">
        <v>5025232851157</v>
      </c>
      <c r="C45" s="21" t="s">
        <v>433</v>
      </c>
      <c r="D45" s="350" t="str">
        <f>IFERROR(IF(VLOOKUP($C45,'Tarifa Compacta'!$C:$E,2,0)=0,"",VLOOKUP($C45,'Tarifa Compacta'!$C:$E,2,0)),"")</f>
        <v>R410A</v>
      </c>
      <c r="E45" s="466" t="str">
        <f>IFERROR(VLOOKUP($C45,'Tarifa Compacta'!$C:$E,3,0),"")</f>
        <v>33,50KW, 1 ventilador vertical, trifásica, salida a dos tubos.</v>
      </c>
      <c r="F45" s="22">
        <f>IFERROR(VLOOKUP($C45,'Tarifa Compacta'!$C:$F,4,0),"")</f>
        <v>15309</v>
      </c>
    </row>
    <row r="46" spans="2:6" ht="29.1" customHeight="1" outlineLevel="1">
      <c r="B46" s="194">
        <v>5025232851164</v>
      </c>
      <c r="C46" s="21" t="s">
        <v>434</v>
      </c>
      <c r="D46" s="350" t="str">
        <f>IFERROR(IF(VLOOKUP($C46,'Tarifa Compacta'!$C:$E,2,0)=0,"",VLOOKUP($C46,'Tarifa Compacta'!$C:$E,2,0)),"")</f>
        <v>R410A</v>
      </c>
      <c r="E46" s="466" t="str">
        <f>IFERROR(VLOOKUP($C46,'Tarifa Compacta'!$C:$E,3,0),"")</f>
        <v>40KW, 1 ventilador vertical, trifásica, salida a dos tubos.</v>
      </c>
      <c r="F46" s="22">
        <f>IFERROR(VLOOKUP($C46,'Tarifa Compacta'!$C:$F,4,0),"")</f>
        <v>18116</v>
      </c>
    </row>
    <row r="47" spans="2:6" ht="29.1" customHeight="1" outlineLevel="1">
      <c r="B47" s="194">
        <v>5025232851171</v>
      </c>
      <c r="C47" s="21" t="s">
        <v>435</v>
      </c>
      <c r="D47" s="350" t="str">
        <f>IFERROR(IF(VLOOKUP($C47,'Tarifa Compacta'!$C:$E,2,0)=0,"",VLOOKUP($C47,'Tarifa Compacta'!$C:$E,2,0)),"")</f>
        <v>R410A</v>
      </c>
      <c r="E47" s="466" t="str">
        <f>IFERROR(VLOOKUP($C47,'Tarifa Compacta'!$C:$E,3,0),"")</f>
        <v>44,50KW, 1 ventilador vertical, trifásica, salida a dos tubos.</v>
      </c>
      <c r="F47" s="22">
        <f>IFERROR(VLOOKUP($C47,'Tarifa Compacta'!$C:$F,4,0),"")</f>
        <v>20279</v>
      </c>
    </row>
    <row r="48" spans="2:6" ht="29.1" customHeight="1" outlineLevel="1">
      <c r="B48" s="194">
        <v>5025232851188</v>
      </c>
      <c r="C48" s="21" t="s">
        <v>436</v>
      </c>
      <c r="D48" s="350" t="str">
        <f>IFERROR(IF(VLOOKUP($C48,'Tarifa Compacta'!$C:$E,2,0)=0,"",VLOOKUP($C48,'Tarifa Compacta'!$C:$E,2,0)),"")</f>
        <v>R410A</v>
      </c>
      <c r="E48" s="466" t="str">
        <f>IFERROR(VLOOKUP($C48,'Tarifa Compacta'!$C:$E,3,0),"")</f>
        <v>50,40KW, 1 ventilador vertical, trifásica, salida a dos tubos.</v>
      </c>
      <c r="F48" s="22">
        <f>IFERROR(VLOOKUP($C48,'Tarifa Compacta'!$C:$F,4,0),"")</f>
        <v>23594</v>
      </c>
    </row>
    <row r="49" spans="2:6" ht="29.1" customHeight="1" outlineLevel="1">
      <c r="B49" s="197">
        <v>5025232851195</v>
      </c>
      <c r="C49" s="23" t="s">
        <v>437</v>
      </c>
      <c r="D49" s="358" t="str">
        <f>IFERROR(IF(VLOOKUP($C49,'Tarifa Compacta'!$C:$E,2,0)=0,"",VLOOKUP($C49,'Tarifa Compacta'!$C:$E,2,0)),"")</f>
        <v>R410A</v>
      </c>
      <c r="E49" s="473" t="str">
        <f>IFERROR(VLOOKUP($C49,'Tarifa Compacta'!$C:$E,3,0),"")</f>
        <v>56KW, 1 ventilador vertical, trifásica, salida a dos tubos.</v>
      </c>
      <c r="F49" s="27">
        <f>IFERROR(VLOOKUP($C49,'Tarifa Compacta'!$C:$F,4,0),"")</f>
        <v>25590</v>
      </c>
    </row>
    <row r="50" spans="2:6" s="226" customFormat="1" ht="53.25" customHeight="1">
      <c r="B50" s="59" t="str">
        <f>'Títulos y textos'!A274</f>
        <v>VRF A DOS TUBOS R410A ECOi EX ME2 (ANTI-CORROSIÓN)</v>
      </c>
      <c r="C50" s="59"/>
      <c r="D50" s="355"/>
      <c r="E50" s="227"/>
      <c r="F50" s="229" t="str">
        <f>IFERROR(VLOOKUP($C50,'Tarifa Compacta'!$C:$F,4,0),"")</f>
        <v/>
      </c>
    </row>
    <row r="51" spans="2:6" s="226" customFormat="1" ht="15.75" customHeight="1">
      <c r="B51" s="230" t="s">
        <v>1049</v>
      </c>
      <c r="C51" s="230"/>
      <c r="D51" s="356" t="str">
        <f>IFERROR(IF(VLOOKUP($C51,'Tarifa Compacta'!$C:$E,2,0)=0,"",VLOOKUP($C51,'Tarifa Compacta'!$C:$E,2,0)),"")</f>
        <v/>
      </c>
      <c r="E51" s="230" t="str">
        <f>IFERROR(VLOOKUP($C51,'Tarifa Compacta'!$C:$E,3,0),"")</f>
        <v/>
      </c>
      <c r="F51" s="231" t="str">
        <f>IFERROR(VLOOKUP($C51,'Tarifa Compacta'!$C:$F,4,0),"")</f>
        <v/>
      </c>
    </row>
    <row r="52" spans="2:6" ht="29.1" customHeight="1" outlineLevel="1">
      <c r="B52" s="194">
        <v>4010869206235</v>
      </c>
      <c r="C52" s="20" t="s">
        <v>686</v>
      </c>
      <c r="D52" s="350" t="str">
        <f>IFERROR(IF(VLOOKUP($C52,'Tarifa Compacta'!$C:$E,2,0)=0,"",VLOOKUP($C52,'Tarifa Compacta'!$C:$E,2,0)),"")</f>
        <v>R410A</v>
      </c>
      <c r="E52" s="490" t="str">
        <f>IFERROR(VLOOKUP($C52,'Tarifa Compacta'!$C:$E,3,0),"")</f>
        <v>22,40kW. Con tratamiento anticorrosión. *Consulte disponibilidad.</v>
      </c>
      <c r="F52" s="22">
        <f>IFERROR(VLOOKUP($C52,'Tarifa Compacta'!$C:$F,4,0),"")</f>
        <v>15910</v>
      </c>
    </row>
    <row r="53" spans="2:6" ht="29.1" customHeight="1" outlineLevel="1">
      <c r="B53" s="194">
        <v>4010869206242</v>
      </c>
      <c r="C53" s="21" t="s">
        <v>687</v>
      </c>
      <c r="D53" s="350" t="str">
        <f>IFERROR(IF(VLOOKUP($C53,'Tarifa Compacta'!$C:$E,2,0)=0,"",VLOOKUP($C53,'Tarifa Compacta'!$C:$E,2,0)),"")</f>
        <v>R410A</v>
      </c>
      <c r="E53" s="464" t="str">
        <f>IFERROR(VLOOKUP($C53,'Tarifa Compacta'!$C:$E,3,0),"")</f>
        <v>28kW. Con tratamiento anticorrosión. *Consulte disponibilidad.</v>
      </c>
      <c r="F53" s="22">
        <f>IFERROR(VLOOKUP($C53,'Tarifa Compacta'!$C:$F,4,0),"")</f>
        <v>17219</v>
      </c>
    </row>
    <row r="54" spans="2:6" ht="29.1" customHeight="1" outlineLevel="1">
      <c r="B54" s="194">
        <v>4010869206259</v>
      </c>
      <c r="C54" s="21" t="s">
        <v>688</v>
      </c>
      <c r="D54" s="350" t="str">
        <f>IFERROR(IF(VLOOKUP($C54,'Tarifa Compacta'!$C:$E,2,0)=0,"",VLOOKUP($C54,'Tarifa Compacta'!$C:$E,2,0)),"")</f>
        <v>R410A</v>
      </c>
      <c r="E54" s="464" t="str">
        <f>IFERROR(VLOOKUP($C54,'Tarifa Compacta'!$C:$E,3,0),"")</f>
        <v>33,50kW. Con tratamiento anticorrosión. *Consulte disponibilidad.</v>
      </c>
      <c r="F54" s="22">
        <f>IFERROR(VLOOKUP($C54,'Tarifa Compacta'!$C:$F,4,0),"")</f>
        <v>20522</v>
      </c>
    </row>
    <row r="55" spans="2:6" ht="29.1" customHeight="1" outlineLevel="1">
      <c r="B55" s="194">
        <v>4010869206266</v>
      </c>
      <c r="C55" s="21" t="s">
        <v>689</v>
      </c>
      <c r="D55" s="350" t="str">
        <f>IFERROR(IF(VLOOKUP($C55,'Tarifa Compacta'!$C:$E,2,0)=0,"",VLOOKUP($C55,'Tarifa Compacta'!$C:$E,2,0)),"")</f>
        <v>R410A</v>
      </c>
      <c r="E55" s="464" t="str">
        <f>IFERROR(VLOOKUP($C55,'Tarifa Compacta'!$C:$E,3,0),"")</f>
        <v>40kW. Con tratamiento anticorrosión. *Consulte disponibilidad.</v>
      </c>
      <c r="F55" s="22">
        <f>IFERROR(VLOOKUP($C55,'Tarifa Compacta'!$C:$F,4,0),"")</f>
        <v>23304</v>
      </c>
    </row>
    <row r="56" spans="2:6" ht="29.1" customHeight="1" outlineLevel="1">
      <c r="B56" s="194">
        <v>4010869206273</v>
      </c>
      <c r="C56" s="21" t="s">
        <v>690</v>
      </c>
      <c r="D56" s="350" t="str">
        <f>IFERROR(IF(VLOOKUP($C56,'Tarifa Compacta'!$C:$E,2,0)=0,"",VLOOKUP($C56,'Tarifa Compacta'!$C:$E,2,0)),"")</f>
        <v>R410A</v>
      </c>
      <c r="E56" s="464" t="str">
        <f>IFERROR(VLOOKUP($C56,'Tarifa Compacta'!$C:$E,3,0),"")</f>
        <v>44,50kW. Con tratamiento anticorrosión. *Consulte disponibilidad.</v>
      </c>
      <c r="F56" s="22">
        <f>IFERROR(VLOOKUP($C56,'Tarifa Compacta'!$C:$F,4,0),"")</f>
        <v>26715</v>
      </c>
    </row>
    <row r="57" spans="2:6" ht="29.1" customHeight="1" outlineLevel="1">
      <c r="B57" s="194">
        <v>4010869206280</v>
      </c>
      <c r="C57" s="21" t="s">
        <v>691</v>
      </c>
      <c r="D57" s="350" t="str">
        <f>IFERROR(IF(VLOOKUP($C57,'Tarifa Compacta'!$C:$E,2,0)=0,"",VLOOKUP($C57,'Tarifa Compacta'!$C:$E,2,0)),"")</f>
        <v>R410A</v>
      </c>
      <c r="E57" s="464" t="str">
        <f>IFERROR(VLOOKUP($C57,'Tarifa Compacta'!$C:$E,3,0),"")</f>
        <v>50,40kW. Con tratamiento anticorrosión. *Consulte disponibilidad.</v>
      </c>
      <c r="F57" s="22">
        <f>IFERROR(VLOOKUP($C57,'Tarifa Compacta'!$C:$F,4,0),"")</f>
        <v>30562</v>
      </c>
    </row>
    <row r="58" spans="2:6" ht="29.1" customHeight="1" outlineLevel="1">
      <c r="B58" s="194">
        <v>4010869206297</v>
      </c>
      <c r="C58" s="23" t="s">
        <v>692</v>
      </c>
      <c r="D58" s="358" t="str">
        <f>IFERROR(IF(VLOOKUP($C58,'Tarifa Compacta'!$C:$E,2,0)=0,"",VLOOKUP($C58,'Tarifa Compacta'!$C:$E,2,0)),"")</f>
        <v>R410A</v>
      </c>
      <c r="E58" s="480" t="str">
        <f>IFERROR(VLOOKUP($C58,'Tarifa Compacta'!$C:$E,3,0),"")</f>
        <v>56kW. Con tratamiento anticorrosión. *Consulte disponibilidad.</v>
      </c>
      <c r="F58" s="27">
        <f>IFERROR(VLOOKUP($C58,'Tarifa Compacta'!$C:$F,4,0),"")</f>
        <v>32887</v>
      </c>
    </row>
    <row r="59" spans="2:6" s="226" customFormat="1" ht="53.25" customHeight="1">
      <c r="B59" s="228" t="str">
        <f>'Títulos y textos'!A275</f>
        <v>VRF A TRES TUBOS R410A ECOi EX MF3</v>
      </c>
      <c r="C59" s="228"/>
      <c r="D59" s="355"/>
      <c r="E59" s="227"/>
      <c r="F59" s="229" t="str">
        <f>IFERROR(VLOOKUP($C59,'Tarifa Compacta'!$C:$F,4,0),"")</f>
        <v/>
      </c>
    </row>
    <row r="60" spans="2:6" s="226" customFormat="1" ht="15.75" customHeight="1">
      <c r="B60" s="230" t="s">
        <v>1049</v>
      </c>
      <c r="C60" s="230"/>
      <c r="D60" s="356" t="str">
        <f>IFERROR(IF(VLOOKUP($C60,'Tarifa Compacta'!$C:$E,2,0)=0,"",VLOOKUP($C60,'Tarifa Compacta'!$C:$E,2,0)),"")</f>
        <v/>
      </c>
      <c r="E60" s="230" t="str">
        <f>IFERROR(VLOOKUP($C60,'Tarifa Compacta'!$C:$E,3,0),"")</f>
        <v/>
      </c>
      <c r="F60" s="231" t="str">
        <f>IFERROR(VLOOKUP($C60,'Tarifa Compacta'!$C:$F,4,0),"")</f>
        <v/>
      </c>
    </row>
    <row r="61" spans="2:6" ht="29.1" customHeight="1" outlineLevel="1">
      <c r="B61" s="194">
        <v>5025232880898</v>
      </c>
      <c r="C61" s="20" t="s">
        <v>444</v>
      </c>
      <c r="D61" s="350" t="str">
        <f>IFERROR(IF(VLOOKUP($C61,'Tarifa Compacta'!$C:$E,2,0)=0,"",VLOOKUP($C61,'Tarifa Compacta'!$C:$E,2,0)),"")</f>
        <v>R410A</v>
      </c>
      <c r="E61" s="490" t="str">
        <f>IFERROR(VLOOKUP($C61,'Tarifa Compacta'!$C:$E,3,0),"")</f>
        <v>22,40kW, 1 ventilador vertical, trifásica, salida a tres tubos con recuperación de calor.</v>
      </c>
      <c r="F61" s="22">
        <f>IFERROR(VLOOKUP($C61,'Tarifa Compacta'!$C:$F,4,0),"")</f>
        <v>12886</v>
      </c>
    </row>
    <row r="62" spans="2:6" ht="29.1" customHeight="1" outlineLevel="1">
      <c r="B62" s="194">
        <v>5025232880904</v>
      </c>
      <c r="C62" s="21" t="s">
        <v>440</v>
      </c>
      <c r="D62" s="350" t="str">
        <f>IFERROR(IF(VLOOKUP($C62,'Tarifa Compacta'!$C:$E,2,0)=0,"",VLOOKUP($C62,'Tarifa Compacta'!$C:$E,2,0)),"")</f>
        <v>R410A</v>
      </c>
      <c r="E62" s="464" t="str">
        <f>IFERROR(VLOOKUP($C62,'Tarifa Compacta'!$C:$E,3,0),"")</f>
        <v>28kW, 1 ventilador vertical, trifásica, salida a tres tubos con recuperación de calor.</v>
      </c>
      <c r="F62" s="22">
        <f>IFERROR(VLOOKUP($C62,'Tarifa Compacta'!$C:$F,4,0),"")</f>
        <v>13961</v>
      </c>
    </row>
    <row r="63" spans="2:6" ht="29.1" customHeight="1" outlineLevel="1">
      <c r="B63" s="194">
        <v>5025232880911</v>
      </c>
      <c r="C63" s="21" t="s">
        <v>441</v>
      </c>
      <c r="D63" s="350" t="str">
        <f>IFERROR(IF(VLOOKUP($C63,'Tarifa Compacta'!$C:$E,2,0)=0,"",VLOOKUP($C63,'Tarifa Compacta'!$C:$E,2,0)),"")</f>
        <v>R410A</v>
      </c>
      <c r="E63" s="464" t="str">
        <f>IFERROR(VLOOKUP($C63,'Tarifa Compacta'!$C:$E,3,0),"")</f>
        <v>33,50kW, 1 ventilador vertical, trifásica, salida a tres tubos con recuperación de calor.</v>
      </c>
      <c r="F63" s="22">
        <f>IFERROR(VLOOKUP($C63,'Tarifa Compacta'!$C:$F,4,0),"")</f>
        <v>17364</v>
      </c>
    </row>
    <row r="64" spans="2:6" ht="29.1" customHeight="1" outlineLevel="1">
      <c r="B64" s="194">
        <v>5025232880928</v>
      </c>
      <c r="C64" s="21" t="s">
        <v>442</v>
      </c>
      <c r="D64" s="350" t="str">
        <f>IFERROR(IF(VLOOKUP($C64,'Tarifa Compacta'!$C:$E,2,0)=0,"",VLOOKUP($C64,'Tarifa Compacta'!$C:$E,2,0)),"")</f>
        <v>R410A</v>
      </c>
      <c r="E64" s="464" t="str">
        <f>IFERROR(VLOOKUP($C64,'Tarifa Compacta'!$C:$E,3,0),"")</f>
        <v>40kW, 1 ventilador vertical, trifásica, salida a tres tubos con recuperación de calor.</v>
      </c>
      <c r="F64" s="22">
        <f>IFERROR(VLOOKUP($C64,'Tarifa Compacta'!$C:$F,4,0),"")</f>
        <v>20259</v>
      </c>
    </row>
    <row r="65" spans="2:6" ht="29.1" customHeight="1" outlineLevel="1">
      <c r="B65" s="194">
        <v>5025232880935</v>
      </c>
      <c r="C65" s="23" t="s">
        <v>443</v>
      </c>
      <c r="D65" s="358" t="str">
        <f>IFERROR(IF(VLOOKUP($C65,'Tarifa Compacta'!$C:$E,2,0)=0,"",VLOOKUP($C65,'Tarifa Compacta'!$C:$E,2,0)),"")</f>
        <v>R410A</v>
      </c>
      <c r="E65" s="480" t="str">
        <f>IFERROR(VLOOKUP($C65,'Tarifa Compacta'!$C:$E,3,0),"")</f>
        <v>44,50kW, 1 ventilador vertical, trifásica, salida a tres tubos con recuperación de calor.</v>
      </c>
      <c r="F65" s="27">
        <f>IFERROR(VLOOKUP($C65,'Tarifa Compacta'!$C:$F,4,0),"")</f>
        <v>22493</v>
      </c>
    </row>
    <row r="66" spans="2:6" ht="53.25" customHeight="1">
      <c r="B66" s="228" t="str">
        <f>'Títulos y textos'!A276</f>
        <v>VRF A TRES TUBOS R410A ECOi EX MF3 (ANTI-CORROSIÓN)</v>
      </c>
      <c r="C66" s="228"/>
      <c r="D66" s="355"/>
      <c r="E66" s="227"/>
      <c r="F66" s="229" t="str">
        <f>IFERROR(VLOOKUP($C66,'Tarifa Compacta'!$C:$F,4,0),"")</f>
        <v/>
      </c>
    </row>
    <row r="67" spans="2:6" ht="15.75" customHeight="1">
      <c r="B67" s="230" t="s">
        <v>1049</v>
      </c>
      <c r="C67" s="230"/>
      <c r="D67" s="356" t="str">
        <f>IFERROR(IF(VLOOKUP($C67,'Tarifa Compacta'!$C:$E,2,0)=0,"",VLOOKUP($C67,'Tarifa Compacta'!$C:$E,2,0)),"")</f>
        <v/>
      </c>
      <c r="E67" s="230" t="str">
        <f>IFERROR(VLOOKUP($C67,'Tarifa Compacta'!$C:$E,3,0),"")</f>
        <v/>
      </c>
      <c r="F67" s="231" t="str">
        <f>IFERROR(VLOOKUP($C67,'Tarifa Compacta'!$C:$F,4,0),"")</f>
        <v/>
      </c>
    </row>
    <row r="68" spans="2:6" ht="29.1" customHeight="1" outlineLevel="1">
      <c r="B68" s="194">
        <v>4010869353601</v>
      </c>
      <c r="C68" s="20" t="s">
        <v>693</v>
      </c>
      <c r="D68" s="350" t="str">
        <f>IFERROR(IF(VLOOKUP($C68,'Tarifa Compacta'!$C:$E,2,0)=0,"",VLOOKUP($C68,'Tarifa Compacta'!$C:$E,2,0)),"")</f>
        <v>R410A</v>
      </c>
      <c r="E68" s="490" t="str">
        <f>IFERROR(VLOOKUP($C68,'Tarifa Compacta'!$C:$E,3,0),"")</f>
        <v>22,40kW a tres tubos. Con tratamiento anticorrosión. *Consulte disponibilidad.</v>
      </c>
      <c r="F68" s="22">
        <f>IFERROR(VLOOKUP($C68,'Tarifa Compacta'!$C:$F,4,0),"")</f>
        <v>17147</v>
      </c>
    </row>
    <row r="69" spans="2:6" ht="29.1" customHeight="1" outlineLevel="1">
      <c r="B69" s="194">
        <v>4010869353618</v>
      </c>
      <c r="C69" s="21" t="s">
        <v>694</v>
      </c>
      <c r="D69" s="350" t="str">
        <f>IFERROR(IF(VLOOKUP($C69,'Tarifa Compacta'!$C:$E,2,0)=0,"",VLOOKUP($C69,'Tarifa Compacta'!$C:$E,2,0)),"")</f>
        <v>R410A</v>
      </c>
      <c r="E69" s="464" t="str">
        <f>IFERROR(VLOOKUP($C69,'Tarifa Compacta'!$C:$E,3,0),"")</f>
        <v>28kW a tres tubos. Con tratamiento anticorrosión. *Consulte disponibilidad.</v>
      </c>
      <c r="F69" s="22">
        <f>IFERROR(VLOOKUP($C69,'Tarifa Compacta'!$C:$F,4,0),"")</f>
        <v>18546</v>
      </c>
    </row>
    <row r="70" spans="2:6" ht="29.1" customHeight="1" outlineLevel="1">
      <c r="B70" s="194">
        <v>4010869353625</v>
      </c>
      <c r="C70" s="21" t="s">
        <v>695</v>
      </c>
      <c r="D70" s="350" t="str">
        <f>IFERROR(IF(VLOOKUP($C70,'Tarifa Compacta'!$C:$E,2,0)=0,"",VLOOKUP($C70,'Tarifa Compacta'!$C:$E,2,0)),"")</f>
        <v>R410A</v>
      </c>
      <c r="E70" s="464" t="str">
        <f>IFERROR(VLOOKUP($C70,'Tarifa Compacta'!$C:$E,3,0),"")</f>
        <v>33,50kW a tres tubos. Con tratamiento anticorrosión. *Consulte disponibilidad.</v>
      </c>
      <c r="F70" s="22">
        <f>IFERROR(VLOOKUP($C70,'Tarifa Compacta'!$C:$F,4,0),"")</f>
        <v>22599</v>
      </c>
    </row>
    <row r="71" spans="2:6" ht="29.1" customHeight="1" outlineLevel="1">
      <c r="B71" s="194">
        <v>4010869353632</v>
      </c>
      <c r="C71" s="21" t="s">
        <v>696</v>
      </c>
      <c r="D71" s="350" t="str">
        <f>IFERROR(IF(VLOOKUP($C71,'Tarifa Compacta'!$C:$E,2,0)=0,"",VLOOKUP($C71,'Tarifa Compacta'!$C:$E,2,0)),"")</f>
        <v>R410A</v>
      </c>
      <c r="E71" s="464" t="str">
        <f>IFERROR(VLOOKUP($C71,'Tarifa Compacta'!$C:$E,3,0),"")</f>
        <v>40kW a tres tubos. Con tratamiento anticorrosión. *Consulte disponibilidad.</v>
      </c>
      <c r="F71" s="22">
        <f>IFERROR(VLOOKUP($C71,'Tarifa Compacta'!$C:$F,4,0),"")</f>
        <v>25322</v>
      </c>
    </row>
    <row r="72" spans="2:6" ht="29.1" customHeight="1" outlineLevel="1">
      <c r="B72" s="197">
        <v>4010869353649</v>
      </c>
      <c r="C72" s="23" t="s">
        <v>697</v>
      </c>
      <c r="D72" s="358" t="str">
        <f>IFERROR(IF(VLOOKUP($C72,'Tarifa Compacta'!$C:$E,2,0)=0,"",VLOOKUP($C72,'Tarifa Compacta'!$C:$E,2,0)),"")</f>
        <v>R410A</v>
      </c>
      <c r="E72" s="480" t="str">
        <f>IFERROR(VLOOKUP($C72,'Tarifa Compacta'!$C:$E,3,0),"")</f>
        <v>44,50kW a tres tubos. Con tratamiento anticorrosión. *Consulte disponibilidad.</v>
      </c>
      <c r="F72" s="27">
        <f>IFERROR(VLOOKUP($C72,'Tarifa Compacta'!$C:$F,4,0),"")</f>
        <v>27426</v>
      </c>
    </row>
    <row r="73" spans="2:6" ht="29.1" customHeight="1">
      <c r="B73" s="187" t="s">
        <v>1049</v>
      </c>
      <c r="C73" s="21"/>
      <c r="D73" s="350" t="str">
        <f>IFERROR(IF(VLOOKUP($C73,'Tarifa Compacta'!$C:$E,2,0)=0,"",VLOOKUP($C73,'Tarifa Compacta'!$C:$E,2,0)),"")</f>
        <v/>
      </c>
      <c r="E73" s="464" t="str">
        <f>IFERROR(VLOOKUP($C73,'Tarifa Compacta'!$C:$E,3,0),"")</f>
        <v/>
      </c>
      <c r="F73" s="22" t="str">
        <f>IFERROR(VLOOKUP($C73,'Tarifa Compacta'!$C:$F,4,0),"")</f>
        <v/>
      </c>
    </row>
    <row r="74" spans="2:6" s="17" customFormat="1" ht="50.1" customHeight="1">
      <c r="B74" s="232" t="str">
        <f>'Títulos y textos'!A277</f>
        <v>ECO G - UNIDADES EXTERIORES GHP (VRF ACCIONADO A GAS)</v>
      </c>
      <c r="C74" s="232"/>
      <c r="D74" s="233"/>
      <c r="E74" s="232"/>
      <c r="F74" s="233" t="str">
        <f>IFERROR(VLOOKUP($C74,'Tarifa Compacta'!$C:$F,4,0),"")</f>
        <v/>
      </c>
    </row>
    <row r="75" spans="2:6" s="226" customFormat="1" ht="53.25" customHeight="1">
      <c r="B75" s="228" t="str">
        <f>'Títulos y textos'!A278</f>
        <v>VRF R410A A DOS TUBOS ACCIONADO POR GAS ECOG GE3</v>
      </c>
      <c r="C75" s="228"/>
      <c r="D75" s="355"/>
      <c r="E75" s="227"/>
      <c r="F75" s="229" t="str">
        <f>IFERROR(VLOOKUP($C75,'Tarifa Compacta'!$C:$F,4,0),"")</f>
        <v/>
      </c>
    </row>
    <row r="76" spans="2:6" s="226" customFormat="1" ht="15.75" customHeight="1">
      <c r="B76" s="230" t="s">
        <v>1049</v>
      </c>
      <c r="C76" s="230"/>
      <c r="D76" s="356" t="str">
        <f>IFERROR(IF(VLOOKUP($C76,'Tarifa Compacta'!$C:$E,2,0)=0,"",VLOOKUP($C76,'Tarifa Compacta'!$C:$E,2,0)),"")</f>
        <v/>
      </c>
      <c r="E76" s="230" t="str">
        <f>IFERROR(VLOOKUP($C76,'Tarifa Compacta'!$C:$E,3,0),"")</f>
        <v/>
      </c>
      <c r="F76" s="231" t="str">
        <f>IFERROR(VLOOKUP($C76,'Tarifa Compacta'!$C:$F,4,0),"")</f>
        <v/>
      </c>
    </row>
    <row r="77" spans="2:6" ht="29.1" customHeight="1" outlineLevel="1">
      <c r="B77" s="194">
        <v>5025232867981</v>
      </c>
      <c r="C77" s="20" t="s">
        <v>461</v>
      </c>
      <c r="D77" s="350" t="str">
        <f>IFERROR(IF(VLOOKUP($C77,'Tarifa Compacta'!$C:$E,2,0)=0,"",VLOOKUP($C77,'Tarifa Compacta'!$C:$E,2,0)),"")</f>
        <v>R410A</v>
      </c>
      <c r="E77" s="475" t="str">
        <f>IFERROR(VLOOKUP($C77,'Tarifa Compacta'!$C:$E,3,0),"")</f>
        <v>45kW accionadas por motor de gas salida a dos tubos.</v>
      </c>
      <c r="F77" s="22">
        <f>IFERROR(VLOOKUP($C77,'Tarifa Compacta'!$C:$F,4,0),"")</f>
        <v>42528</v>
      </c>
    </row>
    <row r="78" spans="2:6" ht="29.1" customHeight="1" outlineLevel="1">
      <c r="B78" s="194">
        <v>5025232867998</v>
      </c>
      <c r="C78" s="21" t="s">
        <v>462</v>
      </c>
      <c r="D78" s="350" t="str">
        <f>IFERROR(IF(VLOOKUP($C78,'Tarifa Compacta'!$C:$E,2,0)=0,"",VLOOKUP($C78,'Tarifa Compacta'!$C:$E,2,0)),"")</f>
        <v>R410A</v>
      </c>
      <c r="E78" s="466" t="str">
        <f>IFERROR(VLOOKUP($C78,'Tarifa Compacta'!$C:$E,3,0),"")</f>
        <v>56kW accionadas por motor de gas salida a dos tubos.</v>
      </c>
      <c r="F78" s="22">
        <f>IFERROR(VLOOKUP($C78,'Tarifa Compacta'!$C:$F,4,0),"")</f>
        <v>47551</v>
      </c>
    </row>
    <row r="79" spans="2:6" ht="29.1" customHeight="1" outlineLevel="1">
      <c r="B79" s="194">
        <v>5025232868001</v>
      </c>
      <c r="C79" s="21" t="s">
        <v>463</v>
      </c>
      <c r="D79" s="350" t="str">
        <f>IFERROR(IF(VLOOKUP($C79,'Tarifa Compacta'!$C:$E,2,0)=0,"",VLOOKUP($C79,'Tarifa Compacta'!$C:$E,2,0)),"")</f>
        <v>R410A</v>
      </c>
      <c r="E79" s="466" t="str">
        <f>IFERROR(VLOOKUP($C79,'Tarifa Compacta'!$C:$E,3,0),"")</f>
        <v>71kW accionadas por motor de gas salida a dos tubos.</v>
      </c>
      <c r="F79" s="22">
        <f>IFERROR(VLOOKUP($C79,'Tarifa Compacta'!$C:$F,4,0),"")</f>
        <v>51848</v>
      </c>
    </row>
    <row r="80" spans="2:6" ht="29.1" customHeight="1" outlineLevel="1">
      <c r="B80" s="197">
        <v>5025232868018</v>
      </c>
      <c r="C80" s="23" t="s">
        <v>464</v>
      </c>
      <c r="D80" s="350" t="str">
        <f>IFERROR(IF(VLOOKUP($C80,'Tarifa Compacta'!$C:$E,2,0)=0,"",VLOOKUP($C80,'Tarifa Compacta'!$C:$E,2,0)),"")</f>
        <v>R410A</v>
      </c>
      <c r="E80" s="473" t="str">
        <f>IFERROR(VLOOKUP($C80,'Tarifa Compacta'!$C:$E,3,0),"")</f>
        <v>85kW accionadas por motor de gas salida a dos tubos.</v>
      </c>
      <c r="F80" s="27">
        <f>IFERROR(VLOOKUP($C80,'Tarifa Compacta'!$C:$F,4,0),"")</f>
        <v>57346</v>
      </c>
    </row>
    <row r="81" spans="2:6" ht="29.1" customHeight="1" outlineLevel="1">
      <c r="B81" s="194">
        <v>4010869263382</v>
      </c>
      <c r="C81" s="20" t="s">
        <v>698</v>
      </c>
      <c r="D81" s="357" t="str">
        <f>IFERROR(IF(VLOOKUP($C81,'Tarifa Compacta'!$C:$E,2,0)=0,"",VLOOKUP($C81,'Tarifa Compacta'!$C:$E,2,0)),"")</f>
        <v>R410A</v>
      </c>
      <c r="E81" s="490" t="str">
        <f>IFERROR(VLOOKUP($C81,'Tarifa Compacta'!$C:$E,3,0),"")</f>
        <v>45kW accionadas por motor de gas salida a dos tubos. Con tratamiento anticorrosión. *Consulte disponibilidad.</v>
      </c>
      <c r="F81" s="22">
        <f>IFERROR(VLOOKUP($C81,'Tarifa Compacta'!$C:$F,4,0),"")</f>
        <v>48941</v>
      </c>
    </row>
    <row r="82" spans="2:6" ht="29.1" customHeight="1" outlineLevel="1">
      <c r="B82" s="194">
        <v>4010869263399</v>
      </c>
      <c r="C82" s="21" t="s">
        <v>699</v>
      </c>
      <c r="D82" s="350" t="str">
        <f>IFERROR(IF(VLOOKUP($C82,'Tarifa Compacta'!$C:$E,2,0)=0,"",VLOOKUP($C82,'Tarifa Compacta'!$C:$E,2,0)),"")</f>
        <v>R410A</v>
      </c>
      <c r="E82" s="464" t="str">
        <f>IFERROR(VLOOKUP($C82,'Tarifa Compacta'!$C:$E,3,0),"")</f>
        <v>56kW accionadas por motor de gas salida a dos tubos. Con tratamiento anticorrosión. *Consulte disponibilidad.</v>
      </c>
      <c r="F82" s="22">
        <f>IFERROR(VLOOKUP($C82,'Tarifa Compacta'!$C:$F,4,0),"")</f>
        <v>54367</v>
      </c>
    </row>
    <row r="83" spans="2:6" ht="29.1" customHeight="1" outlineLevel="1">
      <c r="B83" s="194">
        <v>4010869263405</v>
      </c>
      <c r="C83" s="21" t="s">
        <v>700</v>
      </c>
      <c r="D83" s="350" t="str">
        <f>IFERROR(IF(VLOOKUP($C83,'Tarifa Compacta'!$C:$E,2,0)=0,"",VLOOKUP($C83,'Tarifa Compacta'!$C:$E,2,0)),"")</f>
        <v>R410A</v>
      </c>
      <c r="E83" s="464" t="str">
        <f>IFERROR(VLOOKUP($C83,'Tarifa Compacta'!$C:$E,3,0),"")</f>
        <v>71kW accionadas por motor de gas salida a dos tubos. Con tratamiento anticorrosión. *Consulte disponibilidad.</v>
      </c>
      <c r="F83" s="22">
        <f>IFERROR(VLOOKUP($C83,'Tarifa Compacta'!$C:$F,4,0),"")</f>
        <v>59009</v>
      </c>
    </row>
    <row r="84" spans="2:6" ht="29.1" customHeight="1" outlineLevel="1">
      <c r="B84" s="194">
        <v>4010869263412</v>
      </c>
      <c r="C84" s="23" t="s">
        <v>701</v>
      </c>
      <c r="D84" s="358" t="str">
        <f>IFERROR(IF(VLOOKUP($C84,'Tarifa Compacta'!$C:$E,2,0)=0,"",VLOOKUP($C84,'Tarifa Compacta'!$C:$E,2,0)),"")</f>
        <v>R410A</v>
      </c>
      <c r="E84" s="480" t="str">
        <f>IFERROR(VLOOKUP($C84,'Tarifa Compacta'!$C:$E,3,0),"")</f>
        <v>85kW accionadas por motor de gas salida a dos tubos. Con tratamiento anticorrosión. *Consulte disponibilidad.</v>
      </c>
      <c r="F84" s="27">
        <f>IFERROR(VLOOKUP($C84,'Tarifa Compacta'!$C:$F,4,0),"")</f>
        <v>64948</v>
      </c>
    </row>
    <row r="85" spans="2:6" s="226" customFormat="1" ht="53.25" customHeight="1">
      <c r="B85" s="228" t="str">
        <f>'Títulos y textos'!A279</f>
        <v>VRF R410A A TRES TUBOS ACCIONADO POR GAS ECOG GF3</v>
      </c>
      <c r="C85" s="228"/>
      <c r="D85" s="355"/>
      <c r="E85" s="227"/>
      <c r="F85" s="229" t="str">
        <f>IFERROR(VLOOKUP($C85,'Tarifa Compacta'!$C:$F,4,0),"")</f>
        <v/>
      </c>
    </row>
    <row r="86" spans="2:6" s="226" customFormat="1" ht="15.75" customHeight="1">
      <c r="B86" s="230" t="s">
        <v>1049</v>
      </c>
      <c r="C86" s="230"/>
      <c r="D86" s="356" t="str">
        <f>IFERROR(IF(VLOOKUP($C86,'Tarifa Compacta'!$C:$E,2,0)=0,"",VLOOKUP($C86,'Tarifa Compacta'!$C:$E,2,0)),"")</f>
        <v/>
      </c>
      <c r="E86" s="230" t="str">
        <f>IFERROR(VLOOKUP($C86,'Tarifa Compacta'!$C:$E,3,0),"")</f>
        <v/>
      </c>
      <c r="F86" s="231" t="str">
        <f>IFERROR(VLOOKUP($C86,'Tarifa Compacta'!$C:$F,4,0),"")</f>
        <v/>
      </c>
    </row>
    <row r="87" spans="2:6" ht="29.1" customHeight="1" outlineLevel="1">
      <c r="B87" s="194">
        <v>5025232868032</v>
      </c>
      <c r="C87" s="20" t="s">
        <v>466</v>
      </c>
      <c r="D87" s="350" t="str">
        <f>IFERROR(IF(VLOOKUP($C87,'Tarifa Compacta'!$C:$E,2,0)=0,"",VLOOKUP($C87,'Tarifa Compacta'!$C:$E,2,0)),"")</f>
        <v>R410A</v>
      </c>
      <c r="E87" s="490" t="str">
        <f>IFERROR(VLOOKUP($C87,'Tarifa Compacta'!$C:$E,3,0),"")</f>
        <v>45kW accionadas por motor de gas salida a tres tubos.</v>
      </c>
      <c r="F87" s="22">
        <f>IFERROR(VLOOKUP($C87,'Tarifa Compacta'!$C:$F,4,0),"")</f>
        <v>46875</v>
      </c>
    </row>
    <row r="88" spans="2:6" ht="29.1" customHeight="1" outlineLevel="1">
      <c r="B88" s="194">
        <v>5025232868049</v>
      </c>
      <c r="C88" s="21" t="s">
        <v>467</v>
      </c>
      <c r="D88" s="350" t="str">
        <f>IFERROR(IF(VLOOKUP($C88,'Tarifa Compacta'!$C:$E,2,0)=0,"",VLOOKUP($C88,'Tarifa Compacta'!$C:$E,2,0)),"")</f>
        <v>R410A</v>
      </c>
      <c r="E88" s="464" t="str">
        <f>IFERROR(VLOOKUP($C88,'Tarifa Compacta'!$C:$E,3,0),"")</f>
        <v>56kW accionadas por motor de gas salida a tres tubos.</v>
      </c>
      <c r="F88" s="22">
        <f>IFERROR(VLOOKUP($C88,'Tarifa Compacta'!$C:$F,4,0),"")</f>
        <v>52386</v>
      </c>
    </row>
    <row r="89" spans="2:6" ht="29.1" customHeight="1" outlineLevel="1">
      <c r="B89" s="197">
        <v>5025232868056</v>
      </c>
      <c r="C89" s="23" t="s">
        <v>468</v>
      </c>
      <c r="D89" s="350" t="str">
        <f>IFERROR(IF(VLOOKUP($C89,'Tarifa Compacta'!$C:$E,2,0)=0,"",VLOOKUP($C89,'Tarifa Compacta'!$C:$E,2,0)),"")</f>
        <v>R410A</v>
      </c>
      <c r="E89" s="480" t="str">
        <f>IFERROR(VLOOKUP($C89,'Tarifa Compacta'!$C:$E,3,0),"")</f>
        <v>71kW accionadas por motor de gas salida a tres tubos.</v>
      </c>
      <c r="F89" s="27">
        <f>IFERROR(VLOOKUP($C89,'Tarifa Compacta'!$C:$F,4,0),"")</f>
        <v>57023</v>
      </c>
    </row>
    <row r="90" spans="2:6" ht="29.1" customHeight="1" outlineLevel="1">
      <c r="B90" s="194">
        <v>4010869350501</v>
      </c>
      <c r="C90" s="20" t="s">
        <v>702</v>
      </c>
      <c r="D90" s="357" t="str">
        <f>IFERROR(IF(VLOOKUP($C90,'Tarifa Compacta'!$C:$E,2,0)=0,"",VLOOKUP($C90,'Tarifa Compacta'!$C:$E,2,0)),"")</f>
        <v>R410A</v>
      </c>
      <c r="E90" s="490" t="str">
        <f>IFERROR(VLOOKUP($C90,'Tarifa Compacta'!$C:$E,3,0),"")</f>
        <v>45kW accionadas por motor de gas salida a tres tubos. Con tratamiento anticorrosión. *Consulte disponibilidad.</v>
      </c>
      <c r="F90" s="22">
        <f>IFERROR(VLOOKUP($C90,'Tarifa Compacta'!$C:$F,4,0),"")</f>
        <v>53308</v>
      </c>
    </row>
    <row r="91" spans="2:6" ht="29.1" customHeight="1" outlineLevel="1">
      <c r="B91" s="194">
        <v>4010869350518</v>
      </c>
      <c r="C91" s="21" t="s">
        <v>703</v>
      </c>
      <c r="D91" s="350" t="str">
        <f>IFERROR(IF(VLOOKUP($C91,'Tarifa Compacta'!$C:$E,2,0)=0,"",VLOOKUP($C91,'Tarifa Compacta'!$C:$E,2,0)),"")</f>
        <v>R410A</v>
      </c>
      <c r="E91" s="464" t="str">
        <f>IFERROR(VLOOKUP($C91,'Tarifa Compacta'!$C:$E,3,0),"")</f>
        <v>56kW accionadas por motor de gas salida a tres tubos. Con tratamiento anticorrosión. *Consulte disponibilidad.</v>
      </c>
      <c r="F91" s="22">
        <f>IFERROR(VLOOKUP($C91,'Tarifa Compacta'!$C:$F,4,0),"")</f>
        <v>58717</v>
      </c>
    </row>
    <row r="92" spans="2:6" ht="29.1" customHeight="1" outlineLevel="1">
      <c r="B92" s="197">
        <v>4010869350525</v>
      </c>
      <c r="C92" s="23" t="s">
        <v>704</v>
      </c>
      <c r="D92" s="358" t="str">
        <f>IFERROR(IF(VLOOKUP($C92,'Tarifa Compacta'!$C:$E,2,0)=0,"",VLOOKUP($C92,'Tarifa Compacta'!$C:$E,2,0)),"")</f>
        <v>R410A</v>
      </c>
      <c r="E92" s="480" t="str">
        <f>IFERROR(VLOOKUP($C92,'Tarifa Compacta'!$C:$E,3,0),"")</f>
        <v>71kW accionadas por motor de gas salida a tres tubos. Con tratamiento anticorrosión. *Consulte disponibilidad.</v>
      </c>
      <c r="F92" s="27">
        <f>IFERROR(VLOOKUP($C92,'Tarifa Compacta'!$C:$F,4,0),"")</f>
        <v>63574</v>
      </c>
    </row>
    <row r="93" spans="2:6" ht="29.1" customHeight="1">
      <c r="B93" s="187" t="s">
        <v>1049</v>
      </c>
      <c r="C93" s="21"/>
      <c r="D93" s="350" t="str">
        <f>IFERROR(IF(VLOOKUP($C93,'Tarifa Compacta'!$C:$E,2,0)=0,"",VLOOKUP($C93,'Tarifa Compacta'!$C:$E,2,0)),"")</f>
        <v/>
      </c>
      <c r="E93" s="464" t="str">
        <f>IFERROR(VLOOKUP($C93,'Tarifa Compacta'!$C:$E,3,0),"")</f>
        <v/>
      </c>
      <c r="F93" s="22" t="str">
        <f>IFERROR(VLOOKUP($C93,'Tarifa Compacta'!$C:$F,4,0),"")</f>
        <v/>
      </c>
    </row>
    <row r="94" spans="2:6" ht="42" customHeight="1">
      <c r="B94" s="224" t="str">
        <f>'Títulos y textos'!A280</f>
        <v>UNIDADES EXTERIORES HÍBRIDAS - GHP (VRF ALIMENTADAS POR GAS Y ELECTRICIDAD)</v>
      </c>
      <c r="C94" s="224"/>
      <c r="D94" s="225"/>
      <c r="E94" s="224"/>
      <c r="F94" s="225"/>
    </row>
    <row r="95" spans="2:6" ht="53.25" customHeight="1">
      <c r="B95" s="228" t="str">
        <f>'Títulos y textos'!A281</f>
        <v>VRF R410A A DOS TUBOS CON PROPULSIÓN HÍBRIDA ECOG + KIT ECOI</v>
      </c>
      <c r="C95" s="228"/>
      <c r="D95" s="355"/>
      <c r="E95" s="227"/>
      <c r="F95" s="229"/>
    </row>
    <row r="96" spans="2:6" ht="15.75" customHeight="1">
      <c r="B96" s="230" t="s">
        <v>1049</v>
      </c>
      <c r="C96" s="230"/>
      <c r="D96" s="356"/>
      <c r="E96" s="230" t="str">
        <f>IFERROR(VLOOKUP($C96,'Tarifa Compacta'!$C:$E,3,0),"")</f>
        <v/>
      </c>
      <c r="F96" s="231"/>
    </row>
    <row r="97" spans="2:6" ht="29.1" customHeight="1" outlineLevel="1">
      <c r="B97" s="194">
        <v>5025232883295</v>
      </c>
      <c r="C97" s="20" t="s">
        <v>465</v>
      </c>
      <c r="D97" s="350" t="str">
        <f>IFERROR(IF(VLOOKUP($C97,'Tarifa Compacta'!$C:$E,2,0)=0,"",VLOOKUP($C97,'Tarifa Compacta'!$C:$E,2,0)),"")</f>
        <v>R410A</v>
      </c>
      <c r="E97" s="475" t="str">
        <f>IFERROR(VLOOKUP($C97,'Tarifa Compacta'!$C:$E,3,0),"")</f>
        <v>Unidad exterior híbrida accionada por Gas. 50kW.</v>
      </c>
      <c r="F97" s="22">
        <f>IFERROR(VLOOKUP($C97,'Tarifa Compacta'!$C:$F,4,0),"")</f>
        <v>49827</v>
      </c>
    </row>
    <row r="98" spans="2:6" ht="29.1" customHeight="1" outlineLevel="1">
      <c r="B98" s="197">
        <v>5025232883301</v>
      </c>
      <c r="C98" s="23" t="s">
        <v>439</v>
      </c>
      <c r="D98" s="358" t="str">
        <f>IFERROR(IF(VLOOKUP($C98,'Tarifa Compacta'!$C:$E,2,0)=0,"",VLOOKUP($C98,'Tarifa Compacta'!$C:$E,2,0)),"")</f>
        <v>R410A</v>
      </c>
      <c r="E98" s="473" t="str">
        <f>IFERROR(VLOOKUP($C98,'Tarifa Compacta'!$C:$E,3,0),"")</f>
        <v>Unidad exterior híbrida accionada por Electricidad. 50kW.</v>
      </c>
      <c r="F98" s="27">
        <f>IFERROR(VLOOKUP($C98,'Tarifa Compacta'!$C:$F,4,0),"")</f>
        <v>13004</v>
      </c>
    </row>
    <row r="99" spans="2:6" ht="29.1" customHeight="1">
      <c r="B99" s="187" t="s">
        <v>1049</v>
      </c>
      <c r="C99" s="21"/>
      <c r="D99" s="350" t="str">
        <f>IFERROR(IF(VLOOKUP($C99,'Tarifa Compacta'!$C:$E,2,0)=0,"",VLOOKUP($C99,'Tarifa Compacta'!$C:$E,2,0)),"")</f>
        <v/>
      </c>
      <c r="E99" s="466" t="str">
        <f>IFERROR(VLOOKUP($C99,'Tarifa Compacta'!$C:$E,3,0),"")</f>
        <v/>
      </c>
      <c r="F99" s="22" t="str">
        <f>IFERROR(VLOOKUP($C99,'Tarifa Compacta'!$C:$F,4,0),"")</f>
        <v/>
      </c>
    </row>
    <row r="100" spans="2:6" ht="42" customHeight="1">
      <c r="B100" s="224" t="str">
        <f>'Títulos y textos'!A282</f>
        <v>UNIDADES INTERIORES AIRE-AIRE</v>
      </c>
      <c r="C100" s="224"/>
      <c r="D100" s="225"/>
      <c r="E100" s="224" t="str">
        <f>IFERROR(VLOOKUP($C100,'Tarifa Compacta'!$C:$E,3,0),"")</f>
        <v/>
      </c>
      <c r="F100" s="225"/>
    </row>
    <row r="101" spans="2:6" ht="42" customHeight="1">
      <c r="B101" s="965" t="str">
        <f>'Títulos y textos'!A283</f>
        <v>CONDUCTO ADAPTABLE MF3 PARA R32/R410A CON TECNOLOGÍA nanoe™X MARK 3 - Disponible Marzo 2025</v>
      </c>
      <c r="C101" s="965"/>
      <c r="D101" s="355"/>
      <c r="E101" s="227"/>
      <c r="F101" s="229"/>
    </row>
    <row r="102" spans="2:6" s="226" customFormat="1" ht="15.75" customHeight="1">
      <c r="B102" s="234"/>
      <c r="C102" s="234"/>
      <c r="D102" s="356"/>
      <c r="E102" s="230" t="str">
        <f>IFERROR(VLOOKUP($C102,'Tarifa Compacta'!$C:$E,3,0),"")</f>
        <v/>
      </c>
      <c r="F102" s="231"/>
    </row>
    <row r="103" spans="2:6" ht="29.1" customHeight="1">
      <c r="B103" s="650" t="s">
        <v>4726</v>
      </c>
      <c r="C103" s="692" t="s">
        <v>3632</v>
      </c>
      <c r="D103" s="661" t="str">
        <f>IFERROR(IF(VLOOKUP($C103,'Tarifa Compacta'!$C:$E,2,0)=0,"",VLOOKUP($C103,'Tarifa Compacta'!$C:$E,2,0)),"")</f>
        <v>R32/R410A</v>
      </c>
      <c r="E103" s="960" t="str">
        <f>IFERROR(VLOOKUP($C103,'Tarifa Compacta'!$C:$E,3,0),"")</f>
        <v xml:space="preserve"> Conducto presión adaptable 1,5 kW nanoe™X mark3 (Disponible Marzo 2025)</v>
      </c>
      <c r="F103" s="653">
        <f>IFERROR(VLOOKUP($C103,'Tarifa Compacta'!$C:$F,4,0),"")</f>
        <v>1726</v>
      </c>
    </row>
    <row r="104" spans="2:6" ht="29.1" customHeight="1">
      <c r="B104" s="650" t="s">
        <v>4727</v>
      </c>
      <c r="C104" s="651" t="s">
        <v>3634</v>
      </c>
      <c r="D104" s="661" t="str">
        <f>IFERROR(IF(VLOOKUP($C104,'Tarifa Compacta'!$C:$E,2,0)=0,"",VLOOKUP($C104,'Tarifa Compacta'!$C:$E,2,0)),"")</f>
        <v>R32/R410A</v>
      </c>
      <c r="E104" s="652" t="str">
        <f>IFERROR(VLOOKUP($C104,'Tarifa Compacta'!$C:$E,3,0),"")</f>
        <v xml:space="preserve"> Conducto presión adaptable 2,2 kW nanoe™X mark3 (Disponible Marzo 2025)</v>
      </c>
      <c r="F104" s="653">
        <f>IFERROR(VLOOKUP($C104,'Tarifa Compacta'!$C:$F,4,0),"")</f>
        <v>1841</v>
      </c>
    </row>
    <row r="105" spans="2:6" ht="29.1" customHeight="1">
      <c r="B105" s="650" t="s">
        <v>4728</v>
      </c>
      <c r="C105" s="651" t="s">
        <v>3635</v>
      </c>
      <c r="D105" s="661" t="str">
        <f>IFERROR(IF(VLOOKUP($C105,'Tarifa Compacta'!$C:$E,2,0)=0,"",VLOOKUP($C105,'Tarifa Compacta'!$C:$E,2,0)),"")</f>
        <v>R32/R410A</v>
      </c>
      <c r="E105" s="652" t="str">
        <f>IFERROR(VLOOKUP($C105,'Tarifa Compacta'!$C:$E,3,0),"")</f>
        <v xml:space="preserve"> Conducto presión adaptable 2,8 kW nanoe™X mark3 (Disponible Marzo 2025)</v>
      </c>
      <c r="F105" s="653">
        <f>IFERROR(VLOOKUP($C105,'Tarifa Compacta'!$C:$F,4,0),"")</f>
        <v>1863</v>
      </c>
    </row>
    <row r="106" spans="2:6" ht="29.1" customHeight="1">
      <c r="B106" s="650" t="s">
        <v>4729</v>
      </c>
      <c r="C106" s="651" t="s">
        <v>3636</v>
      </c>
      <c r="D106" s="661" t="str">
        <f>IFERROR(IF(VLOOKUP($C106,'Tarifa Compacta'!$C:$E,2,0)=0,"",VLOOKUP($C106,'Tarifa Compacta'!$C:$E,2,0)),"")</f>
        <v>R32/R410A</v>
      </c>
      <c r="E106" s="652" t="str">
        <f>IFERROR(VLOOKUP($C106,'Tarifa Compacta'!$C:$E,3,0),"")</f>
        <v xml:space="preserve"> Conducto presión adaptable 3,6 kW nanoe™X mark3 (Disponible Marzo 2025)</v>
      </c>
      <c r="F106" s="653">
        <f>IFERROR(VLOOKUP($C106,'Tarifa Compacta'!$C:$F,4,0),"")</f>
        <v>1905</v>
      </c>
    </row>
    <row r="107" spans="2:6" ht="29.1" customHeight="1">
      <c r="B107" s="650" t="s">
        <v>4730</v>
      </c>
      <c r="C107" s="651" t="s">
        <v>3637</v>
      </c>
      <c r="D107" s="661" t="str">
        <f>IFERROR(IF(VLOOKUP($C107,'Tarifa Compacta'!$C:$E,2,0)=0,"",VLOOKUP($C107,'Tarifa Compacta'!$C:$E,2,0)),"")</f>
        <v>R32/R410A</v>
      </c>
      <c r="E107" s="652" t="str">
        <f>IFERROR(VLOOKUP($C107,'Tarifa Compacta'!$C:$E,3,0),"")</f>
        <v xml:space="preserve"> Conducto presión adaptable 4,5 kW nanoe™X mark3 (Disponible Marzo 2025)</v>
      </c>
      <c r="F107" s="653">
        <f>IFERROR(VLOOKUP($C107,'Tarifa Compacta'!$C:$F,4,0),"")</f>
        <v>1985</v>
      </c>
    </row>
    <row r="108" spans="2:6" ht="29.1" customHeight="1">
      <c r="B108" s="650" t="s">
        <v>4731</v>
      </c>
      <c r="C108" s="651" t="s">
        <v>3638</v>
      </c>
      <c r="D108" s="661" t="str">
        <f>IFERROR(IF(VLOOKUP($C108,'Tarifa Compacta'!$C:$E,2,0)=0,"",VLOOKUP($C108,'Tarifa Compacta'!$C:$E,2,0)),"")</f>
        <v>R32/R410A</v>
      </c>
      <c r="E108" s="652" t="str">
        <f>IFERROR(VLOOKUP($C108,'Tarifa Compacta'!$C:$E,3,0),"")</f>
        <v xml:space="preserve"> Conducto presión adaptable 5,6 kW nanoe™X mark3 (Disponible Marzo 2025)</v>
      </c>
      <c r="F108" s="653">
        <f>IFERROR(VLOOKUP($C108,'Tarifa Compacta'!$C:$F,4,0),"")</f>
        <v>2030</v>
      </c>
    </row>
    <row r="109" spans="2:6" ht="29.1" customHeight="1">
      <c r="B109" s="650" t="s">
        <v>4732</v>
      </c>
      <c r="C109" s="651" t="s">
        <v>3639</v>
      </c>
      <c r="D109" s="661" t="str">
        <f>IFERROR(IF(VLOOKUP($C109,'Tarifa Compacta'!$C:$E,2,0)=0,"",VLOOKUP($C109,'Tarifa Compacta'!$C:$E,2,0)),"")</f>
        <v>R32/R410A</v>
      </c>
      <c r="E109" s="652" t="str">
        <f>IFERROR(VLOOKUP($C109,'Tarifa Compacta'!$C:$E,3,0),"")</f>
        <v xml:space="preserve"> Conducto presión adaptable 6,0 kW nanoe™X mark3 (Disponible Marzo 2025)</v>
      </c>
      <c r="F109" s="653">
        <f>IFERROR(VLOOKUP($C109,'Tarifa Compacta'!$C:$F,4,0),"")</f>
        <v>2066</v>
      </c>
    </row>
    <row r="110" spans="2:6" ht="29.1" customHeight="1">
      <c r="B110" s="650" t="s">
        <v>4733</v>
      </c>
      <c r="C110" s="651" t="s">
        <v>3640</v>
      </c>
      <c r="D110" s="661" t="str">
        <f>IFERROR(IF(VLOOKUP($C110,'Tarifa Compacta'!$C:$E,2,0)=0,"",VLOOKUP($C110,'Tarifa Compacta'!$C:$E,2,0)),"")</f>
        <v>R32/R410A</v>
      </c>
      <c r="E110" s="652" t="str">
        <f>IFERROR(VLOOKUP($C110,'Tarifa Compacta'!$C:$E,3,0),"")</f>
        <v xml:space="preserve"> Conducto presión adaptable 7,3 kW nanoe™X mark3 (Disponible Marzo 2025)</v>
      </c>
      <c r="F110" s="653">
        <f>IFERROR(VLOOKUP($C110,'Tarifa Compacta'!$C:$F,4,0),"")</f>
        <v>2101</v>
      </c>
    </row>
    <row r="111" spans="2:6" ht="29.1" customHeight="1">
      <c r="B111" s="650" t="s">
        <v>4734</v>
      </c>
      <c r="C111" s="651" t="s">
        <v>3641</v>
      </c>
      <c r="D111" s="661" t="str">
        <f>IFERROR(IF(VLOOKUP($C111,'Tarifa Compacta'!$C:$E,2,0)=0,"",VLOOKUP($C111,'Tarifa Compacta'!$C:$E,2,0)),"")</f>
        <v>R32/R410A</v>
      </c>
      <c r="E111" s="652" t="str">
        <f>IFERROR(VLOOKUP($C111,'Tarifa Compacta'!$C:$E,3,0),"")</f>
        <v xml:space="preserve"> Conducto presión adaptable 9,0 kW nanoe™X mark3 (Disponible Marzo 2025)</v>
      </c>
      <c r="F111" s="653">
        <f>IFERROR(VLOOKUP($C111,'Tarifa Compacta'!$C:$F,4,0),"")</f>
        <v>2359</v>
      </c>
    </row>
    <row r="112" spans="2:6" ht="29.1" customHeight="1">
      <c r="B112" s="650" t="s">
        <v>4735</v>
      </c>
      <c r="C112" s="651" t="s">
        <v>3630</v>
      </c>
      <c r="D112" s="661" t="str">
        <f>IFERROR(IF(VLOOKUP($C112,'Tarifa Compacta'!$C:$E,2,0)=0,"",VLOOKUP($C112,'Tarifa Compacta'!$C:$E,2,0)),"")</f>
        <v>R32/R410A</v>
      </c>
      <c r="E112" s="652" t="str">
        <f>IFERROR(VLOOKUP($C112,'Tarifa Compacta'!$C:$E,3,0),"")</f>
        <v xml:space="preserve"> Conducto presión adaptable 10,6 kW nanoe™X mark3 (Disponible Marzo 2025)</v>
      </c>
      <c r="F112" s="653">
        <f>IFERROR(VLOOKUP($C112,'Tarifa Compacta'!$C:$F,4,0),"")</f>
        <v>2548</v>
      </c>
    </row>
    <row r="113" spans="2:6" ht="29.1" customHeight="1">
      <c r="B113" s="650" t="s">
        <v>4736</v>
      </c>
      <c r="C113" s="651" t="s">
        <v>3631</v>
      </c>
      <c r="D113" s="661" t="str">
        <f>IFERROR(IF(VLOOKUP($C113,'Tarifa Compacta'!$C:$E,2,0)=0,"",VLOOKUP($C113,'Tarifa Compacta'!$C:$E,2,0)),"")</f>
        <v>R32/R410A</v>
      </c>
      <c r="E113" s="652" t="str">
        <f>IFERROR(VLOOKUP($C113,'Tarifa Compacta'!$C:$E,3,0),"")</f>
        <v xml:space="preserve"> Conducto presión adaptable 14,0 kW nanoe™X mark3 (Disponible Marzo 2025)</v>
      </c>
      <c r="F113" s="653">
        <f>IFERROR(VLOOKUP($C113,'Tarifa Compacta'!$C:$F,4,0),"")</f>
        <v>2729</v>
      </c>
    </row>
    <row r="114" spans="2:6" ht="29.1" customHeight="1">
      <c r="B114" s="650" t="s">
        <v>4737</v>
      </c>
      <c r="C114" s="696" t="s">
        <v>3633</v>
      </c>
      <c r="D114" s="662" t="str">
        <f>IFERROR(IF(VLOOKUP($C114,'Tarifa Compacta'!$C:$E,2,0)=0,"",VLOOKUP($C114,'Tarifa Compacta'!$C:$E,2,0)),"")</f>
        <v>R32/R410A</v>
      </c>
      <c r="E114" s="659" t="str">
        <f>IFERROR(VLOOKUP($C114,'Tarifa Compacta'!$C:$E,3,0),"")</f>
        <v xml:space="preserve"> Conducto presión adaptable 16,0 kW nanoe™X mark3 (Disponible Marzo 2025)</v>
      </c>
      <c r="F114" s="663">
        <f>IFERROR(VLOOKUP($C114,'Tarifa Compacta'!$C:$F,4,0),"")</f>
        <v>2925</v>
      </c>
    </row>
    <row r="115" spans="2:6" s="226" customFormat="1" ht="53.25" customHeight="1">
      <c r="B115" s="228" t="str">
        <f>'Títulos y textos'!A284</f>
        <v>CONDUCTO ADAPTABLE MF3 PARA R32 (B)* CON TECNOLOGÍA nanoe™X MARK 3 - Hasta fin de existencias</v>
      </c>
      <c r="C115" s="228"/>
      <c r="D115" s="355"/>
      <c r="E115" s="227"/>
      <c r="F115" s="229"/>
    </row>
    <row r="116" spans="2:6" s="226" customFormat="1" ht="15.75" customHeight="1">
      <c r="B116" s="234" t="str">
        <f>'Títulos y textos'!A285</f>
        <v>* Con sonda de fugas interna / ** sin sonda de fugas interna</v>
      </c>
      <c r="C116" s="234"/>
      <c r="D116" s="356"/>
      <c r="E116" s="230" t="str">
        <f>IFERROR(VLOOKUP($C116,'Tarifa Compacta'!$C:$E,3,0),"")</f>
        <v/>
      </c>
      <c r="F116" s="231"/>
    </row>
    <row r="117" spans="2:6" ht="29.1" customHeight="1" outlineLevel="1">
      <c r="B117" s="194">
        <v>5025232950553</v>
      </c>
      <c r="C117" s="31" t="s">
        <v>502</v>
      </c>
      <c r="D117" s="350" t="str">
        <f>IFERROR(IF(VLOOKUP($C117,'Tarifa Compacta'!$C:$E,2,0)=0,"",VLOOKUP($C117,'Tarifa Compacta'!$C:$E,2,0)),"")</f>
        <v/>
      </c>
      <c r="E117" s="475" t="str">
        <f>IFERROR(VLOOKUP($C117,'Tarifa Compacta'!$C:$E,3,0),"")</f>
        <v xml:space="preserve"> Conducto presión adaptable 1,5 kW nanoe™X mark3 (Hasta fin de existencias)</v>
      </c>
      <c r="F117" s="22">
        <f>IFERROR(VLOOKUP($C117,'Tarifa Compacta'!$C:$F,4,0),"")</f>
        <v>1726</v>
      </c>
    </row>
    <row r="118" spans="2:6" ht="29.1" customHeight="1" outlineLevel="1">
      <c r="B118" s="194">
        <v>5025232950607</v>
      </c>
      <c r="C118" s="32" t="s">
        <v>506</v>
      </c>
      <c r="D118" s="350" t="str">
        <f>IFERROR(IF(VLOOKUP($C118,'Tarifa Compacta'!$C:$E,2,0)=0,"",VLOOKUP($C118,'Tarifa Compacta'!$C:$E,2,0)),"")</f>
        <v/>
      </c>
      <c r="E118" s="466" t="str">
        <f>IFERROR(VLOOKUP($C118,'Tarifa Compacta'!$C:$E,3,0),"")</f>
        <v xml:space="preserve"> Conducto presión adaptable 2,2 kW nanoe™X mark3 (Hasta fin de existencias)</v>
      </c>
      <c r="F118" s="22">
        <f>IFERROR(VLOOKUP($C118,'Tarifa Compacta'!$C:$F,4,0),"")</f>
        <v>1841</v>
      </c>
    </row>
    <row r="119" spans="2:6" ht="29.1" customHeight="1" outlineLevel="1">
      <c r="B119" s="194">
        <v>5025232950638</v>
      </c>
      <c r="C119" s="32" t="s">
        <v>508</v>
      </c>
      <c r="D119" s="350" t="str">
        <f>IFERROR(IF(VLOOKUP($C119,'Tarifa Compacta'!$C:$E,2,0)=0,"",VLOOKUP($C119,'Tarifa Compacta'!$C:$E,2,0)),"")</f>
        <v/>
      </c>
      <c r="E119" s="466" t="str">
        <f>IFERROR(VLOOKUP($C119,'Tarifa Compacta'!$C:$E,3,0),"")</f>
        <v xml:space="preserve"> Conducto presión adaptable 2,8 kW nanoe™X mark3 (Hasta fin de existencias)</v>
      </c>
      <c r="F119" s="22">
        <f>IFERROR(VLOOKUP($C119,'Tarifa Compacta'!$C:$F,4,0),"")</f>
        <v>1863</v>
      </c>
    </row>
    <row r="120" spans="2:6" ht="29.1" customHeight="1" outlineLevel="1">
      <c r="B120" s="194">
        <v>5025232950669</v>
      </c>
      <c r="C120" s="32" t="s">
        <v>510</v>
      </c>
      <c r="D120" s="350" t="str">
        <f>IFERROR(IF(VLOOKUP($C120,'Tarifa Compacta'!$C:$E,2,0)=0,"",VLOOKUP($C120,'Tarifa Compacta'!$C:$E,2,0)),"")</f>
        <v/>
      </c>
      <c r="E120" s="466" t="str">
        <f>IFERROR(VLOOKUP($C120,'Tarifa Compacta'!$C:$E,3,0),"")</f>
        <v xml:space="preserve"> Conducto presión adaptable 3,6 kW nanoe™X mark3 (Hasta fin de existencias)</v>
      </c>
      <c r="F120" s="22">
        <f>IFERROR(VLOOKUP($C120,'Tarifa Compacta'!$C:$F,4,0),"")</f>
        <v>1905</v>
      </c>
    </row>
    <row r="121" spans="2:6" ht="29.1" customHeight="1" outlineLevel="1">
      <c r="B121" s="194">
        <v>5025232950690</v>
      </c>
      <c r="C121" s="32" t="s">
        <v>512</v>
      </c>
      <c r="D121" s="350" t="str">
        <f>IFERROR(IF(VLOOKUP($C121,'Tarifa Compacta'!$C:$E,2,0)=0,"",VLOOKUP($C121,'Tarifa Compacta'!$C:$E,2,0)),"")</f>
        <v/>
      </c>
      <c r="E121" s="466" t="str">
        <f>IFERROR(VLOOKUP($C121,'Tarifa Compacta'!$C:$E,3,0),"")</f>
        <v xml:space="preserve"> Conducto presión adaptable 4,5 kW nanoe™X mark3 (Hasta fin de existencias)</v>
      </c>
      <c r="F121" s="22">
        <f>IFERROR(VLOOKUP($C121,'Tarifa Compacta'!$C:$F,4,0),"")</f>
        <v>1985</v>
      </c>
    </row>
    <row r="122" spans="2:6" ht="29.1" customHeight="1" outlineLevel="1">
      <c r="B122" s="194">
        <v>5025232950720</v>
      </c>
      <c r="C122" s="32" t="s">
        <v>514</v>
      </c>
      <c r="D122" s="350" t="str">
        <f>IFERROR(IF(VLOOKUP($C122,'Tarifa Compacta'!$C:$E,2,0)=0,"",VLOOKUP($C122,'Tarifa Compacta'!$C:$E,2,0)),"")</f>
        <v/>
      </c>
      <c r="E122" s="466" t="str">
        <f>IFERROR(VLOOKUP($C122,'Tarifa Compacta'!$C:$E,3,0),"")</f>
        <v xml:space="preserve"> Conducto presión adaptable 5,6 kW nanoe™X mark3 (Hasta fin de existencias)</v>
      </c>
      <c r="F122" s="22">
        <f>IFERROR(VLOOKUP($C122,'Tarifa Compacta'!$C:$F,4,0),"")</f>
        <v>2030</v>
      </c>
    </row>
    <row r="123" spans="2:6" ht="29.1" customHeight="1" outlineLevel="1">
      <c r="B123" s="194">
        <v>5025232950751</v>
      </c>
      <c r="C123" s="32" t="s">
        <v>516</v>
      </c>
      <c r="D123" s="350" t="str">
        <f>IFERROR(IF(VLOOKUP($C123,'Tarifa Compacta'!$C:$E,2,0)=0,"",VLOOKUP($C123,'Tarifa Compacta'!$C:$E,2,0)),"")</f>
        <v/>
      </c>
      <c r="E123" s="466" t="str">
        <f>IFERROR(VLOOKUP($C123,'Tarifa Compacta'!$C:$E,3,0),"")</f>
        <v xml:space="preserve"> Conducto presión adaptable 6,0 kW nanoe™X mark3 (Hasta fin de existencias)</v>
      </c>
      <c r="F123" s="22">
        <f>IFERROR(VLOOKUP($C123,'Tarifa Compacta'!$C:$F,4,0),"")</f>
        <v>2066</v>
      </c>
    </row>
    <row r="124" spans="2:6" ht="29.1" customHeight="1" outlineLevel="1">
      <c r="B124" s="194">
        <v>5025232950782</v>
      </c>
      <c r="C124" s="32" t="s">
        <v>518</v>
      </c>
      <c r="D124" s="350" t="str">
        <f>IFERROR(IF(VLOOKUP($C124,'Tarifa Compacta'!$C:$E,2,0)=0,"",VLOOKUP($C124,'Tarifa Compacta'!$C:$E,2,0)),"")</f>
        <v/>
      </c>
      <c r="E124" s="466" t="str">
        <f>IFERROR(VLOOKUP($C124,'Tarifa Compacta'!$C:$E,3,0),"")</f>
        <v xml:space="preserve"> Conducto presión adaptable 7,3 kW nanoe™X mark3 (Hasta fin de existencias)</v>
      </c>
      <c r="F124" s="22">
        <f>IFERROR(VLOOKUP($C124,'Tarifa Compacta'!$C:$F,4,0),"")</f>
        <v>2101</v>
      </c>
    </row>
    <row r="125" spans="2:6" ht="29.1" customHeight="1" outlineLevel="1">
      <c r="B125" s="194">
        <v>5025232950812</v>
      </c>
      <c r="C125" s="32" t="s">
        <v>520</v>
      </c>
      <c r="D125" s="350" t="str">
        <f>IFERROR(IF(VLOOKUP($C125,'Tarifa Compacta'!$C:$E,2,0)=0,"",VLOOKUP($C125,'Tarifa Compacta'!$C:$E,2,0)),"")</f>
        <v/>
      </c>
      <c r="E125" s="466" t="str">
        <f>IFERROR(VLOOKUP($C125,'Tarifa Compacta'!$C:$E,3,0),"")</f>
        <v xml:space="preserve"> Conducto presión adaptable 9,0 kW nanoe™X mark3 (Hasta fin de existencias)</v>
      </c>
      <c r="F125" s="22">
        <f>IFERROR(VLOOKUP($C125,'Tarifa Compacta'!$C:$F,4,0),"")</f>
        <v>2359</v>
      </c>
    </row>
    <row r="126" spans="2:6" ht="29.1" customHeight="1" outlineLevel="1">
      <c r="B126" s="194">
        <v>5025232950492</v>
      </c>
      <c r="C126" s="32" t="s">
        <v>498</v>
      </c>
      <c r="D126" s="350" t="str">
        <f>IFERROR(IF(VLOOKUP($C126,'Tarifa Compacta'!$C:$E,2,0)=0,"",VLOOKUP($C126,'Tarifa Compacta'!$C:$E,2,0)),"")</f>
        <v/>
      </c>
      <c r="E126" s="466" t="str">
        <f>IFERROR(VLOOKUP($C126,'Tarifa Compacta'!$C:$E,3,0),"")</f>
        <v xml:space="preserve"> Conducto presión adaptable 10,6 kW nanoe™X mark3 (Hasta fin de existencias)</v>
      </c>
      <c r="F126" s="22">
        <f>IFERROR(VLOOKUP($C126,'Tarifa Compacta'!$C:$F,4,0),"")</f>
        <v>2548</v>
      </c>
    </row>
    <row r="127" spans="2:6" ht="29.1" customHeight="1" outlineLevel="1">
      <c r="B127" s="194">
        <v>5025232950522</v>
      </c>
      <c r="C127" s="32" t="s">
        <v>500</v>
      </c>
      <c r="D127" s="350" t="str">
        <f>IFERROR(IF(VLOOKUP($C127,'Tarifa Compacta'!$C:$E,2,0)=0,"",VLOOKUP($C127,'Tarifa Compacta'!$C:$E,2,0)),"")</f>
        <v/>
      </c>
      <c r="E127" s="466" t="str">
        <f>IFERROR(VLOOKUP($C127,'Tarifa Compacta'!$C:$E,3,0),"")</f>
        <v xml:space="preserve"> Conducto presión adaptable 14,0 kW nanoe™X mark3 (Hasta fin de existencias)</v>
      </c>
      <c r="F127" s="22">
        <f>IFERROR(VLOOKUP($C127,'Tarifa Compacta'!$C:$F,4,0),"")</f>
        <v>2729</v>
      </c>
    </row>
    <row r="128" spans="2:6" ht="29.1" customHeight="1" outlineLevel="1">
      <c r="B128" s="194">
        <v>5025232950577</v>
      </c>
      <c r="C128" s="33" t="s">
        <v>504</v>
      </c>
      <c r="D128" s="358" t="str">
        <f>IFERROR(IF(VLOOKUP($C128,'Tarifa Compacta'!$C:$E,2,0)=0,"",VLOOKUP($C128,'Tarifa Compacta'!$C:$E,2,0)),"")</f>
        <v/>
      </c>
      <c r="E128" s="473" t="str">
        <f>IFERROR(VLOOKUP($C128,'Tarifa Compacta'!$C:$E,3,0),"")</f>
        <v xml:space="preserve"> Conducto presión adaptable 16,0 kW nanoe™X mark3 (Hasta fin de existencias)</v>
      </c>
      <c r="F128" s="27">
        <f>IFERROR(VLOOKUP($C128,'Tarifa Compacta'!$C:$F,4,0),"")</f>
        <v>2925</v>
      </c>
    </row>
    <row r="129" spans="2:6" s="226" customFormat="1" ht="53.25" customHeight="1">
      <c r="B129" s="228" t="str">
        <f>'Títulos y textos'!A286</f>
        <v>CONDUCTO ADAPTABLE MF3 PARA R410A (A)** CON TECNOLOGÍA nanoe™X MARK 3 - Hasta fin de existencias</v>
      </c>
      <c r="C129" s="228"/>
      <c r="D129" s="355"/>
      <c r="E129" s="227"/>
      <c r="F129" s="229"/>
    </row>
    <row r="130" spans="2:6" s="226" customFormat="1" ht="15.75" customHeight="1">
      <c r="B130" s="234" t="str">
        <f>'Títulos y textos'!A285</f>
        <v>* Con sonda de fugas interna / ** sin sonda de fugas interna</v>
      </c>
      <c r="C130" s="234"/>
      <c r="D130" s="356"/>
      <c r="E130" s="230" t="str">
        <f>IFERROR(VLOOKUP($C130,'Tarifa Compacta'!$C:$E,3,0),"")</f>
        <v/>
      </c>
      <c r="F130" s="231"/>
    </row>
    <row r="131" spans="2:6" ht="29.1" customHeight="1" outlineLevel="1">
      <c r="B131" s="194">
        <v>5025232950546</v>
      </c>
      <c r="C131" s="45" t="s">
        <v>501</v>
      </c>
      <c r="D131" s="350" t="str">
        <f>IFERROR(IF(VLOOKUP($C131,'Tarifa Compacta'!$C:$E,2,0)=0,"",VLOOKUP($C131,'Tarifa Compacta'!$C:$E,2,0)),"")</f>
        <v/>
      </c>
      <c r="E131" s="475" t="str">
        <f>IFERROR(VLOOKUP($C131,'Tarifa Compacta'!$C:$E,3,0),"")</f>
        <v xml:space="preserve"> Conducto presión adaptable 1,5 kW nanoe™X mark3 (Hasta fin de existencias)</v>
      </c>
      <c r="F131" s="22">
        <f>IFERROR(VLOOKUP($C131,'Tarifa Compacta'!$C:$F,4,0),"")</f>
        <v>1520</v>
      </c>
    </row>
    <row r="132" spans="2:6" ht="29.1" customHeight="1" outlineLevel="1">
      <c r="B132" s="194">
        <v>5025232950591</v>
      </c>
      <c r="C132" s="46" t="s">
        <v>505</v>
      </c>
      <c r="D132" s="350" t="str">
        <f>IFERROR(IF(VLOOKUP($C132,'Tarifa Compacta'!$C:$E,2,0)=0,"",VLOOKUP($C132,'Tarifa Compacta'!$C:$E,2,0)),"")</f>
        <v/>
      </c>
      <c r="E132" s="466" t="str">
        <f>IFERROR(VLOOKUP($C132,'Tarifa Compacta'!$C:$E,3,0),"")</f>
        <v xml:space="preserve"> Conducto presión adaptable 2,2 kW nanoe™X mark3 (Hasta fin de existencias)</v>
      </c>
      <c r="F132" s="22">
        <f>IFERROR(VLOOKUP($C132,'Tarifa Compacta'!$C:$F,4,0),"")</f>
        <v>1635</v>
      </c>
    </row>
    <row r="133" spans="2:6" ht="29.1" customHeight="1" outlineLevel="1">
      <c r="B133" s="194">
        <v>5025232950621</v>
      </c>
      <c r="C133" s="46" t="s">
        <v>507</v>
      </c>
      <c r="D133" s="350" t="str">
        <f>IFERROR(IF(VLOOKUP($C133,'Tarifa Compacta'!$C:$E,2,0)=0,"",VLOOKUP($C133,'Tarifa Compacta'!$C:$E,2,0)),"")</f>
        <v/>
      </c>
      <c r="E133" s="466" t="str">
        <f>IFERROR(VLOOKUP($C133,'Tarifa Compacta'!$C:$E,3,0),"")</f>
        <v xml:space="preserve"> Conducto presión adaptable 2,8 kW nanoe™X mark3 (Hasta fin de existencias)</v>
      </c>
      <c r="F133" s="22">
        <f>IFERROR(VLOOKUP($C133,'Tarifa Compacta'!$C:$F,4,0),"")</f>
        <v>1656</v>
      </c>
    </row>
    <row r="134" spans="2:6" ht="29.1" customHeight="1" outlineLevel="1">
      <c r="B134" s="194">
        <v>5025232950652</v>
      </c>
      <c r="C134" s="46" t="s">
        <v>509</v>
      </c>
      <c r="D134" s="350" t="str">
        <f>IFERROR(IF(VLOOKUP($C134,'Tarifa Compacta'!$C:$E,2,0)=0,"",VLOOKUP($C134,'Tarifa Compacta'!$C:$E,2,0)),"")</f>
        <v/>
      </c>
      <c r="E134" s="466" t="str">
        <f>IFERROR(VLOOKUP($C134,'Tarifa Compacta'!$C:$E,3,0),"")</f>
        <v xml:space="preserve"> Conducto presión adaptable 3,6 kW nanoe™X mark3 (Hasta fin de existencias)</v>
      </c>
      <c r="F134" s="22">
        <f>IFERROR(VLOOKUP($C134,'Tarifa Compacta'!$C:$F,4,0),"")</f>
        <v>1697</v>
      </c>
    </row>
    <row r="135" spans="2:6" ht="29.1" customHeight="1" outlineLevel="1">
      <c r="B135" s="194">
        <v>5025232950683</v>
      </c>
      <c r="C135" s="46" t="s">
        <v>511</v>
      </c>
      <c r="D135" s="350" t="str">
        <f>IFERROR(IF(VLOOKUP($C135,'Tarifa Compacta'!$C:$E,2,0)=0,"",VLOOKUP($C135,'Tarifa Compacta'!$C:$E,2,0)),"")</f>
        <v/>
      </c>
      <c r="E135" s="466" t="str">
        <f>IFERROR(VLOOKUP($C135,'Tarifa Compacta'!$C:$E,3,0),"")</f>
        <v xml:space="preserve"> Conducto presión adaptable 4,5 kW nanoe™X mark3 (Hasta fin de existencias)</v>
      </c>
      <c r="F135" s="22">
        <f>IFERROR(VLOOKUP($C135,'Tarifa Compacta'!$C:$F,4,0),"")</f>
        <v>1779</v>
      </c>
    </row>
    <row r="136" spans="2:6" ht="29.1" customHeight="1" outlineLevel="1">
      <c r="B136" s="194">
        <v>5025232950713</v>
      </c>
      <c r="C136" s="46" t="s">
        <v>513</v>
      </c>
      <c r="D136" s="350" t="str">
        <f>IFERROR(IF(VLOOKUP($C136,'Tarifa Compacta'!$C:$E,2,0)=0,"",VLOOKUP($C136,'Tarifa Compacta'!$C:$E,2,0)),"")</f>
        <v/>
      </c>
      <c r="E136" s="466" t="str">
        <f>IFERROR(VLOOKUP($C136,'Tarifa Compacta'!$C:$E,3,0),"")</f>
        <v xml:space="preserve"> Conducto presión adaptable 5,6 kW nanoe™X mark3 (Hasta fin de existencias)</v>
      </c>
      <c r="F136" s="22">
        <f>IFERROR(VLOOKUP($C136,'Tarifa Compacta'!$C:$F,4,0),"")</f>
        <v>1824</v>
      </c>
    </row>
    <row r="137" spans="2:6" ht="29.1" customHeight="1" outlineLevel="1">
      <c r="B137" s="194">
        <v>5025232950744</v>
      </c>
      <c r="C137" s="46" t="s">
        <v>515</v>
      </c>
      <c r="D137" s="350" t="str">
        <f>IFERROR(IF(VLOOKUP($C137,'Tarifa Compacta'!$C:$E,2,0)=0,"",VLOOKUP($C137,'Tarifa Compacta'!$C:$E,2,0)),"")</f>
        <v/>
      </c>
      <c r="E137" s="466" t="str">
        <f>IFERROR(VLOOKUP($C137,'Tarifa Compacta'!$C:$E,3,0),"")</f>
        <v xml:space="preserve"> Conducto presión adaptable 6,0 kW nanoe™X mark3 (Hasta fin de existencias)</v>
      </c>
      <c r="F137" s="22">
        <f>IFERROR(VLOOKUP($C137,'Tarifa Compacta'!$C:$F,4,0),"")</f>
        <v>1860</v>
      </c>
    </row>
    <row r="138" spans="2:6" ht="29.1" customHeight="1" outlineLevel="1">
      <c r="B138" s="194">
        <v>5025232950775</v>
      </c>
      <c r="C138" s="46" t="s">
        <v>517</v>
      </c>
      <c r="D138" s="350" t="str">
        <f>IFERROR(IF(VLOOKUP($C138,'Tarifa Compacta'!$C:$E,2,0)=0,"",VLOOKUP($C138,'Tarifa Compacta'!$C:$E,2,0)),"")</f>
        <v/>
      </c>
      <c r="E138" s="466" t="str">
        <f>IFERROR(VLOOKUP($C138,'Tarifa Compacta'!$C:$E,3,0),"")</f>
        <v xml:space="preserve"> Conducto presión adaptable 7,3 kW nanoe™X mark3 (Hasta fin de existencias)</v>
      </c>
      <c r="F138" s="22">
        <f>IFERROR(VLOOKUP($C138,'Tarifa Compacta'!$C:$F,4,0),"")</f>
        <v>1895</v>
      </c>
    </row>
    <row r="139" spans="2:6" ht="29.1" customHeight="1" outlineLevel="1">
      <c r="B139" s="194">
        <v>5025232950805</v>
      </c>
      <c r="C139" s="46" t="s">
        <v>519</v>
      </c>
      <c r="D139" s="350" t="str">
        <f>IFERROR(IF(VLOOKUP($C139,'Tarifa Compacta'!$C:$E,2,0)=0,"",VLOOKUP($C139,'Tarifa Compacta'!$C:$E,2,0)),"")</f>
        <v/>
      </c>
      <c r="E139" s="466" t="str">
        <f>IFERROR(VLOOKUP($C139,'Tarifa Compacta'!$C:$E,3,0),"")</f>
        <v xml:space="preserve"> Conducto presión adaptable 9,0 kW nanoe™X mark3 (Hasta fin de existencias)</v>
      </c>
      <c r="F139" s="22">
        <f>IFERROR(VLOOKUP($C139,'Tarifa Compacta'!$C:$F,4,0),"")</f>
        <v>2152</v>
      </c>
    </row>
    <row r="140" spans="2:6" ht="29.1" customHeight="1" outlineLevel="1">
      <c r="B140" s="194">
        <v>5025232950485</v>
      </c>
      <c r="C140" s="46" t="s">
        <v>497</v>
      </c>
      <c r="D140" s="350" t="str">
        <f>IFERROR(IF(VLOOKUP($C140,'Tarifa Compacta'!$C:$E,2,0)=0,"",VLOOKUP($C140,'Tarifa Compacta'!$C:$E,2,0)),"")</f>
        <v/>
      </c>
      <c r="E140" s="466" t="str">
        <f>IFERROR(VLOOKUP($C140,'Tarifa Compacta'!$C:$E,3,0),"")</f>
        <v xml:space="preserve"> Conducto presión adaptable 10,6 kW nanoe™X mark3 (Hasta fin de existencias)</v>
      </c>
      <c r="F140" s="22">
        <f>IFERROR(VLOOKUP($C140,'Tarifa Compacta'!$C:$F,4,0),"")</f>
        <v>2341</v>
      </c>
    </row>
    <row r="141" spans="2:6" ht="29.1" customHeight="1" outlineLevel="1">
      <c r="B141" s="194">
        <v>5025232950515</v>
      </c>
      <c r="C141" s="46" t="s">
        <v>499</v>
      </c>
      <c r="D141" s="350" t="str">
        <f>IFERROR(IF(VLOOKUP($C141,'Tarifa Compacta'!$C:$E,2,0)=0,"",VLOOKUP($C141,'Tarifa Compacta'!$C:$E,2,0)),"")</f>
        <v/>
      </c>
      <c r="E141" s="466" t="str">
        <f>IFERROR(VLOOKUP($C141,'Tarifa Compacta'!$C:$E,3,0),"")</f>
        <v xml:space="preserve"> Conducto presión adaptable 14,0 kW nanoe™X mark3 (Hasta fin de existencias)</v>
      </c>
      <c r="F141" s="22">
        <f>IFERROR(VLOOKUP($C141,'Tarifa Compacta'!$C:$F,4,0),"")</f>
        <v>2522</v>
      </c>
    </row>
    <row r="142" spans="2:6" ht="29.1" customHeight="1" outlineLevel="1">
      <c r="B142" s="197">
        <v>5025232950560</v>
      </c>
      <c r="C142" s="47" t="s">
        <v>503</v>
      </c>
      <c r="D142" s="358" t="str">
        <f>IFERROR(IF(VLOOKUP($C142,'Tarifa Compacta'!$C:$E,2,0)=0,"",VLOOKUP($C142,'Tarifa Compacta'!$C:$E,2,0)),"")</f>
        <v/>
      </c>
      <c r="E142" s="473" t="str">
        <f>IFERROR(VLOOKUP($C142,'Tarifa Compacta'!$C:$E,3,0),"")</f>
        <v xml:space="preserve"> Conducto presión adaptable 16,0 kW nanoe™X mark3 (Hasta fin de existencias)</v>
      </c>
      <c r="F142" s="27">
        <f>IFERROR(VLOOKUP($C142,'Tarifa Compacta'!$C:$F,4,0),"")</f>
        <v>2716</v>
      </c>
    </row>
    <row r="143" spans="2:6" ht="53.25" customHeight="1" outlineLevel="1">
      <c r="B143" s="965" t="str">
        <f>'Títulos y textos'!A287</f>
        <v>CONDUCTO DE BAJA SILUETA MM2 CON TECNOLOGÍA nanoe™X MARK 3 COMPATIBLE R32/R410A - Disponible Abril 2025</v>
      </c>
      <c r="C143" s="965"/>
      <c r="D143" s="355"/>
      <c r="E143" s="227"/>
      <c r="F143" s="229"/>
    </row>
    <row r="144" spans="2:6" ht="15.75" customHeight="1" outlineLevel="1">
      <c r="B144" s="230" t="s">
        <v>1049</v>
      </c>
      <c r="C144" s="230"/>
      <c r="D144" s="356"/>
      <c r="E144" s="230" t="str">
        <f>IFERROR(VLOOKUP($C144,'Tarifa Compacta'!$C:$E,3,0),"")</f>
        <v/>
      </c>
      <c r="F144" s="231"/>
    </row>
    <row r="145" spans="2:6" ht="29.1" customHeight="1" outlineLevel="1">
      <c r="B145" s="650" t="s">
        <v>4751</v>
      </c>
      <c r="C145" s="964" t="s">
        <v>3623</v>
      </c>
      <c r="D145" s="661" t="str">
        <f>IFERROR(IF(VLOOKUP($C145,'Tarifa Compacta'!$C:$E,2,0)=0,"",VLOOKUP($C145,'Tarifa Compacta'!$C:$E,2,0)),"")</f>
        <v>R32/R410A</v>
      </c>
      <c r="E145" s="652" t="str">
        <f>IFERROR(VLOOKUP($C145,'Tarifa Compacta'!$C:$E,3,0),"")</f>
        <v xml:space="preserve"> Conducto baja altura 1,0 kW (Disponible Abril 2025)</v>
      </c>
      <c r="F145" s="653">
        <f>IFERROR(VLOOKUP($C145,'Tarifa Compacta'!$C:$F,4,0),"")</f>
        <v>1337</v>
      </c>
    </row>
    <row r="146" spans="2:6" ht="29.1" customHeight="1" outlineLevel="1">
      <c r="B146" s="650" t="s">
        <v>4752</v>
      </c>
      <c r="C146" s="651" t="s">
        <v>3624</v>
      </c>
      <c r="D146" s="661" t="str">
        <f>IFERROR(IF(VLOOKUP($C146,'Tarifa Compacta'!$C:$E,2,0)=0,"",VLOOKUP($C146,'Tarifa Compacta'!$C:$E,2,0)),"")</f>
        <v>R32/R410A</v>
      </c>
      <c r="E146" s="652" t="str">
        <f>IFERROR(VLOOKUP($C146,'Tarifa Compacta'!$C:$E,3,0),"")</f>
        <v xml:space="preserve"> Conducto baja altura 1,5 kW (Disponible Abril 2025)</v>
      </c>
      <c r="F146" s="653">
        <f>IFERROR(VLOOKUP($C146,'Tarifa Compacta'!$C:$F,4,0),"")</f>
        <v>1363</v>
      </c>
    </row>
    <row r="147" spans="2:6" ht="29.1" customHeight="1" outlineLevel="1">
      <c r="B147" s="650" t="s">
        <v>4753</v>
      </c>
      <c r="C147" s="651" t="s">
        <v>3625</v>
      </c>
      <c r="D147" s="661" t="str">
        <f>IFERROR(IF(VLOOKUP($C147,'Tarifa Compacta'!$C:$E,2,0)=0,"",VLOOKUP($C147,'Tarifa Compacta'!$C:$E,2,0)),"")</f>
        <v>R32/R410A</v>
      </c>
      <c r="E147" s="652" t="str">
        <f>IFERROR(VLOOKUP($C147,'Tarifa Compacta'!$C:$E,3,0),"")</f>
        <v xml:space="preserve"> Conducto baja altura 2,2 kW (Disponible Abril 2025)</v>
      </c>
      <c r="F147" s="653">
        <f>IFERROR(VLOOKUP($C147,'Tarifa Compacta'!$C:$F,4,0),"")</f>
        <v>1399</v>
      </c>
    </row>
    <row r="148" spans="2:6" ht="29.1" customHeight="1" outlineLevel="1">
      <c r="B148" s="650" t="s">
        <v>4754</v>
      </c>
      <c r="C148" s="651" t="s">
        <v>3626</v>
      </c>
      <c r="D148" s="661" t="str">
        <f>IFERROR(IF(VLOOKUP($C148,'Tarifa Compacta'!$C:$E,2,0)=0,"",VLOOKUP($C148,'Tarifa Compacta'!$C:$E,2,0)),"")</f>
        <v>R32/R410A</v>
      </c>
      <c r="E148" s="652" t="str">
        <f>IFERROR(VLOOKUP($C148,'Tarifa Compacta'!$C:$E,3,0),"")</f>
        <v xml:space="preserve"> Conducto baja altura 2,8 kW (Disponible Abril 2025)</v>
      </c>
      <c r="F148" s="653">
        <f>IFERROR(VLOOKUP($C148,'Tarifa Compacta'!$C:$F,4,0),"")</f>
        <v>1463</v>
      </c>
    </row>
    <row r="149" spans="2:6" ht="29.1" customHeight="1" outlineLevel="1">
      <c r="B149" s="650" t="s">
        <v>4755</v>
      </c>
      <c r="C149" s="651" t="s">
        <v>3627</v>
      </c>
      <c r="D149" s="661" t="str">
        <f>IFERROR(IF(VLOOKUP($C149,'Tarifa Compacta'!$C:$E,2,0)=0,"",VLOOKUP($C149,'Tarifa Compacta'!$C:$E,2,0)),"")</f>
        <v>R32/R410A</v>
      </c>
      <c r="E149" s="652" t="str">
        <f>IFERROR(VLOOKUP($C149,'Tarifa Compacta'!$C:$E,3,0),"")</f>
        <v xml:space="preserve"> Conducto baja altura 3,6 kW (Disponible Abril 2025)</v>
      </c>
      <c r="F149" s="653">
        <f>IFERROR(VLOOKUP($C149,'Tarifa Compacta'!$C:$F,4,0),"")</f>
        <v>1521</v>
      </c>
    </row>
    <row r="150" spans="2:6" ht="29.1" customHeight="1" outlineLevel="1">
      <c r="B150" s="650" t="s">
        <v>4756</v>
      </c>
      <c r="C150" s="651" t="s">
        <v>3628</v>
      </c>
      <c r="D150" s="661" t="str">
        <f>IFERROR(IF(VLOOKUP($C150,'Tarifa Compacta'!$C:$E,2,0)=0,"",VLOOKUP($C150,'Tarifa Compacta'!$C:$E,2,0)),"")</f>
        <v>R32/R410A</v>
      </c>
      <c r="E150" s="652" t="str">
        <f>IFERROR(VLOOKUP($C150,'Tarifa Compacta'!$C:$E,3,0),"")</f>
        <v xml:space="preserve"> Conducto baja altura 4,5 kW (Disponible Abril 2025)</v>
      </c>
      <c r="F150" s="653">
        <f>IFERROR(VLOOKUP($C150,'Tarifa Compacta'!$C:$F,4,0),"")</f>
        <v>1607</v>
      </c>
    </row>
    <row r="151" spans="2:6" ht="29.1" customHeight="1" outlineLevel="1">
      <c r="B151" s="755" t="s">
        <v>4757</v>
      </c>
      <c r="C151" s="696" t="s">
        <v>3629</v>
      </c>
      <c r="D151" s="662" t="str">
        <f>IFERROR(IF(VLOOKUP($C151,'Tarifa Compacta'!$C:$E,2,0)=0,"",VLOOKUP($C151,'Tarifa Compacta'!$C:$E,2,0)),"")</f>
        <v>R32/R410A</v>
      </c>
      <c r="E151" s="659" t="str">
        <f>IFERROR(VLOOKUP($C151,'Tarifa Compacta'!$C:$E,3,0),"")</f>
        <v xml:space="preserve"> Conducto baja altura 5,6 kW (Disponible Abril 2025)</v>
      </c>
      <c r="F151" s="663">
        <f>IFERROR(VLOOKUP($C151,'Tarifa Compacta'!$C:$F,4,0),"")</f>
        <v>1677</v>
      </c>
    </row>
    <row r="152" spans="2:6" s="226" customFormat="1" ht="53.25" customHeight="1">
      <c r="B152" s="228" t="str">
        <f>'Títulos y textos'!A288</f>
        <v>CONDUCTO DE BAJA SILUETA MM1 COMPATIBLE CON R32** Y R410A - Hasta fin de existencias</v>
      </c>
      <c r="C152" s="228"/>
      <c r="D152" s="355"/>
      <c r="E152" s="227"/>
      <c r="F152" s="229"/>
    </row>
    <row r="153" spans="2:6" s="226" customFormat="1" ht="15.75" customHeight="1">
      <c r="B153" s="234" t="str">
        <f>'Títulos y textos'!A285</f>
        <v>* Con sonda de fugas interna / ** sin sonda de fugas interna</v>
      </c>
      <c r="C153" s="234"/>
      <c r="D153" s="356"/>
      <c r="E153" s="230" t="str">
        <f>IFERROR(VLOOKUP($C153,'Tarifa Compacta'!$C:$E,3,0),"")</f>
        <v/>
      </c>
      <c r="F153" s="231"/>
    </row>
    <row r="154" spans="2:6" ht="29.1" customHeight="1" outlineLevel="1">
      <c r="B154" s="194">
        <v>5025232915125</v>
      </c>
      <c r="C154" s="31" t="s">
        <v>533</v>
      </c>
      <c r="D154" s="350" t="str">
        <f>IFERROR(IF(VLOOKUP($C154,'Tarifa Compacta'!$C:$E,2,0)=0,"",VLOOKUP($C154,'Tarifa Compacta'!$C:$E,2,0)),"")</f>
        <v/>
      </c>
      <c r="E154" s="475" t="str">
        <f>IFERROR(VLOOKUP($C154,'Tarifa Compacta'!$C:$E,3,0),"")</f>
        <v xml:space="preserve"> Conducto baja altura 1,5 kW (Hasta fin de existencias)</v>
      </c>
      <c r="F154" s="22">
        <f>IFERROR(VLOOKUP($C154,'Tarifa Compacta'!$C:$F,4,0),"")</f>
        <v>1298</v>
      </c>
    </row>
    <row r="155" spans="2:6" ht="29.1" customHeight="1" outlineLevel="1">
      <c r="B155" s="194">
        <v>5025232915132</v>
      </c>
      <c r="C155" s="32" t="s">
        <v>534</v>
      </c>
      <c r="D155" s="350" t="str">
        <f>IFERROR(IF(VLOOKUP($C155,'Tarifa Compacta'!$C:$E,2,0)=0,"",VLOOKUP($C155,'Tarifa Compacta'!$C:$E,2,0)),"")</f>
        <v/>
      </c>
      <c r="E155" s="466" t="str">
        <f>IFERROR(VLOOKUP($C155,'Tarifa Compacta'!$C:$E,3,0),"")</f>
        <v xml:space="preserve"> Conducto baja altura 2,2 kW (Hasta fin de existencias)</v>
      </c>
      <c r="F155" s="22">
        <f>IFERROR(VLOOKUP($C155,'Tarifa Compacta'!$C:$F,4,0),"")</f>
        <v>1346</v>
      </c>
    </row>
    <row r="156" spans="2:6" ht="29.1" customHeight="1" outlineLevel="1">
      <c r="B156" s="194">
        <v>5025232915156</v>
      </c>
      <c r="C156" s="32" t="s">
        <v>535</v>
      </c>
      <c r="D156" s="350" t="str">
        <f>IFERROR(IF(VLOOKUP($C156,'Tarifa Compacta'!$C:$E,2,0)=0,"",VLOOKUP($C156,'Tarifa Compacta'!$C:$E,2,0)),"")</f>
        <v/>
      </c>
      <c r="E156" s="466" t="str">
        <f>IFERROR(VLOOKUP($C156,'Tarifa Compacta'!$C:$E,3,0),"")</f>
        <v xml:space="preserve"> Conducto baja altura 2,8 kW (Hasta fin de existencias)</v>
      </c>
      <c r="F156" s="22">
        <f>IFERROR(VLOOKUP($C156,'Tarifa Compacta'!$C:$F,4,0),"")</f>
        <v>1394</v>
      </c>
    </row>
    <row r="157" spans="2:6" ht="29.1" customHeight="1" outlineLevel="1">
      <c r="B157" s="194">
        <v>5025232915149</v>
      </c>
      <c r="C157" s="32" t="s">
        <v>536</v>
      </c>
      <c r="D157" s="350" t="str">
        <f>IFERROR(IF(VLOOKUP($C157,'Tarifa Compacta'!$C:$E,2,0)=0,"",VLOOKUP($C157,'Tarifa Compacta'!$C:$E,2,0)),"")</f>
        <v/>
      </c>
      <c r="E157" s="466" t="str">
        <f>IFERROR(VLOOKUP($C157,'Tarifa Compacta'!$C:$E,3,0),"")</f>
        <v xml:space="preserve"> Conducto baja altura 3,6 kW (Hasta fin de existencias)</v>
      </c>
      <c r="F157" s="22">
        <f>IFERROR(VLOOKUP($C157,'Tarifa Compacta'!$C:$F,4,0),"")</f>
        <v>1421</v>
      </c>
    </row>
    <row r="158" spans="2:6" ht="29.1" customHeight="1" outlineLevel="1">
      <c r="B158" s="194">
        <v>5025232915163</v>
      </c>
      <c r="C158" s="32" t="s">
        <v>537</v>
      </c>
      <c r="D158" s="350" t="str">
        <f>IFERROR(IF(VLOOKUP($C158,'Tarifa Compacta'!$C:$E,2,0)=0,"",VLOOKUP($C158,'Tarifa Compacta'!$C:$E,2,0)),"")</f>
        <v/>
      </c>
      <c r="E158" s="466" t="str">
        <f>IFERROR(VLOOKUP($C158,'Tarifa Compacta'!$C:$E,3,0),"")</f>
        <v xml:space="preserve"> Conducto baja altura 4,5 kW (Hasta fin de existencias)</v>
      </c>
      <c r="F158" s="22">
        <f>IFERROR(VLOOKUP($C158,'Tarifa Compacta'!$C:$F,4,0),"")</f>
        <v>1501</v>
      </c>
    </row>
    <row r="159" spans="2:6" ht="29.1" customHeight="1" outlineLevel="1">
      <c r="B159" s="197">
        <v>5025232915170</v>
      </c>
      <c r="C159" s="33" t="s">
        <v>538</v>
      </c>
      <c r="D159" s="358" t="str">
        <f>IFERROR(IF(VLOOKUP($C159,'Tarifa Compacta'!$C:$E,2,0)=0,"",VLOOKUP($C159,'Tarifa Compacta'!$C:$E,2,0)),"")</f>
        <v/>
      </c>
      <c r="E159" s="473" t="str">
        <f>IFERROR(VLOOKUP($C159,'Tarifa Compacta'!$C:$E,3,0),"")</f>
        <v xml:space="preserve"> Conducto baja altura 5,6 kW (Hasta fin de existencias)</v>
      </c>
      <c r="F159" s="27">
        <f>IFERROR(VLOOKUP($C159,'Tarifa Compacta'!$C:$F,4,0),"")</f>
        <v>1567</v>
      </c>
    </row>
    <row r="160" spans="2:6" s="226" customFormat="1" ht="53.25" customHeight="1">
      <c r="B160" s="228" t="str">
        <f>'Títulos y textos'!A289</f>
        <v>CONDUCTO DE ALTA CAPACIDAD ME2 PARA R410A**</v>
      </c>
      <c r="C160" s="228"/>
      <c r="D160" s="355"/>
      <c r="E160" s="227"/>
      <c r="F160" s="229"/>
    </row>
    <row r="161" spans="2:6" s="226" customFormat="1" ht="15.75" customHeight="1">
      <c r="B161" s="234" t="str">
        <f>'Títulos y textos'!A285</f>
        <v>* Con sonda de fugas interna / ** sin sonda de fugas interna</v>
      </c>
      <c r="C161" s="234"/>
      <c r="D161" s="356"/>
      <c r="E161" s="230" t="str">
        <f>IFERROR(VLOOKUP($C161,'Tarifa Compacta'!$C:$E,3,0),"")</f>
        <v/>
      </c>
      <c r="F161" s="231"/>
    </row>
    <row r="162" spans="2:6" ht="29.1" customHeight="1" outlineLevel="1">
      <c r="B162" s="194">
        <v>5025232792597</v>
      </c>
      <c r="C162" s="31" t="s">
        <v>751</v>
      </c>
      <c r="D162" s="350" t="str">
        <f>IFERROR(IF(VLOOKUP($C162,'Tarifa Compacta'!$C:$E,2,0)=0,"",VLOOKUP($C162,'Tarifa Compacta'!$C:$E,2,0)),"")</f>
        <v/>
      </c>
      <c r="E162" s="475" t="str">
        <f>IFERROR(VLOOKUP($C162,'Tarifa Compacta'!$C:$E,3,0),"")</f>
        <v>Conducto Alta Presión 22,40 kW</v>
      </c>
      <c r="F162" s="22">
        <f>IFERROR(VLOOKUP($C162,'Tarifa Compacta'!$C:$F,4,0),"")</f>
        <v>4945</v>
      </c>
    </row>
    <row r="163" spans="2:6" ht="29.1" customHeight="1" outlineLevel="1">
      <c r="B163" s="197">
        <v>5025232792603</v>
      </c>
      <c r="C163" s="33" t="s">
        <v>752</v>
      </c>
      <c r="D163" s="358" t="str">
        <f>IFERROR(IF(VLOOKUP($C163,'Tarifa Compacta'!$C:$E,2,0)=0,"",VLOOKUP($C163,'Tarifa Compacta'!$C:$E,2,0)),"")</f>
        <v/>
      </c>
      <c r="E163" s="473" t="str">
        <f>IFERROR(VLOOKUP($C163,'Tarifa Compacta'!$C:$E,3,0),"")</f>
        <v>Conducto Alta Presión 28 kW</v>
      </c>
      <c r="F163" s="27">
        <f>IFERROR(VLOOKUP($C163,'Tarifa Compacta'!$C:$F,4,0),"")</f>
        <v>5539</v>
      </c>
    </row>
    <row r="164" spans="2:6" ht="29.1" customHeight="1" outlineLevel="1">
      <c r="B164" s="194">
        <v>5025232625710</v>
      </c>
      <c r="C164" s="33" t="s">
        <v>593</v>
      </c>
      <c r="D164" s="358" t="str">
        <f>IFERROR(IF(VLOOKUP($C164,'Tarifa Compacta'!$C:$E,2,0)=0,"",VLOOKUP($C164,'Tarifa Compacta'!$C:$E,2,0)),"")</f>
        <v/>
      </c>
      <c r="E164" s="473" t="str">
        <f>IFERROR(VLOOKUP($C164,'Tarifa Compacta'!$C:$E,3,0),"")</f>
        <v/>
      </c>
      <c r="F164" s="27" t="str">
        <f>IFERROR(VLOOKUP($C164,'Tarifa Compacta'!$C:$F,4,0),"")</f>
        <v/>
      </c>
    </row>
    <row r="165" spans="2:6" ht="53.25" customHeight="1" outlineLevel="1">
      <c r="B165" s="228" t="str">
        <f>'Títulos y textos'!A290</f>
        <v>CASSETTE MU2 90X90 CON TECNOLOGÍA nanoe™X MARK 3 (N) COMPATIBLE CON R410A/R32  - Disponible Marzo 2025</v>
      </c>
      <c r="C165" s="228"/>
      <c r="D165" s="355"/>
      <c r="E165" s="227"/>
      <c r="F165" s="229"/>
    </row>
    <row r="166" spans="2:6" ht="15.75" customHeight="1" outlineLevel="1">
      <c r="B166" s="230" t="s">
        <v>1049</v>
      </c>
      <c r="C166" s="230"/>
      <c r="D166" s="356"/>
      <c r="E166" s="230" t="str">
        <f>IFERROR(VLOOKUP($C166,'Tarifa Compacta'!$C:$E,3,0),"")</f>
        <v/>
      </c>
      <c r="F166" s="231"/>
    </row>
    <row r="167" spans="2:6" ht="29.1" customHeight="1" outlineLevel="1">
      <c r="B167" s="650" t="s">
        <v>4758</v>
      </c>
      <c r="C167" s="651" t="s">
        <v>3597</v>
      </c>
      <c r="D167" s="661" t="str">
        <f>IFERROR(IF(VLOOKUP($C167,'Tarifa Compacta'!$C:$E,2,0)=0,"",VLOOKUP($C167,'Tarifa Compacta'!$C:$E,2,0)),"")</f>
        <v>R32/R410A</v>
      </c>
      <c r="E167" s="652" t="str">
        <f>IFERROR(VLOOKUP($C167,'Tarifa Compacta'!$C:$E,3,0),"")</f>
        <v>Cassette 90x90 2,20kW (Disponible Marzo 2025)</v>
      </c>
      <c r="F167" s="653">
        <f>IFERROR(VLOOKUP($C167,'Tarifa Compacta'!$C:$F,4,0),"")</f>
        <v>1459</v>
      </c>
    </row>
    <row r="168" spans="2:6" ht="29.1" customHeight="1" outlineLevel="1">
      <c r="B168" s="650" t="s">
        <v>4759</v>
      </c>
      <c r="C168" s="651" t="s">
        <v>3598</v>
      </c>
      <c r="D168" s="661" t="str">
        <f>IFERROR(IF(VLOOKUP($C168,'Tarifa Compacta'!$C:$E,2,0)=0,"",VLOOKUP($C168,'Tarifa Compacta'!$C:$E,2,0)),"")</f>
        <v>R32/R410A</v>
      </c>
      <c r="E168" s="652" t="str">
        <f>IFERROR(VLOOKUP($C168,'Tarifa Compacta'!$C:$E,3,0),"")</f>
        <v>Cassette 90x90 2,80kW (Disponible Marzo 2025)</v>
      </c>
      <c r="F168" s="653">
        <f>IFERROR(VLOOKUP($C168,'Tarifa Compacta'!$C:$F,4,0),"")</f>
        <v>1471</v>
      </c>
    </row>
    <row r="169" spans="2:6" ht="29.1" customHeight="1" outlineLevel="1">
      <c r="B169" s="650" t="s">
        <v>4760</v>
      </c>
      <c r="C169" s="651" t="s">
        <v>3599</v>
      </c>
      <c r="D169" s="661" t="str">
        <f>IFERROR(IF(VLOOKUP($C169,'Tarifa Compacta'!$C:$E,2,0)=0,"",VLOOKUP($C169,'Tarifa Compacta'!$C:$E,2,0)),"")</f>
        <v>R32/R410A</v>
      </c>
      <c r="E169" s="652" t="str">
        <f>IFERROR(VLOOKUP($C169,'Tarifa Compacta'!$C:$E,3,0),"")</f>
        <v>Cassette 90x90 3,60kW (Disponible Marzo 2025)</v>
      </c>
      <c r="F169" s="653">
        <f>IFERROR(VLOOKUP($C169,'Tarifa Compacta'!$C:$F,4,0),"")</f>
        <v>1480</v>
      </c>
    </row>
    <row r="170" spans="2:6" ht="29.1" customHeight="1" outlineLevel="1">
      <c r="B170" s="650" t="s">
        <v>4761</v>
      </c>
      <c r="C170" s="651" t="s">
        <v>3600</v>
      </c>
      <c r="D170" s="661" t="str">
        <f>IFERROR(IF(VLOOKUP($C170,'Tarifa Compacta'!$C:$E,2,0)=0,"",VLOOKUP($C170,'Tarifa Compacta'!$C:$E,2,0)),"")</f>
        <v>R32/R410A</v>
      </c>
      <c r="E170" s="652" t="str">
        <f>IFERROR(VLOOKUP($C170,'Tarifa Compacta'!$C:$E,3,0),"")</f>
        <v>Cassette 90x90 4,50kW (Disponible Marzo 2025)</v>
      </c>
      <c r="F170" s="653">
        <f>IFERROR(VLOOKUP($C170,'Tarifa Compacta'!$C:$F,4,0),"")</f>
        <v>1698</v>
      </c>
    </row>
    <row r="171" spans="2:6" ht="29.1" customHeight="1" outlineLevel="1">
      <c r="B171" s="650" t="s">
        <v>4762</v>
      </c>
      <c r="C171" s="651" t="s">
        <v>3601</v>
      </c>
      <c r="D171" s="661" t="str">
        <f>IFERROR(IF(VLOOKUP($C171,'Tarifa Compacta'!$C:$E,2,0)=0,"",VLOOKUP($C171,'Tarifa Compacta'!$C:$E,2,0)),"")</f>
        <v>R32/R410A</v>
      </c>
      <c r="E171" s="652" t="str">
        <f>IFERROR(VLOOKUP($C171,'Tarifa Compacta'!$C:$E,3,0),"")</f>
        <v>Cassette 90x90 5,60kW (Disponible Marzo 2025)</v>
      </c>
      <c r="F171" s="653">
        <f>IFERROR(VLOOKUP($C171,'Tarifa Compacta'!$C:$F,4,0),"")</f>
        <v>1732</v>
      </c>
    </row>
    <row r="172" spans="2:6" ht="29.1" customHeight="1" outlineLevel="1">
      <c r="B172" s="650" t="s">
        <v>4763</v>
      </c>
      <c r="C172" s="651" t="s">
        <v>3602</v>
      </c>
      <c r="D172" s="661" t="str">
        <f>IFERROR(IF(VLOOKUP($C172,'Tarifa Compacta'!$C:$E,2,0)=0,"",VLOOKUP($C172,'Tarifa Compacta'!$C:$E,2,0)),"")</f>
        <v>R32/R410A</v>
      </c>
      <c r="E172" s="652" t="str">
        <f>IFERROR(VLOOKUP($C172,'Tarifa Compacta'!$C:$E,3,0),"")</f>
        <v>Cassette 90x90 6kW (Disponible Marzo 2025)</v>
      </c>
      <c r="F172" s="653">
        <f>IFERROR(VLOOKUP($C172,'Tarifa Compacta'!$C:$F,4,0),"")</f>
        <v>1844</v>
      </c>
    </row>
    <row r="173" spans="2:6" ht="29.1" customHeight="1" outlineLevel="1">
      <c r="B173" s="650" t="s">
        <v>4764</v>
      </c>
      <c r="C173" s="651" t="s">
        <v>3603</v>
      </c>
      <c r="D173" s="661" t="str">
        <f>IFERROR(IF(VLOOKUP($C173,'Tarifa Compacta'!$C:$E,2,0)=0,"",VLOOKUP($C173,'Tarifa Compacta'!$C:$E,2,0)),"")</f>
        <v>R32/R410A</v>
      </c>
      <c r="E173" s="652" t="str">
        <f>IFERROR(VLOOKUP($C173,'Tarifa Compacta'!$C:$E,3,0),"")</f>
        <v>Cassette 90x90 7,30kW (Disponible Marzo 2025)</v>
      </c>
      <c r="F173" s="653">
        <f>IFERROR(VLOOKUP($C173,'Tarifa Compacta'!$C:$F,4,0),"")</f>
        <v>1921</v>
      </c>
    </row>
    <row r="174" spans="2:6" ht="29.1" customHeight="1" outlineLevel="1">
      <c r="B174" s="650" t="s">
        <v>4765</v>
      </c>
      <c r="C174" s="651" t="s">
        <v>3604</v>
      </c>
      <c r="D174" s="661" t="str">
        <f>IFERROR(IF(VLOOKUP($C174,'Tarifa Compacta'!$C:$E,2,0)=0,"",VLOOKUP($C174,'Tarifa Compacta'!$C:$E,2,0)),"")</f>
        <v>R32/R410A</v>
      </c>
      <c r="E174" s="652" t="str">
        <f>IFERROR(VLOOKUP($C174,'Tarifa Compacta'!$C:$E,3,0),"")</f>
        <v>Cassette 90x90 9kW (Disponible Marzo 2025)</v>
      </c>
      <c r="F174" s="653">
        <f>IFERROR(VLOOKUP($C174,'Tarifa Compacta'!$C:$F,4,0),"")</f>
        <v>2155</v>
      </c>
    </row>
    <row r="175" spans="2:6" ht="29.1" customHeight="1" outlineLevel="1">
      <c r="B175" s="650" t="s">
        <v>4766</v>
      </c>
      <c r="C175" s="651" t="s">
        <v>3594</v>
      </c>
      <c r="D175" s="661" t="str">
        <f>IFERROR(IF(VLOOKUP($C175,'Tarifa Compacta'!$C:$E,2,0)=0,"",VLOOKUP($C175,'Tarifa Compacta'!$C:$E,2,0)),"")</f>
        <v>R32/R410A</v>
      </c>
      <c r="E175" s="652" t="str">
        <f>IFERROR(VLOOKUP($C175,'Tarifa Compacta'!$C:$E,3,0),"")</f>
        <v>Cassette 90x90 11,20kW (Disponible Marzo 2025)</v>
      </c>
      <c r="F175" s="653">
        <f>IFERROR(VLOOKUP($C175,'Tarifa Compacta'!$C:$F,4,0),"")</f>
        <v>2925</v>
      </c>
    </row>
    <row r="176" spans="2:6" ht="29.1" customHeight="1" outlineLevel="1">
      <c r="B176" s="650" t="s">
        <v>4767</v>
      </c>
      <c r="C176" s="651" t="s">
        <v>3595</v>
      </c>
      <c r="D176" s="661" t="str">
        <f>IFERROR(IF(VLOOKUP($C176,'Tarifa Compacta'!$C:$E,2,0)=0,"",VLOOKUP($C176,'Tarifa Compacta'!$C:$E,2,0)),"")</f>
        <v>R32/R410A</v>
      </c>
      <c r="E176" s="652" t="str">
        <f>IFERROR(VLOOKUP($C176,'Tarifa Compacta'!$C:$E,3,0),"")</f>
        <v>Cassette 90x90 14kW (Disponible Marzo 2025)</v>
      </c>
      <c r="F176" s="653">
        <f>IFERROR(VLOOKUP($C176,'Tarifa Compacta'!$C:$F,4,0),"")</f>
        <v>2833</v>
      </c>
    </row>
    <row r="177" spans="2:6" ht="29.1" customHeight="1" outlineLevel="1">
      <c r="B177" s="755" t="s">
        <v>4768</v>
      </c>
      <c r="C177" s="696" t="s">
        <v>3596</v>
      </c>
      <c r="D177" s="662" t="str">
        <f>IFERROR(IF(VLOOKUP($C177,'Tarifa Compacta'!$C:$E,2,0)=0,"",VLOOKUP($C177,'Tarifa Compacta'!$C:$E,2,0)),"")</f>
        <v>R32/R410A</v>
      </c>
      <c r="E177" s="659" t="str">
        <f>IFERROR(VLOOKUP($C177,'Tarifa Compacta'!$C:$E,3,0),"")</f>
        <v>Cassette 90x90 16kW (Disponible Marzo 2025)</v>
      </c>
      <c r="F177" s="653">
        <f>IFERROR(VLOOKUP($C177,'Tarifa Compacta'!$C:$F,4,0),"")</f>
        <v>3054</v>
      </c>
    </row>
    <row r="178" spans="2:6" ht="29.1" customHeight="1" outlineLevel="1">
      <c r="B178" s="197">
        <v>5025232910595</v>
      </c>
      <c r="C178" s="33" t="s">
        <v>263</v>
      </c>
      <c r="D178" s="359" t="str">
        <f>IFERROR(IF(VLOOKUP($C178,'Tarifa Compacta'!$C:$E,2,0)=0,"",VLOOKUP($C178,'Tarifa Compacta'!$C:$E,2,0)),"")</f>
        <v/>
      </c>
      <c r="E178" s="473" t="str">
        <f>IFERROR(VLOOKUP($C178,'Tarifa Compacta'!$C:$E,3,0),"")</f>
        <v>Panel cassette 90x90 PU2 / MU2</v>
      </c>
      <c r="F178" s="168">
        <f>IFERROR(VLOOKUP($C178,'Tarifa Compacta'!$C:$F,4,0),"")</f>
        <v>328</v>
      </c>
    </row>
    <row r="179" spans="2:6" ht="29.1" customHeight="1" outlineLevel="1">
      <c r="B179" s="194">
        <v>5025232920853</v>
      </c>
      <c r="C179" s="34" t="s">
        <v>3654</v>
      </c>
      <c r="D179" s="359" t="str">
        <f>IFERROR(IF(VLOOKUP($C179,'Tarifa Compacta'!$C:$E,2,0)=0,"",VLOOKUP($C179,'Tarifa Compacta'!$C:$E,2,0)),"")</f>
        <v/>
      </c>
      <c r="E179" s="473" t="str">
        <f>IFERROR(VLOOKUP($C179,'Tarifa Compacta'!$C:$E,3,0),"")</f>
        <v>Sensor de fugas de R32 (Disponible Junio 2025)</v>
      </c>
      <c r="F179" s="168">
        <f>IFERROR(VLOOKUP($C179,'Tarifa Compacta'!$C:$F,4,0),"")</f>
        <v>370</v>
      </c>
    </row>
    <row r="180" spans="2:6" s="226" customFormat="1" ht="53.25" customHeight="1">
      <c r="B180" s="228" t="str">
        <f>'Títulos y textos'!A291</f>
        <v>CASSETTE MU2 90X90 CON TECNOLOGÍA nanoe™X MARK 3 (N) COMPATIBLE CON R410A Y R32  - Hasta fin de existencias</v>
      </c>
      <c r="C180" s="228"/>
      <c r="D180" s="355"/>
      <c r="E180" s="227"/>
      <c r="F180" s="229"/>
    </row>
    <row r="181" spans="2:6" s="226" customFormat="1" ht="15.75" customHeight="1">
      <c r="B181" s="230" t="s">
        <v>1049</v>
      </c>
      <c r="C181" s="230"/>
      <c r="D181" s="356"/>
      <c r="E181" s="230" t="str">
        <f>IFERROR(VLOOKUP($C181,'Tarifa Compacta'!$C:$E,3,0),"")</f>
        <v/>
      </c>
      <c r="F181" s="231"/>
    </row>
    <row r="182" spans="2:6" ht="29.1" customHeight="1" outlineLevel="1">
      <c r="B182" s="194">
        <v>5025232950614</v>
      </c>
      <c r="C182" s="32" t="s">
        <v>483</v>
      </c>
      <c r="D182" s="350" t="str">
        <f>IFERROR(IF(VLOOKUP($C182,'Tarifa Compacta'!$C:$E,2,0)=0,"",VLOOKUP($C182,'Tarifa Compacta'!$C:$E,2,0)),"")</f>
        <v/>
      </c>
      <c r="E182" s="466" t="str">
        <f>IFERROR(VLOOKUP($C182,'Tarifa Compacta'!$C:$E,3,0),"")</f>
        <v>Cassette 90x90 2,20kW (Hasta fin de existencias)</v>
      </c>
      <c r="F182" s="22">
        <f>IFERROR(VLOOKUP($C182,'Tarifa Compacta'!$C:$F,4,0),"")</f>
        <v>1416</v>
      </c>
    </row>
    <row r="183" spans="2:6" ht="29.1" customHeight="1" outlineLevel="1">
      <c r="B183" s="194">
        <v>5025232950645</v>
      </c>
      <c r="C183" s="32" t="s">
        <v>1388</v>
      </c>
      <c r="D183" s="350" t="str">
        <f>IFERROR(IF(VLOOKUP($C183,'Tarifa Compacta'!$C:$E,2,0)=0,"",VLOOKUP($C183,'Tarifa Compacta'!$C:$E,2,0)),"")</f>
        <v/>
      </c>
      <c r="E183" s="466" t="str">
        <f>IFERROR(VLOOKUP($C183,'Tarifa Compacta'!$C:$E,3,0),"")</f>
        <v>Cassette 90x90 2,80kW (Hasta fin de existencias)</v>
      </c>
      <c r="F183" s="22">
        <f>IFERROR(VLOOKUP($C183,'Tarifa Compacta'!$C:$F,4,0),"")</f>
        <v>1428</v>
      </c>
    </row>
    <row r="184" spans="2:6" ht="29.1" customHeight="1" outlineLevel="1">
      <c r="B184" s="194">
        <v>5025232950676</v>
      </c>
      <c r="C184" s="32" t="s">
        <v>485</v>
      </c>
      <c r="D184" s="350" t="str">
        <f>IFERROR(IF(VLOOKUP($C184,'Tarifa Compacta'!$C:$E,2,0)=0,"",VLOOKUP($C184,'Tarifa Compacta'!$C:$E,2,0)),"")</f>
        <v/>
      </c>
      <c r="E184" s="466" t="str">
        <f>IFERROR(VLOOKUP($C184,'Tarifa Compacta'!$C:$E,3,0),"")</f>
        <v>Cassette 90x90 3,60kW (Hasta fin de existencias)</v>
      </c>
      <c r="F184" s="22">
        <f>IFERROR(VLOOKUP($C184,'Tarifa Compacta'!$C:$F,4,0),"")</f>
        <v>1436</v>
      </c>
    </row>
    <row r="185" spans="2:6" ht="29.1" customHeight="1" outlineLevel="1">
      <c r="B185" s="194">
        <v>5025232950706</v>
      </c>
      <c r="C185" s="32" t="s">
        <v>486</v>
      </c>
      <c r="D185" s="350" t="str">
        <f>IFERROR(IF(VLOOKUP($C185,'Tarifa Compacta'!$C:$E,2,0)=0,"",VLOOKUP($C185,'Tarifa Compacta'!$C:$E,2,0)),"")</f>
        <v/>
      </c>
      <c r="E185" s="466" t="str">
        <f>IFERROR(VLOOKUP($C185,'Tarifa Compacta'!$C:$E,3,0),"")</f>
        <v>Cassette 90x90 4,50kW (Hasta fin de existencias)</v>
      </c>
      <c r="F185" s="22">
        <f>IFERROR(VLOOKUP($C185,'Tarifa Compacta'!$C:$F,4,0),"")</f>
        <v>1648</v>
      </c>
    </row>
    <row r="186" spans="2:6" ht="29.1" customHeight="1" outlineLevel="1">
      <c r="B186" s="194">
        <v>5025232950737</v>
      </c>
      <c r="C186" s="32" t="s">
        <v>487</v>
      </c>
      <c r="D186" s="350" t="str">
        <f>IFERROR(IF(VLOOKUP($C186,'Tarifa Compacta'!$C:$E,2,0)=0,"",VLOOKUP($C186,'Tarifa Compacta'!$C:$E,2,0)),"")</f>
        <v/>
      </c>
      <c r="E186" s="466" t="str">
        <f>IFERROR(VLOOKUP($C186,'Tarifa Compacta'!$C:$E,3,0),"")</f>
        <v>Cassette 90x90 5,60kW (Hasta fin de existencias)</v>
      </c>
      <c r="F186" s="22">
        <f>IFERROR(VLOOKUP($C186,'Tarifa Compacta'!$C:$F,4,0),"")</f>
        <v>1681</v>
      </c>
    </row>
    <row r="187" spans="2:6" ht="29.1" customHeight="1" outlineLevel="1">
      <c r="B187" s="194">
        <v>5025232950768</v>
      </c>
      <c r="C187" s="32" t="s">
        <v>488</v>
      </c>
      <c r="D187" s="350" t="str">
        <f>IFERROR(IF(VLOOKUP($C187,'Tarifa Compacta'!$C:$E,2,0)=0,"",VLOOKUP($C187,'Tarifa Compacta'!$C:$E,2,0)),"")</f>
        <v/>
      </c>
      <c r="E187" s="466" t="str">
        <f>IFERROR(VLOOKUP($C187,'Tarifa Compacta'!$C:$E,3,0),"")</f>
        <v>Cassette 90x90 6kW (Hasta fin de existencias)</v>
      </c>
      <c r="F187" s="22">
        <f>IFERROR(VLOOKUP($C187,'Tarifa Compacta'!$C:$F,4,0),"")</f>
        <v>1790</v>
      </c>
    </row>
    <row r="188" spans="2:6" ht="29.1" customHeight="1" outlineLevel="1">
      <c r="B188" s="194">
        <v>5025232950799</v>
      </c>
      <c r="C188" s="32" t="s">
        <v>489</v>
      </c>
      <c r="D188" s="350" t="str">
        <f>IFERROR(IF(VLOOKUP($C188,'Tarifa Compacta'!$C:$E,2,0)=0,"",VLOOKUP($C188,'Tarifa Compacta'!$C:$E,2,0)),"")</f>
        <v/>
      </c>
      <c r="E188" s="466" t="str">
        <f>IFERROR(VLOOKUP($C188,'Tarifa Compacta'!$C:$E,3,0),"")</f>
        <v>Cassette 90x90 7,30kW (Hasta fin de existencias)</v>
      </c>
      <c r="F188" s="22">
        <f>IFERROR(VLOOKUP($C188,'Tarifa Compacta'!$C:$F,4,0),"")</f>
        <v>1865</v>
      </c>
    </row>
    <row r="189" spans="2:6" ht="29.1" customHeight="1" outlineLevel="1">
      <c r="B189" s="194">
        <v>5025232950829</v>
      </c>
      <c r="C189" s="32" t="s">
        <v>490</v>
      </c>
      <c r="D189" s="350" t="str">
        <f>IFERROR(IF(VLOOKUP($C189,'Tarifa Compacta'!$C:$E,2,0)=0,"",VLOOKUP($C189,'Tarifa Compacta'!$C:$E,2,0)),"")</f>
        <v/>
      </c>
      <c r="E189" s="466" t="str">
        <f>IFERROR(VLOOKUP($C189,'Tarifa Compacta'!$C:$E,3,0),"")</f>
        <v>Cassette 90x90 9kW (Hasta fin de existencias)</v>
      </c>
      <c r="F189" s="22">
        <f>IFERROR(VLOOKUP($C189,'Tarifa Compacta'!$C:$F,4,0),"")</f>
        <v>2092</v>
      </c>
    </row>
    <row r="190" spans="2:6" ht="29.1" customHeight="1" outlineLevel="1">
      <c r="B190" s="194">
        <v>5025232950508</v>
      </c>
      <c r="C190" s="32" t="s">
        <v>480</v>
      </c>
      <c r="D190" s="350" t="str">
        <f>IFERROR(IF(VLOOKUP($C190,'Tarifa Compacta'!$C:$E,2,0)=0,"",VLOOKUP($C190,'Tarifa Compacta'!$C:$E,2,0)),"")</f>
        <v/>
      </c>
      <c r="E190" s="466" t="str">
        <f>IFERROR(VLOOKUP($C190,'Tarifa Compacta'!$C:$E,3,0),"")</f>
        <v>Cassette 90x90 11,20kW (Hasta fin de existencias)</v>
      </c>
      <c r="F190" s="22">
        <f>IFERROR(VLOOKUP($C190,'Tarifa Compacta'!$C:$F,4,0),"")</f>
        <v>1726</v>
      </c>
    </row>
    <row r="191" spans="2:6" ht="29.1" customHeight="1" outlineLevel="1">
      <c r="B191" s="194">
        <v>5025232950539</v>
      </c>
      <c r="C191" s="32" t="s">
        <v>481</v>
      </c>
      <c r="D191" s="350" t="str">
        <f>IFERROR(IF(VLOOKUP($C191,'Tarifa Compacta'!$C:$E,2,0)=0,"",VLOOKUP($C191,'Tarifa Compacta'!$C:$E,2,0)),"")</f>
        <v/>
      </c>
      <c r="E191" s="466" t="str">
        <f>IFERROR(VLOOKUP($C191,'Tarifa Compacta'!$C:$E,3,0),"")</f>
        <v>Cassette 90x90 14kW (Hasta fin de existencias)</v>
      </c>
      <c r="F191" s="22">
        <f>IFERROR(VLOOKUP($C191,'Tarifa Compacta'!$C:$F,4,0),"")</f>
        <v>2359</v>
      </c>
    </row>
    <row r="192" spans="2:6" ht="29.1" customHeight="1" outlineLevel="1">
      <c r="B192" s="197">
        <v>5025232950584</v>
      </c>
      <c r="C192" s="33" t="s">
        <v>482</v>
      </c>
      <c r="D192" s="358" t="str">
        <f>IFERROR(IF(VLOOKUP($C192,'Tarifa Compacta'!$C:$E,2,0)=0,"",VLOOKUP($C192,'Tarifa Compacta'!$C:$E,2,0)),"")</f>
        <v/>
      </c>
      <c r="E192" s="473" t="str">
        <f>IFERROR(VLOOKUP($C192,'Tarifa Compacta'!$C:$E,3,0),"")</f>
        <v>Cassette 90x90 16kW (Hasta fin de existencias)</v>
      </c>
      <c r="F192" s="22">
        <f>IFERROR(VLOOKUP($C192,'Tarifa Compacta'!$C:$F,4,0),"")</f>
        <v>2965</v>
      </c>
    </row>
    <row r="193" spans="2:6" ht="29.1" customHeight="1" outlineLevel="1">
      <c r="B193" s="197">
        <v>5025232910595</v>
      </c>
      <c r="C193" s="33" t="s">
        <v>263</v>
      </c>
      <c r="D193" s="359" t="str">
        <f>IFERROR(IF(VLOOKUP($C193,'Tarifa Compacta'!$C:$E,2,0)=0,"",VLOOKUP($C193,'Tarifa Compacta'!$C:$E,2,0)),"")</f>
        <v/>
      </c>
      <c r="E193" s="473" t="str">
        <f>IFERROR(VLOOKUP($C193,'Tarifa Compacta'!$C:$E,3,0),"")</f>
        <v>Panel cassette 90x90 PU2 / MU2</v>
      </c>
      <c r="F193" s="168">
        <f>IFERROR(VLOOKUP($C193,'Tarifa Compacta'!$C:$F,4,0),"")</f>
        <v>328</v>
      </c>
    </row>
    <row r="194" spans="2:6" ht="29.1" customHeight="1" outlineLevel="1">
      <c r="B194" s="194">
        <v>5025232920853</v>
      </c>
      <c r="C194" s="34" t="s">
        <v>3654</v>
      </c>
      <c r="D194" s="359" t="str">
        <f>IFERROR(IF(VLOOKUP($C194,'Tarifa Compacta'!$C:$E,2,0)=0,"",VLOOKUP($C194,'Tarifa Compacta'!$C:$E,2,0)),"")</f>
        <v/>
      </c>
      <c r="E194" s="473" t="str">
        <f>IFERROR(VLOOKUP($C194,'Tarifa Compacta'!$C:$E,3,0),"")</f>
        <v>Sensor de fugas de R32 (Disponible Junio 2025)</v>
      </c>
      <c r="F194" s="168">
        <f>IFERROR(VLOOKUP($C194,'Tarifa Compacta'!$C:$F,4,0),"")</f>
        <v>370</v>
      </c>
    </row>
    <row r="195" spans="2:6" s="226" customFormat="1" ht="53.25" customHeight="1">
      <c r="B195" s="228" t="str">
        <f>'Títulos y textos'!A292</f>
        <v>CASSETTE 60X60 ME3 COMPATIBLE CON R410A/R32 CON TECNOLOGÍA nanoe™X MARK 3 - Disponible Marzo 2025</v>
      </c>
      <c r="C195" s="228"/>
      <c r="D195" s="355"/>
      <c r="E195" s="227"/>
      <c r="F195" s="229"/>
    </row>
    <row r="196" spans="2:6" s="226" customFormat="1" ht="15.75" customHeight="1">
      <c r="B196" s="230" t="s">
        <v>1049</v>
      </c>
      <c r="C196" s="230"/>
      <c r="D196" s="356"/>
      <c r="E196" s="230" t="str">
        <f>IFERROR(VLOOKUP($C196,'Tarifa Compacta'!$C:$E,3,0),"")</f>
        <v/>
      </c>
      <c r="F196" s="231"/>
    </row>
    <row r="197" spans="2:6" ht="29.1" customHeight="1" outlineLevel="1">
      <c r="B197" s="650" t="s">
        <v>4769</v>
      </c>
      <c r="C197" s="651" t="s">
        <v>3605</v>
      </c>
      <c r="D197" s="661" t="str">
        <f>IFERROR(IF(VLOOKUP($C197,'Tarifa Compacta'!$C:$E,2,0)=0,"",VLOOKUP($C197,'Tarifa Compacta'!$C:$E,2,0)),"")</f>
        <v>R32/R410A</v>
      </c>
      <c r="E197" s="652" t="str">
        <f>IFERROR(VLOOKUP($C197,'Tarifa Compacta'!$C:$E,3,0),"")</f>
        <v>Cassette 60x60 1,50kW (Disponible Marzo 2025)</v>
      </c>
      <c r="F197" s="653">
        <f>IFERROR(VLOOKUP($C197,'Tarifa Compacta'!$C:$F,4,0),"")</f>
        <v>1331</v>
      </c>
    </row>
    <row r="198" spans="2:6" ht="29.1" customHeight="1" outlineLevel="1">
      <c r="B198" s="650" t="s">
        <v>4770</v>
      </c>
      <c r="C198" s="651" t="s">
        <v>3606</v>
      </c>
      <c r="D198" s="661" t="str">
        <f>IFERROR(IF(VLOOKUP($C198,'Tarifa Compacta'!$C:$E,2,0)=0,"",VLOOKUP($C198,'Tarifa Compacta'!$C:$E,2,0)),"")</f>
        <v>R32/R410A</v>
      </c>
      <c r="E198" s="652" t="str">
        <f>IFERROR(VLOOKUP($C198,'Tarifa Compacta'!$C:$E,3,0),"")</f>
        <v>Cassette 60x60 2,20kW (Disponible Marzo 2025)</v>
      </c>
      <c r="F198" s="653">
        <f>IFERROR(VLOOKUP($C198,'Tarifa Compacta'!$C:$F,4,0),"")</f>
        <v>1373</v>
      </c>
    </row>
    <row r="199" spans="2:6" ht="29.1" customHeight="1" outlineLevel="1">
      <c r="B199" s="650" t="s">
        <v>4771</v>
      </c>
      <c r="C199" s="651" t="s">
        <v>3607</v>
      </c>
      <c r="D199" s="661" t="str">
        <f>IFERROR(IF(VLOOKUP($C199,'Tarifa Compacta'!$C:$E,2,0)=0,"",VLOOKUP($C199,'Tarifa Compacta'!$C:$E,2,0)),"")</f>
        <v>R32/R410A</v>
      </c>
      <c r="E199" s="652" t="str">
        <f>IFERROR(VLOOKUP($C199,'Tarifa Compacta'!$C:$E,3,0),"")</f>
        <v>Cassette 60x60 2,80kW (Disponible Marzo 2025)</v>
      </c>
      <c r="F199" s="653">
        <f>IFERROR(VLOOKUP($C199,'Tarifa Compacta'!$C:$F,4,0),"")</f>
        <v>1391</v>
      </c>
    </row>
    <row r="200" spans="2:6" ht="29.1" customHeight="1" outlineLevel="1">
      <c r="B200" s="650" t="s">
        <v>4772</v>
      </c>
      <c r="C200" s="651" t="s">
        <v>3608</v>
      </c>
      <c r="D200" s="661" t="str">
        <f>IFERROR(IF(VLOOKUP($C200,'Tarifa Compacta'!$C:$E,2,0)=0,"",VLOOKUP($C200,'Tarifa Compacta'!$C:$E,2,0)),"")</f>
        <v>R32/R410A</v>
      </c>
      <c r="E200" s="652" t="str">
        <f>IFERROR(VLOOKUP($C200,'Tarifa Compacta'!$C:$E,3,0),"")</f>
        <v>Cassette 60x60 3,60kW (Disponible Marzo 2025)</v>
      </c>
      <c r="F200" s="653">
        <f>IFERROR(VLOOKUP($C200,'Tarifa Compacta'!$C:$F,4,0),"")</f>
        <v>1445</v>
      </c>
    </row>
    <row r="201" spans="2:6" ht="29.1" customHeight="1" outlineLevel="1">
      <c r="B201" s="650" t="s">
        <v>4773</v>
      </c>
      <c r="C201" s="651" t="s">
        <v>3609</v>
      </c>
      <c r="D201" s="661" t="str">
        <f>IFERROR(IF(VLOOKUP($C201,'Tarifa Compacta'!$C:$E,2,0)=0,"",VLOOKUP($C201,'Tarifa Compacta'!$C:$E,2,0)),"")</f>
        <v>R32/R410A</v>
      </c>
      <c r="E201" s="652" t="str">
        <f>IFERROR(VLOOKUP($C201,'Tarifa Compacta'!$C:$E,3,0),"")</f>
        <v>Cassette 60x60 4,50kW (Disponible Marzo 2025)</v>
      </c>
      <c r="F201" s="653">
        <f>IFERROR(VLOOKUP($C201,'Tarifa Compacta'!$C:$F,4,0),"")</f>
        <v>1577</v>
      </c>
    </row>
    <row r="202" spans="2:6" ht="29.1" customHeight="1" outlineLevel="1">
      <c r="B202" s="755" t="s">
        <v>4774</v>
      </c>
      <c r="C202" s="696" t="s">
        <v>3610</v>
      </c>
      <c r="D202" s="662" t="str">
        <f>IFERROR(IF(VLOOKUP($C202,'Tarifa Compacta'!$C:$E,2,0)=0,"",VLOOKUP($C202,'Tarifa Compacta'!$C:$E,2,0)),"")</f>
        <v>R32/R410A</v>
      </c>
      <c r="E202" s="659" t="str">
        <f>IFERROR(VLOOKUP($C202,'Tarifa Compacta'!$C:$E,3,0),"")</f>
        <v>Cassette 60x60 5,60kW (Disponible Marzo 2025)</v>
      </c>
      <c r="F202" s="663">
        <f>IFERROR(VLOOKUP($C202,'Tarifa Compacta'!$C:$F,4,0),"")</f>
        <v>1789</v>
      </c>
    </row>
    <row r="203" spans="2:6" ht="29.1" customHeight="1" outlineLevel="1">
      <c r="B203" s="755">
        <v>5025232913886</v>
      </c>
      <c r="C203" s="696" t="s">
        <v>271</v>
      </c>
      <c r="D203" s="662" t="str">
        <f>IFERROR(IF(VLOOKUP($C203,'Tarifa Compacta'!$C:$E,2,0)=0,"",VLOOKUP($C203,'Tarifa Compacta'!$C:$E,2,0)),"")</f>
        <v/>
      </c>
      <c r="E203" s="659" t="str">
        <f>IFERROR(VLOOKUP($C203,'Tarifa Compacta'!$C:$E,3,0),"")</f>
        <v>Panel cassette 60x60</v>
      </c>
      <c r="F203" s="688">
        <f>IFERROR(VLOOKUP($C203,'Tarifa Compacta'!$C:$F,4,0),"")</f>
        <v>252</v>
      </c>
    </row>
    <row r="204" spans="2:6" ht="29.1" customHeight="1" outlineLevel="1">
      <c r="B204" s="650">
        <v>5025232920853</v>
      </c>
      <c r="C204" s="696" t="s">
        <v>3654</v>
      </c>
      <c r="D204" s="662" t="str">
        <f>IFERROR(IF(VLOOKUP($C204,'Tarifa Compacta'!$C:$E,2,0)=0,"",VLOOKUP($C204,'Tarifa Compacta'!$C:$E,2,0)),"")</f>
        <v/>
      </c>
      <c r="E204" s="659" t="str">
        <f>IFERROR(VLOOKUP($C204,'Tarifa Compacta'!$C:$E,3,0),"")</f>
        <v>Sensor de fugas de R32 (Disponible Junio 2025)</v>
      </c>
      <c r="F204" s="688">
        <f>IFERROR(VLOOKUP($C204,'Tarifa Compacta'!$C:$F,4,0),"")</f>
        <v>370</v>
      </c>
    </row>
    <row r="205" spans="2:6" s="226" customFormat="1" ht="53.25" customHeight="1">
      <c r="B205" s="228" t="str">
        <f>'Títulos y textos'!A293</f>
        <v>CASSETTE 60X60 ME3 COMPATIBLE CON R410A Y R32 CON TECNOLOGÍA nanoe™X - Hasta fin de existencias</v>
      </c>
      <c r="C205" s="228"/>
      <c r="D205" s="355"/>
      <c r="E205" s="227"/>
      <c r="F205" s="229"/>
    </row>
    <row r="206" spans="2:6" s="226" customFormat="1" ht="15.75" customHeight="1">
      <c r="B206" s="230" t="s">
        <v>1049</v>
      </c>
      <c r="C206" s="230"/>
      <c r="D206" s="356"/>
      <c r="E206" s="230" t="str">
        <f>IFERROR(VLOOKUP($C206,'Tarifa Compacta'!$C:$E,3,0),"")</f>
        <v/>
      </c>
      <c r="F206" s="231"/>
    </row>
    <row r="207" spans="2:6" ht="29.1" customHeight="1" outlineLevel="1">
      <c r="B207" s="194">
        <v>5025232942985</v>
      </c>
      <c r="C207" s="32" t="s">
        <v>491</v>
      </c>
      <c r="D207" s="350" t="str">
        <f>IFERROR(IF(VLOOKUP($C207,'Tarifa Compacta'!$C:$E,2,0)=0,"",VLOOKUP($C207,'Tarifa Compacta'!$C:$E,2,0)),"")</f>
        <v/>
      </c>
      <c r="E207" s="466" t="str">
        <f>IFERROR(VLOOKUP($C207,'Tarifa Compacta'!$C:$E,3,0),"")</f>
        <v>Cassette 60x60 1,50kW (Hasta fin de existencias)</v>
      </c>
      <c r="F207" s="22">
        <f>IFERROR(VLOOKUP($C207,'Tarifa Compacta'!$C:$F,4,0),"")</f>
        <v>1317</v>
      </c>
    </row>
    <row r="208" spans="2:6" ht="29.1" customHeight="1" outlineLevel="1">
      <c r="B208" s="194">
        <v>5025232942992</v>
      </c>
      <c r="C208" s="32" t="s">
        <v>492</v>
      </c>
      <c r="D208" s="350" t="str">
        <f>IFERROR(IF(VLOOKUP($C208,'Tarifa Compacta'!$C:$E,2,0)=0,"",VLOOKUP($C208,'Tarifa Compacta'!$C:$E,2,0)),"")</f>
        <v/>
      </c>
      <c r="E208" s="466" t="str">
        <f>IFERROR(VLOOKUP($C208,'Tarifa Compacta'!$C:$E,3,0),"")</f>
        <v>Cassette 60x60 2,20kW (Hasta fin de existencias)</v>
      </c>
      <c r="F208" s="22">
        <f>IFERROR(VLOOKUP($C208,'Tarifa Compacta'!$C:$F,4,0),"")</f>
        <v>1359</v>
      </c>
    </row>
    <row r="209" spans="2:6" ht="29.1" customHeight="1" outlineLevel="1">
      <c r="B209" s="194">
        <v>5025232943005</v>
      </c>
      <c r="C209" s="32" t="s">
        <v>493</v>
      </c>
      <c r="D209" s="350" t="str">
        <f>IFERROR(IF(VLOOKUP($C209,'Tarifa Compacta'!$C:$E,2,0)=0,"",VLOOKUP($C209,'Tarifa Compacta'!$C:$E,2,0)),"")</f>
        <v/>
      </c>
      <c r="E209" s="466" t="str">
        <f>IFERROR(VLOOKUP($C209,'Tarifa Compacta'!$C:$E,3,0),"")</f>
        <v>Cassette 60x60 2,80kW (Hasta fin de existencias)</v>
      </c>
      <c r="F209" s="22">
        <f>IFERROR(VLOOKUP($C209,'Tarifa Compacta'!$C:$F,4,0),"")</f>
        <v>1377</v>
      </c>
    </row>
    <row r="210" spans="2:6" ht="29.1" customHeight="1" outlineLevel="1">
      <c r="B210" s="194">
        <v>5025232943012</v>
      </c>
      <c r="C210" s="32" t="s">
        <v>494</v>
      </c>
      <c r="D210" s="350" t="str">
        <f>IFERROR(IF(VLOOKUP($C210,'Tarifa Compacta'!$C:$E,2,0)=0,"",VLOOKUP($C210,'Tarifa Compacta'!$C:$E,2,0)),"")</f>
        <v/>
      </c>
      <c r="E210" s="466" t="str">
        <f>IFERROR(VLOOKUP($C210,'Tarifa Compacta'!$C:$E,3,0),"")</f>
        <v>Cassette 60x60 3,60kW (Hasta fin de existencias)</v>
      </c>
      <c r="F210" s="22">
        <f>IFERROR(VLOOKUP($C210,'Tarifa Compacta'!$C:$F,4,0),"")</f>
        <v>1430</v>
      </c>
    </row>
    <row r="211" spans="2:6" ht="29.1" customHeight="1" outlineLevel="1">
      <c r="B211" s="194">
        <v>5025232943029</v>
      </c>
      <c r="C211" s="32" t="s">
        <v>495</v>
      </c>
      <c r="D211" s="350" t="str">
        <f>IFERROR(IF(VLOOKUP($C211,'Tarifa Compacta'!$C:$E,2,0)=0,"",VLOOKUP($C211,'Tarifa Compacta'!$C:$E,2,0)),"")</f>
        <v/>
      </c>
      <c r="E211" s="466" t="str">
        <f>IFERROR(VLOOKUP($C211,'Tarifa Compacta'!$C:$E,3,0),"")</f>
        <v>Cassette 60x60 4,50kW (Hasta fin de existencias)</v>
      </c>
      <c r="F211" s="22">
        <f>IFERROR(VLOOKUP($C211,'Tarifa Compacta'!$C:$F,4,0),"")</f>
        <v>1561</v>
      </c>
    </row>
    <row r="212" spans="2:6" ht="29.1" customHeight="1" outlineLevel="1">
      <c r="B212" s="197">
        <v>5025232943036</v>
      </c>
      <c r="C212" s="33" t="s">
        <v>496</v>
      </c>
      <c r="D212" s="358" t="str">
        <f>IFERROR(IF(VLOOKUP($C212,'Tarifa Compacta'!$C:$E,2,0)=0,"",VLOOKUP($C212,'Tarifa Compacta'!$C:$E,2,0)),"")</f>
        <v/>
      </c>
      <c r="E212" s="473" t="str">
        <f>IFERROR(VLOOKUP($C212,'Tarifa Compacta'!$C:$E,3,0),"")</f>
        <v>Cassette 60x60 5,60kW (Hasta fin de existencias)</v>
      </c>
      <c r="F212" s="27">
        <f>IFERROR(VLOOKUP($C212,'Tarifa Compacta'!$C:$F,4,0),"")</f>
        <v>1771</v>
      </c>
    </row>
    <row r="213" spans="2:6" ht="29.1" customHeight="1" outlineLevel="1">
      <c r="B213" s="197">
        <v>5025232913886</v>
      </c>
      <c r="C213" s="33" t="s">
        <v>271</v>
      </c>
      <c r="D213" s="358" t="str">
        <f>IFERROR(IF(VLOOKUP($C213,'Tarifa Compacta'!$C:$E,2,0)=0,"",VLOOKUP($C213,'Tarifa Compacta'!$C:$E,2,0)),"")</f>
        <v/>
      </c>
      <c r="E213" s="473" t="str">
        <f>IFERROR(VLOOKUP($C213,'Tarifa Compacta'!$C:$E,3,0),"")</f>
        <v>Panel cassette 60x60</v>
      </c>
      <c r="F213" s="168">
        <f>IFERROR(VLOOKUP($C213,'Tarifa Compacta'!$C:$F,4,0),"")</f>
        <v>252</v>
      </c>
    </row>
    <row r="214" spans="2:6" ht="29.1" customHeight="1" outlineLevel="1">
      <c r="B214" s="194">
        <v>5025232920853</v>
      </c>
      <c r="C214" s="33" t="s">
        <v>592</v>
      </c>
      <c r="D214" s="358" t="str">
        <f>IFERROR(IF(VLOOKUP($C214,'Tarifa Compacta'!$C:$E,2,0)=0,"",VLOOKUP($C214,'Tarifa Compacta'!$C:$E,2,0)),"")</f>
        <v/>
      </c>
      <c r="E214" s="473" t="str">
        <f>IFERROR(VLOOKUP($C214,'Tarifa Compacta'!$C:$E,3,0),"")</f>
        <v>Sensor de fugas de R32 (hasta fin de existencias)</v>
      </c>
      <c r="F214" s="168">
        <f>IFERROR(VLOOKUP($C214,'Tarifa Compacta'!$C:$F,4,0),"")</f>
        <v>232</v>
      </c>
    </row>
    <row r="215" spans="2:6" s="226" customFormat="1" ht="53.25" customHeight="1">
      <c r="B215" s="228" t="str">
        <f>'Títulos y textos'!A294</f>
        <v>CASSETTE DE DOS VÍAS ML1 PARA R410A</v>
      </c>
      <c r="C215" s="228"/>
      <c r="D215" s="355"/>
      <c r="E215" s="227"/>
      <c r="F215" s="229"/>
    </row>
    <row r="216" spans="2:6" s="226" customFormat="1" ht="15.75" customHeight="1">
      <c r="B216" s="230" t="s">
        <v>1049</v>
      </c>
      <c r="C216" s="230"/>
      <c r="D216" s="356"/>
      <c r="E216" s="230" t="str">
        <f>IFERROR(VLOOKUP($C216,'Tarifa Compacta'!$C:$E,3,0),"")</f>
        <v/>
      </c>
      <c r="F216" s="231"/>
    </row>
    <row r="217" spans="2:6" ht="29.1" customHeight="1" outlineLevel="1">
      <c r="B217" s="194">
        <v>5025232601264</v>
      </c>
      <c r="C217" s="32" t="s">
        <v>474</v>
      </c>
      <c r="D217" s="350" t="str">
        <f>IFERROR(IF(VLOOKUP($C217,'Tarifa Compacta'!$C:$E,2,0)=0,"",VLOOKUP($C217,'Tarifa Compacta'!$C:$E,2,0)),"")</f>
        <v/>
      </c>
      <c r="E217" s="466" t="str">
        <f>IFERROR(VLOOKUP($C217,'Tarifa Compacta'!$C:$E,3,0),"")</f>
        <v>Cassette de dos vías 2,20kW</v>
      </c>
      <c r="F217" s="22">
        <f>IFERROR(VLOOKUP($C217,'Tarifa Compacta'!$C:$F,4,0),"")</f>
        <v>1866</v>
      </c>
    </row>
    <row r="218" spans="2:6" ht="29.1" customHeight="1" outlineLevel="1">
      <c r="B218" s="194">
        <v>5025232601370</v>
      </c>
      <c r="C218" s="32" t="s">
        <v>475</v>
      </c>
      <c r="D218" s="350" t="str">
        <f>IFERROR(IF(VLOOKUP($C218,'Tarifa Compacta'!$C:$E,2,0)=0,"",VLOOKUP($C218,'Tarifa Compacta'!$C:$E,2,0)),"")</f>
        <v/>
      </c>
      <c r="E218" s="466" t="str">
        <f>IFERROR(VLOOKUP($C218,'Tarifa Compacta'!$C:$E,3,0),"")</f>
        <v>Cassette de dos vías 2,80kW</v>
      </c>
      <c r="F218" s="22">
        <f>IFERROR(VLOOKUP($C218,'Tarifa Compacta'!$C:$F,4,0),"")</f>
        <v>1904</v>
      </c>
    </row>
    <row r="219" spans="2:6" ht="29.1" customHeight="1" outlineLevel="1">
      <c r="B219" s="194">
        <v>5025232601479</v>
      </c>
      <c r="C219" s="32" t="s">
        <v>476</v>
      </c>
      <c r="D219" s="350" t="str">
        <f>IFERROR(IF(VLOOKUP($C219,'Tarifa Compacta'!$C:$E,2,0)=0,"",VLOOKUP($C219,'Tarifa Compacta'!$C:$E,2,0)),"")</f>
        <v/>
      </c>
      <c r="E219" s="466" t="str">
        <f>IFERROR(VLOOKUP($C219,'Tarifa Compacta'!$C:$E,3,0),"")</f>
        <v>Cassette de dos vías 3,60kW</v>
      </c>
      <c r="F219" s="22">
        <f>IFERROR(VLOOKUP($C219,'Tarifa Compacta'!$C:$F,4,0),"")</f>
        <v>1934</v>
      </c>
    </row>
    <row r="220" spans="2:6" ht="29.1" customHeight="1" outlineLevel="1">
      <c r="B220" s="194">
        <v>5025232601578</v>
      </c>
      <c r="C220" s="32" t="s">
        <v>477</v>
      </c>
      <c r="D220" s="350" t="str">
        <f>IFERROR(IF(VLOOKUP($C220,'Tarifa Compacta'!$C:$E,2,0)=0,"",VLOOKUP($C220,'Tarifa Compacta'!$C:$E,2,0)),"")</f>
        <v/>
      </c>
      <c r="E220" s="466" t="str">
        <f>IFERROR(VLOOKUP($C220,'Tarifa Compacta'!$C:$E,3,0),"")</f>
        <v>Cassette de dos vías 4,50kW</v>
      </c>
      <c r="F220" s="22">
        <f>IFERROR(VLOOKUP($C220,'Tarifa Compacta'!$C:$F,4,0),"")</f>
        <v>2103</v>
      </c>
    </row>
    <row r="221" spans="2:6" ht="29.1" customHeight="1" outlineLevel="1">
      <c r="B221" s="194">
        <v>5025232601677</v>
      </c>
      <c r="C221" s="32" t="s">
        <v>478</v>
      </c>
      <c r="D221" s="350" t="str">
        <f>IFERROR(IF(VLOOKUP($C221,'Tarifa Compacta'!$C:$E,2,0)=0,"",VLOOKUP($C221,'Tarifa Compacta'!$C:$E,2,0)),"")</f>
        <v/>
      </c>
      <c r="E221" s="466" t="str">
        <f>IFERROR(VLOOKUP($C221,'Tarifa Compacta'!$C:$E,3,0),"")</f>
        <v>Cassette de dos vías 5,60kW</v>
      </c>
      <c r="F221" s="22">
        <f>IFERROR(VLOOKUP($C221,'Tarifa Compacta'!$C:$F,4,0),"")</f>
        <v>2175</v>
      </c>
    </row>
    <row r="222" spans="2:6" ht="29.1" customHeight="1" outlineLevel="1">
      <c r="B222" s="197">
        <v>5025232601806</v>
      </c>
      <c r="C222" s="33" t="s">
        <v>479</v>
      </c>
      <c r="D222" s="358" t="str">
        <f>IFERROR(IF(VLOOKUP($C222,'Tarifa Compacta'!$C:$E,2,0)=0,"",VLOOKUP($C222,'Tarifa Compacta'!$C:$E,2,0)),"")</f>
        <v/>
      </c>
      <c r="E222" s="473" t="str">
        <f>IFERROR(VLOOKUP($C222,'Tarifa Compacta'!$C:$E,3,0),"")</f>
        <v>Cassette de dos vías 7,30kW</v>
      </c>
      <c r="F222" s="27">
        <f>IFERROR(VLOOKUP($C222,'Tarifa Compacta'!$C:$F,4,0),"")</f>
        <v>2327</v>
      </c>
    </row>
    <row r="223" spans="2:6" ht="29.1" customHeight="1" outlineLevel="1">
      <c r="B223" s="197">
        <v>5025232604098</v>
      </c>
      <c r="C223" s="33" t="s">
        <v>642</v>
      </c>
      <c r="D223" s="359" t="str">
        <f>IFERROR(IF(VLOOKUP($C223,'Tarifa Compacta'!$C:$E,2,0)=0,"",VLOOKUP($C223,'Tarifa Compacta'!$C:$E,2,0)),"")</f>
        <v/>
      </c>
      <c r="E223" s="473" t="str">
        <f>IFERROR(VLOOKUP($C223,'Tarifa Compacta'!$C:$E,3,0),"")</f>
        <v>Panel para cassette de dos vías ML2 unidades de 2,20kW hasta 5,60kW</v>
      </c>
      <c r="F223" s="168">
        <f>IFERROR(VLOOKUP($C223,'Tarifa Compacta'!$C:$F,4,0),"")</f>
        <v>397</v>
      </c>
    </row>
    <row r="224" spans="2:6" ht="29.1" customHeight="1" outlineLevel="1">
      <c r="B224" s="194">
        <v>5025232604104</v>
      </c>
      <c r="C224" s="34" t="s">
        <v>643</v>
      </c>
      <c r="D224" s="359" t="str">
        <f>IFERROR(IF(VLOOKUP($C224,'Tarifa Compacta'!$C:$E,2,0)=0,"",VLOOKUP($C224,'Tarifa Compacta'!$C:$E,2,0)),"")</f>
        <v/>
      </c>
      <c r="E224" s="473" t="str">
        <f>IFERROR(VLOOKUP($C224,'Tarifa Compacta'!$C:$E,3,0),"")</f>
        <v>Panel para cassette de dos vías ML2 unidades de 7,30kW</v>
      </c>
      <c r="F224" s="168">
        <f>IFERROR(VLOOKUP($C224,'Tarifa Compacta'!$C:$F,4,0),"")</f>
        <v>581</v>
      </c>
    </row>
    <row r="225" spans="2:6" s="226" customFormat="1" ht="53.25" customHeight="1">
      <c r="B225" s="228" t="str">
        <f>'Títulos y textos'!A295</f>
        <v>CASSETTE DE UNA VÍA MD1 PARA R410A</v>
      </c>
      <c r="C225" s="228"/>
      <c r="D225" s="355"/>
      <c r="E225" s="227"/>
      <c r="F225" s="229"/>
    </row>
    <row r="226" spans="2:6" s="226" customFormat="1" ht="15.75" customHeight="1">
      <c r="B226" s="230" t="s">
        <v>1049</v>
      </c>
      <c r="C226" s="230"/>
      <c r="D226" s="356"/>
      <c r="E226" s="230" t="str">
        <f>IFERROR(VLOOKUP($C226,'Tarifa Compacta'!$C:$E,3,0),"")</f>
        <v/>
      </c>
      <c r="F226" s="231"/>
    </row>
    <row r="227" spans="2:6" ht="29.1" customHeight="1" outlineLevel="1">
      <c r="B227" s="194">
        <v>5025232601349</v>
      </c>
      <c r="C227" s="32" t="s">
        <v>469</v>
      </c>
      <c r="D227" s="350" t="str">
        <f>IFERROR(IF(VLOOKUP($C227,'Tarifa Compacta'!$C:$E,2,0)=0,"",VLOOKUP($C227,'Tarifa Compacta'!$C:$E,2,0)),"")</f>
        <v/>
      </c>
      <c r="E227" s="466" t="str">
        <f>IFERROR(VLOOKUP($C227,'Tarifa Compacta'!$C:$E,3,0),"")</f>
        <v>Cassette de una vía 2,80kW</v>
      </c>
      <c r="F227" s="22">
        <f>IFERROR(VLOOKUP($C227,'Tarifa Compacta'!$C:$F,4,0),"")</f>
        <v>1707</v>
      </c>
    </row>
    <row r="228" spans="2:6" ht="29.1" customHeight="1" outlineLevel="1">
      <c r="B228" s="194">
        <v>5025232601448</v>
      </c>
      <c r="C228" s="32" t="s">
        <v>470</v>
      </c>
      <c r="D228" s="350" t="str">
        <f>IFERROR(IF(VLOOKUP($C228,'Tarifa Compacta'!$C:$E,2,0)=0,"",VLOOKUP($C228,'Tarifa Compacta'!$C:$E,2,0)),"")</f>
        <v/>
      </c>
      <c r="E228" s="466" t="str">
        <f>IFERROR(VLOOKUP($C228,'Tarifa Compacta'!$C:$E,3,0),"")</f>
        <v>Cassette de una vía 3,60kW</v>
      </c>
      <c r="F228" s="22">
        <f>IFERROR(VLOOKUP($C228,'Tarifa Compacta'!$C:$F,4,0),"")</f>
        <v>1771</v>
      </c>
    </row>
    <row r="229" spans="2:6" ht="29.1" customHeight="1" outlineLevel="1">
      <c r="B229" s="194">
        <v>5025232601547</v>
      </c>
      <c r="C229" s="32" t="s">
        <v>471</v>
      </c>
      <c r="D229" s="350" t="str">
        <f>IFERROR(IF(VLOOKUP($C229,'Tarifa Compacta'!$C:$E,2,0)=0,"",VLOOKUP($C229,'Tarifa Compacta'!$C:$E,2,0)),"")</f>
        <v/>
      </c>
      <c r="E229" s="466" t="str">
        <f>IFERROR(VLOOKUP($C229,'Tarifa Compacta'!$C:$E,3,0),"")</f>
        <v>Cassette de una vía 4,50kW</v>
      </c>
      <c r="F229" s="22">
        <f>IFERROR(VLOOKUP($C229,'Tarifa Compacta'!$C:$F,4,0),"")</f>
        <v>1868</v>
      </c>
    </row>
    <row r="230" spans="2:6" ht="29.1" customHeight="1" outlineLevel="1">
      <c r="B230" s="194">
        <v>5025232601646</v>
      </c>
      <c r="C230" s="32" t="s">
        <v>472</v>
      </c>
      <c r="D230" s="350" t="str">
        <f>IFERROR(IF(VLOOKUP($C230,'Tarifa Compacta'!$C:$E,2,0)=0,"",VLOOKUP($C230,'Tarifa Compacta'!$C:$E,2,0)),"")</f>
        <v/>
      </c>
      <c r="E230" s="466" t="str">
        <f>IFERROR(VLOOKUP($C230,'Tarifa Compacta'!$C:$E,3,0),"")</f>
        <v>Cassette de una vía 5,60kW</v>
      </c>
      <c r="F230" s="22">
        <f>IFERROR(VLOOKUP($C230,'Tarifa Compacta'!$C:$F,4,0),"")</f>
        <v>1922</v>
      </c>
    </row>
    <row r="231" spans="2:6" ht="29.1" customHeight="1" outlineLevel="1">
      <c r="B231" s="197">
        <v>5025232601769</v>
      </c>
      <c r="C231" s="33" t="s">
        <v>473</v>
      </c>
      <c r="D231" s="358" t="str">
        <f>IFERROR(IF(VLOOKUP($C231,'Tarifa Compacta'!$C:$E,2,0)=0,"",VLOOKUP($C231,'Tarifa Compacta'!$C:$E,2,0)),"")</f>
        <v/>
      </c>
      <c r="E231" s="473" t="str">
        <f>IFERROR(VLOOKUP($C231,'Tarifa Compacta'!$C:$E,3,0),"")</f>
        <v>Cassette de una vía 7,30kW</v>
      </c>
      <c r="F231" s="27">
        <f>IFERROR(VLOOKUP($C231,'Tarifa Compacta'!$C:$F,4,0),"")</f>
        <v>2067</v>
      </c>
    </row>
    <row r="232" spans="2:6" ht="29.1" customHeight="1" outlineLevel="1">
      <c r="B232" s="194">
        <v>5025232603824</v>
      </c>
      <c r="C232" s="33" t="s">
        <v>641</v>
      </c>
      <c r="D232" s="358" t="str">
        <f>IFERROR(IF(VLOOKUP($C232,'Tarifa Compacta'!$C:$E,2,0)=0,"",VLOOKUP($C232,'Tarifa Compacta'!$C:$E,2,0)),"")</f>
        <v/>
      </c>
      <c r="E232" s="473" t="str">
        <f>IFERROR(VLOOKUP($C232,'Tarifa Compacta'!$C:$E,3,0),"")</f>
        <v>Panel para cassette de una vía MD1</v>
      </c>
      <c r="F232" s="168">
        <f>IFERROR(VLOOKUP($C232,'Tarifa Compacta'!$C:$F,4,0),"")</f>
        <v>523</v>
      </c>
    </row>
    <row r="233" spans="2:6" s="226" customFormat="1" ht="53.25" customHeight="1">
      <c r="B233" s="228" t="str">
        <f>'Títulos y textos'!A296</f>
        <v>CONSOLA DE TECHO MT2 PARA R410A</v>
      </c>
      <c r="C233" s="228"/>
      <c r="D233" s="355"/>
      <c r="E233" s="227"/>
      <c r="F233" s="229"/>
    </row>
    <row r="234" spans="2:6" s="226" customFormat="1" ht="15.75" customHeight="1">
      <c r="B234" s="230" t="s">
        <v>1049</v>
      </c>
      <c r="C234" s="230"/>
      <c r="D234" s="356"/>
      <c r="E234" s="230" t="str">
        <f>IFERROR(VLOOKUP($C234,'Tarifa Compacta'!$C:$E,3,0),"")</f>
        <v/>
      </c>
      <c r="F234" s="231"/>
    </row>
    <row r="235" spans="2:6" ht="29.1" customHeight="1" outlineLevel="1">
      <c r="B235" s="194">
        <v>5025232783908</v>
      </c>
      <c r="C235" s="31" t="s">
        <v>541</v>
      </c>
      <c r="D235" s="350" t="str">
        <f>IFERROR(IF(VLOOKUP($C235,'Tarifa Compacta'!$C:$E,2,0)=0,"",VLOOKUP($C235,'Tarifa Compacta'!$C:$E,2,0)),"")</f>
        <v/>
      </c>
      <c r="E235" s="475" t="str">
        <f>IFERROR(VLOOKUP($C235,'Tarifa Compacta'!$C:$E,3,0),"")</f>
        <v>Consola de techo 3,6 kW</v>
      </c>
      <c r="F235" s="22">
        <f>IFERROR(VLOOKUP($C235,'Tarifa Compacta'!$C:$F,4,0),"")</f>
        <v>1909</v>
      </c>
    </row>
    <row r="236" spans="2:6" ht="29.1" customHeight="1" outlineLevel="1">
      <c r="B236" s="194">
        <v>5025232784004</v>
      </c>
      <c r="C236" s="32" t="s">
        <v>542</v>
      </c>
      <c r="D236" s="350" t="str">
        <f>IFERROR(IF(VLOOKUP($C236,'Tarifa Compacta'!$C:$E,2,0)=0,"",VLOOKUP($C236,'Tarifa Compacta'!$C:$E,2,0)),"")</f>
        <v/>
      </c>
      <c r="E236" s="466" t="str">
        <f>IFERROR(VLOOKUP($C236,'Tarifa Compacta'!$C:$E,3,0),"")</f>
        <v>Consola de techo 4,5 kW</v>
      </c>
      <c r="F236" s="22">
        <f>IFERROR(VLOOKUP($C236,'Tarifa Compacta'!$C:$F,4,0),"")</f>
        <v>2033</v>
      </c>
    </row>
    <row r="237" spans="2:6" ht="29.1" customHeight="1" outlineLevel="1">
      <c r="B237" s="194">
        <v>5025232784158</v>
      </c>
      <c r="C237" s="32" t="s">
        <v>543</v>
      </c>
      <c r="D237" s="350" t="str">
        <f>IFERROR(IF(VLOOKUP($C237,'Tarifa Compacta'!$C:$E,2,0)=0,"",VLOOKUP($C237,'Tarifa Compacta'!$C:$E,2,0)),"")</f>
        <v/>
      </c>
      <c r="E237" s="466" t="str">
        <f>IFERROR(VLOOKUP($C237,'Tarifa Compacta'!$C:$E,3,0),"")</f>
        <v>Consola de techo 5,6 kW</v>
      </c>
      <c r="F237" s="22">
        <f>IFERROR(VLOOKUP($C237,'Tarifa Compacta'!$C:$F,4,0),"")</f>
        <v>2113</v>
      </c>
    </row>
    <row r="238" spans="2:6" ht="29.1" customHeight="1" outlineLevel="1">
      <c r="B238" s="194">
        <v>5025232784325</v>
      </c>
      <c r="C238" s="32" t="s">
        <v>544</v>
      </c>
      <c r="D238" s="350" t="str">
        <f>IFERROR(IF(VLOOKUP($C238,'Tarifa Compacta'!$C:$E,2,0)=0,"",VLOOKUP($C238,'Tarifa Compacta'!$C:$E,2,0)),"")</f>
        <v/>
      </c>
      <c r="E238" s="466" t="str">
        <f>IFERROR(VLOOKUP($C238,'Tarifa Compacta'!$C:$E,3,0),"")</f>
        <v>Consola de techo 7,3 kW</v>
      </c>
      <c r="F238" s="22">
        <f>IFERROR(VLOOKUP($C238,'Tarifa Compacta'!$C:$F,4,0),"")</f>
        <v>2192</v>
      </c>
    </row>
    <row r="239" spans="2:6" ht="29.1" customHeight="1" outlineLevel="1">
      <c r="B239" s="194">
        <v>5025232783625</v>
      </c>
      <c r="C239" s="32" t="s">
        <v>539</v>
      </c>
      <c r="D239" s="350" t="str">
        <f>IFERROR(IF(VLOOKUP($C239,'Tarifa Compacta'!$C:$E,2,0)=0,"",VLOOKUP($C239,'Tarifa Compacta'!$C:$E,2,0)),"")</f>
        <v/>
      </c>
      <c r="E239" s="466" t="str">
        <f>IFERROR(VLOOKUP($C239,'Tarifa Compacta'!$C:$E,3,0),"")</f>
        <v>Consola de techo 10,6 kW</v>
      </c>
      <c r="F239" s="22">
        <f>IFERROR(VLOOKUP($C239,'Tarifa Compacta'!$C:$F,4,0),"")</f>
        <v>2670</v>
      </c>
    </row>
    <row r="240" spans="2:6" ht="29.1" customHeight="1" outlineLevel="1">
      <c r="B240" s="194">
        <v>5025232783694</v>
      </c>
      <c r="C240" s="33" t="s">
        <v>540</v>
      </c>
      <c r="D240" s="350" t="str">
        <f>IFERROR(IF(VLOOKUP($C240,'Tarifa Compacta'!$C:$E,2,0)=0,"",VLOOKUP($C240,'Tarifa Compacta'!$C:$E,2,0)),"")</f>
        <v/>
      </c>
      <c r="E240" s="473" t="str">
        <f>IFERROR(VLOOKUP($C240,'Tarifa Compacta'!$C:$E,3,0),"")</f>
        <v>Consola de techo 14 ,0kW</v>
      </c>
      <c r="F240" s="27">
        <f>IFERROR(VLOOKUP($C240,'Tarifa Compacta'!$C:$F,4,0),"")</f>
        <v>3196</v>
      </c>
    </row>
    <row r="241" spans="2:6" s="226" customFormat="1" ht="53.25" customHeight="1">
      <c r="B241" s="228" t="str">
        <f>'Títulos y textos'!A297</f>
        <v>SPLIT DE PARED MK2 COMPATIBLE CON R410A Y R32</v>
      </c>
      <c r="C241" s="228"/>
      <c r="D241" s="355"/>
      <c r="E241" s="227"/>
      <c r="F241" s="229"/>
    </row>
    <row r="242" spans="2:6" s="226" customFormat="1" ht="15.75" customHeight="1">
      <c r="B242" s="230" t="s">
        <v>1049</v>
      </c>
      <c r="C242" s="230"/>
      <c r="D242" s="356"/>
      <c r="E242" s="230" t="str">
        <f>IFERROR(VLOOKUP($C242,'Tarifa Compacta'!$C:$E,3,0),"")</f>
        <v/>
      </c>
      <c r="F242" s="231"/>
    </row>
    <row r="243" spans="2:6" ht="29.1" customHeight="1" outlineLevel="1">
      <c r="B243" s="194">
        <v>5025232914845</v>
      </c>
      <c r="C243" s="31" t="s">
        <v>546</v>
      </c>
      <c r="D243" s="350" t="str">
        <f>IFERROR(IF(VLOOKUP($C243,'Tarifa Compacta'!$C:$E,2,0)=0,"",VLOOKUP($C243,'Tarifa Compacta'!$C:$E,2,0)),"")</f>
        <v/>
      </c>
      <c r="E243" s="475" t="str">
        <f>IFERROR(VLOOKUP($C243,'Tarifa Compacta'!$C:$E,3,0),"")</f>
        <v xml:space="preserve"> Split de pared  1,5 kW</v>
      </c>
      <c r="F243" s="22">
        <f>IFERROR(VLOOKUP($C243,'Tarifa Compacta'!$C:$F,4,0),"")</f>
        <v>988</v>
      </c>
    </row>
    <row r="244" spans="2:6" ht="29.1" customHeight="1" outlineLevel="1">
      <c r="B244" s="194">
        <v>5025232914852</v>
      </c>
      <c r="C244" s="32" t="s">
        <v>547</v>
      </c>
      <c r="D244" s="350" t="str">
        <f>IFERROR(IF(VLOOKUP($C244,'Tarifa Compacta'!$C:$E,2,0)=0,"",VLOOKUP($C244,'Tarifa Compacta'!$C:$E,2,0)),"")</f>
        <v/>
      </c>
      <c r="E244" s="466" t="str">
        <f>IFERROR(VLOOKUP($C244,'Tarifa Compacta'!$C:$E,3,0),"")</f>
        <v xml:space="preserve"> Split de pared  2,2 kW</v>
      </c>
      <c r="F244" s="22">
        <f>IFERROR(VLOOKUP($C244,'Tarifa Compacta'!$C:$F,4,0),"")</f>
        <v>999</v>
      </c>
    </row>
    <row r="245" spans="2:6" ht="29.1" customHeight="1" outlineLevel="1">
      <c r="B245" s="194">
        <v>5025232914869</v>
      </c>
      <c r="C245" s="32" t="s">
        <v>548</v>
      </c>
      <c r="D245" s="350" t="str">
        <f>IFERROR(IF(VLOOKUP($C245,'Tarifa Compacta'!$C:$E,2,0)=0,"",VLOOKUP($C245,'Tarifa Compacta'!$C:$E,2,0)),"")</f>
        <v/>
      </c>
      <c r="E245" s="466" t="str">
        <f>IFERROR(VLOOKUP($C245,'Tarifa Compacta'!$C:$E,3,0),"")</f>
        <v xml:space="preserve"> Split de pared  2,8 kW</v>
      </c>
      <c r="F245" s="22">
        <f>IFERROR(VLOOKUP($C245,'Tarifa Compacta'!$C:$F,4,0),"")</f>
        <v>1024</v>
      </c>
    </row>
    <row r="246" spans="2:6" ht="29.1" customHeight="1" outlineLevel="1">
      <c r="B246" s="194">
        <v>5025232914876</v>
      </c>
      <c r="C246" s="32" t="s">
        <v>549</v>
      </c>
      <c r="D246" s="350" t="str">
        <f>IFERROR(IF(VLOOKUP($C246,'Tarifa Compacta'!$C:$E,2,0)=0,"",VLOOKUP($C246,'Tarifa Compacta'!$C:$E,2,0)),"")</f>
        <v/>
      </c>
      <c r="E246" s="466" t="str">
        <f>IFERROR(VLOOKUP($C246,'Tarifa Compacta'!$C:$E,3,0),"")</f>
        <v xml:space="preserve"> Split de pared  3,6kW</v>
      </c>
      <c r="F246" s="22">
        <f>IFERROR(VLOOKUP($C246,'Tarifa Compacta'!$C:$F,4,0),"")</f>
        <v>1035</v>
      </c>
    </row>
    <row r="247" spans="2:6" ht="29.1" customHeight="1" outlineLevel="1">
      <c r="B247" s="194">
        <v>5025232914883</v>
      </c>
      <c r="C247" s="32" t="s">
        <v>550</v>
      </c>
      <c r="D247" s="350" t="str">
        <f>IFERROR(IF(VLOOKUP($C247,'Tarifa Compacta'!$C:$E,2,0)=0,"",VLOOKUP($C247,'Tarifa Compacta'!$C:$E,2,0)),"")</f>
        <v/>
      </c>
      <c r="E247" s="466" t="str">
        <f>IFERROR(VLOOKUP($C247,'Tarifa Compacta'!$C:$E,3,0),"")</f>
        <v xml:space="preserve"> Split de pared  4,5 kW</v>
      </c>
      <c r="F247" s="22">
        <f>IFERROR(VLOOKUP($C247,'Tarifa Compacta'!$C:$F,4,0),"")</f>
        <v>1171</v>
      </c>
    </row>
    <row r="248" spans="2:6" ht="29.1" customHeight="1" outlineLevel="1">
      <c r="B248" s="194">
        <v>5025232914890</v>
      </c>
      <c r="C248" s="32" t="s">
        <v>551</v>
      </c>
      <c r="D248" s="350" t="str">
        <f>IFERROR(IF(VLOOKUP($C248,'Tarifa Compacta'!$C:$E,2,0)=0,"",VLOOKUP($C248,'Tarifa Compacta'!$C:$E,2,0)),"")</f>
        <v/>
      </c>
      <c r="E248" s="466" t="str">
        <f>IFERROR(VLOOKUP($C248,'Tarifa Compacta'!$C:$E,3,0),"")</f>
        <v xml:space="preserve"> Split de pared  5,6 kW</v>
      </c>
      <c r="F248" s="22">
        <f>IFERROR(VLOOKUP($C248,'Tarifa Compacta'!$C:$F,4,0),"")</f>
        <v>1247</v>
      </c>
    </row>
    <row r="249" spans="2:6" ht="29.1" customHeight="1" outlineLevel="1">
      <c r="B249" s="194">
        <v>5025232914906</v>
      </c>
      <c r="C249" s="32" t="s">
        <v>552</v>
      </c>
      <c r="D249" s="350" t="str">
        <f>IFERROR(IF(VLOOKUP($C249,'Tarifa Compacta'!$C:$E,2,0)=0,"",VLOOKUP($C249,'Tarifa Compacta'!$C:$E,2,0)),"")</f>
        <v/>
      </c>
      <c r="E249" s="466" t="str">
        <f>IFERROR(VLOOKUP($C249,'Tarifa Compacta'!$C:$E,3,0),"")</f>
        <v xml:space="preserve"> Split de pared  7,3 kW</v>
      </c>
      <c r="F249" s="22">
        <f>IFERROR(VLOOKUP($C249,'Tarifa Compacta'!$C:$F,4,0),"")</f>
        <v>1421</v>
      </c>
    </row>
    <row r="250" spans="2:6" ht="29.1" customHeight="1" outlineLevel="1">
      <c r="B250" s="197">
        <v>5025232914913</v>
      </c>
      <c r="C250" s="33" t="s">
        <v>545</v>
      </c>
      <c r="D250" s="358" t="str">
        <f>IFERROR(IF(VLOOKUP($C250,'Tarifa Compacta'!$C:$E,2,0)=0,"",VLOOKUP($C250,'Tarifa Compacta'!$C:$E,2,0)),"")</f>
        <v/>
      </c>
      <c r="E250" s="473" t="str">
        <f>IFERROR(VLOOKUP($C250,'Tarifa Compacta'!$C:$E,3,0),"")</f>
        <v xml:space="preserve"> Split de pared  10,6 kW</v>
      </c>
      <c r="F250" s="27">
        <f>IFERROR(VLOOKUP($C250,'Tarifa Compacta'!$C:$F,4,0),"")</f>
        <v>1614</v>
      </c>
    </row>
    <row r="251" spans="2:6" ht="29.1" customHeight="1" outlineLevel="1">
      <c r="B251" s="197">
        <v>5025232920853</v>
      </c>
      <c r="C251" s="33" t="s">
        <v>592</v>
      </c>
      <c r="D251" s="358" t="str">
        <f>IFERROR(IF(VLOOKUP($C251,'Tarifa Compacta'!$C:$E,2,0)=0,"",VLOOKUP($C251,'Tarifa Compacta'!$C:$E,2,0)),"")</f>
        <v/>
      </c>
      <c r="E251" s="473" t="str">
        <f>IFERROR(VLOOKUP($C251,'Tarifa Compacta'!$C:$E,3,0),"")</f>
        <v>Sensor de fugas de R32 (hasta fin de existencias)</v>
      </c>
      <c r="F251" s="168">
        <f>IFERROR(VLOOKUP($C251,'Tarifa Compacta'!$C:$F,4,0),"")</f>
        <v>232</v>
      </c>
    </row>
    <row r="252" spans="2:6" ht="29.1" customHeight="1" outlineLevel="1">
      <c r="B252" s="194">
        <v>5025232625727</v>
      </c>
      <c r="C252" s="31" t="s">
        <v>595</v>
      </c>
      <c r="D252" s="350" t="str">
        <f>IFERROR(IF(VLOOKUP($C252,'Tarifa Compacta'!$C:$E,2,0)=0,"",VLOOKUP($C252,'Tarifa Compacta'!$C:$E,2,0)),"")</f>
        <v/>
      </c>
      <c r="E252" s="475" t="str">
        <f>IFERROR(VLOOKUP($C252,'Tarifa Compacta'!$C:$E,3,0),"")</f>
        <v>Válvula externa para unidades de pared VRF (hasta 5,6kW)</v>
      </c>
      <c r="F252" s="22">
        <f>IFERROR(VLOOKUP($C252,'Tarifa Compacta'!$C:$F,4,0),"")</f>
        <v>277</v>
      </c>
    </row>
    <row r="253" spans="2:6" ht="29.1" customHeight="1" outlineLevel="1">
      <c r="B253" s="194">
        <v>5025232625734</v>
      </c>
      <c r="C253" s="33" t="s">
        <v>594</v>
      </c>
      <c r="D253" s="358" t="str">
        <f>IFERROR(IF(VLOOKUP($C253,'Tarifa Compacta'!$C:$E,2,0)=0,"",VLOOKUP($C253,'Tarifa Compacta'!$C:$E,2,0)),"")</f>
        <v/>
      </c>
      <c r="E253" s="473" t="str">
        <f>IFERROR(VLOOKUP($C253,'Tarifa Compacta'!$C:$E,3,0),"")</f>
        <v>Válvula externa para unidades de pared VRF (7,3kW a 16kW)</v>
      </c>
      <c r="F253" s="27">
        <f>IFERROR(VLOOKUP($C253,'Tarifa Compacta'!$C:$F,4,0),"")</f>
        <v>343</v>
      </c>
    </row>
    <row r="254" spans="2:6" s="226" customFormat="1" ht="53.25" customHeight="1">
      <c r="B254" s="228" t="str">
        <f>'Títulos y textos'!A298</f>
        <v>MG1 CONSOLA DE SUELO PARA R410A CON nanoe™X</v>
      </c>
      <c r="C254" s="228"/>
      <c r="D254" s="355"/>
      <c r="E254" s="227"/>
      <c r="F254" s="229"/>
    </row>
    <row r="255" spans="2:6" s="226" customFormat="1" ht="15.75" customHeight="1">
      <c r="B255" s="230" t="s">
        <v>1049</v>
      </c>
      <c r="C255" s="230"/>
      <c r="D255" s="356"/>
      <c r="E255" s="230" t="str">
        <f>IFERROR(VLOOKUP($C255,'Tarifa Compacta'!$C:$E,3,0),"")</f>
        <v/>
      </c>
      <c r="F255" s="231"/>
    </row>
    <row r="256" spans="2:6" ht="29.1" customHeight="1" outlineLevel="1">
      <c r="B256" s="194">
        <v>5025232899197</v>
      </c>
      <c r="C256" s="45" t="s">
        <v>561</v>
      </c>
      <c r="D256" s="350" t="str">
        <f>IFERROR(IF(VLOOKUP($C256,'Tarifa Compacta'!$C:$E,2,0)=0,"",VLOOKUP($C256,'Tarifa Compacta'!$C:$E,2,0)),"")</f>
        <v/>
      </c>
      <c r="E256" s="475" t="str">
        <f>IFERROR(VLOOKUP($C256,'Tarifa Compacta'!$C:$E,3,0),"")</f>
        <v>Consola de suelo colgable/encastrable  2,2 kW</v>
      </c>
      <c r="F256" s="22">
        <f>IFERROR(VLOOKUP($C256,'Tarifa Compacta'!$C:$F,4,0),"")</f>
        <v>1844</v>
      </c>
    </row>
    <row r="257" spans="2:6" ht="29.1" customHeight="1" outlineLevel="1">
      <c r="B257" s="194">
        <v>5025232899203</v>
      </c>
      <c r="C257" s="46" t="s">
        <v>562</v>
      </c>
      <c r="D257" s="350" t="str">
        <f>IFERROR(IF(VLOOKUP($C257,'Tarifa Compacta'!$C:$E,2,0)=0,"",VLOOKUP($C257,'Tarifa Compacta'!$C:$E,2,0)),"")</f>
        <v/>
      </c>
      <c r="E257" s="466" t="str">
        <f>IFERROR(VLOOKUP($C257,'Tarifa Compacta'!$C:$E,3,0),"")</f>
        <v>Consola de suelo colgable/encastrable  2,8 kW</v>
      </c>
      <c r="F257" s="22">
        <f>IFERROR(VLOOKUP($C257,'Tarifa Compacta'!$C:$F,4,0),"")</f>
        <v>1900</v>
      </c>
    </row>
    <row r="258" spans="2:6" ht="29.1" customHeight="1" outlineLevel="1">
      <c r="B258" s="194">
        <v>5025232899210</v>
      </c>
      <c r="C258" s="46" t="s">
        <v>563</v>
      </c>
      <c r="D258" s="350" t="str">
        <f>IFERROR(IF(VLOOKUP($C258,'Tarifa Compacta'!$C:$E,2,0)=0,"",VLOOKUP($C258,'Tarifa Compacta'!$C:$E,2,0)),"")</f>
        <v/>
      </c>
      <c r="E258" s="466" t="str">
        <f>IFERROR(VLOOKUP($C258,'Tarifa Compacta'!$C:$E,3,0),"")</f>
        <v>Consola de suelo colgable/encastrable  3,6 kW</v>
      </c>
      <c r="F258" s="22">
        <f>IFERROR(VLOOKUP($C258,'Tarifa Compacta'!$C:$F,4,0),"")</f>
        <v>1957</v>
      </c>
    </row>
    <row r="259" spans="2:6" ht="29.1" customHeight="1" outlineLevel="1">
      <c r="B259" s="194">
        <v>5025232899227</v>
      </c>
      <c r="C259" s="46" t="s">
        <v>564</v>
      </c>
      <c r="D259" s="350" t="str">
        <f>IFERROR(IF(VLOOKUP($C259,'Tarifa Compacta'!$C:$E,2,0)=0,"",VLOOKUP($C259,'Tarifa Compacta'!$C:$E,2,0)),"")</f>
        <v/>
      </c>
      <c r="E259" s="466" t="str">
        <f>IFERROR(VLOOKUP($C259,'Tarifa Compacta'!$C:$E,3,0),"")</f>
        <v>Consola de suelo colgable/encastrable  4,5 kW</v>
      </c>
      <c r="F259" s="22">
        <f>IFERROR(VLOOKUP($C259,'Tarifa Compacta'!$C:$F,4,0),"")</f>
        <v>2012</v>
      </c>
    </row>
    <row r="260" spans="2:6" ht="29.1" customHeight="1" outlineLevel="1">
      <c r="B260" s="194">
        <v>5025232899234</v>
      </c>
      <c r="C260" s="47" t="s">
        <v>565</v>
      </c>
      <c r="D260" s="358" t="str">
        <f>IFERROR(IF(VLOOKUP($C260,'Tarifa Compacta'!$C:$E,2,0)=0,"",VLOOKUP($C260,'Tarifa Compacta'!$C:$E,2,0)),"")</f>
        <v/>
      </c>
      <c r="E260" s="473" t="str">
        <f>IFERROR(VLOOKUP($C260,'Tarifa Compacta'!$C:$E,3,0),"")</f>
        <v>Consola de suelo colgable/encastrable  5,6 kW</v>
      </c>
      <c r="F260" s="27">
        <f>IFERROR(VLOOKUP($C260,'Tarifa Compacta'!$C:$F,4,0),"")</f>
        <v>2181</v>
      </c>
    </row>
    <row r="261" spans="2:6" s="226" customFormat="1" ht="53.25" customHeight="1">
      <c r="B261" s="228" t="str">
        <f>'Títulos y textos'!A299</f>
        <v>MP1 CONSOLA DE SUELO PARA R410A</v>
      </c>
      <c r="C261" s="228"/>
      <c r="D261" s="355"/>
      <c r="E261" s="227"/>
      <c r="F261" s="229"/>
    </row>
    <row r="262" spans="2:6" s="226" customFormat="1" ht="15.75" customHeight="1">
      <c r="B262" s="230" t="s">
        <v>1049</v>
      </c>
      <c r="C262" s="230"/>
      <c r="D262" s="356"/>
      <c r="E262" s="230" t="str">
        <f>IFERROR(VLOOKUP($C262,'Tarifa Compacta'!$C:$E,3,0),"")</f>
        <v/>
      </c>
      <c r="F262" s="231"/>
    </row>
    <row r="263" spans="2:6" ht="29.1" customHeight="1" outlineLevel="1">
      <c r="B263" s="194">
        <v>5025232601288</v>
      </c>
      <c r="C263" s="31" t="s">
        <v>566</v>
      </c>
      <c r="D263" s="350" t="str">
        <f>IFERROR(IF(VLOOKUP($C263,'Tarifa Compacta'!$C:$E,2,0)=0,"",VLOOKUP($C263,'Tarifa Compacta'!$C:$E,2,0)),"")</f>
        <v/>
      </c>
      <c r="E263" s="475" t="str">
        <f>IFERROR(VLOOKUP($C263,'Tarifa Compacta'!$C:$E,3,0),"")</f>
        <v>Consola de suelo  2,2 kW</v>
      </c>
      <c r="F263" s="22">
        <f>IFERROR(VLOOKUP($C263,'Tarifa Compacta'!$C:$F,4,0),"")</f>
        <v>1760</v>
      </c>
    </row>
    <row r="264" spans="2:6" ht="29.1" customHeight="1" outlineLevel="1">
      <c r="B264" s="194">
        <v>5025232601394</v>
      </c>
      <c r="C264" s="32" t="s">
        <v>567</v>
      </c>
      <c r="D264" s="350" t="str">
        <f>IFERROR(IF(VLOOKUP($C264,'Tarifa Compacta'!$C:$E,2,0)=0,"",VLOOKUP($C264,'Tarifa Compacta'!$C:$E,2,0)),"")</f>
        <v/>
      </c>
      <c r="E264" s="466" t="str">
        <f>IFERROR(VLOOKUP($C264,'Tarifa Compacta'!$C:$E,3,0),"")</f>
        <v>Consola de suelo  2,8 kW</v>
      </c>
      <c r="F264" s="22">
        <f>IFERROR(VLOOKUP($C264,'Tarifa Compacta'!$C:$F,4,0),"")</f>
        <v>1819</v>
      </c>
    </row>
    <row r="265" spans="2:6" ht="29.1" customHeight="1" outlineLevel="1">
      <c r="B265" s="194">
        <v>5025232601493</v>
      </c>
      <c r="C265" s="32" t="s">
        <v>568</v>
      </c>
      <c r="D265" s="350" t="str">
        <f>IFERROR(IF(VLOOKUP($C265,'Tarifa Compacta'!$C:$E,2,0)=0,"",VLOOKUP($C265,'Tarifa Compacta'!$C:$E,2,0)),"")</f>
        <v/>
      </c>
      <c r="E265" s="466" t="str">
        <f>IFERROR(VLOOKUP($C265,'Tarifa Compacta'!$C:$E,3,0),"")</f>
        <v>Consola de suelo  3,6 kW</v>
      </c>
      <c r="F265" s="22">
        <f>IFERROR(VLOOKUP($C265,'Tarifa Compacta'!$C:$F,4,0),"")</f>
        <v>1843</v>
      </c>
    </row>
    <row r="266" spans="2:6" ht="29.1" customHeight="1" outlineLevel="1">
      <c r="B266" s="194">
        <v>5025232601592</v>
      </c>
      <c r="C266" s="32" t="s">
        <v>569</v>
      </c>
      <c r="D266" s="350" t="str">
        <f>IFERROR(IF(VLOOKUP($C266,'Tarifa Compacta'!$C:$E,2,0)=0,"",VLOOKUP($C266,'Tarifa Compacta'!$C:$E,2,0)),"")</f>
        <v/>
      </c>
      <c r="E266" s="466" t="str">
        <f>IFERROR(VLOOKUP($C266,'Tarifa Compacta'!$C:$E,3,0),"")</f>
        <v>Consola de suelo  4,5 kW</v>
      </c>
      <c r="F266" s="22">
        <f>IFERROR(VLOOKUP($C266,'Tarifa Compacta'!$C:$F,4,0),"")</f>
        <v>2050</v>
      </c>
    </row>
    <row r="267" spans="2:6" ht="29.1" customHeight="1" outlineLevel="1">
      <c r="B267" s="194">
        <v>5025232601691</v>
      </c>
      <c r="C267" s="32" t="s">
        <v>570</v>
      </c>
      <c r="D267" s="350" t="str">
        <f>IFERROR(IF(VLOOKUP($C267,'Tarifa Compacta'!$C:$E,2,0)=0,"",VLOOKUP($C267,'Tarifa Compacta'!$C:$E,2,0)),"")</f>
        <v/>
      </c>
      <c r="E267" s="466" t="str">
        <f>IFERROR(VLOOKUP($C267,'Tarifa Compacta'!$C:$E,3,0),"")</f>
        <v>Consola de suelo  5,6 kW</v>
      </c>
      <c r="F267" s="22">
        <f>IFERROR(VLOOKUP($C267,'Tarifa Compacta'!$C:$F,4,0),"")</f>
        <v>2087</v>
      </c>
    </row>
    <row r="268" spans="2:6" ht="29.1" customHeight="1" outlineLevel="1">
      <c r="B268" s="194">
        <v>5025232601745</v>
      </c>
      <c r="C268" s="33" t="s">
        <v>571</v>
      </c>
      <c r="D268" s="358" t="str">
        <f>IFERROR(IF(VLOOKUP($C268,'Tarifa Compacta'!$C:$E,2,0)=0,"",VLOOKUP($C268,'Tarifa Compacta'!$C:$E,2,0)),"")</f>
        <v/>
      </c>
      <c r="E268" s="473" t="str">
        <f>IFERROR(VLOOKUP($C268,'Tarifa Compacta'!$C:$E,3,0),"")</f>
        <v>Consola de suelo  7,1 kW</v>
      </c>
      <c r="F268" s="27">
        <f>IFERROR(VLOOKUP($C268,'Tarifa Compacta'!$C:$F,4,0),"")</f>
        <v>2180</v>
      </c>
    </row>
    <row r="269" spans="2:6" s="226" customFormat="1" ht="53.25" customHeight="1">
      <c r="B269" s="228" t="str">
        <f>'Títulos y textos'!A300</f>
        <v>CONSOLA DE SUELO SIN MARCO MR1 PARA R410A</v>
      </c>
      <c r="C269" s="228"/>
      <c r="D269" s="355"/>
      <c r="E269" s="227"/>
      <c r="F269" s="229"/>
    </row>
    <row r="270" spans="2:6" s="226" customFormat="1" ht="15.75" customHeight="1">
      <c r="B270" s="230" t="s">
        <v>1049</v>
      </c>
      <c r="C270" s="230"/>
      <c r="D270" s="356"/>
      <c r="E270" s="230" t="str">
        <f>IFERROR(VLOOKUP($C270,'Tarifa Compacta'!$C:$E,3,0),"")</f>
        <v/>
      </c>
      <c r="F270" s="231"/>
    </row>
    <row r="271" spans="2:6" ht="29.1" customHeight="1" outlineLevel="1">
      <c r="B271" s="194">
        <v>5025232601295</v>
      </c>
      <c r="C271" s="31" t="s">
        <v>572</v>
      </c>
      <c r="D271" s="350" t="str">
        <f>IFERROR(IF(VLOOKUP($C271,'Tarifa Compacta'!$C:$E,2,0)=0,"",VLOOKUP($C271,'Tarifa Compacta'!$C:$E,2,0)),"")</f>
        <v/>
      </c>
      <c r="E271" s="475" t="str">
        <f>IFERROR(VLOOKUP($C271,'Tarifa Compacta'!$C:$E,3,0),"")</f>
        <v>Consola de suelo sin envolvente 2,2 kW</v>
      </c>
      <c r="F271" s="22">
        <f>IFERROR(VLOOKUP($C271,'Tarifa Compacta'!$C:$F,4,0),"")</f>
        <v>1535</v>
      </c>
    </row>
    <row r="272" spans="2:6" ht="29.1" customHeight="1" outlineLevel="1">
      <c r="B272" s="194">
        <v>5025232601400</v>
      </c>
      <c r="C272" s="32" t="s">
        <v>573</v>
      </c>
      <c r="D272" s="350" t="str">
        <f>IFERROR(IF(VLOOKUP($C272,'Tarifa Compacta'!$C:$E,2,0)=0,"",VLOOKUP($C272,'Tarifa Compacta'!$C:$E,2,0)),"")</f>
        <v/>
      </c>
      <c r="E272" s="466" t="str">
        <f>IFERROR(VLOOKUP($C272,'Tarifa Compacta'!$C:$E,3,0),"")</f>
        <v>Consola de suelo sin envolvente 2,8 kW</v>
      </c>
      <c r="F272" s="22">
        <f>IFERROR(VLOOKUP($C272,'Tarifa Compacta'!$C:$F,4,0),"")</f>
        <v>1594</v>
      </c>
    </row>
    <row r="273" spans="2:6" ht="29.1" customHeight="1" outlineLevel="1">
      <c r="B273" s="194">
        <v>5025232601509</v>
      </c>
      <c r="C273" s="32" t="s">
        <v>574</v>
      </c>
      <c r="D273" s="350" t="str">
        <f>IFERROR(IF(VLOOKUP($C273,'Tarifa Compacta'!$C:$E,2,0)=0,"",VLOOKUP($C273,'Tarifa Compacta'!$C:$E,2,0)),"")</f>
        <v/>
      </c>
      <c r="E273" s="466" t="str">
        <f>IFERROR(VLOOKUP($C273,'Tarifa Compacta'!$C:$E,3,0),"")</f>
        <v>Consola de suelo sin envolvente 3,6 kW</v>
      </c>
      <c r="F273" s="22">
        <f>IFERROR(VLOOKUP($C273,'Tarifa Compacta'!$C:$F,4,0),"")</f>
        <v>1618</v>
      </c>
    </row>
    <row r="274" spans="2:6" ht="29.1" customHeight="1" outlineLevel="1">
      <c r="B274" s="194">
        <v>5025232601608</v>
      </c>
      <c r="C274" s="32" t="s">
        <v>575</v>
      </c>
      <c r="D274" s="350" t="str">
        <f>IFERROR(IF(VLOOKUP($C274,'Tarifa Compacta'!$C:$E,2,0)=0,"",VLOOKUP($C274,'Tarifa Compacta'!$C:$E,2,0)),"")</f>
        <v/>
      </c>
      <c r="E274" s="466" t="str">
        <f>IFERROR(VLOOKUP($C274,'Tarifa Compacta'!$C:$E,3,0),"")</f>
        <v>Consola de suelo sin envolvente 4,5 kW</v>
      </c>
      <c r="F274" s="22">
        <f>IFERROR(VLOOKUP($C274,'Tarifa Compacta'!$C:$F,4,0),"")</f>
        <v>1785</v>
      </c>
    </row>
    <row r="275" spans="2:6" ht="29.1" customHeight="1" outlineLevel="1">
      <c r="B275" s="194">
        <v>5025232601707</v>
      </c>
      <c r="C275" s="32" t="s">
        <v>576</v>
      </c>
      <c r="D275" s="350" t="str">
        <f>IFERROR(IF(VLOOKUP($C275,'Tarifa Compacta'!$C:$E,2,0)=0,"",VLOOKUP($C275,'Tarifa Compacta'!$C:$E,2,0)),"")</f>
        <v/>
      </c>
      <c r="E275" s="466" t="str">
        <f>IFERROR(VLOOKUP($C275,'Tarifa Compacta'!$C:$E,3,0),"")</f>
        <v>Consola de suelo sin envolvente 5,6 kW</v>
      </c>
      <c r="F275" s="22">
        <f>IFERROR(VLOOKUP($C275,'Tarifa Compacta'!$C:$F,4,0),"")</f>
        <v>1862</v>
      </c>
    </row>
    <row r="276" spans="2:6" ht="29.1" customHeight="1" outlineLevel="1">
      <c r="B276" s="197">
        <v>5025232601752</v>
      </c>
      <c r="C276" s="33" t="s">
        <v>577</v>
      </c>
      <c r="D276" s="358" t="str">
        <f>IFERROR(IF(VLOOKUP($C276,'Tarifa Compacta'!$C:$E,2,0)=0,"",VLOOKUP($C276,'Tarifa Compacta'!$C:$E,2,0)),"")</f>
        <v/>
      </c>
      <c r="E276" s="473" t="str">
        <f>IFERROR(VLOOKUP($C276,'Tarifa Compacta'!$C:$E,3,0),"")</f>
        <v>Consola de suelo sin envolvente 7,1 kW</v>
      </c>
      <c r="F276" s="27">
        <f>IFERROR(VLOOKUP($C276,'Tarifa Compacta'!$C:$F,4,0),"")</f>
        <v>1912</v>
      </c>
    </row>
    <row r="277" spans="2:6" ht="29.1" customHeight="1">
      <c r="B277" s="187" t="s">
        <v>1049</v>
      </c>
      <c r="C277" s="32"/>
      <c r="D277" s="350" t="str">
        <f>IFERROR(IF(VLOOKUP($C277,'Tarifa Compacta'!$C:$E,2,0)=0,"",VLOOKUP($C277,'Tarifa Compacta'!$C:$E,2,0)),"")</f>
        <v/>
      </c>
      <c r="E277" s="466" t="str">
        <f>IFERROR(VLOOKUP($C277,'Tarifa Compacta'!$C:$E,3,0),"")</f>
        <v/>
      </c>
      <c r="F277" s="22" t="str">
        <f>IFERROR(VLOOKUP($C277,'Tarifa Compacta'!$C:$F,4,0),"")</f>
        <v/>
      </c>
    </row>
    <row r="278" spans="2:6" ht="42" customHeight="1">
      <c r="B278" s="224" t="str">
        <f>'Títulos y textos'!A260</f>
        <v>UNIDADES INTERIORES AIRE-AGUA</v>
      </c>
      <c r="C278" s="224"/>
      <c r="D278" s="225"/>
      <c r="E278" s="224" t="str">
        <f>IFERROR(VLOOKUP($C278,'Tarifa Compacta'!$C:$E,3,0),"")</f>
        <v/>
      </c>
      <c r="F278" s="225"/>
    </row>
    <row r="279" spans="2:6" s="226" customFormat="1" ht="53.25" customHeight="1">
      <c r="B279" s="228" t="str">
        <f>'Títulos y textos'!A301</f>
        <v>KITS SISTEMA PARA EXTERIORES ECOi***</v>
      </c>
      <c r="C279" s="228"/>
      <c r="D279" s="355"/>
      <c r="E279" s="227"/>
      <c r="F279" s="229"/>
    </row>
    <row r="280" spans="2:6" s="226" customFormat="1" ht="15.75" customHeight="1">
      <c r="B280" s="230" t="s">
        <v>1049</v>
      </c>
      <c r="C280" s="230"/>
      <c r="D280" s="356"/>
      <c r="E280" s="230" t="str">
        <f>IFERROR(VLOOKUP($C280,'Tarifa Compacta'!$C:$E,3,0),"")</f>
        <v/>
      </c>
      <c r="F280" s="231"/>
    </row>
    <row r="281" spans="2:6" ht="29.1" customHeight="1" outlineLevel="1">
      <c r="B281" s="194">
        <v>4010869357494</v>
      </c>
      <c r="C281" s="31" t="s">
        <v>584</v>
      </c>
      <c r="D281" s="350" t="str">
        <f>IFERROR(IF(VLOOKUP($C281,'Tarifa Compacta'!$C:$E,2,0)=0,"",VLOOKUP($C281,'Tarifa Compacta'!$C:$E,2,0)),"")</f>
        <v>R410A</v>
      </c>
      <c r="E281" s="475" t="str">
        <f>IFERROR(VLOOKUP($C281,'Tarifa Compacta'!$C:$E,3,0),"")</f>
        <v>25kW. Con Bomba Clase A</v>
      </c>
      <c r="F281" s="22">
        <f>IFERROR(VLOOKUP($C281,'Tarifa Compacta'!$C:$F,4,0),"")</f>
        <v>12961</v>
      </c>
    </row>
    <row r="282" spans="2:6" ht="29.1" customHeight="1" outlineLevel="1">
      <c r="B282" s="194">
        <v>4010869357500</v>
      </c>
      <c r="C282" s="32" t="s">
        <v>587</v>
      </c>
      <c r="D282" s="350" t="str">
        <f>IFERROR(IF(VLOOKUP($C282,'Tarifa Compacta'!$C:$E,2,0)=0,"",VLOOKUP($C282,'Tarifa Compacta'!$C:$E,2,0)),"")</f>
        <v>R410A</v>
      </c>
      <c r="E282" s="466" t="str">
        <f>IFERROR(VLOOKUP($C282,'Tarifa Compacta'!$C:$E,3,0),"")</f>
        <v>25kW.  Sin Bomba</v>
      </c>
      <c r="F282" s="22">
        <f>IFERROR(VLOOKUP($C282,'Tarifa Compacta'!$C:$F,4,0),"")</f>
        <v>11827</v>
      </c>
    </row>
    <row r="283" spans="2:6" ht="29.1" customHeight="1" outlineLevel="1">
      <c r="B283" s="194">
        <v>4010869357517</v>
      </c>
      <c r="C283" s="32" t="s">
        <v>585</v>
      </c>
      <c r="D283" s="350" t="str">
        <f>IFERROR(IF(VLOOKUP($C283,'Tarifa Compacta'!$C:$E,2,0)=0,"",VLOOKUP($C283,'Tarifa Compacta'!$C:$E,2,0)),"")</f>
        <v>R410A</v>
      </c>
      <c r="E283" s="466" t="str">
        <f>IFERROR(VLOOKUP($C283,'Tarifa Compacta'!$C:$E,3,0),"")</f>
        <v>50kW. Con Bomba Clase A</v>
      </c>
      <c r="F283" s="22">
        <f>IFERROR(VLOOKUP($C283,'Tarifa Compacta'!$C:$F,4,0),"")</f>
        <v>15001</v>
      </c>
    </row>
    <row r="284" spans="2:6" ht="29.1" customHeight="1" outlineLevel="1">
      <c r="B284" s="194">
        <v>4010869357548</v>
      </c>
      <c r="C284" s="33" t="s">
        <v>588</v>
      </c>
      <c r="D284" s="358" t="str">
        <f>IFERROR(IF(VLOOKUP($C284,'Tarifa Compacta'!$C:$E,2,0)=0,"",VLOOKUP($C284,'Tarifa Compacta'!$C:$E,2,0)),"")</f>
        <v>R410A</v>
      </c>
      <c r="E284" s="473" t="str">
        <f>IFERROR(VLOOKUP($C284,'Tarifa Compacta'!$C:$E,3,0),"")</f>
        <v>50kW.  Sin Bomba</v>
      </c>
      <c r="F284" s="27">
        <f>IFERROR(VLOOKUP($C284,'Tarifa Compacta'!$C:$F,4,0),"")</f>
        <v>13639</v>
      </c>
    </row>
    <row r="285" spans="2:6" s="226" customFormat="1" ht="53.25" customHeight="1">
      <c r="B285" s="228" t="str">
        <f>'Títulos y textos'!A302</f>
        <v>KITS SISTEMA PARA EXTERIORES ECOG***</v>
      </c>
      <c r="C285" s="228"/>
      <c r="D285" s="355"/>
      <c r="E285" s="227"/>
      <c r="F285" s="229"/>
    </row>
    <row r="286" spans="2:6" s="226" customFormat="1" ht="15.75" customHeight="1">
      <c r="B286" s="230" t="s">
        <v>1049</v>
      </c>
      <c r="C286" s="230"/>
      <c r="D286" s="356"/>
      <c r="E286" s="230" t="str">
        <f>IFERROR(VLOOKUP($C286,'Tarifa Compacta'!$C:$E,3,0),"")</f>
        <v/>
      </c>
      <c r="F286" s="231"/>
    </row>
    <row r="287" spans="2:6" ht="29.1" customHeight="1" outlineLevel="1">
      <c r="B287" s="194">
        <v>4010869357517</v>
      </c>
      <c r="C287" s="31" t="s">
        <v>585</v>
      </c>
      <c r="D287" s="350" t="str">
        <f>IFERROR(IF(VLOOKUP($C287,'Tarifa Compacta'!$C:$E,2,0)=0,"",VLOOKUP($C287,'Tarifa Compacta'!$C:$E,2,0)),"")</f>
        <v>R410A</v>
      </c>
      <c r="E287" s="475" t="str">
        <f>IFERROR(VLOOKUP($C287,'Tarifa Compacta'!$C:$E,3,0),"")</f>
        <v>50kW. Con Bomba Clase A</v>
      </c>
      <c r="F287" s="22">
        <f>IFERROR(VLOOKUP($C287,'Tarifa Compacta'!$C:$F,4,0),"")</f>
        <v>15001</v>
      </c>
    </row>
    <row r="288" spans="2:6" ht="29.1" customHeight="1" outlineLevel="1">
      <c r="B288" s="194">
        <v>4010869357548</v>
      </c>
      <c r="C288" s="32" t="s">
        <v>588</v>
      </c>
      <c r="D288" s="350" t="str">
        <f>IFERROR(IF(VLOOKUP($C288,'Tarifa Compacta'!$C:$E,2,0)=0,"",VLOOKUP($C288,'Tarifa Compacta'!$C:$E,2,0)),"")</f>
        <v>R410A</v>
      </c>
      <c r="E288" s="466" t="str">
        <f>IFERROR(VLOOKUP($C288,'Tarifa Compacta'!$C:$E,3,0),"")</f>
        <v>50kW.  Sin Bomba</v>
      </c>
      <c r="F288" s="22">
        <f>IFERROR(VLOOKUP($C288,'Tarifa Compacta'!$C:$F,4,0),"")</f>
        <v>13639</v>
      </c>
    </row>
    <row r="289" spans="2:6" ht="29.1" customHeight="1" outlineLevel="1">
      <c r="B289" s="194">
        <v>4010869357531</v>
      </c>
      <c r="C289" s="32" t="s">
        <v>586</v>
      </c>
      <c r="D289" s="350" t="str">
        <f>IFERROR(IF(VLOOKUP($C289,'Tarifa Compacta'!$C:$E,2,0)=0,"",VLOOKUP($C289,'Tarifa Compacta'!$C:$E,2,0)),"")</f>
        <v>R410A</v>
      </c>
      <c r="E289" s="466" t="str">
        <f>IFERROR(VLOOKUP($C289,'Tarifa Compacta'!$C:$E,3,0),"")</f>
        <v>71kW (sólo para exteriores ECOg) Con Bomba Clase A</v>
      </c>
      <c r="F289" s="22">
        <f>IFERROR(VLOOKUP($C289,'Tarifa Compacta'!$C:$F,4,0),"")</f>
        <v>16845</v>
      </c>
    </row>
    <row r="290" spans="2:6" ht="29.1" customHeight="1" outlineLevel="1">
      <c r="B290" s="197">
        <v>4010869357524</v>
      </c>
      <c r="C290" s="33" t="s">
        <v>589</v>
      </c>
      <c r="D290" s="358" t="str">
        <f>IFERROR(IF(VLOOKUP($C290,'Tarifa Compacta'!$C:$E,2,0)=0,"",VLOOKUP($C290,'Tarifa Compacta'!$C:$E,2,0)),"")</f>
        <v>R410A</v>
      </c>
      <c r="E290" s="473" t="str">
        <f>IFERROR(VLOOKUP($C290,'Tarifa Compacta'!$C:$E,3,0),"")</f>
        <v>71kW (sólo para exteriores ECOg) Sin Bomba</v>
      </c>
      <c r="F290" s="27">
        <f>IFERROR(VLOOKUP($C290,'Tarifa Compacta'!$C:$F,4,0),"")</f>
        <v>15701</v>
      </c>
    </row>
    <row r="291" spans="2:6" ht="29.1" customHeight="1" outlineLevel="1">
      <c r="B291" s="194">
        <v>4010869352833</v>
      </c>
      <c r="C291" s="32" t="s">
        <v>583</v>
      </c>
      <c r="D291" s="350" t="str">
        <f>IFERROR(IF(VLOOKUP($C291,'Tarifa Compacta'!$C:$E,2,0)=0,"",VLOOKUP($C291,'Tarifa Compacta'!$C:$E,2,0)),"")</f>
        <v>R410A</v>
      </c>
      <c r="E291" s="466" t="str">
        <f>IFERROR(VLOOKUP($C291,'Tarifa Compacta'!$C:$E,3,0),"")</f>
        <v xml:space="preserve">Kit de apilamiento de hasta 3 intercambiadores </v>
      </c>
      <c r="F291" s="22">
        <f>IFERROR(VLOOKUP($C291,'Tarifa Compacta'!$C:$F,4,0),"")</f>
        <v>182</v>
      </c>
    </row>
    <row r="292" spans="2:6" s="226" customFormat="1" ht="53.25" customHeight="1">
      <c r="B292" s="228" t="str">
        <f>'Títulos y textos'!A303</f>
        <v>KITS DE UNIDADES EXTERIORES ECOi MF3***</v>
      </c>
      <c r="C292" s="228"/>
      <c r="D292" s="355"/>
      <c r="E292" s="227"/>
      <c r="F292" s="229"/>
    </row>
    <row r="293" spans="2:6" s="226" customFormat="1" ht="15.75" customHeight="1">
      <c r="B293" s="230" t="s">
        <v>1049</v>
      </c>
      <c r="C293" s="230"/>
      <c r="D293" s="356"/>
      <c r="E293" s="230" t="str">
        <f>IFERROR(VLOOKUP($C293,'Tarifa Compacta'!$C:$E,3,0),"")</f>
        <v/>
      </c>
      <c r="F293" s="231"/>
    </row>
    <row r="294" spans="2:6" ht="29.1" customHeight="1" outlineLevel="1">
      <c r="B294" s="194">
        <v>5025232835546</v>
      </c>
      <c r="C294" s="31" t="s">
        <v>582</v>
      </c>
      <c r="D294" s="350" t="str">
        <f>IFERROR(IF(VLOOKUP($C294,'Tarifa Compacta'!$C:$E,2,0)=0,"",VLOOKUP($C294,'Tarifa Compacta'!$C:$E,2,0)),"")</f>
        <v>R410A</v>
      </c>
      <c r="E294" s="475" t="str">
        <f>IFERROR(VLOOKUP($C294,'Tarifa Compacta'!$C:$E,3,0),"")</f>
        <v xml:space="preserve">Hidrokit de 8kW frío / 9,0kW calor para ECOi </v>
      </c>
      <c r="F294" s="22">
        <f>IFERROR(VLOOKUP($C294,'Tarifa Compacta'!$C:$F,4,0),"")</f>
        <v>2850</v>
      </c>
    </row>
    <row r="295" spans="2:6" ht="29.1" customHeight="1" outlineLevel="1">
      <c r="B295" s="197">
        <v>5025232835553</v>
      </c>
      <c r="C295" s="32" t="s">
        <v>581</v>
      </c>
      <c r="D295" s="358" t="str">
        <f>IFERROR(IF(VLOOKUP($C295,'Tarifa Compacta'!$C:$E,2,0)=0,"",VLOOKUP($C295,'Tarifa Compacta'!$C:$E,2,0)),"")</f>
        <v>R410A</v>
      </c>
      <c r="E295" s="473" t="str">
        <f>IFERROR(VLOOKUP($C295,'Tarifa Compacta'!$C:$E,3,0),"")</f>
        <v>Hidrokit de 12,5kW frío / 14,0kW calor para ECOi</v>
      </c>
      <c r="F295" s="27">
        <f>IFERROR(VLOOKUP($C295,'Tarifa Compacta'!$C:$F,4,0),"")</f>
        <v>3560</v>
      </c>
    </row>
    <row r="296" spans="2:6" s="226" customFormat="1" ht="53.25" customHeight="1">
      <c r="B296" s="228" t="str">
        <f>'Títulos y textos'!A304</f>
        <v>KITS DE UNIDADES EXTERIORES ECOi ME2***</v>
      </c>
      <c r="C296" s="228"/>
      <c r="D296" s="355"/>
      <c r="E296" s="227"/>
      <c r="F296" s="229"/>
    </row>
    <row r="297" spans="2:6" s="226" customFormat="1" ht="15.75" customHeight="1">
      <c r="B297" s="230" t="s">
        <v>1049</v>
      </c>
      <c r="C297" s="230"/>
      <c r="D297" s="356"/>
      <c r="E297" s="230" t="str">
        <f>IFERROR(VLOOKUP($C297,'Tarifa Compacta'!$C:$E,3,0),"")</f>
        <v/>
      </c>
      <c r="F297" s="231"/>
    </row>
    <row r="298" spans="2:6" ht="29.1" customHeight="1" outlineLevel="1">
      <c r="B298" s="194">
        <v>4010869357500</v>
      </c>
      <c r="C298" s="31" t="s">
        <v>587</v>
      </c>
      <c r="D298" s="350" t="str">
        <f>IFERROR(IF(VLOOKUP($C298,'Tarifa Compacta'!$C:$E,2,0)=0,"",VLOOKUP($C298,'Tarifa Compacta'!$C:$E,2,0)),"")</f>
        <v>R410A</v>
      </c>
      <c r="E298" s="475" t="str">
        <f>IFERROR(VLOOKUP($C298,'Tarifa Compacta'!$C:$E,3,0),"")</f>
        <v>25kW.  Sin Bomba</v>
      </c>
      <c r="F298" s="22">
        <f>IFERROR(VLOOKUP($C298,'Tarifa Compacta'!$C:$F,4,0),"")</f>
        <v>11827</v>
      </c>
    </row>
    <row r="299" spans="2:6" ht="29.1" customHeight="1" outlineLevel="1">
      <c r="B299" s="194">
        <v>4010869357494</v>
      </c>
      <c r="C299" s="32" t="s">
        <v>584</v>
      </c>
      <c r="D299" s="350" t="str">
        <f>IFERROR(IF(VLOOKUP($C299,'Tarifa Compacta'!$C:$E,2,0)=0,"",VLOOKUP($C299,'Tarifa Compacta'!$C:$E,2,0)),"")</f>
        <v>R410A</v>
      </c>
      <c r="E299" s="466" t="str">
        <f>IFERROR(VLOOKUP($C299,'Tarifa Compacta'!$C:$E,3,0),"")</f>
        <v>25kW. Con Bomba Clase A</v>
      </c>
      <c r="F299" s="22">
        <f>IFERROR(VLOOKUP($C299,'Tarifa Compacta'!$C:$F,4,0),"")</f>
        <v>12961</v>
      </c>
    </row>
    <row r="300" spans="2:6" ht="29.1" customHeight="1" outlineLevel="1">
      <c r="B300" s="194">
        <v>4010869357548</v>
      </c>
      <c r="C300" s="32" t="s">
        <v>588</v>
      </c>
      <c r="D300" s="350" t="str">
        <f>IFERROR(IF(VLOOKUP($C300,'Tarifa Compacta'!$C:$E,2,0)=0,"",VLOOKUP($C300,'Tarifa Compacta'!$C:$E,2,0)),"")</f>
        <v>R410A</v>
      </c>
      <c r="E300" s="466" t="str">
        <f>IFERROR(VLOOKUP($C300,'Tarifa Compacta'!$C:$E,3,0),"")</f>
        <v>50kW.  Sin Bomba</v>
      </c>
      <c r="F300" s="22">
        <f>IFERROR(VLOOKUP($C300,'Tarifa Compacta'!$C:$F,4,0),"")</f>
        <v>13639</v>
      </c>
    </row>
    <row r="301" spans="2:6" ht="29.1" customHeight="1" outlineLevel="1">
      <c r="B301" s="194">
        <v>4010869357517</v>
      </c>
      <c r="C301" s="32" t="s">
        <v>585</v>
      </c>
      <c r="D301" s="350" t="str">
        <f>IFERROR(IF(VLOOKUP($C301,'Tarifa Compacta'!$C:$E,2,0)=0,"",VLOOKUP($C301,'Tarifa Compacta'!$C:$E,2,0)),"")</f>
        <v>R410A</v>
      </c>
      <c r="E301" s="466" t="str">
        <f>IFERROR(VLOOKUP($C301,'Tarifa Compacta'!$C:$E,3,0),"")</f>
        <v>50kW. Con Bomba Clase A</v>
      </c>
      <c r="F301" s="22">
        <f>IFERROR(VLOOKUP($C301,'Tarifa Compacta'!$C:$F,4,0),"")</f>
        <v>15001</v>
      </c>
    </row>
    <row r="302" spans="2:6" s="226" customFormat="1" ht="53.25" customHeight="1">
      <c r="B302" s="228" t="str">
        <f>'Títulos y textos'!A305</f>
        <v>UNIDAD EXTERIOR ECOG GE3 KITS***</v>
      </c>
      <c r="C302" s="228"/>
      <c r="D302" s="355"/>
      <c r="E302" s="227"/>
      <c r="F302" s="229"/>
    </row>
    <row r="303" spans="2:6" s="226" customFormat="1" ht="15.75" customHeight="1">
      <c r="B303" s="230" t="s">
        <v>1049</v>
      </c>
      <c r="C303" s="230"/>
      <c r="D303" s="356"/>
      <c r="E303" s="230" t="str">
        <f>IFERROR(VLOOKUP($C303,'Tarifa Compacta'!$C:$E,3,0),"")</f>
        <v/>
      </c>
      <c r="F303" s="231"/>
    </row>
    <row r="304" spans="2:6" ht="29.1" customHeight="1" outlineLevel="1">
      <c r="B304" s="194">
        <v>4010869357517</v>
      </c>
      <c r="C304" s="31" t="s">
        <v>585</v>
      </c>
      <c r="D304" s="350" t="str">
        <f>IFERROR(IF(VLOOKUP($C304,'Tarifa Compacta'!$C:$E,2,0)=0,"",VLOOKUP($C304,'Tarifa Compacta'!$C:$E,2,0)),"")</f>
        <v>R410A</v>
      </c>
      <c r="E304" s="475" t="str">
        <f>IFERROR(VLOOKUP($C304,'Tarifa Compacta'!$C:$E,3,0),"")</f>
        <v>50kW. Con Bomba Clase A</v>
      </c>
      <c r="F304" s="22">
        <f>IFERROR(VLOOKUP($C304,'Tarifa Compacta'!$C:$F,4,0),"")</f>
        <v>15001</v>
      </c>
    </row>
    <row r="305" spans="2:6" ht="29.1" customHeight="1" outlineLevel="1">
      <c r="B305" s="194">
        <v>4010869357548</v>
      </c>
      <c r="C305" s="32" t="s">
        <v>588</v>
      </c>
      <c r="D305" s="350" t="str">
        <f>IFERROR(IF(VLOOKUP($C305,'Tarifa Compacta'!$C:$E,2,0)=0,"",VLOOKUP($C305,'Tarifa Compacta'!$C:$E,2,0)),"")</f>
        <v>R410A</v>
      </c>
      <c r="E305" s="466" t="str">
        <f>IFERROR(VLOOKUP($C305,'Tarifa Compacta'!$C:$E,3,0),"")</f>
        <v>50kW.  Sin Bomba</v>
      </c>
      <c r="F305" s="22">
        <f>IFERROR(VLOOKUP($C305,'Tarifa Compacta'!$C:$F,4,0),"")</f>
        <v>13639</v>
      </c>
    </row>
    <row r="306" spans="2:6" ht="29.1" customHeight="1" outlineLevel="1">
      <c r="B306" s="197">
        <v>4010869357531</v>
      </c>
      <c r="C306" s="33" t="s">
        <v>586</v>
      </c>
      <c r="D306" s="358" t="str">
        <f>IFERROR(IF(VLOOKUP($C306,'Tarifa Compacta'!$C:$E,2,0)=0,"",VLOOKUP($C306,'Tarifa Compacta'!$C:$E,2,0)),"")</f>
        <v>R410A</v>
      </c>
      <c r="E306" s="473" t="str">
        <f>IFERROR(VLOOKUP($C306,'Tarifa Compacta'!$C:$E,3,0),"")</f>
        <v>71kW (sólo para exteriores ECOg) Con Bomba Clase A</v>
      </c>
      <c r="F306" s="27">
        <f>IFERROR(VLOOKUP($C306,'Tarifa Compacta'!$C:$F,4,0),"")</f>
        <v>16845</v>
      </c>
    </row>
    <row r="307" spans="2:6" ht="29.1" customHeight="1">
      <c r="B307" s="235" t="str">
        <f>'Títulos y textos'!A306</f>
        <v>*** Los kits de sistema no pueden combinarse con otras unidades interiores, los kits de unidad pueden combinarse con otras unidades interiores</v>
      </c>
      <c r="C307" s="235"/>
      <c r="D307" s="350"/>
      <c r="E307" s="466" t="str">
        <f>IFERROR(VLOOKUP($C307,'Tarifa Compacta'!$C:$E,3,0),"")</f>
        <v/>
      </c>
      <c r="F307" s="22"/>
    </row>
    <row r="308" spans="2:6" ht="29.1" customHeight="1">
      <c r="C308" s="32"/>
      <c r="D308" s="350" t="str">
        <f>IFERROR(IF(VLOOKUP($C308,'Tarifa Compacta'!$C:$E,2,0)=0,"",VLOOKUP($C308,'Tarifa Compacta'!$C:$E,2,0)),"")</f>
        <v/>
      </c>
      <c r="E308" s="466" t="str">
        <f>IFERROR(VLOOKUP($C308,'Tarifa Compacta'!$C:$E,3,0),"")</f>
        <v/>
      </c>
      <c r="F308" s="22" t="str">
        <f>IFERROR(VLOOKUP($C308,'Tarifa Compacta'!$C:$F,4,0),"")</f>
        <v/>
      </c>
    </row>
    <row r="309" spans="2:6" ht="42" customHeight="1">
      <c r="B309" s="224" t="str">
        <f>'Títulos y textos'!A307</f>
        <v>UNIDADES INTERIORES ESPECIALES</v>
      </c>
      <c r="C309" s="224"/>
      <c r="D309" s="225"/>
      <c r="E309" s="224" t="str">
        <f>IFERROR(VLOOKUP($C309,'Tarifa Compacta'!$C:$E,3,0),"")</f>
        <v/>
      </c>
      <c r="F309" s="225"/>
    </row>
    <row r="310" spans="2:6" ht="53.25" customHeight="1">
      <c r="B310" s="228" t="str">
        <f>'Títulos y textos'!A308</f>
        <v>KIT DE CONEXIÓN DE BATERÍA DX EXTERNA PARA UTA</v>
      </c>
      <c r="C310" s="228"/>
      <c r="D310" s="355"/>
      <c r="E310" s="227"/>
      <c r="F310" s="229"/>
    </row>
    <row r="311" spans="2:6" ht="15.75" customHeight="1">
      <c r="B311" s="230" t="s">
        <v>1049</v>
      </c>
      <c r="C311" s="230"/>
      <c r="D311" s="356"/>
      <c r="E311" s="230" t="str">
        <f>IFERROR(VLOOKUP($C311,'Tarifa Compacta'!$C:$E,3,0),"")</f>
        <v/>
      </c>
      <c r="F311" s="231"/>
    </row>
    <row r="312" spans="2:6" ht="29.1" customHeight="1" outlineLevel="1">
      <c r="B312" s="194">
        <v>4010869203012</v>
      </c>
      <c r="C312" s="31" t="s">
        <v>598</v>
      </c>
      <c r="D312" s="350" t="str">
        <f>IFERROR(IF(VLOOKUP($C312,'Tarifa Compacta'!$C:$E,2,0)=0,"",VLOOKUP($C312,'Tarifa Compacta'!$C:$E,2,0)),"")</f>
        <v/>
      </c>
      <c r="E312" s="475" t="str">
        <f>IFERROR(VLOOKUP($C312,'Tarifa Compacta'!$C:$E,3,0),"")</f>
        <v>Kit conexión UTA para unidades de ECOi o ECOg. Control 0-10V</v>
      </c>
      <c r="F312" s="22">
        <f>IFERROR(VLOOKUP($C312,'Tarifa Compacta'!$C:$F,4,0),"")</f>
        <v>2529</v>
      </c>
    </row>
    <row r="313" spans="2:6" ht="29.1" customHeight="1" outlineLevel="1">
      <c r="B313" s="194">
        <v>4010869203029</v>
      </c>
      <c r="C313" s="32" t="s">
        <v>599</v>
      </c>
      <c r="D313" s="350" t="str">
        <f>IFERROR(IF(VLOOKUP($C313,'Tarifa Compacta'!$C:$E,2,0)=0,"",VLOOKUP($C313,'Tarifa Compacta'!$C:$E,2,0)),"")</f>
        <v/>
      </c>
      <c r="E313" s="466" t="str">
        <f>IFERROR(VLOOKUP($C313,'Tarifa Compacta'!$C:$E,3,0),"")</f>
        <v>Kit conexión UTA para unidades de ECOi o ECOg. Control 0-10V</v>
      </c>
      <c r="F313" s="22">
        <f>IFERROR(VLOOKUP($C313,'Tarifa Compacta'!$C:$F,4,0),"")</f>
        <v>2799</v>
      </c>
    </row>
    <row r="314" spans="2:6" ht="29.1" customHeight="1" outlineLevel="1">
      <c r="B314" s="197">
        <v>4010869203036</v>
      </c>
      <c r="C314" s="33" t="s">
        <v>600</v>
      </c>
      <c r="D314" s="358" t="str">
        <f>IFERROR(IF(VLOOKUP($C314,'Tarifa Compacta'!$C:$E,2,0)=0,"",VLOOKUP($C314,'Tarifa Compacta'!$C:$E,2,0)),"")</f>
        <v/>
      </c>
      <c r="E314" s="473" t="str">
        <f>IFERROR(VLOOKUP($C314,'Tarifa Compacta'!$C:$E,3,0),"")</f>
        <v>Kit conexión UTA para unidades de ECOi o ECOg. Control 0-10V</v>
      </c>
      <c r="F314" s="27">
        <f>IFERROR(VLOOKUP($C314,'Tarifa Compacta'!$C:$F,4,0),"")</f>
        <v>3019</v>
      </c>
    </row>
    <row r="315" spans="2:6" s="226" customFormat="1" ht="29.1" customHeight="1" outlineLevel="1">
      <c r="B315" s="194">
        <v>4010869203890</v>
      </c>
      <c r="C315" s="32" t="s">
        <v>328</v>
      </c>
      <c r="D315" s="350" t="str">
        <f>IFERROR(IF(VLOOKUP($C315,'Tarifa Compacta'!$C:$E,2,0)=0,"",VLOOKUP($C315,'Tarifa Compacta'!$C:$E,2,0)),"")</f>
        <v/>
      </c>
      <c r="E315" s="466" t="str">
        <f>IFERROR(VLOOKUP($C315,'Tarifa Compacta'!$C:$E,3,0),"")</f>
        <v>Kit conexión UTA para unidades de ECOi o ECOg</v>
      </c>
      <c r="F315" s="22">
        <f>IFERROR(VLOOKUP($C315,'Tarifa Compacta'!$C:$F,4,0),"")</f>
        <v>367</v>
      </c>
    </row>
    <row r="316" spans="2:6" s="226" customFormat="1" ht="29.1" customHeight="1" outlineLevel="1">
      <c r="B316" s="650" t="s">
        <v>4779</v>
      </c>
      <c r="C316" s="651" t="s">
        <v>1397</v>
      </c>
      <c r="D316" s="661"/>
      <c r="E316" s="652" t="str">
        <f>IFERROR(VLOOKUP($C316,'Tarifa Compacta'!$C:$E,3,0),"")</f>
        <v>Kit conexión UTA para unidades mini ECOi y ECOi de 2 tubos (Disponible Marzo 2025)</v>
      </c>
      <c r="F316" s="653">
        <f>IFERROR(VLOOKUP($C316,'Tarifa Compacta'!$C:$F,4,0),"")</f>
        <v>2010</v>
      </c>
    </row>
    <row r="317" spans="2:6" s="226" customFormat="1" ht="29.1" customHeight="1" outlineLevel="1">
      <c r="B317" s="650" t="s">
        <v>4780</v>
      </c>
      <c r="C317" s="651" t="s">
        <v>1398</v>
      </c>
      <c r="D317" s="661"/>
      <c r="E317" s="652" t="str">
        <f>IFERROR(VLOOKUP($C317,'Tarifa Compacta'!$C:$E,3,0),"")</f>
        <v>Control remoto para el Kit UTA M4H4M (Disponible Marzo 2025)</v>
      </c>
      <c r="F317" s="653">
        <f>IFERROR(VLOOKUP($C317,'Tarifa Compacta'!$C:$F,4,0),"")</f>
        <v>730</v>
      </c>
    </row>
    <row r="318" spans="2:6" s="226" customFormat="1" ht="29.1" customHeight="1" outlineLevel="1">
      <c r="B318" s="650" t="s">
        <v>4781</v>
      </c>
      <c r="C318" s="651" t="s">
        <v>1399</v>
      </c>
      <c r="D318" s="661"/>
      <c r="E318" s="652" t="str">
        <f>IFERROR(VLOOKUP($C318,'Tarifa Compacta'!$C:$E,3,0),"")</f>
        <v>Pack de sensores para el Kit UTA M4H4M (Disponible Marzo 2025)</v>
      </c>
      <c r="F318" s="653">
        <f>IFERROR(VLOOKUP($C318,'Tarifa Compacta'!$C:$F,4,0),"")</f>
        <v>330</v>
      </c>
    </row>
    <row r="319" spans="2:6" s="226" customFormat="1" ht="29.1" customHeight="1" outlineLevel="1">
      <c r="B319" s="650" t="s">
        <v>4782</v>
      </c>
      <c r="C319" s="651" t="s">
        <v>1400</v>
      </c>
      <c r="D319" s="661"/>
      <c r="E319" s="652" t="str">
        <f>IFERROR(VLOOKUP($C319,'Tarifa Compacta'!$C:$E,3,0),"")</f>
        <v>Pack válvula de expansión para el Kit UTA M4H4M (Disponible Marzo 2025)</v>
      </c>
      <c r="F319" s="653">
        <f>IFERROR(VLOOKUP($C319,'Tarifa Compacta'!$C:$F,4,0),"")</f>
        <v>175</v>
      </c>
    </row>
    <row r="320" spans="2:6" s="226" customFormat="1" ht="29.1" customHeight="1" outlineLevel="1">
      <c r="B320" s="650" t="s">
        <v>4783</v>
      </c>
      <c r="C320" s="651" t="s">
        <v>1401</v>
      </c>
      <c r="D320" s="661"/>
      <c r="E320" s="652" t="str">
        <f>IFERROR(VLOOKUP($C320,'Tarifa Compacta'!$C:$E,3,0),"")</f>
        <v>Pack válvula de expansión para el Kit UTA M4H4M (Disponible Marzo 2025)</v>
      </c>
      <c r="F320" s="653">
        <f>IFERROR(VLOOKUP($C320,'Tarifa Compacta'!$C:$F,4,0),"")</f>
        <v>210</v>
      </c>
    </row>
    <row r="321" spans="2:6" s="226" customFormat="1" ht="29.1" customHeight="1" outlineLevel="1">
      <c r="B321" s="650" t="s">
        <v>4784</v>
      </c>
      <c r="C321" s="651" t="s">
        <v>1402</v>
      </c>
      <c r="D321" s="661"/>
      <c r="E321" s="652" t="str">
        <f>IFERROR(VLOOKUP($C321,'Tarifa Compacta'!$C:$E,3,0),"")</f>
        <v>Pack válvula de expansión para el Kit UTA M4H4M (Disponible Marzo 2025)</v>
      </c>
      <c r="F321" s="653">
        <f>IFERROR(VLOOKUP($C321,'Tarifa Compacta'!$C:$F,4,0),"")</f>
        <v>210</v>
      </c>
    </row>
    <row r="322" spans="2:6" ht="53.25" customHeight="1">
      <c r="B322" s="228" t="str">
        <f>'Títulos y textos'!A309</f>
        <v>CORTINAS DE AIRE</v>
      </c>
      <c r="C322" s="228"/>
      <c r="D322" s="355"/>
      <c r="E322" s="227"/>
      <c r="F322" s="229"/>
    </row>
    <row r="323" spans="2:6" ht="15.75" customHeight="1">
      <c r="B323" s="230" t="s">
        <v>1049</v>
      </c>
      <c r="C323" s="230"/>
      <c r="D323" s="356"/>
      <c r="E323" s="230" t="str">
        <f>IFERROR(VLOOKUP($C323,'Tarifa Compacta'!$C:$E,3,0),"")</f>
        <v/>
      </c>
      <c r="F323" s="231"/>
    </row>
    <row r="324" spans="2:6" ht="29.1" customHeight="1" outlineLevel="1">
      <c r="B324" s="194">
        <v>4010869354172</v>
      </c>
      <c r="C324" s="48" t="s">
        <v>554</v>
      </c>
      <c r="D324" s="350" t="str">
        <f>IFERROR(IF(VLOOKUP($C324,'Tarifa Compacta'!$C:$E,2,0)=0,"",VLOOKUP($C324,'Tarifa Compacta'!$C:$E,2,0)),"")</f>
        <v/>
      </c>
      <c r="E324" s="491" t="str">
        <f>IFERROR(VLOOKUP($C324,'Tarifa Compacta'!$C:$E,3,0),"")</f>
        <v>Cortina de aire con batería DX - 7,90 kW Calor - Altura de salida del aire 2,7 m</v>
      </c>
      <c r="F324" s="22">
        <f>IFERROR(VLOOKUP($C324,'Tarifa Compacta'!$C:$F,4,0),"")</f>
        <v>10593</v>
      </c>
    </row>
    <row r="325" spans="2:6" s="226" customFormat="1" ht="29.1" customHeight="1" outlineLevel="1">
      <c r="B325" s="194">
        <v>4010869354226</v>
      </c>
      <c r="C325" s="49" t="s">
        <v>556</v>
      </c>
      <c r="D325" s="350" t="str">
        <f>IFERROR(IF(VLOOKUP($C325,'Tarifa Compacta'!$C:$E,2,0)=0,"",VLOOKUP($C325,'Tarifa Compacta'!$C:$E,2,0)),"")</f>
        <v/>
      </c>
      <c r="E325" s="16" t="str">
        <f>IFERROR(VLOOKUP($C325,'Tarifa Compacta'!$C:$E,3,0),"")</f>
        <v>Cortina de aire con batería DX - 12 kW Calor - Altura de salida del aire 2,7 m</v>
      </c>
      <c r="F325" s="22">
        <f>IFERROR(VLOOKUP($C325,'Tarifa Compacta'!$C:$F,4,0),"")</f>
        <v>12605</v>
      </c>
    </row>
    <row r="326" spans="2:6" ht="29.1" customHeight="1" outlineLevel="1">
      <c r="B326" s="194">
        <v>4010869354264</v>
      </c>
      <c r="C326" s="49" t="s">
        <v>558</v>
      </c>
      <c r="D326" s="350" t="str">
        <f>IFERROR(IF(VLOOKUP($C326,'Tarifa Compacta'!$C:$E,2,0)=0,"",VLOOKUP($C326,'Tarifa Compacta'!$C:$E,2,0)),"")</f>
        <v/>
      </c>
      <c r="E326" s="16" t="str">
        <f>IFERROR(VLOOKUP($C326,'Tarifa Compacta'!$C:$E,3,0),"")</f>
        <v>Cortina de aire con batería DX - 15 kW Calor - Altura de salida del aire 2,7 m</v>
      </c>
      <c r="F326" s="22">
        <f>IFERROR(VLOOKUP($C326,'Tarifa Compacta'!$C:$F,4,0),"")</f>
        <v>14280</v>
      </c>
    </row>
    <row r="327" spans="2:6" ht="29.1" customHeight="1" outlineLevel="1">
      <c r="B327" s="197">
        <v>4010869354301</v>
      </c>
      <c r="C327" s="50" t="s">
        <v>560</v>
      </c>
      <c r="D327" s="358" t="str">
        <f>IFERROR(IF(VLOOKUP($C327,'Tarifa Compacta'!$C:$E,2,0)=0,"",VLOOKUP($C327,'Tarifa Compacta'!$C:$E,2,0)),"")</f>
        <v/>
      </c>
      <c r="E327" s="476" t="str">
        <f>IFERROR(VLOOKUP($C327,'Tarifa Compacta'!$C:$E,3,0),"")</f>
        <v>Cortina de aire con batería DX - 19 kW Calor - Altura de salida del aire 2,7 m</v>
      </c>
      <c r="F327" s="27">
        <f>IFERROR(VLOOKUP($C327,'Tarifa Compacta'!$C:$F,4,0),"")</f>
        <v>16270</v>
      </c>
    </row>
    <row r="328" spans="2:6" ht="29.1" customHeight="1" outlineLevel="1">
      <c r="B328" s="194">
        <v>4010869354189</v>
      </c>
      <c r="C328" s="48" t="s">
        <v>553</v>
      </c>
      <c r="D328" s="350" t="str">
        <f>IFERROR(IF(VLOOKUP($C328,'Tarifa Compacta'!$C:$E,2,0)=0,"",VLOOKUP($C328,'Tarifa Compacta'!$C:$E,2,0)),"")</f>
        <v/>
      </c>
      <c r="E328" s="491" t="str">
        <f>IFERROR(VLOOKUP($C328,'Tarifa Compacta'!$C:$E,3,0),"")</f>
        <v>Cortina de aire con batería DX - 11,80 kW Calor - Altura de salida del aire 3,0 m</v>
      </c>
      <c r="F328" s="22">
        <f>IFERROR(VLOOKUP($C328,'Tarifa Compacta'!$C:$F,4,0),"")</f>
        <v>10995</v>
      </c>
    </row>
    <row r="329" spans="2:6" ht="29.1" customHeight="1" outlineLevel="1">
      <c r="B329" s="194">
        <v>4010869354219</v>
      </c>
      <c r="C329" s="49" t="s">
        <v>555</v>
      </c>
      <c r="D329" s="350" t="str">
        <f>IFERROR(IF(VLOOKUP($C329,'Tarifa Compacta'!$C:$E,2,0)=0,"",VLOOKUP($C329,'Tarifa Compacta'!$C:$E,2,0)),"")</f>
        <v/>
      </c>
      <c r="E329" s="16" t="str">
        <f>IFERROR(VLOOKUP($C329,'Tarifa Compacta'!$C:$E,3,0),"")</f>
        <v>Cortina de aire con batería DX - 15,8 kW Calor- Altura de salida del aire 3,0 m</v>
      </c>
      <c r="F329" s="22">
        <f>IFERROR(VLOOKUP($C329,'Tarifa Compacta'!$C:$F,4,0),"")</f>
        <v>13006</v>
      </c>
    </row>
    <row r="330" spans="2:6" ht="29.1" customHeight="1" outlineLevel="1">
      <c r="B330" s="194">
        <v>4010869354257</v>
      </c>
      <c r="C330" s="49" t="s">
        <v>557</v>
      </c>
      <c r="D330" s="350" t="str">
        <f>IFERROR(IF(VLOOKUP($C330,'Tarifa Compacta'!$C:$E,2,0)=0,"",VLOOKUP($C330,'Tarifa Compacta'!$C:$E,2,0)),"")</f>
        <v/>
      </c>
      <c r="E330" s="16" t="str">
        <f>IFERROR(VLOOKUP($C330,'Tarifa Compacta'!$C:$E,3,0),"")</f>
        <v>Cortina de aire con batería DX - 23,6 kW Calor - Altura de salida del aire 3,0 m</v>
      </c>
      <c r="F330" s="22">
        <f>IFERROR(VLOOKUP($C330,'Tarifa Compacta'!$C:$F,4,0),"")</f>
        <v>15578</v>
      </c>
    </row>
    <row r="331" spans="2:6" ht="29.1" customHeight="1" outlineLevel="1">
      <c r="B331" s="197">
        <v>4010869354295</v>
      </c>
      <c r="C331" s="50" t="s">
        <v>559</v>
      </c>
      <c r="D331" s="358" t="str">
        <f>IFERROR(IF(VLOOKUP($C331,'Tarifa Compacta'!$C:$E,2,0)=0,"",VLOOKUP($C331,'Tarifa Compacta'!$C:$E,2,0)),"")</f>
        <v/>
      </c>
      <c r="E331" s="476" t="str">
        <f>IFERROR(VLOOKUP($C331,'Tarifa Compacta'!$C:$E,3,0),"")</f>
        <v>Cortina de aire con batería DX - 27,6 kW Calor - Altura de salida del aire 3,0 m</v>
      </c>
      <c r="F331" s="27">
        <f>IFERROR(VLOOKUP($C331,'Tarifa Compacta'!$C:$F,4,0),"")</f>
        <v>17883</v>
      </c>
    </row>
    <row r="332" spans="2:6" ht="29.1" customHeight="1" outlineLevel="1">
      <c r="B332" s="197">
        <v>4010869356848</v>
      </c>
      <c r="C332" s="50" t="s">
        <v>429</v>
      </c>
      <c r="D332" s="359" t="str">
        <f>IFERROR(IF(VLOOKUP($C332,'Tarifa Compacta'!$C:$E,2,0)=0,"",VLOOKUP($C332,'Tarifa Compacta'!$C:$E,2,0)),"")</f>
        <v/>
      </c>
      <c r="E332" s="476" t="str">
        <f>IFERROR(VLOOKUP($C332,'Tarifa Compacta'!$C:$E,3,0),"")</f>
        <v>Bomba drenaje Cortina de aire</v>
      </c>
      <c r="F332" s="27">
        <f>IFERROR(VLOOKUP($C332,'Tarifa Compacta'!$C:$F,4,0),"")</f>
        <v>700</v>
      </c>
    </row>
    <row r="333" spans="2:6" ht="29.1" customHeight="1">
      <c r="B333" s="187" t="s">
        <v>1049</v>
      </c>
      <c r="C333" s="49"/>
      <c r="D333" s="350" t="str">
        <f>IFERROR(IF(VLOOKUP($C333,'Tarifa Compacta'!$C:$E,2,0)=0,"",VLOOKUP($C333,'Tarifa Compacta'!$C:$E,2,0)),"")</f>
        <v/>
      </c>
      <c r="E333" s="16" t="str">
        <f>IFERROR(VLOOKUP($C333,'Tarifa Compacta'!$C:$E,3,0),"")</f>
        <v/>
      </c>
      <c r="F333" s="22" t="str">
        <f>IFERROR(VLOOKUP($C333,'Tarifa Compacta'!$C:$F,4,0),"")</f>
        <v/>
      </c>
    </row>
    <row r="334" spans="2:6" ht="29.1" customHeight="1">
      <c r="B334" s="187" t="s">
        <v>1049</v>
      </c>
      <c r="C334" s="49"/>
      <c r="D334" s="350" t="str">
        <f>IFERROR(IF(VLOOKUP($C334,'Tarifa Compacta'!$C:$E,2,0)=0,"",VLOOKUP($C334,'Tarifa Compacta'!$C:$E,2,0)),"")</f>
        <v/>
      </c>
      <c r="E334" s="16" t="str">
        <f>IFERROR(VLOOKUP($C334,'Tarifa Compacta'!$C:$E,3,0),"")</f>
        <v/>
      </c>
      <c r="F334" s="22" t="str">
        <f>IFERROR(VLOOKUP($C334,'Tarifa Compacta'!$C:$F,4,0),"")</f>
        <v/>
      </c>
    </row>
    <row r="335" spans="2:6" s="17" customFormat="1" ht="50.1" customHeight="1">
      <c r="B335" s="224" t="str">
        <f>'Títulos y textos'!A311</f>
        <v>ACCESORIOS: DERIVADORES, COLECTORES, CÁMARAS DE RECUPERACIÓN</v>
      </c>
      <c r="C335" s="224"/>
      <c r="D335" s="225"/>
      <c r="E335" s="224" t="str">
        <f>IFERROR(VLOOKUP($C335,'Tarifa Compacta'!$C:$E,3,0),"")</f>
        <v/>
      </c>
      <c r="F335" s="225"/>
    </row>
    <row r="336" spans="2:6" s="226" customFormat="1" ht="53.25" customHeight="1">
      <c r="B336" s="228" t="str">
        <f>'Títulos y textos'!A312</f>
        <v>PARA LA INSTALACIÓN DE SISTEMAS VRF A DOS TUBOS</v>
      </c>
      <c r="C336" s="228"/>
      <c r="D336" s="355"/>
      <c r="E336" s="227"/>
      <c r="F336" s="229"/>
    </row>
    <row r="337" spans="2:6" s="226" customFormat="1" ht="15.6" customHeight="1">
      <c r="B337" s="230"/>
      <c r="C337" s="230"/>
      <c r="D337" s="356"/>
      <c r="E337" s="230" t="str">
        <f>IFERROR(VLOOKUP($C337,'Tarifa Compacta'!$C:$E,3,0),"")</f>
        <v/>
      </c>
      <c r="F337" s="231"/>
    </row>
    <row r="338" spans="2:6" ht="21" customHeight="1" outlineLevel="1">
      <c r="B338" s="194">
        <v>4010869171250</v>
      </c>
      <c r="C338" s="32" t="s">
        <v>301</v>
      </c>
      <c r="D338" s="350" t="str">
        <f>IFERROR(IF(VLOOKUP($C338,'Tarifa Compacta'!$C:$E,2,0)=0,"",VLOOKUP($C338,'Tarifa Compacta'!$C:$E,2,0)),"")</f>
        <v/>
      </c>
      <c r="E338" s="466" t="str">
        <f>IFERROR(VLOOKUP($C338,'Tarifa Compacta'!$C:$E,3,0),"")</f>
        <v>Derivador bomba de calor (hasta 22,4 kW)</v>
      </c>
      <c r="F338" s="22">
        <f>IFERROR(VLOOKUP($C338,'Tarifa Compacta'!$C:$F,4,0),"")</f>
        <v>131</v>
      </c>
    </row>
    <row r="339" spans="2:6" ht="21" customHeight="1" outlineLevel="1">
      <c r="B339" s="194">
        <v>4010869169974</v>
      </c>
      <c r="C339" s="32" t="s">
        <v>302</v>
      </c>
      <c r="D339" s="350" t="str">
        <f>IFERROR(IF(VLOOKUP($C339,'Tarifa Compacta'!$C:$E,2,0)=0,"",VLOOKUP($C339,'Tarifa Compacta'!$C:$E,2,0)),"")</f>
        <v/>
      </c>
      <c r="E339" s="466" t="str">
        <f>IFERROR(VLOOKUP($C339,'Tarifa Compacta'!$C:$E,3,0),"")</f>
        <v>Derivador bomba de calor (de 22,4 a 68,0 kW)</v>
      </c>
      <c r="F339" s="22">
        <f>IFERROR(VLOOKUP($C339,'Tarifa Compacta'!$C:$F,4,0),"")</f>
        <v>225</v>
      </c>
    </row>
    <row r="340" spans="2:6" ht="21" customHeight="1" outlineLevel="1">
      <c r="B340" s="197">
        <v>4010869169981</v>
      </c>
      <c r="C340" s="33" t="s">
        <v>602</v>
      </c>
      <c r="D340" s="358" t="str">
        <f>IFERROR(IF(VLOOKUP($C340,'Tarifa Compacta'!$C:$E,2,0)=0,"",VLOOKUP($C340,'Tarifa Compacta'!$C:$E,2,0)),"")</f>
        <v/>
      </c>
      <c r="E340" s="473" t="str">
        <f>IFERROR(VLOOKUP($C340,'Tarifa Compacta'!$C:$E,3,0),"")</f>
        <v>Derivador bomba de calor (de 68,0 a 135,0 kW)</v>
      </c>
      <c r="F340" s="27">
        <f>IFERROR(VLOOKUP($C340,'Tarifa Compacta'!$C:$F,4,0),"")</f>
        <v>287</v>
      </c>
    </row>
    <row r="341" spans="2:6" ht="21" customHeight="1" outlineLevel="1">
      <c r="B341" s="194">
        <v>4010869169998</v>
      </c>
      <c r="C341" s="31" t="s">
        <v>610</v>
      </c>
      <c r="D341" s="350" t="str">
        <f>IFERROR(IF(VLOOKUP($C341,'Tarifa Compacta'!$C:$E,2,0)=0,"",VLOOKUP($C341,'Tarifa Compacta'!$C:$E,2,0)),"")</f>
        <v/>
      </c>
      <c r="E341" s="475" t="str">
        <f>IFERROR(VLOOKUP($C341,'Tarifa Compacta'!$C:$E,3,0),"")</f>
        <v>Kit de conexción uds. Exteriores, hasta 68 Kw</v>
      </c>
      <c r="F341" s="22">
        <f>IFERROR(VLOOKUP($C341,'Tarifa Compacta'!$C:$F,4,0),"")</f>
        <v>333</v>
      </c>
    </row>
    <row r="342" spans="2:6" ht="21" customHeight="1" outlineLevel="1">
      <c r="B342" s="197">
        <v>4010869170000</v>
      </c>
      <c r="C342" s="33" t="s">
        <v>608</v>
      </c>
      <c r="D342" s="358" t="str">
        <f>IFERROR(IF(VLOOKUP($C342,'Tarifa Compacta'!$C:$E,2,0)=0,"",VLOOKUP($C342,'Tarifa Compacta'!$C:$E,2,0)),"")</f>
        <v/>
      </c>
      <c r="E342" s="473" t="str">
        <f>IFERROR(VLOOKUP($C342,'Tarifa Compacta'!$C:$E,3,0),"")</f>
        <v>Kit de conexción uds. Exteriores, de 68 a 168 kW</v>
      </c>
      <c r="F342" s="27">
        <f>IFERROR(VLOOKUP($C342,'Tarifa Compacta'!$C:$F,4,0),"")</f>
        <v>333</v>
      </c>
    </row>
    <row r="343" spans="2:6" ht="21" customHeight="1" outlineLevel="1">
      <c r="B343" s="194">
        <v>4010869172448</v>
      </c>
      <c r="C343" s="33" t="s">
        <v>605</v>
      </c>
      <c r="D343" s="358" t="str">
        <f>IFERROR(IF(VLOOKUP($C343,'Tarifa Compacta'!$C:$E,2,0)=0,"",VLOOKUP($C343,'Tarifa Compacta'!$C:$E,2,0)),"")</f>
        <v/>
      </c>
      <c r="E343" s="473" t="str">
        <f>IFERROR(VLOOKUP($C343,'Tarifa Compacta'!$C:$E,3,0),"")</f>
        <v>Colector de 4 vías para bomba de calor de 2 tubos</v>
      </c>
      <c r="F343" s="168">
        <f>IFERROR(VLOOKUP($C343,'Tarifa Compacta'!$C:$F,4,0),"")</f>
        <v>365</v>
      </c>
    </row>
    <row r="344" spans="2:6" s="226" customFormat="1" ht="53.25" customHeight="1">
      <c r="B344" s="228" t="str">
        <f>'Títulos y textos'!A313</f>
        <v>PARA LA INSTALACIÓN DE SISTEMAS VRF DE TRES TUBOS</v>
      </c>
      <c r="C344" s="228"/>
      <c r="D344" s="355"/>
      <c r="E344" s="227"/>
      <c r="F344" s="229"/>
    </row>
    <row r="345" spans="2:6" s="226" customFormat="1" ht="15.75" customHeight="1">
      <c r="B345" s="230" t="s">
        <v>1049</v>
      </c>
      <c r="C345" s="230"/>
      <c r="D345" s="356"/>
      <c r="E345" s="230" t="str">
        <f>IFERROR(VLOOKUP($C345,'Tarifa Compacta'!$C:$E,3,0),"")</f>
        <v/>
      </c>
      <c r="F345" s="231"/>
    </row>
    <row r="346" spans="2:6" ht="21" customHeight="1" outlineLevel="1">
      <c r="B346" s="194">
        <v>4010869169912</v>
      </c>
      <c r="C346" s="32" t="s">
        <v>603</v>
      </c>
      <c r="D346" s="350" t="str">
        <f>IFERROR(IF(VLOOKUP($C346,'Tarifa Compacta'!$C:$E,2,0)=0,"",VLOOKUP($C346,'Tarifa Compacta'!$C:$E,2,0)),"")</f>
        <v/>
      </c>
      <c r="E346" s="466" t="str">
        <f>IFERROR(VLOOKUP($C346,'Tarifa Compacta'!$C:$E,3,0),"")</f>
        <v>Derivador Rec. de Calor</v>
      </c>
      <c r="F346" s="22">
        <f>IFERROR(VLOOKUP($C346,'Tarifa Compacta'!$C:$F,4,0),"")</f>
        <v>226</v>
      </c>
    </row>
    <row r="347" spans="2:6" ht="21" customHeight="1" outlineLevel="1">
      <c r="B347" s="194">
        <v>4010869169929</v>
      </c>
      <c r="C347" s="32" t="s">
        <v>606</v>
      </c>
      <c r="D347" s="350" t="str">
        <f>IFERROR(IF(VLOOKUP($C347,'Tarifa Compacta'!$C:$E,2,0)=0,"",VLOOKUP($C347,'Tarifa Compacta'!$C:$E,2,0)),"")</f>
        <v/>
      </c>
      <c r="E347" s="466" t="str">
        <f>IFERROR(VLOOKUP($C347,'Tarifa Compacta'!$C:$E,3,0),"")</f>
        <v>Derivador Rec. de Calor</v>
      </c>
      <c r="F347" s="22">
        <f>IFERROR(VLOOKUP($C347,'Tarifa Compacta'!$C:$F,4,0),"")</f>
        <v>340</v>
      </c>
    </row>
    <row r="348" spans="2:6" ht="21" customHeight="1" outlineLevel="1">
      <c r="B348" s="197">
        <v>4010869169936</v>
      </c>
      <c r="C348" s="33" t="s">
        <v>601</v>
      </c>
      <c r="D348" s="358" t="str">
        <f>IFERROR(IF(VLOOKUP($C348,'Tarifa Compacta'!$C:$E,2,0)=0,"",VLOOKUP($C348,'Tarifa Compacta'!$C:$E,2,0)),"")</f>
        <v/>
      </c>
      <c r="E348" s="473" t="str">
        <f>IFERROR(VLOOKUP($C348,'Tarifa Compacta'!$C:$E,3,0),"")</f>
        <v>Derivador Rec. de Calor</v>
      </c>
      <c r="F348" s="27">
        <f>IFERROR(VLOOKUP($C348,'Tarifa Compacta'!$C:$F,4,0),"")</f>
        <v>357</v>
      </c>
    </row>
    <row r="349" spans="2:6" ht="21" customHeight="1" outlineLevel="1">
      <c r="B349" s="194">
        <v>4010869169943</v>
      </c>
      <c r="C349" s="31" t="s">
        <v>607</v>
      </c>
      <c r="D349" s="350" t="str">
        <f>IFERROR(IF(VLOOKUP($C349,'Tarifa Compacta'!$C:$E,2,0)=0,"",VLOOKUP($C349,'Tarifa Compacta'!$C:$E,2,0)),"")</f>
        <v/>
      </c>
      <c r="E349" s="475" t="str">
        <f>IFERROR(VLOOKUP($C349,'Tarifa Compacta'!$C:$E,3,0),"")</f>
        <v>Kit de conexción uds. Exteriores, hasta 24HP</v>
      </c>
      <c r="F349" s="22">
        <f>IFERROR(VLOOKUP($C349,'Tarifa Compacta'!$C:$F,4,0),"")</f>
        <v>508</v>
      </c>
    </row>
    <row r="350" spans="2:6" ht="21" customHeight="1" outlineLevel="1">
      <c r="B350" s="197">
        <v>4010869169950</v>
      </c>
      <c r="C350" s="33" t="s">
        <v>609</v>
      </c>
      <c r="D350" s="358" t="str">
        <f>IFERROR(IF(VLOOKUP($C350,'Tarifa Compacta'!$C:$E,2,0)=0,"",VLOOKUP($C350,'Tarifa Compacta'!$C:$E,2,0)),"")</f>
        <v/>
      </c>
      <c r="E350" s="473" t="str">
        <f>IFERROR(VLOOKUP($C350,'Tarifa Compacta'!$C:$E,3,0),"")</f>
        <v>Kit de conexción uds. Exteriores, más de 24HP</v>
      </c>
      <c r="F350" s="27">
        <f>IFERROR(VLOOKUP($C350,'Tarifa Compacta'!$C:$F,4,0),"")</f>
        <v>539</v>
      </c>
    </row>
    <row r="351" spans="2:6" ht="21" customHeight="1" outlineLevel="1">
      <c r="B351" s="206">
        <v>4010869171625</v>
      </c>
      <c r="C351" s="33" t="s">
        <v>604</v>
      </c>
      <c r="D351" s="359" t="str">
        <f>IFERROR(IF(VLOOKUP($C351,'Tarifa Compacta'!$C:$E,2,0)=0,"",VLOOKUP($C351,'Tarifa Compacta'!$C:$E,2,0)),"")</f>
        <v/>
      </c>
      <c r="E351" s="473" t="str">
        <f>IFERROR(VLOOKUP($C351,'Tarifa Compacta'!$C:$E,3,0),"")</f>
        <v>Colector de 4 vías para bomba de calor de 3 tubos</v>
      </c>
      <c r="F351" s="168">
        <f>IFERROR(VLOOKUP($C351,'Tarifa Compacta'!$C:$F,4,0),"")</f>
        <v>469</v>
      </c>
    </row>
    <row r="352" spans="2:6" s="226" customFormat="1" ht="21" customHeight="1" outlineLevel="1">
      <c r="B352" s="194">
        <v>4010869244619</v>
      </c>
      <c r="C352" s="31" t="s">
        <v>946</v>
      </c>
      <c r="D352" s="350" t="str">
        <f>IFERROR(IF(VLOOKUP($C352,'Tarifa Compacta'!$C:$E,2,0)=0,"",VLOOKUP($C352,'Tarifa Compacta'!$C:$E,2,0)),"")</f>
        <v/>
      </c>
      <c r="E352" s="492" t="str">
        <f>IFERROR(VLOOKUP($C352,'Tarifa Compacta'!$C:$E,3,0),"")</f>
        <v>Kit Caja de recuperación (hasta 5,6kW): Válvula + placa de control</v>
      </c>
      <c r="F352" s="22">
        <f>IFERROR(VLOOKUP($C352,'Tarifa Compacta'!$C:$F,4,0),"")</f>
        <v>750</v>
      </c>
    </row>
    <row r="353" spans="2:6" ht="21" customHeight="1" outlineLevel="1">
      <c r="B353" s="194">
        <v>5025232726370</v>
      </c>
      <c r="C353" s="266" t="s">
        <v>634</v>
      </c>
      <c r="D353" s="360" t="str">
        <f>IFERROR(IF(VLOOKUP($C353,'Tarifa Compacta'!$C:$E,2,0)=0,"",VLOOKUP($C353,'Tarifa Compacta'!$C:$E,2,0)),"")</f>
        <v/>
      </c>
      <c r="E353" s="493" t="str">
        <f>IFERROR(VLOOKUP($C353,'Tarifa Compacta'!$C:$E,3,0),"")</f>
        <v>Caja de conexión frigorífica para instalaciones 3 tubos (hasta 5,60kW) - Individual</v>
      </c>
      <c r="F353" s="267">
        <f>IFERROR(VLOOKUP($C353,'Tarifa Compacta'!$C:$F,4,0),"")</f>
        <v>628</v>
      </c>
    </row>
    <row r="354" spans="2:6" ht="21" customHeight="1" outlineLevel="1">
      <c r="B354" s="197">
        <v>5025232625796</v>
      </c>
      <c r="C354" s="268" t="s">
        <v>627</v>
      </c>
      <c r="D354" s="361" t="str">
        <f>IFERROR(IF(VLOOKUP($C354,'Tarifa Compacta'!$C:$E,2,0)=0,"",VLOOKUP($C354,'Tarifa Compacta'!$C:$E,2,0)),"")</f>
        <v/>
      </c>
      <c r="E354" s="473" t="str">
        <f>IFERROR(VLOOKUP($C354,'Tarifa Compacta'!$C:$E,3,0),"")</f>
        <v>PCB para caja de recuperación 3 tubos</v>
      </c>
      <c r="F354" s="269">
        <f>IFERROR(VLOOKUP($C354,'Tarifa Compacta'!$C:$F,4,0),"")</f>
        <v>122</v>
      </c>
    </row>
    <row r="355" spans="2:6" ht="21" customHeight="1" outlineLevel="1">
      <c r="B355" s="194">
        <v>4010869244626</v>
      </c>
      <c r="C355" s="31" t="s">
        <v>945</v>
      </c>
      <c r="D355" s="350" t="str">
        <f>IFERROR(IF(VLOOKUP($C355,'Tarifa Compacta'!$C:$E,2,0)=0,"",VLOOKUP($C355,'Tarifa Compacta'!$C:$E,2,0)),"")</f>
        <v/>
      </c>
      <c r="E355" s="492" t="str">
        <f>IFERROR(VLOOKUP($C355,'Tarifa Compacta'!$C:$E,3,0),"")</f>
        <v>Kit Caja recuperación (de 5,6kW a 10,6kW): Válvula + placa de control</v>
      </c>
      <c r="F355" s="22">
        <f>IFERROR(VLOOKUP($C355,'Tarifa Compacta'!$C:$F,4,0),"")</f>
        <v>852</v>
      </c>
    </row>
    <row r="356" spans="2:6" ht="21" customHeight="1" outlineLevel="1">
      <c r="B356" s="194">
        <v>5025232726387</v>
      </c>
      <c r="C356" s="266" t="s">
        <v>633</v>
      </c>
      <c r="D356" s="360" t="str">
        <f>IFERROR(IF(VLOOKUP($C356,'Tarifa Compacta'!$C:$E,2,0)=0,"",VLOOKUP($C356,'Tarifa Compacta'!$C:$E,2,0)),"")</f>
        <v/>
      </c>
      <c r="E356" s="493" t="str">
        <f>IFERROR(VLOOKUP($C356,'Tarifa Compacta'!$C:$E,3,0),"")</f>
        <v>Caja de conexión frigorífica para instalaciones 3 tubos (hasta 16kW) - Individual</v>
      </c>
      <c r="F356" s="267">
        <f>IFERROR(VLOOKUP($C356,'Tarifa Compacta'!$C:$F,4,0),"")</f>
        <v>730</v>
      </c>
    </row>
    <row r="357" spans="2:6" ht="21" customHeight="1" outlineLevel="1">
      <c r="B357" s="197">
        <v>5025232625796</v>
      </c>
      <c r="C357" s="268" t="s">
        <v>627</v>
      </c>
      <c r="D357" s="361" t="str">
        <f>IFERROR(IF(VLOOKUP($C357,'Tarifa Compacta'!$C:$E,2,0)=0,"",VLOOKUP($C357,'Tarifa Compacta'!$C:$E,2,0)),"")</f>
        <v/>
      </c>
      <c r="E357" s="473" t="str">
        <f>IFERROR(VLOOKUP($C357,'Tarifa Compacta'!$C:$E,3,0),"")</f>
        <v>PCB para caja de recuperación 3 tubos</v>
      </c>
      <c r="F357" s="269">
        <f>IFERROR(VLOOKUP($C357,'Tarifa Compacta'!$C:$F,4,0),"")</f>
        <v>122</v>
      </c>
    </row>
    <row r="358" spans="2:6" ht="21" customHeight="1" outlineLevel="1">
      <c r="B358" s="206">
        <v>5025232625802</v>
      </c>
      <c r="C358" s="33" t="s">
        <v>628</v>
      </c>
      <c r="D358" s="359" t="str">
        <f>IFERROR(IF(VLOOKUP($C358,'Tarifa Compacta'!$C:$E,2,0)=0,"",VLOOKUP($C358,'Tarifa Compacta'!$C:$E,2,0)),"")</f>
        <v/>
      </c>
      <c r="E358" s="473" t="str">
        <f>IFERROR(VLOOKUP($C358,'Tarifa Compacta'!$C:$E,3,0),"")</f>
        <v>Placa de control para válvula de recuperación. Para unidades interiores MK1/MK2</v>
      </c>
      <c r="F358" s="168">
        <f>IFERROR(VLOOKUP($C358,'Tarifa Compacta'!$C:$F,4,0),"")</f>
        <v>124</v>
      </c>
    </row>
    <row r="359" spans="2:6" ht="21" customHeight="1" outlineLevel="1">
      <c r="B359" s="194">
        <v>5025232835492</v>
      </c>
      <c r="C359" s="31" t="s">
        <v>630</v>
      </c>
      <c r="D359" s="350" t="str">
        <f>IFERROR(IF(VLOOKUP($C359,'Tarifa Compacta'!$C:$E,2,0)=0,"",VLOOKUP($C359,'Tarifa Compacta'!$C:$E,2,0)),"")</f>
        <v/>
      </c>
      <c r="E359" s="475" t="str">
        <f>IFERROR(VLOOKUP($C359,'Tarifa Compacta'!$C:$E,3,0),"")</f>
        <v>Caja de conexión frigorífica para instalaciones 3 tubos (hasta 5,60kW) - 4 salidas</v>
      </c>
      <c r="F359" s="22">
        <f>IFERROR(VLOOKUP($C359,'Tarifa Compacta'!$C:$F,4,0),"")</f>
        <v>4374</v>
      </c>
    </row>
    <row r="360" spans="2:6" ht="21" customHeight="1" outlineLevel="1">
      <c r="B360" s="194">
        <v>5025232835508</v>
      </c>
      <c r="C360" s="32" t="s">
        <v>631</v>
      </c>
      <c r="D360" s="350" t="str">
        <f>IFERROR(IF(VLOOKUP($C360,'Tarifa Compacta'!$C:$E,2,0)=0,"",VLOOKUP($C360,'Tarifa Compacta'!$C:$E,2,0)),"")</f>
        <v/>
      </c>
      <c r="E360" s="466" t="str">
        <f>IFERROR(VLOOKUP($C360,'Tarifa Compacta'!$C:$E,3,0),"")</f>
        <v>Caja de conexión frigorífica para instalaciones 3 tubos (hasta 5,60kW) - 6 salidas</v>
      </c>
      <c r="F360" s="22">
        <f>IFERROR(VLOOKUP($C360,'Tarifa Compacta'!$C:$F,4,0),"")</f>
        <v>6028</v>
      </c>
    </row>
    <row r="361" spans="2:6" ht="21" customHeight="1" outlineLevel="1">
      <c r="B361" s="194">
        <v>5025232835515</v>
      </c>
      <c r="C361" s="32" t="s">
        <v>632</v>
      </c>
      <c r="D361" s="350" t="str">
        <f>IFERROR(IF(VLOOKUP($C361,'Tarifa Compacta'!$C:$E,2,0)=0,"",VLOOKUP($C361,'Tarifa Compacta'!$C:$E,2,0)),"")</f>
        <v/>
      </c>
      <c r="E361" s="466" t="str">
        <f>IFERROR(VLOOKUP($C361,'Tarifa Compacta'!$C:$E,3,0),"")</f>
        <v>Caja de conexión frigorífica para instalaciones 3 tubos (hasta 5,60kW) - 8 salidas</v>
      </c>
      <c r="F361" s="22">
        <f>IFERROR(VLOOKUP($C361,'Tarifa Compacta'!$C:$F,4,0),"")</f>
        <v>7752</v>
      </c>
    </row>
    <row r="362" spans="2:6" ht="21" customHeight="1" outlineLevel="1">
      <c r="B362" s="194">
        <v>5025232835522</v>
      </c>
      <c r="C362" s="33" t="s">
        <v>629</v>
      </c>
      <c r="D362" s="358" t="str">
        <f>IFERROR(IF(VLOOKUP($C362,'Tarifa Compacta'!$C:$E,2,0)=0,"",VLOOKUP($C362,'Tarifa Compacta'!$C:$E,2,0)),"")</f>
        <v/>
      </c>
      <c r="E362" s="473" t="str">
        <f>IFERROR(VLOOKUP($C362,'Tarifa Compacta'!$C:$E,3,0),"")</f>
        <v>Caja de conexión frigorífica para instalaciones 3 tubos (hasta 16kW) - 4 salidas</v>
      </c>
      <c r="F362" s="27">
        <f>IFERROR(VLOOKUP($C362,'Tarifa Compacta'!$C:$F,4,0),"")</f>
        <v>4628</v>
      </c>
    </row>
    <row r="363" spans="2:6" s="226" customFormat="1" ht="53.25" customHeight="1">
      <c r="B363" s="228" t="str">
        <f>'Títulos y textos'!A314</f>
        <v>SISTEMAS PUMP-DOWN</v>
      </c>
      <c r="C363" s="228"/>
      <c r="D363" s="355"/>
      <c r="E363" s="227" t="str">
        <f>IFERROR(VLOOKUP($C363,'Tarifa Compacta'!$C:$E,3,0),"")</f>
        <v/>
      </c>
      <c r="F363" s="229"/>
    </row>
    <row r="364" spans="2:6" s="226" customFormat="1" ht="15.75" customHeight="1">
      <c r="B364" s="230"/>
      <c r="C364" s="230"/>
      <c r="D364" s="356"/>
      <c r="E364" s="230" t="str">
        <f>IFERROR(VLOOKUP($C364,'Tarifa Compacta'!$C:$E,3,0),"")</f>
        <v/>
      </c>
      <c r="F364" s="231"/>
    </row>
    <row r="365" spans="2:6" ht="21" customHeight="1" outlineLevel="1">
      <c r="B365" s="194">
        <v>4010869378017</v>
      </c>
      <c r="C365" s="32" t="s">
        <v>617</v>
      </c>
      <c r="D365" s="350" t="str">
        <f>IFERROR(IF(VLOOKUP($C365,'Tarifa Compacta'!$C:$E,2,0)=0,"",VLOOKUP($C365,'Tarifa Compacta'!$C:$E,2,0)),"")</f>
        <v/>
      </c>
      <c r="E365" s="466" t="str">
        <f>IFERROR(VLOOKUP($C365,'Tarifa Compacta'!$C:$E,3,0),"")</f>
        <v xml:space="preserve">Sistema Pump Down para ud. Exterior 2 tubos (1 unidad) con receptor </v>
      </c>
      <c r="F365" s="22">
        <f>IFERROR(VLOOKUP($C365,'Tarifa Compacta'!$C:$F,4,0),"")</f>
        <v>19080</v>
      </c>
    </row>
    <row r="366" spans="2:6" ht="21" customHeight="1" outlineLevel="1">
      <c r="B366" s="194">
        <v>4010869378062</v>
      </c>
      <c r="C366" s="32" t="s">
        <v>618</v>
      </c>
      <c r="D366" s="350" t="str">
        <f>IFERROR(IF(VLOOKUP($C366,'Tarifa Compacta'!$C:$E,2,0)=0,"",VLOOKUP($C366,'Tarifa Compacta'!$C:$E,2,0)),"")</f>
        <v/>
      </c>
      <c r="E366" s="466" t="str">
        <f>IFERROR(VLOOKUP($C366,'Tarifa Compacta'!$C:$E,3,0),"")</f>
        <v xml:space="preserve">Sistema Pump Down para ud. Exterior 2 tubos (2 unidades) con receptor </v>
      </c>
      <c r="F366" s="22">
        <f>IFERROR(VLOOKUP($C366,'Tarifa Compacta'!$C:$F,4,0),"")</f>
        <v>20140</v>
      </c>
    </row>
    <row r="367" spans="2:6" ht="21" customHeight="1" outlineLevel="1">
      <c r="B367" s="194">
        <v>4010869378048</v>
      </c>
      <c r="C367" s="32" t="s">
        <v>619</v>
      </c>
      <c r="D367" s="350" t="str">
        <f>IFERROR(IF(VLOOKUP($C367,'Tarifa Compacta'!$C:$E,2,0)=0,"",VLOOKUP($C367,'Tarifa Compacta'!$C:$E,2,0)),"")</f>
        <v/>
      </c>
      <c r="E367" s="466" t="str">
        <f>IFERROR(VLOOKUP($C367,'Tarifa Compacta'!$C:$E,3,0),"")</f>
        <v xml:space="preserve">Sistema Pump Down para ud. Exterior 2 tubos (3 unidades) con receptor </v>
      </c>
      <c r="F367" s="22">
        <f>IFERROR(VLOOKUP($C367,'Tarifa Compacta'!$C:$F,4,0),"")</f>
        <v>22260</v>
      </c>
    </row>
    <row r="368" spans="2:6" ht="21" customHeight="1" outlineLevel="1">
      <c r="B368" s="194">
        <v>4010869378086</v>
      </c>
      <c r="C368" s="32" t="s">
        <v>621</v>
      </c>
      <c r="D368" s="350" t="str">
        <f>IFERROR(IF(VLOOKUP($C368,'Tarifa Compacta'!$C:$E,2,0)=0,"",VLOOKUP($C368,'Tarifa Compacta'!$C:$E,2,0)),"")</f>
        <v/>
      </c>
      <c r="E368" s="466" t="str">
        <f>IFERROR(VLOOKUP($C368,'Tarifa Compacta'!$C:$E,3,0),"")</f>
        <v xml:space="preserve">Sistema Pump Down para ud. Exterior 3 tubos (1 unidad) con receptor </v>
      </c>
      <c r="F368" s="22">
        <f>IFERROR(VLOOKUP($C368,'Tarifa Compacta'!$C:$F,4,0),"")</f>
        <v>19080</v>
      </c>
    </row>
    <row r="369" spans="2:6" ht="21" customHeight="1" outlineLevel="1">
      <c r="B369" s="194">
        <v>4010869378079</v>
      </c>
      <c r="C369" s="32" t="s">
        <v>622</v>
      </c>
      <c r="D369" s="350" t="str">
        <f>IFERROR(IF(VLOOKUP($C369,'Tarifa Compacta'!$C:$E,2,0)=0,"",VLOOKUP($C369,'Tarifa Compacta'!$C:$E,2,0)),"")</f>
        <v/>
      </c>
      <c r="E369" s="466" t="str">
        <f>IFERROR(VLOOKUP($C369,'Tarifa Compacta'!$C:$E,3,0),"")</f>
        <v xml:space="preserve">Sistema Pump Down para ud. Exterior 3 tubos (2 unidades) con receptor </v>
      </c>
      <c r="F369" s="22">
        <f>IFERROR(VLOOKUP($C369,'Tarifa Compacta'!$C:$F,4,0),"")</f>
        <v>20140</v>
      </c>
    </row>
    <row r="370" spans="2:6" ht="21" customHeight="1" outlineLevel="1">
      <c r="B370" s="197">
        <v>4010869378024</v>
      </c>
      <c r="C370" s="33" t="s">
        <v>623</v>
      </c>
      <c r="D370" s="358" t="str">
        <f>IFERROR(IF(VLOOKUP($C370,'Tarifa Compacta'!$C:$E,2,0)=0,"",VLOOKUP($C370,'Tarifa Compacta'!$C:$E,2,0)),"")</f>
        <v/>
      </c>
      <c r="E370" s="473" t="str">
        <f>IFERROR(VLOOKUP($C370,'Tarifa Compacta'!$C:$E,3,0),"")</f>
        <v xml:space="preserve">Sistema Pump Down para ud. Exterior 3 tubos (3 unidades) con receptor </v>
      </c>
      <c r="F370" s="27">
        <f>IFERROR(VLOOKUP($C370,'Tarifa Compacta'!$C:$F,4,0),"")</f>
        <v>22260</v>
      </c>
    </row>
    <row r="371" spans="2:6" ht="21" customHeight="1" outlineLevel="1">
      <c r="B371" s="763" t="s">
        <v>4958</v>
      </c>
      <c r="C371" s="966" t="s">
        <v>620</v>
      </c>
      <c r="D371" s="967" t="str">
        <f>IFERROR(IF(VLOOKUP($C371,'Tarifa Compacta'!$C:$E,2,0)=0,"",VLOOKUP($C371,'Tarifa Compacta'!$C:$E,2,0)),"")</f>
        <v/>
      </c>
      <c r="E371" s="258" t="str">
        <f>IFERROR(VLOOKUP($C371,'Tarifa Compacta'!$C:$E,3,0),"")</f>
        <v>Sistema Pump Down para Mini ECOi R32</v>
      </c>
      <c r="F371" s="259">
        <f>IFERROR(VLOOKUP($C371,'Tarifa Compacta'!$C:$F,4,0),"")</f>
        <v>1899</v>
      </c>
    </row>
    <row r="372" spans="2:6" s="226" customFormat="1" ht="53.25" customHeight="1">
      <c r="B372" s="228" t="str">
        <f>'Títulos y textos'!A315</f>
        <v>SENSORES, ALARMAS DE GAS Y KITS DE VÁLVULAS</v>
      </c>
      <c r="C372" s="228"/>
      <c r="D372" s="355"/>
      <c r="E372" s="227" t="str">
        <f>IFERROR(VLOOKUP($C372,'Tarifa Compacta'!$C:$E,3,0),"")</f>
        <v/>
      </c>
      <c r="F372" s="229"/>
    </row>
    <row r="373" spans="2:6" s="226" customFormat="1" ht="15.75" customHeight="1">
      <c r="B373" s="230"/>
      <c r="C373" s="230"/>
      <c r="D373" s="356"/>
      <c r="E373" s="230" t="str">
        <f>IFERROR(VLOOKUP($C373,'Tarifa Compacta'!$C:$E,3,0),"")</f>
        <v/>
      </c>
      <c r="F373" s="231"/>
    </row>
    <row r="374" spans="2:6" ht="21" customHeight="1" outlineLevel="1">
      <c r="B374" s="650" t="s">
        <v>4775</v>
      </c>
      <c r="C374" s="651" t="s">
        <v>3655</v>
      </c>
      <c r="D374" s="661" t="str">
        <f>IFERROR(IF(VLOOKUP($C374,'Tarifa Compacta'!$C:$E,2,0)=0,"",VLOOKUP($C374,'Tarifa Compacta'!$C:$E,2,0)),"")</f>
        <v/>
      </c>
      <c r="E374" s="652" t="str">
        <f>IFERROR(VLOOKUP($C374,'Tarifa Compacta'!$C:$E,3,0),"")</f>
        <v>Alarma de gas R32 para unidades interiores de conductos (Disponible Junio 2025)</v>
      </c>
      <c r="F374" s="653">
        <f>IFERROR(VLOOKUP($C374,'Tarifa Compacta'!$C:$F,4,0),"")</f>
        <v>269</v>
      </c>
    </row>
    <row r="375" spans="2:6" ht="21" customHeight="1" outlineLevel="1">
      <c r="B375" s="650" t="s">
        <v>4776</v>
      </c>
      <c r="C375" s="651" t="s">
        <v>3654</v>
      </c>
      <c r="D375" s="661" t="str">
        <f>IFERROR(IF(VLOOKUP($C375,'Tarifa Compacta'!$C:$E,2,0)=0,"",VLOOKUP($C375,'Tarifa Compacta'!$C:$E,2,0)),"")</f>
        <v/>
      </c>
      <c r="E375" s="652" t="str">
        <f>IFERROR(VLOOKUP($C375,'Tarifa Compacta'!$C:$E,3,0),"")</f>
        <v>Sensor de fugas de R32 (Disponible Junio 2025)</v>
      </c>
      <c r="F375" s="653">
        <f>IFERROR(VLOOKUP($C375,'Tarifa Compacta'!$C:$F,4,0),"")</f>
        <v>370</v>
      </c>
    </row>
    <row r="376" spans="2:6" ht="21" customHeight="1" outlineLevel="1">
      <c r="B376" s="650" t="s">
        <v>4777</v>
      </c>
      <c r="C376" s="651" t="s">
        <v>3653</v>
      </c>
      <c r="D376" s="661" t="str">
        <f>IFERROR(IF(VLOOKUP($C376,'Tarifa Compacta'!$C:$E,2,0)=0,"",VLOOKUP($C376,'Tarifa Compacta'!$C:$E,2,0)),"")</f>
        <v/>
      </c>
      <c r="E376" s="652" t="str">
        <f>IFERROR(VLOOKUP($C376,'Tarifa Compacta'!$C:$E,3,0),"")</f>
        <v>Válvulas de corte para unidades interiores hasta 16kW (Disponible Abril 2025)</v>
      </c>
      <c r="F376" s="653">
        <f>IFERROR(VLOOKUP($C376,'Tarifa Compacta'!$C:$F,4,0),"")</f>
        <v>1650</v>
      </c>
    </row>
    <row r="377" spans="2:6" ht="21" customHeight="1" outlineLevel="1">
      <c r="B377" s="650" t="s">
        <v>4309</v>
      </c>
      <c r="C377" s="651" t="s">
        <v>4629</v>
      </c>
      <c r="D377" s="661" t="str">
        <f>IFERROR(IF(VLOOKUP($C377,'Tarifa Compacta'!$C:$E,2,0)=0,"",VLOOKUP($C377,'Tarifa Compacta'!$C:$E,2,0)),"")</f>
        <v/>
      </c>
      <c r="E377" s="652" t="str">
        <f>IFERROR(VLOOKUP($C377,'Tarifa Compacta'!$C:$E,3,0),"")</f>
        <v>Fuente de alimentación externa con alarma de fuga incorporada (Disponible Abril 2025)</v>
      </c>
      <c r="F377" s="653" t="str">
        <f>IFERROR(VLOOKUP($C377,'Tarifa Compacta'!$C:$F,4,0),"")</f>
        <v>A consultar</v>
      </c>
    </row>
    <row r="378" spans="2:6" ht="21" customHeight="1" outlineLevel="1">
      <c r="B378" s="194" t="s">
        <v>4778</v>
      </c>
      <c r="C378" s="32" t="s">
        <v>592</v>
      </c>
      <c r="D378" s="350" t="str">
        <f>IFERROR(IF(VLOOKUP($C378,'Tarifa Compacta'!$C:$E,2,0)=0,"",VLOOKUP($C378,'Tarifa Compacta'!$C:$E,2,0)),"")</f>
        <v/>
      </c>
      <c r="E378" s="466" t="str">
        <f>IFERROR(VLOOKUP($C378,'Tarifa Compacta'!$C:$E,3,0),"")</f>
        <v>Sensor de fugas de R32 (hasta fin de existencias)</v>
      </c>
      <c r="F378" s="22">
        <f>IFERROR(VLOOKUP($C378,'Tarifa Compacta'!$C:$F,4,0),"")</f>
        <v>232</v>
      </c>
    </row>
    <row r="379" spans="2:6" s="226" customFormat="1" ht="53.25" customHeight="1">
      <c r="B379" s="228" t="str">
        <f>'Títulos y textos'!A316</f>
        <v>KIT DE RECAMBIO R-22</v>
      </c>
      <c r="C379" s="228"/>
      <c r="D379" s="355"/>
      <c r="E379" s="227" t="str">
        <f>IFERROR(VLOOKUP($C379,'Tarifa Compacta'!$C:$E,3,0),"")</f>
        <v/>
      </c>
      <c r="F379" s="229"/>
    </row>
    <row r="380" spans="2:6" s="226" customFormat="1" ht="15.75" customHeight="1">
      <c r="B380" s="230"/>
      <c r="C380" s="230"/>
      <c r="D380" s="356"/>
      <c r="E380" s="230" t="str">
        <f>IFERROR(VLOOKUP($C380,'Tarifa Compacta'!$C:$E,3,0),"")</f>
        <v/>
      </c>
      <c r="F380" s="231"/>
    </row>
    <row r="381" spans="2:6" ht="21" customHeight="1" outlineLevel="1">
      <c r="B381" s="194">
        <v>5025232699063</v>
      </c>
      <c r="C381" s="48" t="s">
        <v>596</v>
      </c>
      <c r="D381" s="350" t="str">
        <f>IFERROR(IF(VLOOKUP($C381,'Tarifa Compacta'!$C:$E,2,0)=0,"",VLOOKUP($C381,'Tarifa Compacta'!$C:$E,2,0)),"")</f>
        <v/>
      </c>
      <c r="E381" s="491" t="str">
        <f>IFERROR(VLOOKUP($C381,'Tarifa Compacta'!$C:$E,3,0),"")</f>
        <v>Kit para sustitución de R22</v>
      </c>
      <c r="F381" s="22">
        <f>IFERROR(VLOOKUP($C381,'Tarifa Compacta'!$C:$F,4,0),"")</f>
        <v>672</v>
      </c>
    </row>
    <row r="382" spans="2:6" ht="21" customHeight="1" outlineLevel="1">
      <c r="B382" s="197">
        <v>5025232625765</v>
      </c>
      <c r="C382" s="33" t="s">
        <v>597</v>
      </c>
      <c r="D382" s="358" t="str">
        <f>IFERROR(IF(VLOOKUP($C382,'Tarifa Compacta'!$C:$E,2,0)=0,"",VLOOKUP($C382,'Tarifa Compacta'!$C:$E,2,0)),"")</f>
        <v/>
      </c>
      <c r="E382" s="473" t="str">
        <f>IFERROR(VLOOKUP($C382,'Tarifa Compacta'!$C:$E,3,0),"")</f>
        <v>Kit sustitución R22</v>
      </c>
      <c r="F382" s="27">
        <f>IFERROR(VLOOKUP($C382,'Tarifa Compacta'!$C:$F,4,0),"")</f>
        <v>377</v>
      </c>
    </row>
    <row r="383" spans="2:6" ht="29.1" customHeight="1">
      <c r="C383" s="49"/>
      <c r="D383" s="350" t="str">
        <f>IFERROR(IF(VLOOKUP($C383,'Tarifa Compacta'!$C:$E,2,0)=0,"",VLOOKUP($C383,'Tarifa Compacta'!$C:$E,2,0)),"")</f>
        <v/>
      </c>
      <c r="E383" s="16" t="str">
        <f>IFERROR(VLOOKUP($C383,'Tarifa Compacta'!$C:$E,3,0),"")</f>
        <v/>
      </c>
      <c r="F383" s="22" t="str">
        <f>IFERROR(VLOOKUP($C383,'Tarifa Compacta'!$C:$F,4,0),"")</f>
        <v/>
      </c>
    </row>
    <row r="384" spans="2:6" s="17" customFormat="1" ht="50.1" customHeight="1">
      <c r="B384" s="224" t="str">
        <f>'Títulos y textos'!A321</f>
        <v>ACCESORIOS PARA UNIDADES INTERIORES</v>
      </c>
      <c r="C384" s="224"/>
      <c r="D384" s="225"/>
      <c r="E384" s="224" t="str">
        <f>IFERROR(VLOOKUP($C384,'Tarifa Compacta'!$C:$E,3,0),"")</f>
        <v/>
      </c>
      <c r="F384" s="225"/>
    </row>
    <row r="385" spans="2:6" s="226" customFormat="1" ht="53.25" customHeight="1">
      <c r="B385" s="228" t="str">
        <f>'Títulos y textos'!A322</f>
        <v>CASSETTES 60X60</v>
      </c>
      <c r="C385" s="228"/>
      <c r="D385" s="355"/>
      <c r="E385" s="227" t="str">
        <f>IFERROR(VLOOKUP($C385,'Tarifa Compacta'!$C:$E,3,0),"")</f>
        <v/>
      </c>
      <c r="F385" s="229"/>
    </row>
    <row r="386" spans="2:6" s="226" customFormat="1" ht="15.75" customHeight="1">
      <c r="B386" s="230"/>
      <c r="C386" s="230"/>
      <c r="D386" s="356"/>
      <c r="E386" s="230" t="str">
        <f>IFERROR(VLOOKUP($C386,'Tarifa Compacta'!$C:$E,3,0),"")</f>
        <v/>
      </c>
      <c r="F386" s="231"/>
    </row>
    <row r="387" spans="2:6" ht="21" customHeight="1" outlineLevel="1">
      <c r="B387" s="194">
        <v>5025232913886</v>
      </c>
      <c r="C387" s="32" t="s">
        <v>271</v>
      </c>
      <c r="D387" s="350" t="str">
        <f>IFERROR(IF(VLOOKUP($C387,'Tarifa Compacta'!$C:$E,2,0)=0,"",VLOOKUP($C387,'Tarifa Compacta'!$C:$E,2,0)),"")</f>
        <v/>
      </c>
      <c r="E387" s="464" t="str">
        <f>IFERROR(VLOOKUP($C387,'Tarifa Compacta'!$C:$E,3,0),"")</f>
        <v>Panel cassette 60x60</v>
      </c>
      <c r="F387" s="22">
        <f>IFERROR(VLOOKUP($C387,'Tarifa Compacta'!$C:$F,4,0),"")</f>
        <v>252</v>
      </c>
    </row>
    <row r="388" spans="2:6" ht="21" customHeight="1" outlineLevel="1">
      <c r="B388" s="194">
        <v>5025232910595</v>
      </c>
      <c r="C388" s="32" t="s">
        <v>263</v>
      </c>
      <c r="D388" s="350" t="str">
        <f>IFERROR(IF(VLOOKUP($C388,'Tarifa Compacta'!$C:$E,2,0)=0,"",VLOOKUP($C388,'Tarifa Compacta'!$C:$E,2,0)),"")</f>
        <v/>
      </c>
      <c r="E388" s="464" t="str">
        <f>IFERROR(VLOOKUP($C388,'Tarifa Compacta'!$C:$E,3,0),"")</f>
        <v>Panel cassette 90x90 PU2 / MU2</v>
      </c>
      <c r="F388" s="22">
        <f>IFERROR(VLOOKUP($C388,'Tarifa Compacta'!$C:$F,4,0),"")</f>
        <v>328</v>
      </c>
    </row>
    <row r="389" spans="2:6" ht="21" customHeight="1" outlineLevel="1">
      <c r="B389" s="194">
        <v>5025232910588</v>
      </c>
      <c r="C389" s="32" t="s">
        <v>264</v>
      </c>
      <c r="D389" s="350" t="str">
        <f>IFERROR(IF(VLOOKUP($C389,'Tarifa Compacta'!$C:$E,2,0)=0,"",VLOOKUP($C389,'Tarifa Compacta'!$C:$E,2,0)),"")</f>
        <v/>
      </c>
      <c r="E389" s="464" t="str">
        <f>IFERROR(VLOOKUP($C389,'Tarifa Compacta'!$C:$E,3,0),"")</f>
        <v>Panel cassette 90x90 PU2 / MU2 con Econavi</v>
      </c>
      <c r="F389" s="22">
        <f>IFERROR(VLOOKUP($C389,'Tarifa Compacta'!$C:$F,4,0),"")</f>
        <v>348</v>
      </c>
    </row>
    <row r="390" spans="2:6" ht="21" customHeight="1" outlineLevel="1">
      <c r="B390" s="194">
        <v>5025232868131</v>
      </c>
      <c r="C390" s="32" t="s">
        <v>624</v>
      </c>
      <c r="D390" s="350"/>
      <c r="E390" s="464" t="str">
        <f>IFERROR(VLOOKUP($C390,'Tarifa Compacta'!$C:$E,3,0),"")</f>
        <v>Purificador de aire Nanoe</v>
      </c>
      <c r="F390" s="22">
        <f>IFERROR(VLOOKUP($C390,'Tarifa Compacta'!$C:$F,4,0),"")</f>
        <v>240</v>
      </c>
    </row>
    <row r="391" spans="2:6" ht="21" customHeight="1" outlineLevel="1">
      <c r="B391" s="194">
        <v>5025232856664</v>
      </c>
      <c r="C391" s="32" t="s">
        <v>265</v>
      </c>
      <c r="D391" s="350"/>
      <c r="E391" s="464" t="str">
        <f>IFERROR(VLOOKUP($C391,'Tarifa Compacta'!$C:$E,3,0),"")</f>
        <v>Plenum para aporte de aire exterior</v>
      </c>
      <c r="F391" s="22">
        <f>IFERROR(VLOOKUP($C391,'Tarifa Compacta'!$C:$F,4,0),"")</f>
        <v>486</v>
      </c>
    </row>
    <row r="392" spans="2:6" ht="21" customHeight="1" outlineLevel="1">
      <c r="B392" s="194">
        <v>5025232625758</v>
      </c>
      <c r="C392" s="32" t="s">
        <v>266</v>
      </c>
      <c r="D392" s="350"/>
      <c r="E392" s="464" t="str">
        <f>IFERROR(VLOOKUP($C392,'Tarifa Compacta'!$C:$E,3,0),"")</f>
        <v>Cámara de mezcla para aporte de aire exterior</v>
      </c>
      <c r="F392" s="22">
        <f>IFERROR(VLOOKUP($C392,'Tarifa Compacta'!$C:$F,4,0),"")</f>
        <v>498</v>
      </c>
    </row>
    <row r="393" spans="2:6" ht="21" customHeight="1" outlineLevel="1">
      <c r="B393" s="194">
        <v>5025232604098</v>
      </c>
      <c r="C393" s="32" t="s">
        <v>642</v>
      </c>
      <c r="D393" s="350"/>
      <c r="E393" s="464" t="str">
        <f>IFERROR(VLOOKUP($C393,'Tarifa Compacta'!$C:$E,3,0),"")</f>
        <v>Panel para cassette de dos vías ML2 unidades de 2,20kW hasta 5,60kW</v>
      </c>
      <c r="F393" s="22">
        <f>IFERROR(VLOOKUP($C393,'Tarifa Compacta'!$C:$F,4,0),"")</f>
        <v>397</v>
      </c>
    </row>
    <row r="394" spans="2:6" ht="21" customHeight="1" outlineLevel="1">
      <c r="B394" s="194">
        <v>5025232604104</v>
      </c>
      <c r="C394" s="32" t="s">
        <v>643</v>
      </c>
      <c r="D394" s="350"/>
      <c r="E394" s="464" t="str">
        <f>IFERROR(VLOOKUP($C394,'Tarifa Compacta'!$C:$E,3,0),"")</f>
        <v>Panel para cassette de dos vías ML2 unidades de 7,30kW</v>
      </c>
      <c r="F394" s="22">
        <f>IFERROR(VLOOKUP($C394,'Tarifa Compacta'!$C:$F,4,0),"")</f>
        <v>581</v>
      </c>
    </row>
    <row r="395" spans="2:6" ht="21" customHeight="1" outlineLevel="1">
      <c r="B395" s="194">
        <v>5025232603824</v>
      </c>
      <c r="C395" s="32" t="s">
        <v>641</v>
      </c>
      <c r="D395" s="350" t="str">
        <f>IFERROR(IF(VLOOKUP($C395,'Tarifa Compacta'!$C:$E,2,0)=0,"",VLOOKUP($C395,'Tarifa Compacta'!$C:$E,2,0)),"")</f>
        <v/>
      </c>
      <c r="E395" s="464" t="str">
        <f>IFERROR(VLOOKUP($C395,'Tarifa Compacta'!$C:$E,3,0),"")</f>
        <v>Panel para cassette de una vía MD1</v>
      </c>
      <c r="F395" s="22">
        <f>IFERROR(VLOOKUP($C395,'Tarifa Compacta'!$C:$F,4,0),"")</f>
        <v>523</v>
      </c>
    </row>
    <row r="396" spans="2:6" s="226" customFormat="1" ht="53.25" customHeight="1">
      <c r="B396" s="228" t="str">
        <f>'Títulos y textos'!A324</f>
        <v>CONDUCTO ADAPTABLE</v>
      </c>
      <c r="C396" s="228"/>
      <c r="D396" s="355"/>
      <c r="E396" s="227" t="str">
        <f>IFERROR(VLOOKUP($C396,'Tarifa Compacta'!$C:$E,3,0),"")</f>
        <v/>
      </c>
      <c r="F396" s="229"/>
    </row>
    <row r="397" spans="2:6" s="226" customFormat="1" ht="15.75" customHeight="1">
      <c r="B397" s="230"/>
      <c r="C397" s="230"/>
      <c r="D397" s="356"/>
      <c r="E397" s="230" t="str">
        <f>IFERROR(VLOOKUP($C397,'Tarifa Compacta'!$C:$E,3,0),"")</f>
        <v/>
      </c>
      <c r="F397" s="231"/>
    </row>
    <row r="398" spans="2:6" ht="21" customHeight="1" outlineLevel="1">
      <c r="B398" s="194">
        <v>5025232872176</v>
      </c>
      <c r="C398" s="32" t="s">
        <v>312</v>
      </c>
      <c r="D398" s="350" t="str">
        <f>IFERROR(IF(VLOOKUP($C398,'Tarifa Compacta'!$C:$E,2,0)=0,"",VLOOKUP($C398,'Tarifa Compacta'!$C:$E,2,0)),"")</f>
        <v/>
      </c>
      <c r="E398" s="466" t="str">
        <f>IFERROR(VLOOKUP($C398,'Tarifa Compacta'!$C:$E,3,0),"")</f>
        <v>Plenum de salida de aire S . .PF1E5A 36, 45 &amp; 50</v>
      </c>
      <c r="F398" s="22">
        <f>IFERROR(VLOOKUP($C398,'Tarifa Compacta'!$C:$F,4,0),"")</f>
        <v>208</v>
      </c>
    </row>
    <row r="399" spans="2:6" ht="21" customHeight="1" outlineLevel="1">
      <c r="B399" s="194">
        <v>5025232872183</v>
      </c>
      <c r="C399" s="32" t="s">
        <v>313</v>
      </c>
      <c r="D399" s="350" t="str">
        <f>IFERROR(IF(VLOOKUP($C399,'Tarifa Compacta'!$C:$E,2,0)=0,"",VLOOKUP($C399,'Tarifa Compacta'!$C:$E,2,0)),"")</f>
        <v/>
      </c>
      <c r="E399" s="466" t="str">
        <f>IFERROR(VLOOKUP($C399,'Tarifa Compacta'!$C:$E,3,0),"")</f>
        <v>Plenum de salida de aire S . .PF1E5A 60 &amp; 71</v>
      </c>
      <c r="F399" s="22">
        <f>IFERROR(VLOOKUP($C399,'Tarifa Compacta'!$C:$F,4,0),"")</f>
        <v>246</v>
      </c>
    </row>
    <row r="400" spans="2:6" ht="21" customHeight="1" outlineLevel="1">
      <c r="B400" s="194">
        <v>5025232872190</v>
      </c>
      <c r="C400" s="32" t="s">
        <v>314</v>
      </c>
      <c r="D400" s="350" t="str">
        <f>IFERROR(IF(VLOOKUP($C400,'Tarifa Compacta'!$C:$E,2,0)=0,"",VLOOKUP($C400,'Tarifa Compacta'!$C:$E,2,0)),"")</f>
        <v/>
      </c>
      <c r="E400" s="466" t="str">
        <f>IFERROR(VLOOKUP($C400,'Tarifa Compacta'!$C:$E,3,0),"")</f>
        <v>Plenum de salida de aire S . .PF1E5A 100, 125 &amp; 140</v>
      </c>
      <c r="F400" s="22">
        <f>IFERROR(VLOOKUP($C400,'Tarifa Compacta'!$C:$F,4,0),"")</f>
        <v>306</v>
      </c>
    </row>
    <row r="401" spans="2:6" ht="21" customHeight="1" outlineLevel="1">
      <c r="B401" s="194">
        <v>4010869229517</v>
      </c>
      <c r="C401" s="32" t="s">
        <v>614</v>
      </c>
      <c r="D401" s="350" t="str">
        <f>IFERROR(IF(VLOOKUP($C401,'Tarifa Compacta'!$C:$E,2,0)=0,"",VLOOKUP($C401,'Tarifa Compacta'!$C:$E,2,0)),"")</f>
        <v/>
      </c>
      <c r="E401" s="466" t="str">
        <f>IFERROR(VLOOKUP($C401,'Tarifa Compacta'!$C:$E,3,0),"")</f>
        <v>Cámara de mezcla admisión aire (PF y MF potencias hasta 5,60kW)</v>
      </c>
      <c r="F401" s="22">
        <f>IFERROR(VLOOKUP($C401,'Tarifa Compacta'!$C:$F,4,0),"")</f>
        <v>345</v>
      </c>
    </row>
    <row r="402" spans="2:6" ht="21" customHeight="1" outlineLevel="1">
      <c r="B402" s="194">
        <v>4010869229524</v>
      </c>
      <c r="C402" s="32" t="s">
        <v>615</v>
      </c>
      <c r="D402" s="350" t="str">
        <f>IFERROR(IF(VLOOKUP($C402,'Tarifa Compacta'!$C:$E,2,0)=0,"",VLOOKUP($C402,'Tarifa Compacta'!$C:$E,2,0)),"")</f>
        <v/>
      </c>
      <c r="E402" s="466" t="str">
        <f>IFERROR(VLOOKUP($C402,'Tarifa Compacta'!$C:$E,3,0),"")</f>
        <v>Cámara de mezcla admisión aire (PF y MF potencias desde 6kW hasta 7,30kW)</v>
      </c>
      <c r="F402" s="22">
        <f>IFERROR(VLOOKUP($C402,'Tarifa Compacta'!$C:$F,4,0),"")</f>
        <v>372</v>
      </c>
    </row>
    <row r="403" spans="2:6" ht="21" customHeight="1" outlineLevel="1">
      <c r="B403" s="194">
        <v>4010869229531</v>
      </c>
      <c r="C403" s="32" t="s">
        <v>616</v>
      </c>
      <c r="D403" s="350" t="str">
        <f>IFERROR(IF(VLOOKUP($C403,'Tarifa Compacta'!$C:$E,2,0)=0,"",VLOOKUP($C403,'Tarifa Compacta'!$C:$E,2,0)),"")</f>
        <v/>
      </c>
      <c r="E403" s="466" t="str">
        <f>IFERROR(VLOOKUP($C403,'Tarifa Compacta'!$C:$E,3,0),"")</f>
        <v>Cámara de mezcla admisión aire (PF y MF potencias a partir de 10kW)</v>
      </c>
      <c r="F403" s="22">
        <f>IFERROR(VLOOKUP($C403,'Tarifa Compacta'!$C:$F,4,0),"")</f>
        <v>388</v>
      </c>
    </row>
    <row r="404" spans="2:6" ht="21" customHeight="1" outlineLevel="1">
      <c r="B404" s="194">
        <v>5025232625772</v>
      </c>
      <c r="C404" s="32" t="s">
        <v>759</v>
      </c>
      <c r="D404" s="350" t="str">
        <f>IFERROR(IF(VLOOKUP($C404,'Tarifa Compacta'!$C:$E,2,0)=0,"",VLOOKUP($C404,'Tarifa Compacta'!$C:$E,2,0)),"")</f>
        <v/>
      </c>
      <c r="E404" s="466" t="str">
        <f>IFERROR(VLOOKUP($C404,'Tarifa Compacta'!$C:$E,3,0),"")</f>
        <v/>
      </c>
      <c r="F404" s="22" t="str">
        <f>IFERROR(VLOOKUP($C404,'Tarifa Compacta'!$C:$F,4,0),"")</f>
        <v/>
      </c>
    </row>
    <row r="405" spans="2:6" ht="21" customHeight="1" outlineLevel="1">
      <c r="B405" s="194">
        <v>5025232625789</v>
      </c>
      <c r="C405" s="32" t="s">
        <v>590</v>
      </c>
      <c r="D405" s="350" t="str">
        <f>IFERROR(IF(VLOOKUP($C405,'Tarifa Compacta'!$C:$E,2,0)=0,"",VLOOKUP($C405,'Tarifa Compacta'!$C:$E,2,0)),"")</f>
        <v/>
      </c>
      <c r="E405" s="466" t="str">
        <f>IFERROR(VLOOKUP($C405,'Tarifa Compacta'!$C:$E,3,0),"")</f>
        <v>Adaptador de entrada de aire</v>
      </c>
      <c r="F405" s="22">
        <f>IFERROR(VLOOKUP($C405,'Tarifa Compacta'!$C:$F,4,0),"")</f>
        <v>388</v>
      </c>
    </row>
    <row r="406" spans="2:6" ht="21" customHeight="1" outlineLevel="1">
      <c r="B406" s="194">
        <v>4010869195157</v>
      </c>
      <c r="C406" s="32" t="s">
        <v>742</v>
      </c>
      <c r="D406" s="350" t="str">
        <f>IFERROR(IF(VLOOKUP($C406,'Tarifa Compacta'!$C:$E,2,0)=0,"",VLOOKUP($C406,'Tarifa Compacta'!$C:$E,2,0)),"")</f>
        <v/>
      </c>
      <c r="E406" s="466" t="str">
        <f>IFERROR(VLOOKUP($C406,'Tarifa Compacta'!$C:$E,3,0),"")</f>
        <v>Cable para servicio</v>
      </c>
      <c r="F406" s="22">
        <f>IFERROR(VLOOKUP($C406,'Tarifa Compacta'!$C:$F,4,0),"")</f>
        <v>53</v>
      </c>
    </row>
    <row r="407" spans="2:6" ht="21" customHeight="1" outlineLevel="1">
      <c r="B407" s="194">
        <v>4010869213752</v>
      </c>
      <c r="C407" s="32" t="s">
        <v>726</v>
      </c>
      <c r="D407" s="350" t="str">
        <f>IFERROR(IF(VLOOKUP($C407,'Tarifa Compacta'!$C:$E,2,0)=0,"",VLOOKUP($C407,'Tarifa Compacta'!$C:$E,2,0)),"")</f>
        <v/>
      </c>
      <c r="E407" s="466" t="str">
        <f>IFERROR(VLOOKUP($C407,'Tarifa Compacta'!$C:$E,3,0),"")</f>
        <v>Cable</v>
      </c>
      <c r="F407" s="22">
        <f>IFERROR(VLOOKUP($C407,'Tarifa Compacta'!$C:$F,4,0),"")</f>
        <v>53</v>
      </c>
    </row>
    <row r="408" spans="2:6" ht="21" customHeight="1" outlineLevel="1">
      <c r="B408" s="194">
        <v>4010869267144</v>
      </c>
      <c r="C408" s="32" t="s">
        <v>748</v>
      </c>
      <c r="D408" s="350" t="str">
        <f>IFERROR(IF(VLOOKUP($C408,'Tarifa Compacta'!$C:$E,2,0)=0,"",VLOOKUP($C408,'Tarifa Compacta'!$C:$E,2,0)),"")</f>
        <v/>
      </c>
      <c r="E408" s="466" t="str">
        <f>IFERROR(VLOOKUP($C408,'Tarifa Compacta'!$C:$E,3,0),"")</f>
        <v>Protección Frontal u. ext. ambiente frío para 8/10/12HP (Para 18/20Hp es necesario 2 PAW-WPH1)</v>
      </c>
      <c r="F408" s="22">
        <f>IFERROR(VLOOKUP($C408,'Tarifa Compacta'!$C:$F,4,0),"")</f>
        <v>873</v>
      </c>
    </row>
    <row r="409" spans="2:6" ht="21" customHeight="1" outlineLevel="1">
      <c r="B409" s="194">
        <v>4010869267151</v>
      </c>
      <c r="C409" s="32" t="s">
        <v>749</v>
      </c>
      <c r="D409" s="350" t="str">
        <f>IFERROR(IF(VLOOKUP($C409,'Tarifa Compacta'!$C:$E,2,0)=0,"",VLOOKUP($C409,'Tarifa Compacta'!$C:$E,2,0)),"")</f>
        <v/>
      </c>
      <c r="E409" s="466" t="str">
        <f>IFERROR(VLOOKUP($C409,'Tarifa Compacta'!$C:$E,3,0),"")</f>
        <v>Protección Frontal u. exterior ambiente frío  para 14/16HP</v>
      </c>
      <c r="F409" s="22">
        <f>IFERROR(VLOOKUP($C409,'Tarifa Compacta'!$C:$F,4,0),"")</f>
        <v>918</v>
      </c>
    </row>
    <row r="410" spans="2:6" ht="21" customHeight="1" outlineLevel="1">
      <c r="B410" s="194">
        <v>4010869267168</v>
      </c>
      <c r="C410" s="32" t="s">
        <v>750</v>
      </c>
      <c r="D410" s="350"/>
      <c r="E410" s="466" t="str">
        <f>IFERROR(VLOOKUP($C410,'Tarifa Compacta'!$C:$E,3,0),"")</f>
        <v>Protección Lateral u. exterior ambiente frío (incluye 2 piezas/lados)</v>
      </c>
      <c r="F410" s="22">
        <f>IFERROR(VLOOKUP($C410,'Tarifa Compacta'!$C:$F,4,0),"")</f>
        <v>1617</v>
      </c>
    </row>
    <row r="411" spans="2:6" ht="21" customHeight="1" outlineLevel="1">
      <c r="B411" s="194">
        <v>4010869267168</v>
      </c>
      <c r="C411" s="32" t="s">
        <v>750</v>
      </c>
      <c r="D411" s="350" t="str">
        <f>IFERROR(IF(VLOOKUP($C411,'Tarifa Compacta'!$C:$E,2,0)=0,"",VLOOKUP($C411,'Tarifa Compacta'!$C:$E,2,0)),"")</f>
        <v/>
      </c>
      <c r="E411" s="466" t="str">
        <f>IFERROR(VLOOKUP($C411,'Tarifa Compacta'!$C:$E,3,0),"")</f>
        <v>Protección Lateral u. exterior ambiente frío (incluye 2 piezas/lados)</v>
      </c>
      <c r="F411" s="22">
        <f>IFERROR(VLOOKUP($C411,'Tarifa Compacta'!$C:$F,4,0),"")</f>
        <v>1617</v>
      </c>
    </row>
    <row r="412" spans="2:6" s="226" customFormat="1" ht="53.25" customHeight="1">
      <c r="B412" s="228" t="str">
        <f>'Títulos y textos'!A325</f>
        <v>CONDUCTO BAJA SILUETA</v>
      </c>
      <c r="C412" s="228"/>
      <c r="D412" s="355"/>
      <c r="E412" s="227" t="str">
        <f>IFERROR(VLOOKUP($C412,'Tarifa Compacta'!$C:$E,3,0),"")</f>
        <v/>
      </c>
      <c r="F412" s="229"/>
    </row>
    <row r="413" spans="2:6" s="226" customFormat="1" ht="15.75" customHeight="1">
      <c r="B413" s="230"/>
      <c r="C413" s="230"/>
      <c r="D413" s="356"/>
      <c r="E413" s="230" t="str">
        <f>IFERROR(VLOOKUP($C413,'Tarifa Compacta'!$C:$E,3,0),"")</f>
        <v/>
      </c>
      <c r="F413" s="231"/>
    </row>
    <row r="414" spans="2:6" ht="21" customHeight="1" outlineLevel="1">
      <c r="B414" s="194">
        <v>4010869181549</v>
      </c>
      <c r="C414" s="32" t="s">
        <v>612</v>
      </c>
      <c r="D414" s="350" t="str">
        <f>IFERROR(IF(VLOOKUP($C414,'Tarifa Compacta'!$C:$E,2,0)=0,"",VLOOKUP($C414,'Tarifa Compacta'!$C:$E,2,0)),"")</f>
        <v/>
      </c>
      <c r="E414" s="466" t="str">
        <f>IFERROR(VLOOKUP($C414,'Tarifa Compacta'!$C:$E,3,0),"")</f>
        <v>S-22MM1/S-28MM1/S-36MM1 AIR OUTLET</v>
      </c>
      <c r="F414" s="22">
        <f>IFERROR(VLOOKUP($C414,'Tarifa Compacta'!$C:$F,4,0),"")</f>
        <v>544</v>
      </c>
    </row>
    <row r="415" spans="2:6" ht="21" customHeight="1" outlineLevel="1">
      <c r="B415" s="194">
        <v>4010869181556</v>
      </c>
      <c r="C415" s="32" t="s">
        <v>613</v>
      </c>
      <c r="D415" s="350" t="str">
        <f>IFERROR(IF(VLOOKUP($C415,'Tarifa Compacta'!$C:$E,2,0)=0,"",VLOOKUP($C415,'Tarifa Compacta'!$C:$E,2,0)),"")</f>
        <v/>
      </c>
      <c r="E415" s="466" t="str">
        <f>IFERROR(VLOOKUP($C415,'Tarifa Compacta'!$C:$E,3,0),"")</f>
        <v>S-45MM1/S-56MM1 AIR OUTLET</v>
      </c>
      <c r="F415" s="22">
        <f>IFERROR(VLOOKUP($C415,'Tarifa Compacta'!$C:$F,4,0),"")</f>
        <v>546</v>
      </c>
    </row>
    <row r="416" spans="2:6" ht="21" customHeight="1" outlineLevel="1">
      <c r="B416" s="194">
        <v>4010869181563</v>
      </c>
      <c r="C416" s="32" t="s">
        <v>611</v>
      </c>
      <c r="D416" s="350" t="str">
        <f>IFERROR(IF(VLOOKUP($C416,'Tarifa Compacta'!$C:$E,2,0)=0,"",VLOOKUP($C416,'Tarifa Compacta'!$C:$E,2,0)),"")</f>
        <v/>
      </c>
      <c r="E416" s="466" t="str">
        <f>IFERROR(VLOOKUP($C416,'Tarifa Compacta'!$C:$E,3,0),"")</f>
        <v>Plenum entrada de aire para conducto baja altura</v>
      </c>
      <c r="F416" s="22">
        <f>IFERROR(VLOOKUP($C416,'Tarifa Compacta'!$C:$F,4,0),"")</f>
        <v>355</v>
      </c>
    </row>
    <row r="417" spans="2:11" ht="21" customHeight="1" outlineLevel="1">
      <c r="B417" s="194">
        <v>4010869213776</v>
      </c>
      <c r="C417" s="32" t="s">
        <v>706</v>
      </c>
      <c r="D417" s="350" t="str">
        <f>IFERROR(IF(VLOOKUP($C417,'Tarifa Compacta'!$C:$E,2,0)=0,"",VLOOKUP($C417,'Tarifa Compacta'!$C:$E,2,0)),"")</f>
        <v/>
      </c>
      <c r="E417" s="466" t="str">
        <f>IFERROR(VLOOKUP($C417,'Tarifa Compacta'!$C:$E,3,0),"")</f>
        <v>Plenum entrada de aire para conducto baja altura</v>
      </c>
      <c r="F417" s="22">
        <f>IFERROR(VLOOKUP($C417,'Tarifa Compacta'!$C:$F,4,0),"")</f>
        <v>322</v>
      </c>
    </row>
    <row r="418" spans="2:11" s="226" customFormat="1" ht="53.25" customHeight="1">
      <c r="B418" s="228" t="str">
        <f>'Títulos y textos'!A326</f>
        <v>CONDUCTO DE ALTA CAPACIDAD</v>
      </c>
      <c r="C418" s="228"/>
      <c r="D418" s="355"/>
      <c r="E418" s="227" t="str">
        <f>IFERROR(VLOOKUP($C418,'Tarifa Compacta'!$C:$E,3,0),"")</f>
        <v/>
      </c>
      <c r="F418" s="229"/>
    </row>
    <row r="419" spans="2:11" s="226" customFormat="1" ht="15.75" customHeight="1">
      <c r="B419" s="230"/>
      <c r="C419" s="230"/>
      <c r="D419" s="356"/>
      <c r="E419" s="230" t="str">
        <f>IFERROR(VLOOKUP($C419,'Tarifa Compacta'!$C:$E,3,0),"")</f>
        <v/>
      </c>
      <c r="F419" s="231"/>
    </row>
    <row r="420" spans="2:11" ht="21" customHeight="1" outlineLevel="1">
      <c r="B420" s="194">
        <v>4010869181419</v>
      </c>
      <c r="C420" s="32" t="s">
        <v>315</v>
      </c>
      <c r="D420" s="350" t="str">
        <f>IFERROR(IF(VLOOKUP($C420,'Tarifa Compacta'!$C:$E,2,0)=0,"",VLOOKUP($C420,'Tarifa Compacta'!$C:$E,2,0)),"")</f>
        <v/>
      </c>
      <c r="E420" s="466" t="str">
        <f>IFERROR(VLOOKUP($C420,'Tarifa Compacta'!$C:$E,3,0),"")</f>
        <v>S-200PE1E8/S-224ME1E5 AIR OUTLET</v>
      </c>
      <c r="F420" s="22">
        <f>IFERROR(VLOOKUP($C420,'Tarifa Compacta'!$C:$F,4,0),"")</f>
        <v>847</v>
      </c>
    </row>
    <row r="421" spans="2:11" ht="21" customHeight="1" outlineLevel="1">
      <c r="B421" s="197">
        <v>4010869181426</v>
      </c>
      <c r="C421" s="33" t="s">
        <v>316</v>
      </c>
      <c r="D421" s="358" t="str">
        <f>IFERROR(IF(VLOOKUP($C421,'Tarifa Compacta'!$C:$E,2,0)=0,"",VLOOKUP($C421,'Tarifa Compacta'!$C:$E,2,0)),"")</f>
        <v/>
      </c>
      <c r="E421" s="473" t="str">
        <f>IFERROR(VLOOKUP($C421,'Tarifa Compacta'!$C:$E,3,0),"")</f>
        <v>S-250PE1E8/S-280ME1E8 AIR OUTLET</v>
      </c>
      <c r="F421" s="27">
        <f>IFERROR(VLOOKUP($C421,'Tarifa Compacta'!$C:$F,4,0),"")</f>
        <v>858</v>
      </c>
    </row>
    <row r="422" spans="2:11" ht="29.1" customHeight="1">
      <c r="C422" s="49"/>
      <c r="D422" s="350" t="str">
        <f>IFERROR(IF(VLOOKUP($C422,'Tarifa Compacta'!$C:$E,2,0)=0,"",VLOOKUP($C422,'Tarifa Compacta'!$C:$E,2,0)),"")</f>
        <v/>
      </c>
      <c r="E422" s="16" t="str">
        <f>IFERROR(VLOOKUP($C422,'Tarifa Compacta'!$C:$E,3,0),"")</f>
        <v/>
      </c>
      <c r="F422" s="22" t="str">
        <f>IFERROR(VLOOKUP($C422,'Tarifa Compacta'!$C:$F,4,0),"")</f>
        <v/>
      </c>
    </row>
    <row r="423" spans="2:11" s="17" customFormat="1" ht="50.1" customHeight="1">
      <c r="B423" s="208" t="str">
        <f>'Títulos y textos'!A327</f>
        <v>CONTROLES</v>
      </c>
      <c r="C423" s="208"/>
      <c r="D423" s="209"/>
      <c r="E423" s="208" t="str">
        <f>IFERROR(VLOOKUP($C423,'Tarifa Compacta'!$C:$E,3,0),"")</f>
        <v/>
      </c>
      <c r="F423" s="209"/>
    </row>
    <row r="424" spans="2:11" s="17" customFormat="1" ht="53.25" customHeight="1">
      <c r="B424" s="59" t="str">
        <f>'Títulos y textos'!A328</f>
        <v>CONTROLES INDIVIDUALES</v>
      </c>
      <c r="C424" s="59"/>
      <c r="D424" s="60"/>
      <c r="E424" s="91" t="str">
        <f>IFERROR(VLOOKUP($C424,'Tarifa Compacta'!$C:$E,3,0),"")</f>
        <v/>
      </c>
      <c r="F424" s="60"/>
      <c r="G424" s="179"/>
      <c r="K424" s="76"/>
    </row>
    <row r="425" spans="2:11" ht="15.75" customHeight="1">
      <c r="B425" s="237" t="s">
        <v>1049</v>
      </c>
      <c r="C425" s="237"/>
      <c r="D425" s="362"/>
      <c r="E425" s="237" t="str">
        <f>IFERROR(VLOOKUP($C425,'Tarifa Compacta'!$C:$E,3,0),"")</f>
        <v/>
      </c>
      <c r="F425" s="238"/>
      <c r="G425" s="179"/>
    </row>
    <row r="426" spans="2:11" ht="21" customHeight="1" outlineLevel="1">
      <c r="B426" s="194">
        <v>5025232910809</v>
      </c>
      <c r="C426" s="32" t="s">
        <v>333</v>
      </c>
      <c r="D426" s="350" t="str">
        <f>IFERROR(IF(VLOOKUP($C426,'Tarifa Compacta'!$C:$E,2,0)=0,"",VLOOKUP($C426,'Tarifa Compacta'!$C:$E,2,0)),"")</f>
        <v/>
      </c>
      <c r="E426" s="466" t="str">
        <f>IFERROR(VLOOKUP($C426,'Tarifa Compacta'!$C:$E,3,0),"")</f>
        <v>Mando por cable táctil simplificado (color negro)</v>
      </c>
      <c r="F426" s="22">
        <f>IFERROR(VLOOKUP($C426,'Tarifa Compacta'!$C:$F,4,0),"")</f>
        <v>188</v>
      </c>
    </row>
    <row r="427" spans="2:11" ht="21" customHeight="1" outlineLevel="1">
      <c r="B427" s="194">
        <v>5025232910816</v>
      </c>
      <c r="C427" s="32" t="s">
        <v>334</v>
      </c>
      <c r="D427" s="350" t="str">
        <f>IFERROR(IF(VLOOKUP($C427,'Tarifa Compacta'!$C:$E,2,0)=0,"",VLOOKUP($C427,'Tarifa Compacta'!$C:$E,2,0)),"")</f>
        <v/>
      </c>
      <c r="E427" s="466" t="str">
        <f>IFERROR(VLOOKUP($C427,'Tarifa Compacta'!$C:$E,3,0),"")</f>
        <v>Mando por cable táctil simplificado con Bluetooth® (color negro)</v>
      </c>
      <c r="F427" s="22">
        <f>IFERROR(VLOOKUP($C427,'Tarifa Compacta'!$C:$F,4,0),"")</f>
        <v>213</v>
      </c>
    </row>
    <row r="428" spans="2:11" ht="21" customHeight="1" outlineLevel="1">
      <c r="B428" s="194">
        <v>5025232910823</v>
      </c>
      <c r="C428" s="32" t="s">
        <v>335</v>
      </c>
      <c r="D428" s="350" t="str">
        <f>IFERROR(IF(VLOOKUP($C428,'Tarifa Compacta'!$C:$E,2,0)=0,"",VLOOKUP($C428,'Tarifa Compacta'!$C:$E,2,0)),"")</f>
        <v/>
      </c>
      <c r="E428" s="466" t="str">
        <f>IFERROR(VLOOKUP($C428,'Tarifa Compacta'!$C:$E,3,0),"")</f>
        <v>Mando por cable táctil simplificado con Bluetooth® y conexión Wi-Fi (color negro)</v>
      </c>
      <c r="F428" s="22">
        <f>IFERROR(VLOOKUP($C428,'Tarifa Compacta'!$C:$F,4,0),"")</f>
        <v>294</v>
      </c>
    </row>
    <row r="429" spans="2:11" s="226" customFormat="1" ht="21" customHeight="1" outlineLevel="1">
      <c r="B429" s="194">
        <v>5025232880621</v>
      </c>
      <c r="C429" s="32" t="s">
        <v>336</v>
      </c>
      <c r="D429" s="350" t="str">
        <f>IFERROR(IF(VLOOKUP($C429,'Tarifa Compacta'!$C:$E,2,0)=0,"",VLOOKUP($C429,'Tarifa Compacta'!$C:$E,2,0)),"")</f>
        <v/>
      </c>
      <c r="E429" s="464" t="str">
        <f>IFERROR(VLOOKUP($C429,'Tarifa Compacta'!$C:$E,3,0),"")</f>
        <v>Mando de control por cable</v>
      </c>
      <c r="F429" s="22">
        <f>IFERROR(VLOOKUP($C429,'Tarifa Compacta'!$C:$F,4,0),"")</f>
        <v>188</v>
      </c>
    </row>
    <row r="430" spans="2:11" ht="21" customHeight="1" outlineLevel="1">
      <c r="B430" s="194">
        <v>5025232804412</v>
      </c>
      <c r="C430" s="32" t="s">
        <v>307</v>
      </c>
      <c r="D430" s="350" t="str">
        <f>IFERROR(IF(VLOOKUP($C430,'Tarifa Compacta'!$C:$E,2,0)=0,"",VLOOKUP($C430,'Tarifa Compacta'!$C:$E,2,0)),"")</f>
        <v/>
      </c>
      <c r="E430" s="464" t="str">
        <f>IFERROR(VLOOKUP($C430,'Tarifa Compacta'!$C:$E,3,0),"")</f>
        <v>Sensor Econavi de ahorro de energía</v>
      </c>
      <c r="F430" s="22">
        <f>IFERROR(VLOOKUP($C430,'Tarifa Compacta'!$C:$F,4,0),"")</f>
        <v>194</v>
      </c>
    </row>
    <row r="431" spans="2:11" ht="21" customHeight="1" outlineLevel="1">
      <c r="B431" s="194">
        <v>5025232604012</v>
      </c>
      <c r="C431" s="32" t="s">
        <v>708</v>
      </c>
      <c r="D431" s="350" t="str">
        <f>IFERROR(IF(VLOOKUP($C431,'Tarifa Compacta'!$C:$E,2,0)=0,"",VLOOKUP($C431,'Tarifa Compacta'!$C:$E,2,0)),"")</f>
        <v/>
      </c>
      <c r="E431" s="464" t="str">
        <f>IFERROR(VLOOKUP($C431,'Tarifa Compacta'!$C:$E,3,0),"")</f>
        <v>Mando por cable simplificado (tipo hotel)</v>
      </c>
      <c r="F431" s="22">
        <f>IFERROR(VLOOKUP($C431,'Tarifa Compacta'!$C:$F,4,0),"")</f>
        <v>155</v>
      </c>
    </row>
    <row r="432" spans="2:11" ht="21" customHeight="1" outlineLevel="1">
      <c r="B432" s="194">
        <v>5025232604029</v>
      </c>
      <c r="C432" s="32" t="s">
        <v>709</v>
      </c>
      <c r="D432" s="350" t="str">
        <f>IFERROR(IF(VLOOKUP($C432,'Tarifa Compacta'!$C:$E,2,0)=0,"",VLOOKUP($C432,'Tarifa Compacta'!$C:$E,2,0)),"")</f>
        <v/>
      </c>
      <c r="E432" s="464" t="str">
        <f>IFERROR(VLOOKUP($C432,'Tarifa Compacta'!$C:$E,3,0),"")</f>
        <v>Mando de pared para Consola suelo (MP1)</v>
      </c>
      <c r="F432" s="22">
        <f>IFERROR(VLOOKUP($C432,'Tarifa Compacta'!$C:$F,4,0),"")</f>
        <v>113</v>
      </c>
    </row>
    <row r="433" spans="2:11" ht="21" customHeight="1" outlineLevel="1">
      <c r="B433" s="194">
        <v>4010869201797</v>
      </c>
      <c r="C433" s="32" t="s">
        <v>645</v>
      </c>
      <c r="D433" s="350" t="str">
        <f>IFERROR(IF(VLOOKUP($C433,'Tarifa Compacta'!$C:$E,2,0)=0,"",VLOOKUP($C433,'Tarifa Compacta'!$C:$E,2,0)),"")</f>
        <v/>
      </c>
      <c r="E433" s="464" t="str">
        <f>IFERROR(VLOOKUP($C433,'Tarifa Compacta'!$C:$E,3,0),"")</f>
        <v>Mando por cable simplificado retroiluminado (tipo hotel)</v>
      </c>
      <c r="F433" s="22">
        <f>IFERROR(VLOOKUP($C433,'Tarifa Compacta'!$C:$F,4,0),"")</f>
        <v>285</v>
      </c>
    </row>
    <row r="434" spans="2:11" ht="21" customHeight="1" outlineLevel="1">
      <c r="B434" s="194">
        <v>5025232883554</v>
      </c>
      <c r="C434" s="32" t="s">
        <v>337</v>
      </c>
      <c r="D434" s="350" t="str">
        <f>IFERROR(IF(VLOOKUP($C434,'Tarifa Compacta'!$C:$E,2,0)=0,"",VLOOKUP($C434,'Tarifa Compacta'!$C:$E,2,0)),"")</f>
        <v/>
      </c>
      <c r="E434" s="464" t="str">
        <f>IFERROR(VLOOKUP($C434,'Tarifa Compacta'!$C:$E,3,0),"")</f>
        <v xml:space="preserve">Mando inalámbrico por infrarrojos </v>
      </c>
      <c r="F434" s="22">
        <f>IFERROR(VLOOKUP($C434,'Tarifa Compacta'!$C:$F,4,0),"")</f>
        <v>129</v>
      </c>
    </row>
    <row r="435" spans="2:11" s="226" customFormat="1" ht="21" customHeight="1" outlineLevel="1">
      <c r="B435" s="194">
        <v>5025232910601</v>
      </c>
      <c r="C435" s="32" t="s">
        <v>339</v>
      </c>
      <c r="D435" s="350" t="str">
        <f>IFERROR(IF(VLOOKUP($C435,'Tarifa Compacta'!$C:$E,2,0)=0,"",VLOOKUP($C435,'Tarifa Compacta'!$C:$E,2,0)),"")</f>
        <v/>
      </c>
      <c r="E435" s="464" t="str">
        <f>IFERROR(VLOOKUP($C435,'Tarifa Compacta'!$C:$E,3,0),"")</f>
        <v>Receptor inalámbrico para cassette 4 vias 90x90, es necesario el mando CZ-RWS3</v>
      </c>
      <c r="F435" s="22">
        <f>IFERROR(VLOOKUP($C435,'Tarifa Compacta'!$C:$F,4,0),"")</f>
        <v>147</v>
      </c>
    </row>
    <row r="436" spans="2:11" ht="21" customHeight="1" outlineLevel="1">
      <c r="B436" s="194">
        <v>5025232883592</v>
      </c>
      <c r="C436" s="49" t="s">
        <v>340</v>
      </c>
      <c r="D436" s="350" t="str">
        <f>IFERROR(IF(VLOOKUP($C436,'Tarifa Compacta'!$C:$E,2,0)=0,"",VLOOKUP($C436,'Tarifa Compacta'!$C:$E,2,0)),"")</f>
        <v/>
      </c>
      <c r="E436" s="481" t="str">
        <f>IFERROR(VLOOKUP($C436,'Tarifa Compacta'!$C:$E,3,0),"")</f>
        <v>Receptor inalámbrico para techo, es necesario el mando CZ-RWS3</v>
      </c>
      <c r="F436" s="22">
        <f>IFERROR(VLOOKUP($C436,'Tarifa Compacta'!$C:$F,4,0),"")</f>
        <v>129</v>
      </c>
    </row>
    <row r="437" spans="2:11" s="226" customFormat="1" ht="21" customHeight="1" outlineLevel="1">
      <c r="B437" s="194">
        <v>5025232883585</v>
      </c>
      <c r="C437" s="49" t="s">
        <v>646</v>
      </c>
      <c r="D437" s="350" t="str">
        <f>IFERROR(IF(VLOOKUP($C437,'Tarifa Compacta'!$C:$E,2,0)=0,"",VLOOKUP($C437,'Tarifa Compacta'!$C:$E,2,0)),"")</f>
        <v/>
      </c>
      <c r="E437" s="481" t="str">
        <f>IFERROR(VLOOKUP($C437,'Tarifa Compacta'!$C:$E,3,0),"")</f>
        <v>Receptor por infrarojos para cassette de 1 via</v>
      </c>
      <c r="F437" s="22">
        <f>IFERROR(VLOOKUP($C437,'Tarifa Compacta'!$C:$F,4,0),"")</f>
        <v>144</v>
      </c>
    </row>
    <row r="438" spans="2:11" ht="21" customHeight="1" outlineLevel="1">
      <c r="B438" s="194">
        <v>5025232883578</v>
      </c>
      <c r="C438" s="49" t="s">
        <v>647</v>
      </c>
      <c r="D438" s="350" t="str">
        <f>IFERROR(IF(VLOOKUP($C438,'Tarifa Compacta'!$C:$E,2,0)=0,"",VLOOKUP($C438,'Tarifa Compacta'!$C:$E,2,0)),"")</f>
        <v/>
      </c>
      <c r="E438" s="481" t="str">
        <f>IFERROR(VLOOKUP($C438,'Tarifa Compacta'!$C:$E,3,0),"")</f>
        <v>Receptor inalámbrico para cassette 2 vias, es necesario el mando CZ-RWS3</v>
      </c>
      <c r="F438" s="22">
        <f>IFERROR(VLOOKUP($C438,'Tarifa Compacta'!$C:$F,4,0),"")</f>
        <v>180</v>
      </c>
    </row>
    <row r="439" spans="2:11" ht="21" customHeight="1" outlineLevel="1">
      <c r="B439" s="194">
        <v>5025232940257</v>
      </c>
      <c r="C439" s="49" t="s">
        <v>338</v>
      </c>
      <c r="D439" s="350" t="str">
        <f>IFERROR(IF(VLOOKUP($C439,'Tarifa Compacta'!$C:$E,2,0)=0,"",VLOOKUP($C439,'Tarifa Compacta'!$C:$E,2,0)),"")</f>
        <v/>
      </c>
      <c r="E439" s="481" t="str">
        <f>IFERROR(VLOOKUP($C439,'Tarifa Compacta'!$C:$E,3,0),"")</f>
        <v>Receptor inalámbrico para cassette 60x60, es necesario el mando CZ-RWS3</v>
      </c>
      <c r="F439" s="22">
        <f>IFERROR(VLOOKUP($C439,'Tarifa Compacta'!$C:$F,4,0),"")</f>
        <v>127</v>
      </c>
    </row>
    <row r="440" spans="2:11" ht="21" customHeight="1" outlineLevel="1">
      <c r="B440" s="194">
        <v>5025232883608</v>
      </c>
      <c r="C440" s="49" t="s">
        <v>341</v>
      </c>
      <c r="D440" s="350" t="str">
        <f>IFERROR(IF(VLOOKUP($C440,'Tarifa Compacta'!$C:$E,2,0)=0,"",VLOOKUP($C440,'Tarifa Compacta'!$C:$E,2,0)),"")</f>
        <v/>
      </c>
      <c r="E440" s="481" t="str">
        <f>IFERROR(VLOOKUP($C440,'Tarifa Compacta'!$C:$E,3,0),"")</f>
        <v>Receptor inalámbrico para conductos, es necesario el mando CZ-RWS3</v>
      </c>
      <c r="F440" s="22">
        <f>IFERROR(VLOOKUP($C440,'Tarifa Compacta'!$C:$F,4,0),"")</f>
        <v>123</v>
      </c>
    </row>
    <row r="441" spans="2:11" ht="21" customHeight="1" outlineLevel="1">
      <c r="B441" s="194">
        <v>5025232829484</v>
      </c>
      <c r="C441" s="32" t="s">
        <v>308</v>
      </c>
      <c r="D441" s="350" t="str">
        <f>IFERROR(IF(VLOOKUP($C441,'Tarifa Compacta'!$C:$E,2,0)=0,"",VLOOKUP($C441,'Tarifa Compacta'!$C:$E,2,0)),"")</f>
        <v/>
      </c>
      <c r="E441" s="464" t="str">
        <f>IFERROR(VLOOKUP($C441,'Tarifa Compacta'!$C:$E,3,0),"")</f>
        <v>Sensor remoto de temperatura</v>
      </c>
      <c r="F441" s="22">
        <f>IFERROR(VLOOKUP($C441,'Tarifa Compacta'!$C:$F,4,0),"")</f>
        <v>135</v>
      </c>
    </row>
    <row r="442" spans="2:11" ht="21" customHeight="1" outlineLevel="1">
      <c r="B442" s="194">
        <v>5025232829514</v>
      </c>
      <c r="C442" s="32" t="s">
        <v>710</v>
      </c>
      <c r="D442" s="350" t="str">
        <f>IFERROR(IF(VLOOKUP($C442,'Tarifa Compacta'!$C:$E,2,0)=0,"",VLOOKUP($C442,'Tarifa Compacta'!$C:$E,2,0)),"")</f>
        <v/>
      </c>
      <c r="E442" s="464" t="str">
        <f>IFERROR(VLOOKUP($C442,'Tarifa Compacta'!$C:$E,3,0),"")</f>
        <v>Mando a distancia inalámbrico para Cassette de 1 vía y para techo</v>
      </c>
      <c r="F442" s="22">
        <f>IFERROR(VLOOKUP($C442,'Tarifa Compacta'!$C:$F,4,0),"")</f>
        <v>222</v>
      </c>
    </row>
    <row r="443" spans="2:11" s="17" customFormat="1" ht="53.25" customHeight="1">
      <c r="B443" s="228" t="str">
        <f>'Títulos y textos'!A329</f>
        <v>VRF CONECTIVIDAD INTELIGENTE</v>
      </c>
      <c r="C443" s="228"/>
      <c r="D443" s="239"/>
      <c r="E443" s="465"/>
      <c r="F443" s="239"/>
      <c r="G443" s="179"/>
      <c r="K443" s="76"/>
    </row>
    <row r="444" spans="2:11" ht="15.75" customHeight="1">
      <c r="B444" s="237"/>
      <c r="C444" s="237"/>
      <c r="D444" s="362"/>
      <c r="E444" s="237" t="str">
        <f>IFERROR(VLOOKUP($C444,'Tarifa Compacta'!$C:$E,3,0),"")</f>
        <v/>
      </c>
      <c r="F444" s="238"/>
      <c r="G444" s="179"/>
    </row>
    <row r="445" spans="2:11" ht="21" customHeight="1" outlineLevel="1">
      <c r="B445" s="194">
        <v>4010869266819</v>
      </c>
      <c r="C445" s="31" t="s">
        <v>346</v>
      </c>
      <c r="D445" s="350" t="str">
        <f>IFERROR(IF(VLOOKUP($C445,'Tarifa Compacta'!$C:$E,2,0)=0,"",VLOOKUP($C445,'Tarifa Compacta'!$C:$E,2,0)),"")</f>
        <v/>
      </c>
      <c r="E445" s="475" t="str">
        <f>IFERROR(VLOOKUP($C445,'Tarifa Compacta'!$C:$E,3,0),"")</f>
        <v>Control de pared con sensor de humedad</v>
      </c>
      <c r="F445" s="22">
        <f>IFERROR(VLOOKUP($C445,'Tarifa Compacta'!$C:$F,4,0),"")</f>
        <v>345</v>
      </c>
    </row>
    <row r="446" spans="2:11" s="226" customFormat="1" ht="21" customHeight="1" outlineLevel="1">
      <c r="B446" s="194">
        <v>4010869266826</v>
      </c>
      <c r="C446" s="32" t="s">
        <v>347</v>
      </c>
      <c r="D446" s="350" t="str">
        <f>IFERROR(IF(VLOOKUP($C446,'Tarifa Compacta'!$C:$E,2,0)=0,"",VLOOKUP($C446,'Tarifa Compacta'!$C:$E,2,0)),"")</f>
        <v/>
      </c>
      <c r="E446" s="466" t="str">
        <f>IFERROR(VLOOKUP($C446,'Tarifa Compacta'!$C:$E,3,0),"")</f>
        <v>Control de pared con sensores de humedad y presencia</v>
      </c>
      <c r="F446" s="22">
        <f>IFERROR(VLOOKUP($C446,'Tarifa Compacta'!$C:$F,4,0),"")</f>
        <v>377</v>
      </c>
    </row>
    <row r="447" spans="2:11" ht="21" customHeight="1" outlineLevel="1">
      <c r="B447" s="194">
        <v>4010869350419</v>
      </c>
      <c r="C447" s="32" t="s">
        <v>348</v>
      </c>
      <c r="D447" s="350" t="str">
        <f>IFERROR(IF(VLOOKUP($C447,'Tarifa Compacta'!$C:$E,2,0)=0,"",VLOOKUP($C447,'Tarifa Compacta'!$C:$E,2,0)),"")</f>
        <v/>
      </c>
      <c r="E447" s="466" t="str">
        <f>IFERROR(VLOOKUP($C447,'Tarifa Compacta'!$C:$E,3,0),"")</f>
        <v>PCB para conexión sensores ZigBee® con control de pared</v>
      </c>
      <c r="F447" s="22">
        <f>IFERROR(VLOOKUP($C447,'Tarifa Compacta'!$C:$F,4,0),"")</f>
        <v>163</v>
      </c>
    </row>
    <row r="448" spans="2:11" ht="21" customHeight="1" outlineLevel="1">
      <c r="B448" s="194">
        <v>4010869266796</v>
      </c>
      <c r="C448" s="32" t="s">
        <v>756</v>
      </c>
      <c r="D448" s="350" t="str">
        <f>IFERROR(IF(VLOOKUP($C448,'Tarifa Compacta'!$C:$E,2,0)=0,"",VLOOKUP($C448,'Tarifa Compacta'!$C:$E,2,0)),"")</f>
        <v/>
      </c>
      <c r="E448" s="466" t="str">
        <f>IFERROR(VLOOKUP($C448,'Tarifa Compacta'!$C:$E,3,0),"")</f>
        <v>Control inalámbrico con sensor de humedad, ZigBee®</v>
      </c>
      <c r="F448" s="22">
        <f>IFERROR(VLOOKUP($C448,'Tarifa Compacta'!$C:$F,4,0),"")</f>
        <v>355</v>
      </c>
    </row>
    <row r="449" spans="2:11" ht="21" customHeight="1" outlineLevel="1">
      <c r="B449" s="194">
        <v>4010869266802</v>
      </c>
      <c r="C449" s="32" t="s">
        <v>757</v>
      </c>
      <c r="D449" s="350" t="str">
        <f>IFERROR(IF(VLOOKUP($C449,'Tarifa Compacta'!$C:$E,2,0)=0,"",VLOOKUP($C449,'Tarifa Compacta'!$C:$E,2,0)),"")</f>
        <v/>
      </c>
      <c r="E449" s="466" t="str">
        <f>IFERROR(VLOOKUP($C449,'Tarifa Compacta'!$C:$E,3,0),"")</f>
        <v>Control inalámbrico con sensores de humedad y presencia, ZigBee®</v>
      </c>
      <c r="F449" s="22">
        <f>IFERROR(VLOOKUP($C449,'Tarifa Compacta'!$C:$F,4,0),"")</f>
        <v>388</v>
      </c>
    </row>
    <row r="450" spans="2:11" ht="21" customHeight="1" outlineLevel="1">
      <c r="B450" s="197" t="s">
        <v>4959</v>
      </c>
      <c r="C450" s="33" t="s">
        <v>758</v>
      </c>
      <c r="D450" s="358" t="str">
        <f>IFERROR(IF(VLOOKUP($C450,'Tarifa Compacta'!$C:$E,2,0)=0,"",VLOOKUP($C450,'Tarifa Compacta'!$C:$E,2,0)),"")</f>
        <v/>
      </c>
      <c r="E450" s="473" t="str">
        <f>IFERROR(VLOOKUP($C450,'Tarifa Compacta'!$C:$E,3,0),"")</f>
        <v>Adaptador ZigBee® para unidad interior</v>
      </c>
      <c r="F450" s="460" t="str">
        <f>IFERROR(VLOOKUP($C450,'Tarifa Compacta'!$C:$F,4,0),"")</f>
        <v>A consultar</v>
      </c>
    </row>
    <row r="451" spans="2:11" ht="21" customHeight="1" outlineLevel="1">
      <c r="B451" s="194">
        <v>4010869266789</v>
      </c>
      <c r="C451" s="32" t="s">
        <v>755</v>
      </c>
      <c r="D451" s="350" t="str">
        <f>IFERROR(IF(VLOOKUP($C451,'Tarifa Compacta'!$C:$E,2,0)=0,"",VLOOKUP($C451,'Tarifa Compacta'!$C:$E,2,0)),"")</f>
        <v/>
      </c>
      <c r="E451" s="466" t="str">
        <f>IFERROR(VLOOKUP($C451,'Tarifa Compacta'!$C:$E,3,0),"")</f>
        <v xml:space="preserve">Sensor de movimiento para pared, ZigBee® </v>
      </c>
      <c r="F451" s="22">
        <f>IFERROR(VLOOKUP($C451,'Tarifa Compacta'!$C:$F,4,0),"")</f>
        <v>225</v>
      </c>
    </row>
    <row r="452" spans="2:11" ht="21" customHeight="1" outlineLevel="1">
      <c r="B452" s="194">
        <v>4010869266772</v>
      </c>
      <c r="C452" s="32" t="s">
        <v>754</v>
      </c>
      <c r="D452" s="350" t="str">
        <f>IFERROR(IF(VLOOKUP($C452,'Tarifa Compacta'!$C:$E,2,0)=0,"",VLOOKUP($C452,'Tarifa Compacta'!$C:$E,2,0)),"")</f>
        <v/>
      </c>
      <c r="E452" s="466" t="str">
        <f>IFERROR(VLOOKUP($C452,'Tarifa Compacta'!$C:$E,3,0),"")</f>
        <v xml:space="preserve">Sensor de contacto ventana/puerta, ZigBee® </v>
      </c>
      <c r="F452" s="22">
        <f>IFERROR(VLOOKUP($C452,'Tarifa Compacta'!$C:$F,4,0),"")</f>
        <v>137</v>
      </c>
    </row>
    <row r="453" spans="2:11" ht="21" customHeight="1" outlineLevel="1">
      <c r="B453" s="194">
        <v>4010869266758</v>
      </c>
      <c r="C453" s="32" t="s">
        <v>753</v>
      </c>
      <c r="D453" s="350" t="str">
        <f>IFERROR(IF(VLOOKUP($C453,'Tarifa Compacta'!$C:$E,2,0)=0,"",VLOOKUP($C453,'Tarifa Compacta'!$C:$E,2,0)),"")</f>
        <v/>
      </c>
      <c r="E453" s="466" t="str">
        <f>IFERROR(VLOOKUP($C453,'Tarifa Compacta'!$C:$E,3,0),"")</f>
        <v xml:space="preserve">Sensor de movimiento para techo, ZigBee® </v>
      </c>
      <c r="F453" s="22">
        <f>IFERROR(VLOOKUP($C453,'Tarifa Compacta'!$C:$F,4,0),"")</f>
        <v>148</v>
      </c>
    </row>
    <row r="454" spans="2:11" ht="21" customHeight="1" outlineLevel="1">
      <c r="B454" s="197">
        <v>3606481332271</v>
      </c>
      <c r="C454" s="33" t="s">
        <v>354</v>
      </c>
      <c r="D454" s="358" t="str">
        <f>IFERROR(IF(VLOOKUP($C454,'Tarifa Compacta'!$C:$E,2,0)=0,"",VLOOKUP($C454,'Tarifa Compacta'!$C:$E,2,0)),"")</f>
        <v/>
      </c>
      <c r="E454" s="473" t="str">
        <f>IFERROR(VLOOKUP($C454,'Tarifa Compacta'!$C:$E,3,0),"")</f>
        <v xml:space="preserve">Sensor de CO2, ZigBee® </v>
      </c>
      <c r="F454" s="27">
        <f>IFERROR(VLOOKUP($C454,'Tarifa Compacta'!$C:$F,4,0),"")</f>
        <v>525</v>
      </c>
    </row>
    <row r="455" spans="2:11" ht="21" customHeight="1" outlineLevel="1">
      <c r="B455" s="194">
        <v>7332552015809</v>
      </c>
      <c r="C455" s="49" t="s">
        <v>352</v>
      </c>
      <c r="D455" s="350" t="str">
        <f>IFERROR(IF(VLOOKUP($C455,'Tarifa Compacta'!$C:$E,2,0)=0,"",VLOOKUP($C455,'Tarifa Compacta'!$C:$E,2,0)),"")</f>
        <v/>
      </c>
      <c r="E455" s="16" t="str">
        <f>IFERROR(VLOOKUP($C455,'Tarifa Compacta'!$C:$E,3,0),"")</f>
        <v xml:space="preserve">Nuevo sensor de contacto ventana/puerta, ZigBee® </v>
      </c>
      <c r="F455" s="22">
        <f>IFERROR(VLOOKUP($C455,'Tarifa Compacta'!$C:$F,4,0),"")</f>
        <v>298</v>
      </c>
    </row>
    <row r="456" spans="2:11" ht="21" customHeight="1" outlineLevel="1">
      <c r="B456" s="194">
        <v>4010869360227</v>
      </c>
      <c r="C456" s="49" t="s">
        <v>355</v>
      </c>
      <c r="D456" s="350" t="str">
        <f>IFERROR(IF(VLOOKUP($C456,'Tarifa Compacta'!$C:$E,2,0)=0,"",VLOOKUP($C456,'Tarifa Compacta'!$C:$E,2,0)),"")</f>
        <v/>
      </c>
      <c r="E456" s="16" t="str">
        <f>IFERROR(VLOOKUP($C456,'Tarifa Compacta'!$C:$E,3,0),"")</f>
        <v>Sensor de temperatura de la sala y humedad.</v>
      </c>
      <c r="F456" s="22">
        <f>IFERROR(VLOOKUP($C456,'Tarifa Compacta'!$C:$F,4,0),"")</f>
        <v>328</v>
      </c>
    </row>
    <row r="457" spans="2:11" ht="21" customHeight="1" outlineLevel="1">
      <c r="B457" s="194">
        <v>7332552015823</v>
      </c>
      <c r="C457" s="49" t="s">
        <v>353</v>
      </c>
      <c r="D457" s="350" t="str">
        <f>IFERROR(IF(VLOOKUP($C457,'Tarifa Compacta'!$C:$E,2,0)=0,"",VLOOKUP($C457,'Tarifa Compacta'!$C:$E,2,0)),"")</f>
        <v/>
      </c>
      <c r="E457" s="16" t="str">
        <f>IFERROR(VLOOKUP($C457,'Tarifa Compacta'!$C:$E,3,0),"")</f>
        <v>Sensor de humedad/temp./movimiento de pared o techo</v>
      </c>
      <c r="F457" s="22">
        <f>IFERROR(VLOOKUP($C457,'Tarifa Compacta'!$C:$F,4,0),"")</f>
        <v>520</v>
      </c>
    </row>
    <row r="458" spans="2:11" ht="21" customHeight="1" outlineLevel="1">
      <c r="B458" s="194">
        <v>7332552015816</v>
      </c>
      <c r="C458" s="49" t="s">
        <v>356</v>
      </c>
      <c r="D458" s="350" t="str">
        <f>IFERROR(IF(VLOOKUP($C458,'Tarifa Compacta'!$C:$E,2,0)=0,"",VLOOKUP($C458,'Tarifa Compacta'!$C:$E,2,0)),"")</f>
        <v/>
      </c>
      <c r="E458" s="16" t="str">
        <f>IFERROR(VLOOKUP($C458,'Tarifa Compacta'!$C:$E,3,0),"")</f>
        <v>Sensor de fugas de agua</v>
      </c>
      <c r="F458" s="22">
        <f>IFERROR(VLOOKUP($C458,'Tarifa Compacta'!$C:$F,4,0),"")</f>
        <v>383</v>
      </c>
    </row>
    <row r="459" spans="2:11" s="17" customFormat="1" ht="53.25" customHeight="1">
      <c r="B459" s="228" t="str">
        <f>'Títulos y textos'!A330</f>
        <v>CONTROLES INDIVIDUALES PARA INTEGRAR HABITACIONES DE HOTEL Y BMS</v>
      </c>
      <c r="C459" s="228"/>
      <c r="D459" s="239"/>
      <c r="E459" s="465"/>
      <c r="F459" s="239"/>
      <c r="G459" s="179"/>
      <c r="K459" s="76"/>
    </row>
    <row r="460" spans="2:11" ht="15.75" customHeight="1">
      <c r="B460" s="237"/>
      <c r="C460" s="237"/>
      <c r="D460" s="362"/>
      <c r="E460" s="237" t="str">
        <f>IFERROR(VLOOKUP($C460,'Tarifa Compacta'!$C:$E,3,0),"")</f>
        <v/>
      </c>
      <c r="F460" s="238"/>
      <c r="G460" s="179"/>
    </row>
    <row r="461" spans="2:11" ht="18.75" outlineLevel="1">
      <c r="B461" s="194">
        <v>4010869244145</v>
      </c>
      <c r="C461" s="31" t="s">
        <v>744</v>
      </c>
      <c r="D461" s="350" t="str">
        <f>IFERROR(IF(VLOOKUP($C461,'Tarifa Compacta'!$C:$E,2,0)=0,"",VLOOKUP($C461,'Tarifa Compacta'!$C:$E,2,0)),"")</f>
        <v/>
      </c>
      <c r="E461" s="475" t="str">
        <f>IFERROR(VLOOKUP($C461,'Tarifa Compacta'!$C:$E,3,0),"")</f>
        <v>Control con marco de diseño blanco</v>
      </c>
      <c r="F461" s="22">
        <f>IFERROR(VLOOKUP($C461,'Tarifa Compacta'!$C:$F,4,0),"")</f>
        <v>306</v>
      </c>
    </row>
    <row r="462" spans="2:11" ht="18.75" outlineLevel="1">
      <c r="B462" s="194">
        <v>4010869234252</v>
      </c>
      <c r="C462" s="32" t="s">
        <v>743</v>
      </c>
      <c r="D462" s="350" t="str">
        <f>IFERROR(IF(VLOOKUP($C462,'Tarifa Compacta'!$C:$E,2,0)=0,"",VLOOKUP($C462,'Tarifa Compacta'!$C:$E,2,0)),"")</f>
        <v/>
      </c>
      <c r="E462" s="466" t="str">
        <f>IFERROR(VLOOKUP($C462,'Tarifa Compacta'!$C:$E,3,0),"")</f>
        <v>Control con marco de diseño blanco para integración en Modbus</v>
      </c>
      <c r="F462" s="22">
        <f>IFERROR(VLOOKUP($C462,'Tarifa Compacta'!$C:$F,4,0),"")</f>
        <v>328</v>
      </c>
    </row>
    <row r="463" spans="2:11" ht="18.75" outlineLevel="1">
      <c r="B463" s="194">
        <v>4010869355933</v>
      </c>
      <c r="C463" s="49" t="s">
        <v>364</v>
      </c>
      <c r="D463" s="350" t="str">
        <f>IFERROR(IF(VLOOKUP($C463,'Tarifa Compacta'!$C:$E,2,0)=0,"",VLOOKUP($C463,'Tarifa Compacta'!$C:$E,2,0)),"")</f>
        <v/>
      </c>
      <c r="E463" s="16" t="str">
        <f>IFERROR(VLOOKUP($C463,'Tarifa Compacta'!$C:$E,3,0),"")</f>
        <v>Controlador Premium con 4 entradas y salidas para integración Modbus color blanco</v>
      </c>
      <c r="F463" s="22">
        <f>IFERROR(VLOOKUP($C463,'Tarifa Compacta'!$C:$F,4,0),"")</f>
        <v>328</v>
      </c>
    </row>
    <row r="464" spans="2:11" ht="18.75" outlineLevel="1">
      <c r="B464" s="194">
        <v>4010869355940</v>
      </c>
      <c r="C464" s="49" t="s">
        <v>366</v>
      </c>
      <c r="D464" s="350" t="str">
        <f>IFERROR(IF(VLOOKUP($C464,'Tarifa Compacta'!$C:$E,2,0)=0,"",VLOOKUP($C464,'Tarifa Compacta'!$C:$E,2,0)),"")</f>
        <v/>
      </c>
      <c r="E464" s="16" t="str">
        <f>IFERROR(VLOOKUP($C464,'Tarifa Compacta'!$C:$E,3,0),"")</f>
        <v>Controlador Premium con 4 entradas y salidas para integración Modbus color negro</v>
      </c>
      <c r="F464" s="22">
        <f>IFERROR(VLOOKUP($C464,'Tarifa Compacta'!$C:$F,4,0),"")</f>
        <v>328</v>
      </c>
    </row>
    <row r="465" spans="2:11" ht="18.75" outlineLevel="1">
      <c r="B465" s="194">
        <v>4010869355957</v>
      </c>
      <c r="C465" s="49" t="s">
        <v>365</v>
      </c>
      <c r="D465" s="350" t="str">
        <f>IFERROR(IF(VLOOKUP($C465,'Tarifa Compacta'!$C:$E,2,0)=0,"",VLOOKUP($C465,'Tarifa Compacta'!$C:$E,2,0)),"")</f>
        <v/>
      </c>
      <c r="E465" s="16" t="str">
        <f>IFERROR(VLOOKUP($C465,'Tarifa Compacta'!$C:$E,3,0),"")</f>
        <v>Controlador simplificado con 2 entradas y color blanco</v>
      </c>
      <c r="F465" s="22">
        <f>IFERROR(VLOOKUP($C465,'Tarifa Compacta'!$C:$F,4,0),"")</f>
        <v>284</v>
      </c>
    </row>
    <row r="466" spans="2:11" ht="18.75" outlineLevel="1">
      <c r="B466" s="194">
        <v>4010869355964</v>
      </c>
      <c r="C466" s="49" t="s">
        <v>367</v>
      </c>
      <c r="D466" s="350" t="str">
        <f>IFERROR(IF(VLOOKUP($C466,'Tarifa Compacta'!$C:$E,2,0)=0,"",VLOOKUP($C466,'Tarifa Compacta'!$C:$E,2,0)),"")</f>
        <v/>
      </c>
      <c r="E466" s="16" t="str">
        <f>IFERROR(VLOOKUP($C466,'Tarifa Compacta'!$C:$E,3,0),"")</f>
        <v>Controlador simplificado con 2 entradas y color negro</v>
      </c>
      <c r="F466" s="22">
        <f>IFERROR(VLOOKUP($C466,'Tarifa Compacta'!$C:$F,4,0),"")</f>
        <v>284</v>
      </c>
    </row>
    <row r="467" spans="2:11" ht="18.75" outlineLevel="1">
      <c r="B467" s="194">
        <v>4010869356732</v>
      </c>
      <c r="C467" s="49" t="s">
        <v>368</v>
      </c>
      <c r="D467" s="350" t="str">
        <f>IFERROR(IF(VLOOKUP($C467,'Tarifa Compacta'!$C:$E,2,0)=0,"",VLOOKUP($C467,'Tarifa Compacta'!$C:$E,2,0)),"")</f>
        <v/>
      </c>
      <c r="E467" s="16" t="str">
        <f>IFERROR(VLOOKUP($C467,'Tarifa Compacta'!$C:$E,3,0),"")</f>
        <v>Sensor de movimiento de pared de 24V</v>
      </c>
      <c r="F467" s="22">
        <f>IFERROR(VLOOKUP($C467,'Tarifa Compacta'!$C:$F,4,0),"")</f>
        <v>131</v>
      </c>
    </row>
    <row r="468" spans="2:11" ht="18.75" outlineLevel="1">
      <c r="B468" s="194">
        <v>4010869356749</v>
      </c>
      <c r="C468" s="49" t="s">
        <v>369</v>
      </c>
      <c r="D468" s="350" t="str">
        <f>IFERROR(IF(VLOOKUP($C468,'Tarifa Compacta'!$C:$E,2,0)=0,"",VLOOKUP($C468,'Tarifa Compacta'!$C:$E,2,0)),"")</f>
        <v/>
      </c>
      <c r="E468" s="16" t="str">
        <f>IFERROR(VLOOKUP($C468,'Tarifa Compacta'!$C:$E,3,0),"")</f>
        <v>Sensor de movimiento de pared AC</v>
      </c>
      <c r="F468" s="22">
        <f>IFERROR(VLOOKUP($C468,'Tarifa Compacta'!$C:$F,4,0),"")</f>
        <v>142</v>
      </c>
    </row>
    <row r="469" spans="2:11" ht="18.75" outlineLevel="1">
      <c r="B469" s="194">
        <v>4010869356756</v>
      </c>
      <c r="C469" s="49" t="s">
        <v>370</v>
      </c>
      <c r="D469" s="350" t="str">
        <f>IFERROR(IF(VLOOKUP($C469,'Tarifa Compacta'!$C:$E,2,0)=0,"",VLOOKUP($C469,'Tarifa Compacta'!$C:$E,2,0)),"")</f>
        <v/>
      </c>
      <c r="E469" s="16" t="str">
        <f>IFERROR(VLOOKUP($C469,'Tarifa Compacta'!$C:$E,3,0),"")</f>
        <v>Sensor de movimiento de techo 24V</v>
      </c>
      <c r="F469" s="22">
        <f>IFERROR(VLOOKUP($C469,'Tarifa Compacta'!$C:$F,4,0),"")</f>
        <v>142</v>
      </c>
    </row>
    <row r="470" spans="2:11" ht="18.75" outlineLevel="1">
      <c r="B470" s="194">
        <v>4010869356763</v>
      </c>
      <c r="C470" s="49" t="s">
        <v>371</v>
      </c>
      <c r="D470" s="350" t="str">
        <f>IFERROR(IF(VLOOKUP($C470,'Tarifa Compacta'!$C:$E,2,0)=0,"",VLOOKUP($C470,'Tarifa Compacta'!$C:$E,2,0)),"")</f>
        <v/>
      </c>
      <c r="E470" s="16" t="str">
        <f>IFERROR(VLOOKUP($C470,'Tarifa Compacta'!$C:$E,3,0),"")</f>
        <v>Sensor de movimiento de techo AC</v>
      </c>
      <c r="F470" s="22">
        <f>IFERROR(VLOOKUP($C470,'Tarifa Compacta'!$C:$F,4,0),"")</f>
        <v>154</v>
      </c>
    </row>
    <row r="471" spans="2:11" ht="18.75" outlineLevel="1">
      <c r="B471" s="194">
        <v>4010869356787</v>
      </c>
      <c r="C471" s="49" t="s">
        <v>372</v>
      </c>
      <c r="D471" s="350" t="str">
        <f>IFERROR(IF(VLOOKUP($C471,'Tarifa Compacta'!$C:$E,2,0)=0,"",VLOOKUP($C471,'Tarifa Compacta'!$C:$E,2,0)),"")</f>
        <v/>
      </c>
      <c r="E471" s="16" t="str">
        <f>IFERROR(VLOOKUP($C471,'Tarifa Compacta'!$C:$E,3,0),"")</f>
        <v>Fuente de alimentación de 24V</v>
      </c>
      <c r="F471" s="22">
        <f>IFERROR(VLOOKUP($C471,'Tarifa Compacta'!$C:$F,4,0),"")</f>
        <v>55</v>
      </c>
    </row>
    <row r="472" spans="2:11" ht="18.75" outlineLevel="1">
      <c r="B472" s="194">
        <v>4010869356770</v>
      </c>
      <c r="C472" s="49" t="s">
        <v>373</v>
      </c>
      <c r="D472" s="350" t="str">
        <f>IFERROR(IF(VLOOKUP($C472,'Tarifa Compacta'!$C:$E,2,0)=0,"",VLOOKUP($C472,'Tarifa Compacta'!$C:$E,2,0)),"")</f>
        <v/>
      </c>
      <c r="E472" s="16" t="str">
        <f>IFERROR(VLOOKUP($C472,'Tarifa Compacta'!$C:$E,3,0),"")</f>
        <v>Contacto de ventana o de puerta</v>
      </c>
      <c r="F472" s="22">
        <f>IFERROR(VLOOKUP($C472,'Tarifa Compacta'!$C:$F,4,0),"")</f>
        <v>22</v>
      </c>
    </row>
    <row r="473" spans="2:11" s="17" customFormat="1" ht="53.25" customHeight="1">
      <c r="B473" s="228" t="str">
        <f>'Títulos y textos'!A331</f>
        <v>COMANDOS DE CONTROL CENTRALIZADO</v>
      </c>
      <c r="C473" s="228"/>
      <c r="D473" s="239"/>
      <c r="E473" s="465"/>
      <c r="F473" s="239"/>
      <c r="G473" s="179"/>
      <c r="K473" s="76"/>
    </row>
    <row r="474" spans="2:11" ht="15.75" customHeight="1">
      <c r="B474" s="237"/>
      <c r="C474" s="237"/>
      <c r="D474" s="362"/>
      <c r="E474" s="237" t="str">
        <f>IFERROR(VLOOKUP($C474,'Tarifa Compacta'!$C:$E,3,0),"")</f>
        <v/>
      </c>
      <c r="F474" s="238"/>
      <c r="G474" s="179"/>
    </row>
    <row r="475" spans="2:11" ht="18.75" outlineLevel="1">
      <c r="B475" s="194">
        <v>5025232851126</v>
      </c>
      <c r="C475" s="31" t="s">
        <v>376</v>
      </c>
      <c r="D475" s="350" t="str">
        <f>IFERROR(IF(VLOOKUP($C475,'Tarifa Compacta'!$C:$E,2,0)=0,"",VLOOKUP($C475,'Tarifa Compacta'!$C:$E,2,0)),"")</f>
        <v/>
      </c>
      <c r="E475" s="475" t="str">
        <f>IFERROR(VLOOKUP($C475,'Tarifa Compacta'!$C:$E,3,0),"")</f>
        <v>Control Centralizado Táctil (Servidor web con pantalla táctil)</v>
      </c>
      <c r="F475" s="22">
        <f>IFERROR(VLOOKUP($C475,'Tarifa Compacta'!$C:$F,4,0),"")</f>
        <v>4532</v>
      </c>
    </row>
    <row r="476" spans="2:11" s="226" customFormat="1" ht="18.75" outlineLevel="1">
      <c r="B476" s="194">
        <v>5025232851133</v>
      </c>
      <c r="C476" s="32" t="s">
        <v>374</v>
      </c>
      <c r="D476" s="350" t="str">
        <f>IFERROR(IF(VLOOKUP($C476,'Tarifa Compacta'!$C:$E,2,0)=0,"",VLOOKUP($C476,'Tarifa Compacta'!$C:$E,2,0)),"")</f>
        <v/>
      </c>
      <c r="E476" s="466" t="str">
        <f>IFERROR(VLOOKUP($C476,'Tarifa Compacta'!$C:$E,3,0),"")</f>
        <v>Programador y Control Centralizado</v>
      </c>
      <c r="F476" s="22">
        <f>IFERROR(VLOOKUP($C476,'Tarifa Compacta'!$C:$F,4,0),"")</f>
        <v>1601</v>
      </c>
    </row>
    <row r="477" spans="2:11" ht="18.75" outlineLevel="1">
      <c r="B477" s="194">
        <v>5025232603817</v>
      </c>
      <c r="C477" s="32" t="s">
        <v>644</v>
      </c>
      <c r="D477" s="350" t="str">
        <f>IFERROR(IF(VLOOKUP($C477,'Tarifa Compacta'!$C:$E,2,0)=0,"",VLOOKUP($C477,'Tarifa Compacta'!$C:$E,2,0)),"")</f>
        <v/>
      </c>
      <c r="E477" s="466" t="str">
        <f>IFERROR(VLOOKUP($C477,'Tarifa Compacta'!$C:$E,3,0),"")</f>
        <v>Programador Semanal</v>
      </c>
      <c r="F477" s="22">
        <f>IFERROR(VLOOKUP($C477,'Tarifa Compacta'!$C:$F,4,0),"")</f>
        <v>797</v>
      </c>
    </row>
    <row r="478" spans="2:11" ht="18.75" outlineLevel="1">
      <c r="B478" s="194">
        <v>5025232603671</v>
      </c>
      <c r="C478" s="32" t="s">
        <v>705</v>
      </c>
      <c r="D478" s="350" t="str">
        <f>IFERROR(IF(VLOOKUP($C478,'Tarifa Compacta'!$C:$E,2,0)=0,"",VLOOKUP($C478,'Tarifa Compacta'!$C:$E,2,0)),"")</f>
        <v/>
      </c>
      <c r="E478" s="466" t="str">
        <f>IFERROR(VLOOKUP($C478,'Tarifa Compacta'!$C:$E,3,0),"")</f>
        <v>Control ON/OFF</v>
      </c>
      <c r="F478" s="22">
        <f>IFERROR(VLOOKUP($C478,'Tarifa Compacta'!$C:$F,4,0),"")</f>
        <v>954</v>
      </c>
    </row>
    <row r="479" spans="2:11" ht="18.75" outlineLevel="1">
      <c r="B479" s="197">
        <v>5025232851096</v>
      </c>
      <c r="C479" s="33" t="s">
        <v>375</v>
      </c>
      <c r="D479" s="358" t="str">
        <f>IFERROR(IF(VLOOKUP($C479,'Tarifa Compacta'!$C:$E,2,0)=0,"",VLOOKUP($C479,'Tarifa Compacta'!$C:$E,2,0)),"")</f>
        <v/>
      </c>
      <c r="E479" s="473" t="str">
        <f>IFERROR(VLOOKUP($C479,'Tarifa Compacta'!$C:$E,3,0),"")</f>
        <v>Control ON/OFF</v>
      </c>
      <c r="F479" s="27">
        <f>IFERROR(VLOOKUP($C479,'Tarifa Compacta'!$C:$F,4,0),"")</f>
        <v>954</v>
      </c>
    </row>
    <row r="480" spans="2:11" s="17" customFormat="1" ht="53.25" customHeight="1">
      <c r="B480" s="59" t="str">
        <f>'Títulos y textos'!A332</f>
        <v>SISTEMAS DE CONTROL CENTRALIZADO PARA PC</v>
      </c>
      <c r="C480" s="59"/>
      <c r="D480" s="60"/>
      <c r="E480" s="91"/>
      <c r="F480" s="60"/>
      <c r="G480" s="179"/>
      <c r="K480" s="76"/>
    </row>
    <row r="481" spans="1:11" ht="15.75" customHeight="1">
      <c r="B481" s="237"/>
      <c r="C481" s="237"/>
      <c r="D481" s="362"/>
      <c r="E481" s="237" t="str">
        <f>IFERROR(VLOOKUP($C481,'Tarifa Compacta'!$C:$E,3,0),"")</f>
        <v/>
      </c>
      <c r="F481" s="238"/>
      <c r="G481" s="179"/>
    </row>
    <row r="482" spans="1:11" ht="18.75" outlineLevel="1">
      <c r="B482" s="194">
        <v>5025232603770</v>
      </c>
      <c r="C482" s="31" t="s">
        <v>639</v>
      </c>
      <c r="D482" s="350" t="str">
        <f>IFERROR(IF(VLOOKUP($C482,'Tarifa Compacta'!$C:$E,2,0)=0,"",VLOOKUP($C482,'Tarifa Compacta'!$C:$E,2,0)),"")</f>
        <v/>
      </c>
      <c r="E482" s="475" t="str">
        <f>IFERROR(VLOOKUP($C482,'Tarifa Compacta'!$C:$E,3,0),"")</f>
        <v>PAIMS - Software Básico *</v>
      </c>
      <c r="F482" s="22">
        <f>IFERROR(VLOOKUP($C482,'Tarifa Compacta'!$C:$F,4,0),"")</f>
        <v>5677</v>
      </c>
    </row>
    <row r="483" spans="1:11" s="226" customFormat="1" ht="18.75" outlineLevel="1">
      <c r="B483" s="194">
        <v>5025232603749</v>
      </c>
      <c r="C483" s="32" t="s">
        <v>636</v>
      </c>
      <c r="D483" s="350" t="str">
        <f>IFERROR(IF(VLOOKUP($C483,'Tarifa Compacta'!$C:$E,2,0)=0,"",VLOOKUP($C483,'Tarifa Compacta'!$C:$E,2,0)),"")</f>
        <v/>
      </c>
      <c r="E483" s="466" t="str">
        <f>IFERROR(VLOOKUP($C483,'Tarifa Compacta'!$C:$E,3,0),"")</f>
        <v>PAIMS Cálculo Consumos **</v>
      </c>
      <c r="F483" s="22">
        <f>IFERROR(VLOOKUP($C483,'Tarifa Compacta'!$C:$F,4,0),"")</f>
        <v>3275</v>
      </c>
    </row>
    <row r="484" spans="1:11" ht="18.75" outlineLevel="1">
      <c r="B484" s="194">
        <v>5025232603756</v>
      </c>
      <c r="C484" s="32" t="s">
        <v>637</v>
      </c>
      <c r="D484" s="350" t="str">
        <f>IFERROR(IF(VLOOKUP($C484,'Tarifa Compacta'!$C:$E,2,0)=0,"",VLOOKUP($C484,'Tarifa Compacta'!$C:$E,2,0)),"")</f>
        <v/>
      </c>
      <c r="E484" s="466" t="str">
        <f>IFERROR(VLOOKUP($C484,'Tarifa Compacta'!$C:$E,3,0),"")</f>
        <v>PAIMS - Bacnet **</v>
      </c>
      <c r="F484" s="22">
        <f>IFERROR(VLOOKUP($C484,'Tarifa Compacta'!$C:$F,4,0),"")</f>
        <v>6223</v>
      </c>
    </row>
    <row r="485" spans="1:11" ht="18.75" outlineLevel="1">
      <c r="B485" s="194">
        <v>5025232603763</v>
      </c>
      <c r="C485" s="32" t="s">
        <v>638</v>
      </c>
      <c r="D485" s="350" t="str">
        <f>IFERROR(IF(VLOOKUP($C485,'Tarifa Compacta'!$C:$E,2,0)=0,"",VLOOKUP($C485,'Tarifa Compacta'!$C:$E,2,0)),"")</f>
        <v/>
      </c>
      <c r="E485" s="466" t="str">
        <f>IFERROR(VLOOKUP($C485,'Tarifa Compacta'!$C:$E,3,0),"")</f>
        <v>PAIMS - Visualización en planta **</v>
      </c>
      <c r="F485" s="22">
        <f>IFERROR(VLOOKUP($C485,'Tarifa Compacta'!$C:$F,4,0),"")</f>
        <v>2894</v>
      </c>
    </row>
    <row r="486" spans="1:11" ht="18.75" outlineLevel="1">
      <c r="B486" s="197">
        <v>5025232603787</v>
      </c>
      <c r="C486" s="33" t="s">
        <v>640</v>
      </c>
      <c r="D486" s="358" t="str">
        <f>IFERROR(IF(VLOOKUP($C486,'Tarifa Compacta'!$C:$E,2,0)=0,"",VLOOKUP($C486,'Tarifa Compacta'!$C:$E,2,0)),"")</f>
        <v/>
      </c>
      <c r="E486" s="473" t="str">
        <f>IFERROR(VLOOKUP($C486,'Tarifa Compacta'!$C:$E,3,0),"")</f>
        <v>PAIMS - Acceso remoto web **</v>
      </c>
      <c r="F486" s="27">
        <f>IFERROR(VLOOKUP($C486,'Tarifa Compacta'!$C:$F,4,0),"")</f>
        <v>2703</v>
      </c>
    </row>
    <row r="487" spans="1:11" outlineLevel="1">
      <c r="B487" s="187" t="str">
        <f>'Títulos y textos'!A317</f>
        <v>** Adaptador de comunicaciones necesario y Software Básico (CZ-CFUNC2+CZ-CSWKC2)</v>
      </c>
      <c r="D487" s="352"/>
      <c r="E487" s="467" t="str">
        <f>IFERROR(VLOOKUP($C487,'Tarifa Compacta'!$C:$E,3,0),"")</f>
        <v/>
      </c>
      <c r="F487" s="213" t="str">
        <f>IFERROR(VLOOKUP($C487,'Tarifa Compacta'!$C:$F,4,0),"")</f>
        <v/>
      </c>
    </row>
    <row r="488" spans="1:11" outlineLevel="1">
      <c r="B488" s="188" t="str">
        <f>'Títulos y textos'!A318</f>
        <v>*Se requiere adaptador de comunicaciones CZ-CFUNC2</v>
      </c>
      <c r="C488" s="188"/>
      <c r="D488" s="363"/>
      <c r="E488" s="494" t="str">
        <f>IFERROR(VLOOKUP($C488,'Tarifa Compacta'!$C:$E,3,0),"")</f>
        <v/>
      </c>
      <c r="F488" s="240" t="str">
        <f>IFERROR(VLOOKUP($C488,'Tarifa Compacta'!$C:$F,4,0),"")</f>
        <v/>
      </c>
    </row>
    <row r="489" spans="1:11" s="17" customFormat="1" ht="53.25" customHeight="1">
      <c r="B489" s="59" t="str">
        <f>'Títulos y textos'!A319</f>
        <v>ACCESORIOS PARA MANDOS CENTRALIZADOS Y/O A DISTANCIA</v>
      </c>
      <c r="C489" s="59"/>
      <c r="D489" s="60"/>
      <c r="E489" s="91"/>
      <c r="F489" s="60"/>
      <c r="G489" s="179"/>
      <c r="K489" s="76"/>
    </row>
    <row r="490" spans="1:11" ht="15.75" customHeight="1">
      <c r="B490" s="237"/>
      <c r="C490" s="237"/>
      <c r="D490" s="362"/>
      <c r="E490" s="237" t="str">
        <f>IFERROR(VLOOKUP($C490,'Tarifa Compacta'!$C:$E,3,0),"")</f>
        <v/>
      </c>
      <c r="F490" s="238"/>
      <c r="G490" s="179"/>
    </row>
    <row r="491" spans="1:11" ht="18.75" outlineLevel="1">
      <c r="B491" s="194">
        <v>5025232851102</v>
      </c>
      <c r="C491" s="32" t="s">
        <v>326</v>
      </c>
      <c r="D491" s="350" t="str">
        <f>IFERROR(IF(VLOOKUP($C491,'Tarifa Compacta'!$C:$E,2,0)=0,"",VLOOKUP($C491,'Tarifa Compacta'!$C:$E,2,0)),"")</f>
        <v/>
      </c>
      <c r="E491" s="466" t="str">
        <f>IFERROR(VLOOKUP($C491,'Tarifa Compacta'!$C:$E,3,0),"")</f>
        <v>DIO para control ON/OFF centralizado</v>
      </c>
      <c r="F491" s="22">
        <f>IFERROR(VLOOKUP($C491,'Tarifa Compacta'!$C:$F,4,0),"")</f>
        <v>586</v>
      </c>
    </row>
    <row r="492" spans="1:11" ht="18.75" outlineLevel="1">
      <c r="B492" s="194">
        <v>5025232603701</v>
      </c>
      <c r="C492" s="32" t="s">
        <v>626</v>
      </c>
      <c r="D492" s="350" t="str">
        <f>IFERROR(IF(VLOOKUP($C492,'Tarifa Compacta'!$C:$E,2,0)=0,"",VLOOKUP($C492,'Tarifa Compacta'!$C:$E,2,0)),"")</f>
        <v/>
      </c>
      <c r="E492" s="466" t="str">
        <f>IFERROR(VLOOKUP($C492,'Tarifa Compacta'!$C:$E,3,0),"")</f>
        <v>Seri-Para I/O para unidad exterior ECOi</v>
      </c>
      <c r="F492" s="22">
        <f>IFERROR(VLOOKUP($C492,'Tarifa Compacta'!$C:$F,4,0),"")</f>
        <v>650</v>
      </c>
    </row>
    <row r="493" spans="1:11" s="39" customFormat="1" ht="18.75" outlineLevel="1">
      <c r="A493" s="76"/>
      <c r="B493" s="194">
        <v>5025232696215</v>
      </c>
      <c r="C493" s="32" t="s">
        <v>327</v>
      </c>
      <c r="D493" s="350" t="str">
        <f>IFERROR(IF(VLOOKUP($C493,'Tarifa Compacta'!$C:$E,2,0)=0,"",VLOOKUP($C493,'Tarifa Compacta'!$C:$E,2,0)),"")</f>
        <v/>
      </c>
      <c r="E493" s="466" t="str">
        <f>IFERROR(VLOOKUP($C493,'Tarifa Compacta'!$C:$E,3,0),"")</f>
        <v>Seri-Para I/O para unidad exterior Mini ECOi y PACi</v>
      </c>
      <c r="F493" s="22">
        <f>IFERROR(VLOOKUP($C493,'Tarifa Compacta'!$C:$F,4,0),"")</f>
        <v>193</v>
      </c>
    </row>
    <row r="494" spans="1:11" s="39" customFormat="1" ht="18.75" outlineLevel="1">
      <c r="A494" s="76"/>
      <c r="B494" s="194">
        <v>5025232603718</v>
      </c>
      <c r="C494" s="32" t="s">
        <v>635</v>
      </c>
      <c r="D494" s="350" t="str">
        <f>IFERROR(IF(VLOOKUP($C494,'Tarifa Compacta'!$C:$E,2,0)=0,"",VLOOKUP($C494,'Tarifa Compacta'!$C:$E,2,0)),"")</f>
        <v/>
      </c>
      <c r="E494" s="466" t="str">
        <f>IFERROR(VLOOKUP($C494,'Tarifa Compacta'!$C:$E,3,0),"")</f>
        <v>Memoria adicional de back-up para CZ-256ESMC2 (Control Centralizado Táctil)</v>
      </c>
      <c r="F494" s="22">
        <f>IFERROR(VLOOKUP($C494,'Tarifa Compacta'!$C:$F,4,0),"")</f>
        <v>317</v>
      </c>
    </row>
    <row r="495" spans="1:11" s="39" customFormat="1" ht="18.75" outlineLevel="1">
      <c r="A495" s="76"/>
      <c r="B495" s="194">
        <v>5025232603688</v>
      </c>
      <c r="C495" s="32" t="s">
        <v>328</v>
      </c>
      <c r="D495" s="350" t="str">
        <f>IFERROR(IF(VLOOKUP($C495,'Tarifa Compacta'!$C:$E,2,0)=0,"",VLOOKUP($C495,'Tarifa Compacta'!$C:$E,2,0)),"")</f>
        <v/>
      </c>
      <c r="E495" s="466" t="str">
        <f>IFERROR(VLOOKUP($C495,'Tarifa Compacta'!$C:$E,3,0),"")</f>
        <v>Kit conexión UTA para unidades de ECOi o ECOg</v>
      </c>
      <c r="F495" s="22">
        <f>IFERROR(VLOOKUP($C495,'Tarifa Compacta'!$C:$F,4,0),"")</f>
        <v>367</v>
      </c>
    </row>
    <row r="496" spans="1:11" s="39" customFormat="1" ht="18.75" outlineLevel="1">
      <c r="A496" s="76"/>
      <c r="B496" s="194">
        <v>5025232603725</v>
      </c>
      <c r="C496" s="32" t="s">
        <v>329</v>
      </c>
      <c r="D496" s="350" t="str">
        <f>IFERROR(IF(VLOOKUP($C496,'Tarifa Compacta'!$C:$E,2,0)=0,"",VLOOKUP($C496,'Tarifa Compacta'!$C:$E,2,0)),"")</f>
        <v/>
      </c>
      <c r="E496" s="466" t="str">
        <f>IFERROR(VLOOKUP($C496,'Tarifa Compacta'!$C:$E,3,0),"")</f>
        <v>Adaptador de comunicaciones</v>
      </c>
      <c r="F496" s="22">
        <f>IFERROR(VLOOKUP($C496,'Tarifa Compacta'!$C:$F,4,0),"")</f>
        <v>1584</v>
      </c>
    </row>
    <row r="497" spans="1:11" s="17" customFormat="1" ht="53.25" customHeight="1">
      <c r="B497" s="228" t="str">
        <f>'Títulos y textos'!A217</f>
        <v>CONECTIVIDAD Y DOMÓTICA</v>
      </c>
      <c r="C497" s="228"/>
      <c r="D497" s="239"/>
      <c r="E497" s="465"/>
      <c r="F497" s="239"/>
      <c r="G497" s="179"/>
      <c r="K497" s="76"/>
    </row>
    <row r="498" spans="1:11" ht="15.75" customHeight="1">
      <c r="B498" s="237"/>
      <c r="C498" s="237"/>
      <c r="D498" s="362"/>
      <c r="E498" s="237" t="str">
        <f>IFERROR(VLOOKUP($C498,'Tarifa Compacta'!$C:$E,3,0),"")</f>
        <v/>
      </c>
      <c r="F498" s="238"/>
      <c r="G498" s="179"/>
    </row>
    <row r="499" spans="1:11" s="39" customFormat="1" ht="18.75" outlineLevel="1">
      <c r="A499" s="76"/>
      <c r="B499" s="194">
        <v>5025232606955</v>
      </c>
      <c r="C499" s="32" t="s">
        <v>625</v>
      </c>
      <c r="D499" s="350" t="str">
        <f>IFERROR(IF(VLOOKUP($C499,'Tarifa Compacta'!$C:$E,2,0)=0,"",VLOOKUP($C499,'Tarifa Compacta'!$C:$E,2,0)),"")</f>
        <v/>
      </c>
      <c r="E499" s="466" t="str">
        <f>IFERROR(VLOOKUP($C499,'Tarifa Compacta'!$C:$E,3,0),"")</f>
        <v>Interfaz Lonworks®</v>
      </c>
      <c r="F499" s="22">
        <f>IFERROR(VLOOKUP($C499,'Tarifa Compacta'!$C:$F,4,0),"")</f>
        <v>1409</v>
      </c>
    </row>
    <row r="500" spans="1:11" s="39" customFormat="1" ht="18.75" outlineLevel="1">
      <c r="A500" s="76"/>
      <c r="B500" s="650" t="s">
        <v>4960</v>
      </c>
      <c r="C500" s="872" t="s">
        <v>3687</v>
      </c>
      <c r="D500" s="661" t="str">
        <f>IFERROR(IF(VLOOKUP($C500,'Tarifa Compacta'!$C:$E,2,0)=0,"",VLOOKUP($C500,'Tarifa Compacta'!$C:$E,2,0)),"")</f>
        <v/>
      </c>
      <c r="E500" s="873" t="str">
        <f>IFERROR(VLOOKUP($C500,'Tarifa Compacta'!$C:$E,3,0),"")</f>
        <v xml:space="preserve">Interfaz única Modbus+Bacnet+KNX - 16 uds. Interiores </v>
      </c>
      <c r="F500" s="653">
        <f>IFERROR(VLOOKUP($C500,'Tarifa Compacta'!$C:$F,4,0),"")</f>
        <v>3731</v>
      </c>
    </row>
    <row r="501" spans="1:11" s="39" customFormat="1" ht="18.75" outlineLevel="1">
      <c r="A501" s="76"/>
      <c r="B501" s="650" t="s">
        <v>4961</v>
      </c>
      <c r="C501" s="872" t="s">
        <v>3688</v>
      </c>
      <c r="D501" s="661" t="str">
        <f>IFERROR(IF(VLOOKUP($C501,'Tarifa Compacta'!$C:$E,2,0)=0,"",VLOOKUP($C501,'Tarifa Compacta'!$C:$E,2,0)),"")</f>
        <v/>
      </c>
      <c r="E501" s="873" t="str">
        <f>IFERROR(VLOOKUP($C501,'Tarifa Compacta'!$C:$E,3,0),"")</f>
        <v xml:space="preserve">Interfaz única Modbus+Bacnet+KNX - 64 uds. Interiores </v>
      </c>
      <c r="F501" s="653">
        <f>IFERROR(VLOOKUP($C501,'Tarifa Compacta'!$C:$F,4,0),"")</f>
        <v>5387</v>
      </c>
    </row>
    <row r="502" spans="1:11" s="39" customFormat="1" ht="18.75" outlineLevel="1">
      <c r="A502" s="76"/>
      <c r="B502" s="650" t="s">
        <v>4962</v>
      </c>
      <c r="C502" s="872" t="s">
        <v>3689</v>
      </c>
      <c r="D502" s="661" t="str">
        <f>IFERROR(IF(VLOOKUP($C502,'Tarifa Compacta'!$C:$E,2,0)=0,"",VLOOKUP($C502,'Tarifa Compacta'!$C:$E,2,0)),"")</f>
        <v/>
      </c>
      <c r="E502" s="873" t="str">
        <f>IFERROR(VLOOKUP($C502,'Tarifa Compacta'!$C:$E,3,0),"")</f>
        <v xml:space="preserve">Interfaz única Modbus+Bacnet+KNX - 128 uds. Interiores </v>
      </c>
      <c r="F502" s="653">
        <f>IFERROR(VLOOKUP($C502,'Tarifa Compacta'!$C:$F,4,0),"")</f>
        <v>7201</v>
      </c>
    </row>
    <row r="503" spans="1:11" s="39" customFormat="1" ht="18.75" outlineLevel="1">
      <c r="A503" s="76"/>
      <c r="B503" s="194">
        <v>4010869242769</v>
      </c>
      <c r="C503" s="32" t="s">
        <v>232</v>
      </c>
      <c r="D503" s="350" t="str">
        <f>IFERROR(IF(VLOOKUP($C503,'Tarifa Compacta'!$C:$E,2,0)=0,"",VLOOKUP($C503,'Tarifa Compacta'!$C:$E,2,0)),"")</f>
        <v/>
      </c>
      <c r="E503" s="466" t="str">
        <f>IFERROR(VLOOKUP($C503,'Tarifa Compacta'!$C:$E,3,0),"")</f>
        <v>Interfaz BacNet para 1 unidad</v>
      </c>
      <c r="F503" s="22">
        <f>IFERROR(VLOOKUP($C503,'Tarifa Compacta'!$C:$F,4,0),"")</f>
        <v>469</v>
      </c>
    </row>
    <row r="504" spans="1:11" ht="18.75" outlineLevel="1">
      <c r="B504" s="194">
        <v>4010869200455</v>
      </c>
      <c r="C504" s="32" t="s">
        <v>318</v>
      </c>
      <c r="D504" s="350" t="str">
        <f>IFERROR(IF(VLOOKUP($C504,'Tarifa Compacta'!$C:$E,2,0)=0,"",VLOOKUP($C504,'Tarifa Compacta'!$C:$E,2,0)),"")</f>
        <v/>
      </c>
      <c r="E504" s="466" t="str">
        <f>IFERROR(VLOOKUP($C504,'Tarifa Compacta'!$C:$E,3,0),"")</f>
        <v>Interfaz KNX (para ud. Interior)</v>
      </c>
      <c r="F504" s="22">
        <f>IFERROR(VLOOKUP($C504,'Tarifa Compacta'!$C:$F,4,0),"")</f>
        <v>546</v>
      </c>
    </row>
    <row r="505" spans="1:11" ht="18.75" outlineLevel="1">
      <c r="B505" s="194">
        <v>4010869200462</v>
      </c>
      <c r="C505" s="32" t="s">
        <v>319</v>
      </c>
      <c r="D505" s="350" t="str">
        <f>IFERROR(IF(VLOOKUP($C505,'Tarifa Compacta'!$C:$E,2,0)=0,"",VLOOKUP($C505,'Tarifa Compacta'!$C:$E,2,0)),"")</f>
        <v/>
      </c>
      <c r="E505" s="466" t="str">
        <f>IFERROR(VLOOKUP($C505,'Tarifa Compacta'!$C:$E,3,0),"")</f>
        <v>Interfaz Modbus RTU (para ud. Interior)</v>
      </c>
      <c r="F505" s="22">
        <f>IFERROR(VLOOKUP($C505,'Tarifa Compacta'!$C:$F,4,0),"")</f>
        <v>546</v>
      </c>
    </row>
    <row r="506" spans="1:11" ht="18.75" outlineLevel="1">
      <c r="B506" s="194">
        <v>4010869213295</v>
      </c>
      <c r="C506" s="33" t="s">
        <v>320</v>
      </c>
      <c r="D506" s="350" t="str">
        <f>IFERROR(IF(VLOOKUP($C506,'Tarifa Compacta'!$C:$E,2,0)=0,"",VLOOKUP($C506,'Tarifa Compacta'!$C:$E,2,0)),"")</f>
        <v/>
      </c>
      <c r="E506" s="473" t="str">
        <f>IFERROR(VLOOKUP($C506,'Tarifa Compacta'!$C:$E,3,0),"")</f>
        <v>Interfaz Modbus para controlar 4 interiores/grupos</v>
      </c>
      <c r="F506" s="22">
        <f>IFERROR(VLOOKUP($C506,'Tarifa Compacta'!$C:$F,4,0),"")</f>
        <v>981</v>
      </c>
    </row>
    <row r="507" spans="1:11" outlineLevel="1">
      <c r="B507" s="236" t="str">
        <f>'Títulos y textos'!A318</f>
        <v>*Se requiere adaptador de comunicaciones CZ-CFUNC2</v>
      </c>
      <c r="C507" s="236"/>
      <c r="D507" s="364" t="str">
        <f>IFERROR(IF(VLOOKUP($C507,'Tarifa Compacta'!$C:$E,2,0)=0,"",VLOOKUP($C507,'Tarifa Compacta'!$C:$E,2,0)),"")</f>
        <v/>
      </c>
      <c r="E507" s="495" t="str">
        <f>IFERROR(VLOOKUP($C507,'Tarifa Compacta'!$C:$E,3,0),"")</f>
        <v/>
      </c>
      <c r="F507" s="241" t="str">
        <f>IFERROR(VLOOKUP($C507,'Tarifa Compacta'!$C:$F,4,0),"")</f>
        <v/>
      </c>
    </row>
    <row r="508" spans="1:11" s="17" customFormat="1" ht="53.25" customHeight="1">
      <c r="B508" s="59" t="str">
        <f>'Títulos y textos'!A333</f>
        <v>CABLES ACCESORIOS PARA UNIDADES INTERIORES ECOi, ECO G y PACi</v>
      </c>
      <c r="C508" s="59"/>
      <c r="D508" s="60"/>
      <c r="E508" s="91"/>
      <c r="F508" s="60"/>
      <c r="G508" s="179"/>
      <c r="K508" s="76"/>
    </row>
    <row r="509" spans="1:11" ht="15.75" customHeight="1">
      <c r="B509" s="237"/>
      <c r="C509" s="237"/>
      <c r="D509" s="362"/>
      <c r="E509" s="237" t="str">
        <f>IFERROR(VLOOKUP($C509,'Tarifa Compacta'!$C:$E,3,0),"")</f>
        <v/>
      </c>
      <c r="F509" s="238"/>
      <c r="G509" s="179"/>
    </row>
    <row r="510" spans="1:11" ht="18.75" outlineLevel="1">
      <c r="B510" s="194">
        <v>4010869186384</v>
      </c>
      <c r="C510" s="32" t="s">
        <v>342</v>
      </c>
      <c r="D510" s="350" t="str">
        <f>IFERROR(IF(VLOOKUP($C510,'Tarifa Compacta'!$C:$E,2,0)=0,"",VLOOKUP($C510,'Tarifa Compacta'!$C:$E,2,0)),"")</f>
        <v/>
      </c>
      <c r="E510" s="466" t="str">
        <f>IFERROR(VLOOKUP($C510,'Tarifa Compacta'!$C:$E,3,0),"")</f>
        <v>Cable para todas las funciones T10</v>
      </c>
      <c r="F510" s="22">
        <f>IFERROR(VLOOKUP($C510,'Tarifa Compacta'!$C:$F,4,0),"")</f>
        <v>49</v>
      </c>
    </row>
    <row r="511" spans="1:11" ht="18.75" outlineLevel="1">
      <c r="B511" s="194">
        <v>4010869195188</v>
      </c>
      <c r="C511" s="32" t="s">
        <v>343</v>
      </c>
      <c r="D511" s="350" t="str">
        <f>IFERROR(IF(VLOOKUP($C511,'Tarifa Compacta'!$C:$E,2,0)=0,"",VLOOKUP($C511,'Tarifa Compacta'!$C:$E,2,0)),"")</f>
        <v/>
      </c>
      <c r="E511" s="466" t="str">
        <f>IFERROR(VLOOKUP($C511,'Tarifa Compacta'!$C:$E,3,0),"")</f>
        <v>Cable para operar el ventilador externo</v>
      </c>
      <c r="F511" s="22">
        <f>IFERROR(VLOOKUP($C511,'Tarifa Compacta'!$C:$F,4,0),"")</f>
        <v>52</v>
      </c>
    </row>
    <row r="512" spans="1:11" ht="18.75" outlineLevel="1">
      <c r="B512" s="194">
        <v>4010869195164</v>
      </c>
      <c r="C512" s="32" t="s">
        <v>344</v>
      </c>
      <c r="D512" s="350" t="str">
        <f>IFERROR(IF(VLOOKUP($C512,'Tarifa Compacta'!$C:$E,2,0)=0,"",VLOOKUP($C512,'Tarifa Compacta'!$C:$E,2,0)),"")</f>
        <v/>
      </c>
      <c r="E512" s="466" t="str">
        <f>IFERROR(VLOOKUP($C512,'Tarifa Compacta'!$C:$E,3,0),"")</f>
        <v>Cable para todas las señales opcionales de supervisión</v>
      </c>
      <c r="F512" s="22">
        <f>IFERROR(VLOOKUP($C512,'Tarifa Compacta'!$C:$F,4,0),"")</f>
        <v>52</v>
      </c>
    </row>
    <row r="513" spans="2:11" ht="18.75" outlineLevel="1">
      <c r="B513" s="194">
        <v>4010869195171</v>
      </c>
      <c r="C513" s="32" t="s">
        <v>345</v>
      </c>
      <c r="D513" s="350" t="str">
        <f>IFERROR(IF(VLOOKUP($C513,'Tarifa Compacta'!$C:$E,2,0)=0,"",VLOOKUP($C513,'Tarifa Compacta'!$C:$E,2,0)),"")</f>
        <v/>
      </c>
      <c r="E513" s="466" t="str">
        <f>IFERROR(VLOOKUP($C513,'Tarifa Compacta'!$C:$E,3,0),"")</f>
        <v>Cable con Thermo OFF forzado / detección de fugas</v>
      </c>
      <c r="F513" s="22">
        <f>IFERROR(VLOOKUP($C513,'Tarifa Compacta'!$C:$F,4,0),"")</f>
        <v>52</v>
      </c>
    </row>
    <row r="514" spans="2:11" ht="18.75" outlineLevel="1">
      <c r="B514" s="194">
        <v>5025232625796</v>
      </c>
      <c r="C514" s="32" t="s">
        <v>627</v>
      </c>
      <c r="D514" s="350" t="str">
        <f>IFERROR(IF(VLOOKUP($C514,'Tarifa Compacta'!$C:$E,2,0)=0,"",VLOOKUP($C514,'Tarifa Compacta'!$C:$E,2,0)),"")</f>
        <v/>
      </c>
      <c r="E514" s="466" t="str">
        <f>IFERROR(VLOOKUP($C514,'Tarifa Compacta'!$C:$E,3,0),"")</f>
        <v>PCB para caja de recuperación 3 tubos</v>
      </c>
      <c r="F514" s="22">
        <f>IFERROR(VLOOKUP($C514,'Tarifa Compacta'!$C:$F,4,0),"")</f>
        <v>122</v>
      </c>
    </row>
    <row r="515" spans="2:11" s="17" customFormat="1" ht="53.25" customHeight="1">
      <c r="B515" s="228" t="str">
        <f>'Títulos y textos'!A334</f>
        <v>PCB PARA UNIDADES INTERIORES ECOi, ECO G Y PACi</v>
      </c>
      <c r="C515" s="228"/>
      <c r="D515" s="239"/>
      <c r="E515" s="465"/>
      <c r="F515" s="239"/>
      <c r="G515" s="179"/>
      <c r="K515" s="76"/>
    </row>
    <row r="516" spans="2:11" ht="15.75" customHeight="1">
      <c r="B516" s="237"/>
      <c r="C516" s="237"/>
      <c r="D516" s="362"/>
      <c r="E516" s="237" t="str">
        <f>IFERROR(VLOOKUP($C516,'Tarifa Compacta'!$C:$E,3,0),"")</f>
        <v/>
      </c>
      <c r="F516" s="238"/>
      <c r="G516" s="179"/>
    </row>
    <row r="517" spans="2:11" ht="18.75" outlineLevel="1">
      <c r="B517" s="194">
        <v>4010869202534</v>
      </c>
      <c r="C517" s="31" t="s">
        <v>431</v>
      </c>
      <c r="D517" s="350" t="str">
        <f>IFERROR(IF(VLOOKUP($C517,'Tarifa Compacta'!$C:$E,2,0)=0,"",VLOOKUP($C517,'Tarifa Compacta'!$C:$E,2,0)),"")</f>
        <v/>
      </c>
      <c r="E517" s="490" t="str">
        <f>IFERROR(VLOOKUP($C517,'Tarifa Compacta'!$C:$E,3,0),"")</f>
        <v>PCB con contactos secos T10 para contactos de ventanas, etc.</v>
      </c>
      <c r="F517" s="22">
        <f>IFERROR(VLOOKUP($C517,'Tarifa Compacta'!$C:$F,4,0),"")</f>
        <v>117</v>
      </c>
    </row>
    <row r="518" spans="2:11" ht="18.75" outlineLevel="1">
      <c r="B518" s="194">
        <v>4010869357432</v>
      </c>
      <c r="C518" s="32" t="s">
        <v>994</v>
      </c>
      <c r="D518" s="350" t="str">
        <f>IFERROR(IF(VLOOKUP($C518,'Tarifa Compacta'!$C:$E,2,0)=0,"",VLOOKUP($C518,'Tarifa Compacta'!$C:$E,2,0)),"")</f>
        <v/>
      </c>
      <c r="E518" s="464" t="str">
        <f>IFERROR(VLOOKUP($C518,'Tarifa Compacta'!$C:$E,3,0),"")</f>
        <v/>
      </c>
      <c r="F518" s="22" t="str">
        <f>IFERROR(VLOOKUP($C518,'Tarifa Compacta'!$C:$F,4,0),"")</f>
        <v/>
      </c>
    </row>
    <row r="519" spans="2:11" ht="18.75" outlineLevel="1">
      <c r="B519" s="197">
        <v>4010869234054</v>
      </c>
      <c r="C519" s="33" t="s">
        <v>727</v>
      </c>
      <c r="D519" s="358" t="str">
        <f>IFERROR(IF(VLOOKUP($C519,'Tarifa Compacta'!$C:$E,2,0)=0,"",VLOOKUP($C519,'Tarifa Compacta'!$C:$E,2,0)),"")</f>
        <v/>
      </c>
      <c r="E519" s="480" t="str">
        <f>IFERROR(VLOOKUP($C519,'Tarifa Compacta'!$C:$E,3,0),"")</f>
        <v>Placa control velocidad de ventilador EC</v>
      </c>
      <c r="F519" s="27">
        <f>IFERROR(VLOOKUP($C519,'Tarifa Compacta'!$C:$F,4,0),"")</f>
        <v>685</v>
      </c>
    </row>
    <row r="520" spans="2:11" ht="18.75">
      <c r="B520" s="32"/>
      <c r="C520" s="32"/>
      <c r="E520" s="466"/>
      <c r="F520" s="22"/>
    </row>
    <row r="521" spans="2:11">
      <c r="B521" s="36" t="s">
        <v>2583</v>
      </c>
    </row>
    <row r="531" spans="5:5">
      <c r="E531" s="468"/>
    </row>
    <row r="532" spans="5:5">
      <c r="E532" s="468"/>
    </row>
  </sheetData>
  <sheetProtection algorithmName="SHA-512" hashValue="BSUqhFghcNnw+cixGsyIKQil8wrG9ABzxChDM1yI+YcGGUPraSaXBIPY4COMAPvALkW+Bt5/ZiZLfsXujnYDzQ==" saltValue="otG83ckM4TJB4e+7kNPR+w==" spinCount="100000" sheet="1" objects="1" scenarios="1"/>
  <hyperlinks>
    <hyperlink ref="B4" r:id="rId1" display="www.aircon.panasonic.pt" xr:uid="{FD77F475-73F7-4B4D-9147-D69122322939}"/>
  </hyperlinks>
  <pageMargins left="0.7" right="0.7" top="0.75" bottom="0.75" header="0.3" footer="0.3"/>
  <pageSetup paperSize="9" orientation="portrait" r:id="rId2"/>
  <customProperties>
    <customPr name="_pios_id" r:id="rId3"/>
  </customProperties>
  <drawing r:id="rId4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5C27EE-4E42-4255-9E71-75C2FB675B86}">
  <sheetPr codeName="Hoja15">
    <tabColor rgb="FF41BBC9"/>
  </sheetPr>
  <dimension ref="A1:H76"/>
  <sheetViews>
    <sheetView zoomScaleNormal="100" workbookViewId="0">
      <pane ySplit="5" topLeftCell="A6" activePane="bottomLeft" state="frozen"/>
      <selection pane="bottomLeft" activeCell="B1" sqref="B1"/>
    </sheetView>
  </sheetViews>
  <sheetFormatPr baseColWidth="10" defaultColWidth="0" defaultRowHeight="15" outlineLevelRow="1"/>
  <cols>
    <col min="1" max="1" width="2.5703125" style="7" customWidth="1"/>
    <col min="2" max="2" width="20.5703125" customWidth="1"/>
    <col min="3" max="3" width="29.5703125" customWidth="1"/>
    <col min="4" max="4" width="20.5703125" customWidth="1"/>
    <col min="5" max="5" width="70.5703125" customWidth="1"/>
    <col min="6" max="6" width="20.5703125" customWidth="1"/>
    <col min="7" max="7" width="2.5703125" style="7" customWidth="1"/>
    <col min="8" max="8" width="11.5703125" style="7" customWidth="1"/>
    <col min="9" max="16384" width="10.85546875" hidden="1"/>
  </cols>
  <sheetData>
    <row r="1" spans="1:8" ht="12" customHeight="1">
      <c r="A1" s="252"/>
      <c r="B1" s="216"/>
      <c r="C1" s="216"/>
      <c r="D1" s="216"/>
      <c r="E1" s="217"/>
      <c r="F1" s="218"/>
      <c r="G1" s="252"/>
      <c r="H1" s="252"/>
    </row>
    <row r="2" spans="1:8" ht="30" customHeight="1">
      <c r="A2" s="326"/>
      <c r="B2" s="327"/>
      <c r="C2" s="327"/>
      <c r="D2" s="328"/>
      <c r="E2" s="329"/>
      <c r="F2" s="330"/>
      <c r="G2" s="326"/>
      <c r="H2" s="326"/>
    </row>
    <row r="3" spans="1:8" ht="28.5" customHeight="1">
      <c r="A3" s="249"/>
      <c r="B3" s="371" t="str">
        <f>'Títulos y textos'!A336</f>
        <v>VENTILACIÓN</v>
      </c>
      <c r="C3" s="221"/>
      <c r="D3" s="222"/>
      <c r="E3" s="366" t="str">
        <f>'Tarifa Compacta'!$E$2</f>
        <v>Febrero 2025</v>
      </c>
      <c r="F3" s="223"/>
      <c r="G3" s="249"/>
      <c r="H3" s="249"/>
    </row>
    <row r="4" spans="1:8" ht="15.6" customHeight="1">
      <c r="A4" s="326"/>
      <c r="B4" s="43" t="str">
        <f>'Tarifa Compacta'!E3</f>
        <v>www.aircon.panasonic.es</v>
      </c>
      <c r="C4" s="331"/>
      <c r="D4" s="332"/>
      <c r="E4" s="333"/>
      <c r="F4" s="333"/>
      <c r="G4" s="326"/>
      <c r="H4" s="326"/>
    </row>
    <row r="5" spans="1:8" ht="39.950000000000003" customHeight="1">
      <c r="A5" s="326"/>
      <c r="B5" s="44" t="str">
        <f>'Títulos y textos'!A9</f>
        <v>MODELO</v>
      </c>
      <c r="C5" s="10" t="str">
        <f>'Títulos y textos'!A10</f>
        <v>DESCRIPCIÓN</v>
      </c>
      <c r="D5" s="280" t="str">
        <f>'Títulos y textos'!A12</f>
        <v>Refrigerante</v>
      </c>
      <c r="E5" s="10" t="str">
        <f>'Títulos y textos'!A10</f>
        <v>DESCRIPCIÓN</v>
      </c>
      <c r="F5" s="10" t="str">
        <f>'Títulos y textos'!A13</f>
        <v>PVPR* (€)</v>
      </c>
      <c r="G5" s="326"/>
      <c r="H5" s="326"/>
    </row>
    <row r="6" spans="1:8" s="76" customFormat="1" ht="50.25" customHeight="1">
      <c r="A6" s="326"/>
      <c r="B6" s="334" t="str">
        <f>'Títulos y textos'!A337</f>
        <v>UNIDADES DE VENTILACIÓN MECÁNICA CON RECUPERACIÓN DE CALOR</v>
      </c>
      <c r="C6" s="334"/>
      <c r="D6" s="335"/>
      <c r="E6" s="334"/>
      <c r="F6" s="336"/>
      <c r="G6" s="326"/>
      <c r="H6" s="326"/>
    </row>
    <row r="7" spans="1:8" s="76" customFormat="1" ht="53.25" customHeight="1">
      <c r="A7" s="326"/>
      <c r="B7" s="228" t="str">
        <f>'Títulos y textos'!A338</f>
        <v>UNIDADES DE VENTILACIÓN CON RECUPERACIÓN AVANZADA DE CALOR (ZY)</v>
      </c>
      <c r="C7" s="228"/>
      <c r="D7" s="337"/>
      <c r="E7" s="227"/>
      <c r="F7" s="229"/>
      <c r="G7" s="326"/>
      <c r="H7" s="326"/>
    </row>
    <row r="8" spans="1:8" s="76" customFormat="1" ht="15.6" customHeight="1">
      <c r="A8" s="326"/>
      <c r="B8" s="306"/>
      <c r="C8" s="306"/>
      <c r="D8" s="307"/>
      <c r="E8" s="306"/>
      <c r="F8" s="305"/>
      <c r="G8" s="326"/>
      <c r="H8" s="326"/>
    </row>
    <row r="9" spans="1:8" s="326" customFormat="1" ht="18.75" outlineLevel="1">
      <c r="B9" s="338" t="str">
        <f>_xlfn.XLOOKUP(C9,'Tarifa Compacta'!C:C,'Tarifa Compacta'!B:B,"",0,1)</f>
        <v>5025232951406</v>
      </c>
      <c r="C9" s="339" t="s">
        <v>378</v>
      </c>
      <c r="D9" s="340" t="s">
        <v>1049</v>
      </c>
      <c r="E9" s="341" t="str">
        <f>IFERROR(VLOOKUP($C9,'Tarifa Compacta'!$C:$E,3,0),"")</f>
        <v>ZY, vent. rec. calor avanzada, 150 m³/h, DC, filtro F7,con control</v>
      </c>
      <c r="F9" s="342">
        <f>IFERROR(VLOOKUP($C9,'Tarifa Compacta'!$C:$F,4,0),"")</f>
        <v>2499</v>
      </c>
    </row>
    <row r="10" spans="1:8" s="326" customFormat="1" ht="18.75" outlineLevel="1">
      <c r="B10" s="338" t="str">
        <f>_xlfn.XLOOKUP(C10,'Tarifa Compacta'!C:C,'Tarifa Compacta'!B:B,"",0,1)</f>
        <v>5025232951413</v>
      </c>
      <c r="C10" s="343" t="s">
        <v>379</v>
      </c>
      <c r="D10" s="340" t="s">
        <v>1049</v>
      </c>
      <c r="E10" s="344" t="str">
        <f>IFERROR(VLOOKUP($C10,'Tarifa Compacta'!$C:$E,3,0),"")</f>
        <v>ZY, vent. rec. calor avanzada, 250 m³/h, DC, filtro F7,con control</v>
      </c>
      <c r="F10" s="342">
        <f>IFERROR(VLOOKUP($C10,'Tarifa Compacta'!$C:$F,4,0),"")</f>
        <v>2699</v>
      </c>
    </row>
    <row r="11" spans="1:8" s="326" customFormat="1" ht="18.75" outlineLevel="1">
      <c r="B11" s="338" t="str">
        <f>_xlfn.XLOOKUP(C11,'Tarifa Compacta'!C:C,'Tarifa Compacta'!B:B,"",0,1)</f>
        <v>5025232951420</v>
      </c>
      <c r="C11" s="343" t="s">
        <v>380</v>
      </c>
      <c r="D11" s="340" t="s">
        <v>1049</v>
      </c>
      <c r="E11" s="344" t="str">
        <f>IFERROR(VLOOKUP($C11,'Tarifa Compacta'!$C:$E,3,0),"")</f>
        <v>ZY, vent. rec. calor avanzada, 350 m³/h, DC, filtro F7,con control</v>
      </c>
      <c r="F11" s="342">
        <f>IFERROR(VLOOKUP($C11,'Tarifa Compacta'!$C:$F,4,0),"")</f>
        <v>3229</v>
      </c>
    </row>
    <row r="12" spans="1:8" s="326" customFormat="1" ht="18.75" outlineLevel="1">
      <c r="B12" s="338" t="str">
        <f>_xlfn.XLOOKUP(C12,'Tarifa Compacta'!C:C,'Tarifa Compacta'!B:B,"",0,1)</f>
        <v>5025232951437</v>
      </c>
      <c r="C12" s="343" t="s">
        <v>381</v>
      </c>
      <c r="D12" s="340" t="s">
        <v>1049</v>
      </c>
      <c r="E12" s="344" t="str">
        <f>IFERROR(VLOOKUP($C12,'Tarifa Compacta'!$C:$E,3,0),"")</f>
        <v>ZY, vent. rec. calor avanzada, 500 m³/h, DC, filtro F7,con control</v>
      </c>
      <c r="F12" s="342">
        <f>IFERROR(VLOOKUP($C12,'Tarifa Compacta'!$C:$F,4,0),"")</f>
        <v>3793</v>
      </c>
    </row>
    <row r="13" spans="1:8" s="326" customFormat="1" ht="18.75" outlineLevel="1">
      <c r="B13" s="338" t="str">
        <f>_xlfn.XLOOKUP(C13,'Tarifa Compacta'!C:C,'Tarifa Compacta'!B:B,"",0,1)</f>
        <v>5025232951444</v>
      </c>
      <c r="C13" s="343" t="s">
        <v>382</v>
      </c>
      <c r="D13" s="340" t="s">
        <v>1049</v>
      </c>
      <c r="E13" s="344" t="str">
        <f>IFERROR(VLOOKUP($C13,'Tarifa Compacta'!$C:$E,3,0),"")</f>
        <v>ZY, vent. rec. calor avanzada, 650 m³/h, DC, filtro F7, con control</v>
      </c>
      <c r="F13" s="342">
        <f>IFERROR(VLOOKUP($C13,'Tarifa Compacta'!$C:$F,4,0),"")</f>
        <v>4454</v>
      </c>
    </row>
    <row r="14" spans="1:8" s="326" customFormat="1" ht="18.75" outlineLevel="1">
      <c r="B14" s="338" t="str">
        <f>_xlfn.XLOOKUP(C14,'Tarifa Compacta'!C:C,'Tarifa Compacta'!B:B,"",0,1)</f>
        <v>5025232951451</v>
      </c>
      <c r="C14" s="343" t="s">
        <v>383</v>
      </c>
      <c r="D14" s="340" t="s">
        <v>1049</v>
      </c>
      <c r="E14" s="344" t="str">
        <f>IFERROR(VLOOKUP($C14,'Tarifa Compacta'!$C:$E,3,0),"")</f>
        <v>ZY, vent. rec. calor avanzada, 800 m³/h, DC, filtro F7, con control</v>
      </c>
      <c r="F14" s="342">
        <f>IFERROR(VLOOKUP($C14,'Tarifa Compacta'!$C:$F,4,0),"")</f>
        <v>5115</v>
      </c>
    </row>
    <row r="15" spans="1:8" s="326" customFormat="1" ht="18.75" outlineLevel="1">
      <c r="B15" s="338" t="str">
        <f>_xlfn.XLOOKUP(C15,'Tarifa Compacta'!C:C,'Tarifa Compacta'!B:B,"",0,1)</f>
        <v>5025232951468</v>
      </c>
      <c r="C15" s="343" t="s">
        <v>384</v>
      </c>
      <c r="D15" s="340" t="s">
        <v>1049</v>
      </c>
      <c r="E15" s="344" t="str">
        <f>IFERROR(VLOOKUP($C15,'Tarifa Compacta'!$C:$E,3,0),"")</f>
        <v>ZY, vent. rec. calor avanzada, 1000 m³/h, DC, filtro F7, con control</v>
      </c>
      <c r="F15" s="342">
        <f>IFERROR(VLOOKUP($C15,'Tarifa Compacta'!$C:$F,4,0),"")</f>
        <v>5996</v>
      </c>
    </row>
    <row r="16" spans="1:8" s="326" customFormat="1" ht="18.75" outlineLevel="1">
      <c r="B16" s="338" t="str">
        <f>_xlfn.XLOOKUP(C16,'Tarifa Compacta'!C:C,'Tarifa Compacta'!B:B,"",0,1)</f>
        <v>5025232951475</v>
      </c>
      <c r="C16" s="343" t="s">
        <v>385</v>
      </c>
      <c r="D16" s="340" t="s">
        <v>1049</v>
      </c>
      <c r="E16" s="344" t="str">
        <f>IFERROR(VLOOKUP($C16,'Tarifa Compacta'!$C:$E,3,0),"")</f>
        <v>ZY, vent. rec. calor avanzada, 1500 m³/h, DC, filtro F7 , con control</v>
      </c>
      <c r="F16" s="342">
        <f>IFERROR(VLOOKUP($C16,'Tarifa Compacta'!$C:$F,4,0),"")</f>
        <v>8819</v>
      </c>
    </row>
    <row r="17" spans="1:8" s="326" customFormat="1" ht="18.75" outlineLevel="1">
      <c r="B17" s="338" t="str">
        <f>_xlfn.XLOOKUP(C17,'Tarifa Compacta'!C:C,'Tarifa Compacta'!B:B,"",0,1)</f>
        <v>5025232951482</v>
      </c>
      <c r="C17" s="343" t="s">
        <v>386</v>
      </c>
      <c r="D17" s="340" t="s">
        <v>1049</v>
      </c>
      <c r="E17" s="344" t="str">
        <f>IFERROR(VLOOKUP($C17,'Tarifa Compacta'!$C:$E,3,0),"")</f>
        <v>ZY, vent. rec. calor avanzada, 2000 m³/h, DC, filtro F7 , con control</v>
      </c>
      <c r="F17" s="342">
        <f>IFERROR(VLOOKUP($C17,'Tarifa Compacta'!$C:$F,4,0),"")</f>
        <v>10999</v>
      </c>
    </row>
    <row r="18" spans="1:8" s="326" customFormat="1" ht="18.75" outlineLevel="1">
      <c r="B18" s="338" t="str">
        <f>_xlfn.XLOOKUP(C18,'Tarifa Compacta'!C:C,'Tarifa Compacta'!B:B,"",0,1)</f>
        <v>5025232951499</v>
      </c>
      <c r="C18" s="343" t="s">
        <v>387</v>
      </c>
      <c r="D18" s="340" t="s">
        <v>1049</v>
      </c>
      <c r="E18" s="344" t="str">
        <f>IFERROR(VLOOKUP($C18,'Tarifa Compacta'!$C:$E,3,0),"")</f>
        <v>Filtro de alta eficiencia. Reemplazo para  FV-15ZY1G</v>
      </c>
      <c r="F18" s="342">
        <f>IFERROR(VLOOKUP($C18,'Tarifa Compacta'!$C:$F,4,0),"")</f>
        <v>89</v>
      </c>
    </row>
    <row r="19" spans="1:8" s="326" customFormat="1" ht="18.75" outlineLevel="1">
      <c r="B19" s="338" t="str">
        <f>_xlfn.XLOOKUP(C19,'Tarifa Compacta'!C:C,'Tarifa Compacta'!B:B,"",0,1)</f>
        <v>5025232951505</v>
      </c>
      <c r="C19" s="343" t="s">
        <v>388</v>
      </c>
      <c r="D19" s="340" t="s">
        <v>1049</v>
      </c>
      <c r="E19" s="344" t="str">
        <f>IFERROR(VLOOKUP($C19,'Tarifa Compacta'!$C:$E,3,0),"")</f>
        <v>Filtro de alta eficiencia. Reemplazo para  FV-25ZY1G</v>
      </c>
      <c r="F19" s="342">
        <f>IFERROR(VLOOKUP($C19,'Tarifa Compacta'!$C:$F,4,0),"")</f>
        <v>89</v>
      </c>
    </row>
    <row r="20" spans="1:8" s="326" customFormat="1" ht="18.75" outlineLevel="1">
      <c r="B20" s="338" t="str">
        <f>_xlfn.XLOOKUP(C20,'Tarifa Compacta'!C:C,'Tarifa Compacta'!B:B,"",0,1)</f>
        <v>5025232951512</v>
      </c>
      <c r="C20" s="343" t="s">
        <v>389</v>
      </c>
      <c r="D20" s="340" t="s">
        <v>1049</v>
      </c>
      <c r="E20" s="344" t="str">
        <f>IFERROR(VLOOKUP($C20,'Tarifa Compacta'!$C:$E,3,0),"")</f>
        <v>Filtro de alta eficiencia. Reemplazo para  FV-35ZY1G</v>
      </c>
      <c r="F20" s="342">
        <f>IFERROR(VLOOKUP($C20,'Tarifa Compacta'!$C:$F,4,0),"")</f>
        <v>119</v>
      </c>
    </row>
    <row r="21" spans="1:8" s="326" customFormat="1" ht="18.75" outlineLevel="1">
      <c r="B21" s="338" t="str">
        <f>_xlfn.XLOOKUP(C21,'Tarifa Compacta'!C:C,'Tarifa Compacta'!B:B,"",0,1)</f>
        <v>5025232951529</v>
      </c>
      <c r="C21" s="343" t="s">
        <v>390</v>
      </c>
      <c r="D21" s="340" t="s">
        <v>1049</v>
      </c>
      <c r="E21" s="344" t="str">
        <f>IFERROR(VLOOKUP($C21,'Tarifa Compacta'!$C:$E,3,0),"")</f>
        <v>Filtro de alta eficiencia. Reemplazo para  FV-50ZY1G</v>
      </c>
      <c r="F21" s="342">
        <f>IFERROR(VLOOKUP($C21,'Tarifa Compacta'!$C:$F,4,0),"")</f>
        <v>129</v>
      </c>
    </row>
    <row r="22" spans="1:8" s="326" customFormat="1" ht="18.75" outlineLevel="1">
      <c r="B22" s="338" t="str">
        <f>_xlfn.XLOOKUP(C22,'Tarifa Compacta'!C:C,'Tarifa Compacta'!B:B,"",0,1)</f>
        <v>5025232951536</v>
      </c>
      <c r="C22" s="343" t="s">
        <v>391</v>
      </c>
      <c r="D22" s="340" t="s">
        <v>1049</v>
      </c>
      <c r="E22" s="344" t="str">
        <f>IFERROR(VLOOKUP($C22,'Tarifa Compacta'!$C:$E,3,0),"")</f>
        <v>Filtro de alta eficiencia. Reemplazo para  FV-65ZY1G</v>
      </c>
      <c r="F22" s="342">
        <f>IFERROR(VLOOKUP($C22,'Tarifa Compacta'!$C:$F,4,0),"")</f>
        <v>139</v>
      </c>
    </row>
    <row r="23" spans="1:8" s="326" customFormat="1" ht="18.75" outlineLevel="1">
      <c r="B23" s="338" t="str">
        <f>_xlfn.XLOOKUP(C23,'Tarifa Compacta'!C:C,'Tarifa Compacta'!B:B,"",0,1)</f>
        <v>5025232951543</v>
      </c>
      <c r="C23" s="343" t="s">
        <v>392</v>
      </c>
      <c r="D23" s="340" t="s">
        <v>1049</v>
      </c>
      <c r="E23" s="344" t="str">
        <f>IFERROR(VLOOKUP($C23,'Tarifa Compacta'!$C:$E,3,0),"")</f>
        <v>Filtro de alta eficiencia (este modelo requiere 2 sets de filtros)</v>
      </c>
      <c r="F23" s="342">
        <f>IFERROR(VLOOKUP($C23,'Tarifa Compacta'!$C:$F,4,0),"")</f>
        <v>149</v>
      </c>
    </row>
    <row r="24" spans="1:8" s="326" customFormat="1" ht="18.75" outlineLevel="1">
      <c r="B24" s="338" t="str">
        <f>_xlfn.XLOOKUP(C24,'Tarifa Compacta'!C:C,'Tarifa Compacta'!B:B,"",0,1)</f>
        <v>5025232951550</v>
      </c>
      <c r="C24" s="343" t="s">
        <v>393</v>
      </c>
      <c r="D24" s="340" t="s">
        <v>1049</v>
      </c>
      <c r="E24" s="344" t="str">
        <f>IFERROR(VLOOKUP($C24,'Tarifa Compacta'!$C:$E,3,0),"")</f>
        <v>Filtro de alta eficiencia (este modelo requiere 2 sets de filtros)</v>
      </c>
      <c r="F24" s="342">
        <f>IFERROR(VLOOKUP($C24,'Tarifa Compacta'!$C:$F,4,0),"")</f>
        <v>169</v>
      </c>
    </row>
    <row r="25" spans="1:8" s="326" customFormat="1" ht="18.75" outlineLevel="1">
      <c r="B25" s="338">
        <f>_xlfn.XLOOKUP(C25,'Tarifa Compacta'!C:C,'Tarifa Compacta'!B:B,"",0,1)</f>
        <v>0</v>
      </c>
      <c r="C25" s="343" t="s">
        <v>4956</v>
      </c>
      <c r="D25" s="340" t="s">
        <v>1049</v>
      </c>
      <c r="E25" s="344" t="str">
        <f>IFERROR(VLOOKUP($C25,'Tarifa Compacta'!$C:$E,3,0),"")</f>
        <v>Controlador de calidad de aire y consumo energético</v>
      </c>
      <c r="F25" s="342" t="str">
        <f>IFERROR(VLOOKUP($C25,'Tarifa Compacta'!$C:$F,4,0),"")</f>
        <v>A consultar</v>
      </c>
    </row>
    <row r="26" spans="1:8" s="76" customFormat="1" ht="53.25" customHeight="1">
      <c r="A26" s="326"/>
      <c r="B26" s="228" t="str">
        <f>'Títulos y textos'!A339</f>
        <v>UNIDADES DE VENTILACIÓN CON RECUPERACIÓN DE CALOR SENSIBLE (ZDY)</v>
      </c>
      <c r="C26" s="228"/>
      <c r="D26" s="337"/>
      <c r="E26" s="227"/>
      <c r="F26" s="229" t="str">
        <f>IFERROR(VLOOKUP($C26,'Tarifa Compacta'!$C:$F,4,0),"")</f>
        <v/>
      </c>
      <c r="G26" s="326"/>
      <c r="H26" s="326"/>
    </row>
    <row r="27" spans="1:8" s="76" customFormat="1" ht="15.75" customHeight="1">
      <c r="A27" s="326"/>
      <c r="B27" s="306"/>
      <c r="C27" s="306"/>
      <c r="D27" s="307"/>
      <c r="E27" s="306" t="str">
        <f>IFERROR(VLOOKUP($C27,'Tarifa Compacta'!$C:$E,3,0),"")</f>
        <v/>
      </c>
      <c r="F27" s="305" t="str">
        <f>IFERROR(VLOOKUP($C27,'Tarifa Compacta'!$C:$F,4,0),"")</f>
        <v/>
      </c>
      <c r="G27" s="326"/>
      <c r="H27" s="326"/>
    </row>
    <row r="28" spans="1:8" s="326" customFormat="1" ht="18.75" outlineLevel="1">
      <c r="B28" s="338" t="str">
        <f>_xlfn.XLOOKUP(C28,'Tarifa Compacta'!C:C,'Tarifa Compacta'!B:B,"",0,1)</f>
        <v>-</v>
      </c>
      <c r="C28" s="343" t="s">
        <v>394</v>
      </c>
      <c r="D28" s="340" t="s">
        <v>1049</v>
      </c>
      <c r="E28" s="344" t="str">
        <f>IFERROR(VLOOKUP($C28,'Tarifa Compacta'!$C:$E,3,0),"")</f>
        <v>ZDY, vent. rec. calor,  250 m³/h, AC, filtro no téxtil,con control</v>
      </c>
      <c r="F28" s="342">
        <f>IFERROR(VLOOKUP($C28,'Tarifa Compacta'!$C:$F,4,0),"")</f>
        <v>2042</v>
      </c>
    </row>
    <row r="29" spans="1:8" s="326" customFormat="1" ht="18.75" outlineLevel="1">
      <c r="B29" s="338" t="str">
        <f>_xlfn.XLOOKUP(C29,'Tarifa Compacta'!C:C,'Tarifa Compacta'!B:B,"",0,1)</f>
        <v>-</v>
      </c>
      <c r="C29" s="343" t="s">
        <v>395</v>
      </c>
      <c r="D29" s="340" t="s">
        <v>1049</v>
      </c>
      <c r="E29" s="344" t="str">
        <f>IFERROR(VLOOKUP($C29,'Tarifa Compacta'!$C:$E,3,0),"")</f>
        <v>ZDY, vent. rec. calor,  350 m³/h, AC, filtro no téxtil,con control</v>
      </c>
      <c r="F29" s="342">
        <f>IFERROR(VLOOKUP($C29,'Tarifa Compacta'!$C:$F,4,0),"")</f>
        <v>2472</v>
      </c>
    </row>
    <row r="30" spans="1:8" s="326" customFormat="1" ht="18.75" outlineLevel="1">
      <c r="B30" s="338" t="str">
        <f>_xlfn.XLOOKUP(C30,'Tarifa Compacta'!C:C,'Tarifa Compacta'!B:B,"",0,1)</f>
        <v>5025232878277</v>
      </c>
      <c r="C30" s="343" t="s">
        <v>396</v>
      </c>
      <c r="D30" s="340" t="s">
        <v>1049</v>
      </c>
      <c r="E30" s="344" t="str">
        <f>IFERROR(VLOOKUP($C30,'Tarifa Compacta'!$C:$E,3,0),"")</f>
        <v>ZDY, vent. rec. calor,  500 m³/h, AC, filtro no téxtil,con control</v>
      </c>
      <c r="F30" s="342">
        <f>IFERROR(VLOOKUP($C30,'Tarifa Compacta'!$C:$F,4,0),"")</f>
        <v>2974</v>
      </c>
    </row>
    <row r="31" spans="1:8" s="326" customFormat="1" ht="18.75" outlineLevel="1">
      <c r="B31" s="338" t="str">
        <f>_xlfn.XLOOKUP(C31,'Tarifa Compacta'!C:C,'Tarifa Compacta'!B:B,"",0,1)</f>
        <v>-</v>
      </c>
      <c r="C31" s="343" t="s">
        <v>713</v>
      </c>
      <c r="D31" s="340" t="s">
        <v>1049</v>
      </c>
      <c r="E31" s="344" t="str">
        <f>IFERROR(VLOOKUP($C31,'Tarifa Compacta'!$C:$E,3,0),"")</f>
        <v>ZDY, vent. rec. calor,  800 m³/h, AC, filtro no téxtil,con control</v>
      </c>
      <c r="F31" s="342">
        <f>IFERROR(VLOOKUP($C31,'Tarifa Compacta'!$C:$F,4,0),"")</f>
        <v>3739</v>
      </c>
    </row>
    <row r="32" spans="1:8" s="326" customFormat="1" ht="18.75" outlineLevel="1">
      <c r="B32" s="348" t="str">
        <f>_xlfn.XLOOKUP(C32,'Tarifa Compacta'!C:C,'Tarifa Compacta'!B:B,"",0,1)</f>
        <v>5025232878253</v>
      </c>
      <c r="C32" s="345" t="s">
        <v>397</v>
      </c>
      <c r="D32" s="346" t="s">
        <v>1049</v>
      </c>
      <c r="E32" s="347" t="str">
        <f>IFERROR(VLOOKUP($C32,'Tarifa Compacta'!$C:$E,3,0),"")</f>
        <v>ZDY, vent. rec. calor,  1000 m³/h, AC, filtro no téxtil,con control</v>
      </c>
      <c r="F32" s="259">
        <f>IFERROR(VLOOKUP($C32,'Tarifa Compacta'!$C:$F,4,0),"")</f>
        <v>4392</v>
      </c>
    </row>
    <row r="33" spans="1:8" s="326" customFormat="1" ht="29.25" customHeight="1" outlineLevel="1">
      <c r="B33" s="338"/>
      <c r="C33" s="345"/>
      <c r="D33" s="346"/>
      <c r="E33" s="347" t="str">
        <f>IFERROR(VLOOKUP($C33,'Tarifa Compacta'!$C:$E,3,0),"")</f>
        <v/>
      </c>
      <c r="F33" s="259" t="str">
        <f>IFERROR(VLOOKUP($C33,'Tarifa Compacta'!$C:$F,4,0),"")</f>
        <v/>
      </c>
    </row>
    <row r="34" spans="1:8" s="76" customFormat="1" ht="50.25" customHeight="1">
      <c r="A34" s="326"/>
      <c r="B34" s="388" t="str">
        <f>'Títulos y textos'!A340</f>
        <v>UNIDADES DE VENTILACIÓN CON RECUPERACIÓN DE CALOR CON BATERÍA DX (HRPT)</v>
      </c>
      <c r="C34" s="388"/>
      <c r="D34" s="389"/>
      <c r="E34" s="388"/>
      <c r="F34" s="390" t="str">
        <f>IFERROR(VLOOKUP($C34,'Tarifa Compacta'!$C:$F,4,0),"")</f>
        <v/>
      </c>
      <c r="G34" s="326"/>
      <c r="H34" s="326"/>
    </row>
    <row r="35" spans="1:8" s="76" customFormat="1" ht="53.25" customHeight="1">
      <c r="A35" s="326"/>
      <c r="B35" s="228" t="str">
        <f>'Títulos y textos'!A341</f>
        <v>UNIDADES DE VENTILACIÓN CON RECUPERACIÓN DE CALOR CON BATERÍA DX (ZDX)</v>
      </c>
      <c r="C35" s="228"/>
      <c r="D35" s="337"/>
      <c r="E35" s="227"/>
      <c r="F35" s="229" t="str">
        <f>IFERROR(VLOOKUP($C35,'Tarifa Compacta'!$C:$F,4,0),"")</f>
        <v/>
      </c>
      <c r="G35" s="326"/>
      <c r="H35" s="326"/>
    </row>
    <row r="36" spans="1:8" s="76" customFormat="1" ht="15.6" customHeight="1">
      <c r="A36" s="326"/>
      <c r="B36" s="306"/>
      <c r="C36" s="306"/>
      <c r="D36" s="307"/>
      <c r="E36" s="306" t="str">
        <f>IFERROR(VLOOKUP($C36,'Tarifa Compacta'!$C:$E,3,0),"")</f>
        <v/>
      </c>
      <c r="F36" s="305" t="str">
        <f>IFERROR(VLOOKUP($C36,'Tarifa Compacta'!$C:$F,4,0),"")</f>
        <v/>
      </c>
      <c r="G36" s="326"/>
      <c r="H36" s="326"/>
    </row>
    <row r="37" spans="1:8" s="326" customFormat="1" ht="18.75" outlineLevel="1">
      <c r="B37" s="654" t="str">
        <f>_xlfn.XLOOKUP(C37,'Tarifa Compacta'!C:C,'Tarifa Compacta'!B:B,"",0,1)</f>
        <v>4010869370226</v>
      </c>
      <c r="C37" s="692" t="s">
        <v>737</v>
      </c>
      <c r="D37" s="693" t="s">
        <v>1049</v>
      </c>
      <c r="E37" s="694" t="str">
        <f>IFERROR(VLOOKUP($C37,'Tarifa Compacta'!$C:$E,3,0),"")</f>
        <v>Recuperador de alta eficiencia con batería DX 400m3/h</v>
      </c>
      <c r="F37" s="695">
        <f>IFERROR(VLOOKUP($C37,'Tarifa Compacta'!$C:$F,4,0),"")</f>
        <v>4297</v>
      </c>
    </row>
    <row r="38" spans="1:8" s="326" customFormat="1" ht="18.75" outlineLevel="1">
      <c r="B38" s="654" t="str">
        <f>_xlfn.XLOOKUP(C38,'Tarifa Compacta'!C:C,'Tarifa Compacta'!B:B,"",0,1)</f>
        <v>4010869371742</v>
      </c>
      <c r="C38" s="651" t="s">
        <v>739</v>
      </c>
      <c r="D38" s="693"/>
      <c r="E38" s="674" t="str">
        <f>IFERROR(VLOOKUP($C38,'Tarifa Compacta'!$C:$E,3,0),"")</f>
        <v>Recuperador de alta eficiencia con batería DX 800m3/h</v>
      </c>
      <c r="F38" s="695">
        <f>IFERROR(VLOOKUP($C38,'Tarifa Compacta'!$C:$F,4,0),"")</f>
        <v>5614</v>
      </c>
    </row>
    <row r="39" spans="1:8" s="326" customFormat="1" ht="18.75" outlineLevel="1">
      <c r="B39" s="654" t="str">
        <f>_xlfn.XLOOKUP(C39,'Tarifa Compacta'!C:C,'Tarifa Compacta'!B:B,"",0,1)</f>
        <v>4010869370257</v>
      </c>
      <c r="C39" s="651" t="s">
        <v>731</v>
      </c>
      <c r="D39" s="693"/>
      <c r="E39" s="674" t="str">
        <f>IFERROR(VLOOKUP($C39,'Tarifa Compacta'!$C:$E,3,0),"")</f>
        <v>Recuperador de alta eficiencia con batería DX 1200m3/h</v>
      </c>
      <c r="F39" s="695">
        <f>IFERROR(VLOOKUP($C39,'Tarifa Compacta'!$C:$F,4,0),"")</f>
        <v>7456</v>
      </c>
    </row>
    <row r="40" spans="1:8" s="326" customFormat="1" ht="18.75" outlineLevel="1">
      <c r="B40" s="654" t="str">
        <f>_xlfn.XLOOKUP(C40,'Tarifa Compacta'!C:C,'Tarifa Compacta'!B:B,"",0,1)</f>
        <v>4010869354066</v>
      </c>
      <c r="C40" s="651" t="s">
        <v>733</v>
      </c>
      <c r="D40" s="693"/>
      <c r="E40" s="674" t="str">
        <f>IFERROR(VLOOKUP($C40,'Tarifa Compacta'!$C:$E,3,0),"")</f>
        <v>Recuperador de alta eficiencia con batería DX 1600m3/h</v>
      </c>
      <c r="F40" s="695">
        <f>IFERROR(VLOOKUP($C40,'Tarifa Compacta'!$C:$F,4,0),"")</f>
        <v>9108</v>
      </c>
    </row>
    <row r="41" spans="1:8" s="326" customFormat="1" ht="18.75" outlineLevel="1">
      <c r="B41" s="654" t="str">
        <f>_xlfn.XLOOKUP(C41,'Tarifa Compacta'!C:C,'Tarifa Compacta'!B:B,"",0,1)</f>
        <v>4010869353854</v>
      </c>
      <c r="C41" s="651" t="s">
        <v>735</v>
      </c>
      <c r="D41" s="693"/>
      <c r="E41" s="674" t="str">
        <f>IFERROR(VLOOKUP($C41,'Tarifa Compacta'!$C:$E,3,0),"")</f>
        <v>Recuperador de alta eficiencia con batería DX 2000m3/h</v>
      </c>
      <c r="F41" s="695">
        <f>IFERROR(VLOOKUP($C41,'Tarifa Compacta'!$C:$F,4,0),"")</f>
        <v>10668</v>
      </c>
    </row>
    <row r="42" spans="1:8" s="76" customFormat="1" ht="53.25" customHeight="1">
      <c r="A42" s="326"/>
      <c r="B42" s="228" t="str">
        <f>'Títulos y textos'!A342</f>
        <v>UNIDADES DE VENTILACIÓN CON RECUPERACIÓN DE CALOR DX Y BATERÍA</v>
      </c>
      <c r="C42" s="228"/>
      <c r="D42" s="337"/>
      <c r="E42" s="227"/>
      <c r="F42" s="229" t="str">
        <f>IFERROR(VLOOKUP($C42,'Tarifa Compacta'!$C:$F,4,0),"")</f>
        <v/>
      </c>
      <c r="G42" s="326"/>
      <c r="H42" s="326"/>
    </row>
    <row r="43" spans="1:8" s="76" customFormat="1" ht="15.75" customHeight="1">
      <c r="A43" s="326"/>
      <c r="B43" s="306"/>
      <c r="C43" s="306"/>
      <c r="D43" s="307"/>
      <c r="E43" s="306" t="str">
        <f>IFERROR(VLOOKUP($C43,'Tarifa Compacta'!$C:$E,3,0),"")</f>
        <v/>
      </c>
      <c r="F43" s="305" t="str">
        <f>IFERROR(VLOOKUP($C43,'Tarifa Compacta'!$C:$F,4,0),"")</f>
        <v/>
      </c>
      <c r="G43" s="326"/>
      <c r="H43" s="326"/>
    </row>
    <row r="44" spans="1:8" s="326" customFormat="1" ht="18.75" outlineLevel="1">
      <c r="B44" s="338" t="str">
        <f>_xlfn.XLOOKUP(C44,'Tarifa Compacta'!C:C,'Tarifa Compacta'!B:B,"",0,1)</f>
        <v>4010869350433</v>
      </c>
      <c r="C44" s="339" t="s">
        <v>578</v>
      </c>
      <c r="D44" s="340" t="s">
        <v>1049</v>
      </c>
      <c r="E44" s="341" t="str">
        <f>IFERROR(VLOOKUP($C44,'Tarifa Compacta'!$C:$E,3,0),"")</f>
        <v>Recuperador entálpico 500 m3/h</v>
      </c>
      <c r="F44" s="342">
        <f>IFERROR(VLOOKUP($C44,'Tarifa Compacta'!$C:$F,4,0),"")</f>
        <v>5830</v>
      </c>
    </row>
    <row r="45" spans="1:8" s="326" customFormat="1" ht="18.75" outlineLevel="1">
      <c r="B45" s="338" t="str">
        <f>_xlfn.XLOOKUP(C45,'Tarifa Compacta'!C:C,'Tarifa Compacta'!B:B,"",0,1)</f>
        <v>4010869350440</v>
      </c>
      <c r="C45" s="343" t="s">
        <v>579</v>
      </c>
      <c r="D45" s="340" t="s">
        <v>1049</v>
      </c>
      <c r="E45" s="344" t="str">
        <f>IFERROR(VLOOKUP($C45,'Tarifa Compacta'!$C:$E,3,0),"")</f>
        <v>Recuperador entálpico 800 m3/h</v>
      </c>
      <c r="F45" s="342">
        <f>IFERROR(VLOOKUP($C45,'Tarifa Compacta'!$C:$F,4,0),"")</f>
        <v>6996</v>
      </c>
    </row>
    <row r="46" spans="1:8" s="326" customFormat="1" ht="18.75" outlineLevel="1">
      <c r="B46" s="348" t="str">
        <f>_xlfn.XLOOKUP(C46,'Tarifa Compacta'!C:C,'Tarifa Compacta'!B:B,"",0,1)</f>
        <v>4010869350457</v>
      </c>
      <c r="C46" s="345" t="s">
        <v>580</v>
      </c>
      <c r="D46" s="346" t="s">
        <v>1049</v>
      </c>
      <c r="E46" s="347" t="str">
        <f>IFERROR(VLOOKUP($C46,'Tarifa Compacta'!$C:$E,3,0),"")</f>
        <v>Recuperador entálpico 1000 m3/h</v>
      </c>
      <c r="F46" s="259">
        <f>IFERROR(VLOOKUP($C46,'Tarifa Compacta'!$C:$F,4,0),"")</f>
        <v>8045</v>
      </c>
    </row>
    <row r="47" spans="1:8" s="76" customFormat="1" ht="53.25" customHeight="1">
      <c r="A47" s="326"/>
      <c r="B47" s="228" t="str">
        <f>'Títulos y textos'!A343</f>
        <v>UNIDADES DE VENTILACIÓN CON RECUPERACIÓN DE CALOR SENSIBLE Y BATERÍA DX</v>
      </c>
      <c r="C47" s="228"/>
      <c r="D47" s="337"/>
      <c r="E47" s="227"/>
      <c r="F47" s="229" t="str">
        <f>IFERROR(VLOOKUP($C47,'Tarifa Compacta'!$C:$F,4,0),"")</f>
        <v/>
      </c>
      <c r="G47" s="326"/>
      <c r="H47" s="326"/>
    </row>
    <row r="48" spans="1:8" s="76" customFormat="1" ht="15.75" customHeight="1">
      <c r="A48" s="326"/>
      <c r="B48" s="306"/>
      <c r="C48" s="306"/>
      <c r="D48" s="307"/>
      <c r="E48" s="306" t="str">
        <f>IFERROR(VLOOKUP($C48,'Tarifa Compacta'!$C:$E,3,0),"")</f>
        <v/>
      </c>
      <c r="F48" s="305" t="str">
        <f>IFERROR(VLOOKUP($C48,'Tarifa Compacta'!$C:$F,4,0),"")</f>
        <v/>
      </c>
      <c r="G48" s="326"/>
      <c r="H48" s="326"/>
    </row>
    <row r="49" spans="1:8" s="326" customFormat="1" ht="18.75" outlineLevel="1">
      <c r="B49" s="654" t="str">
        <f>_xlfn.XLOOKUP(C49,'Tarifa Compacta'!C:C,'Tarifa Compacta'!B:B,"",0,1)</f>
        <v>4010869353816</v>
      </c>
      <c r="C49" s="692" t="s">
        <v>736</v>
      </c>
      <c r="D49" s="693" t="s">
        <v>1049</v>
      </c>
      <c r="E49" s="694" t="str">
        <f>IFERROR(VLOOKUP($C49,'Tarifa Compacta'!$C:$E,3,0),"")</f>
        <v>Recuperador de calor sensible con batería DX 400m3/h</v>
      </c>
      <c r="F49" s="695">
        <f>IFERROR(VLOOKUP($C49,'Tarifa Compacta'!$C:$F,4,0),"")</f>
        <v>3196</v>
      </c>
    </row>
    <row r="50" spans="1:8" s="326" customFormat="1" ht="18.75" outlineLevel="1">
      <c r="B50" s="654" t="str">
        <f>_xlfn.XLOOKUP(C50,'Tarifa Compacta'!C:C,'Tarifa Compacta'!B:B,"",0,1)</f>
        <v>4010869357708</v>
      </c>
      <c r="C50" s="651" t="s">
        <v>738</v>
      </c>
      <c r="D50" s="693"/>
      <c r="E50" s="674" t="str">
        <f>IFERROR(VLOOKUP($C50,'Tarifa Compacta'!$C:$E,3,0),"")</f>
        <v>Recuperador de calor sensible con batería DX 800m3/h</v>
      </c>
      <c r="F50" s="695">
        <f>IFERROR(VLOOKUP($C50,'Tarifa Compacta'!$C:$F,4,0),"")</f>
        <v>4237</v>
      </c>
    </row>
    <row r="51" spans="1:8" s="326" customFormat="1" ht="18.75" outlineLevel="1">
      <c r="B51" s="654" t="str">
        <f>_xlfn.XLOOKUP(C51,'Tarifa Compacta'!C:C,'Tarifa Compacta'!B:B,"",0,1)</f>
        <v>4010869354967</v>
      </c>
      <c r="C51" s="651" t="s">
        <v>730</v>
      </c>
      <c r="D51" s="693"/>
      <c r="E51" s="674" t="str">
        <f>IFERROR(VLOOKUP($C51,'Tarifa Compacta'!$C:$E,3,0),"")</f>
        <v>Recuperador de calor sensible con batería DX 1200m3/h</v>
      </c>
      <c r="F51" s="695">
        <f>IFERROR(VLOOKUP($C51,'Tarifa Compacta'!$C:$F,4,0),"")</f>
        <v>5345</v>
      </c>
    </row>
    <row r="52" spans="1:8" s="326" customFormat="1" ht="18.75" outlineLevel="1">
      <c r="B52" s="654" t="str">
        <f>_xlfn.XLOOKUP(C52,'Tarifa Compacta'!C:C,'Tarifa Compacta'!B:B,"",0,1)</f>
        <v>4010869353885</v>
      </c>
      <c r="C52" s="651" t="s">
        <v>732</v>
      </c>
      <c r="D52" s="693"/>
      <c r="E52" s="674" t="str">
        <f>IFERROR(VLOOKUP($C52,'Tarifa Compacta'!$C:$E,3,0),"")</f>
        <v>Recuperador de calor sensible con batería DX 1600m3/h</v>
      </c>
      <c r="F52" s="695">
        <f>IFERROR(VLOOKUP($C52,'Tarifa Compacta'!$C:$F,4,0),"")</f>
        <v>6263</v>
      </c>
    </row>
    <row r="53" spans="1:8" s="326" customFormat="1" ht="18.75" outlineLevel="1">
      <c r="B53" s="657" t="str">
        <f>_xlfn.XLOOKUP(C53,'Tarifa Compacta'!C:C,'Tarifa Compacta'!B:B,"",0,1)</f>
        <v>4010869353823</v>
      </c>
      <c r="C53" s="696" t="s">
        <v>734</v>
      </c>
      <c r="D53" s="697"/>
      <c r="E53" s="671" t="str">
        <f>IFERROR(VLOOKUP($C53,'Tarifa Compacta'!$C:$E,3,0),"")</f>
        <v>Recuperador de calor sensible con batería DX 2000m3/h</v>
      </c>
      <c r="F53" s="698">
        <f>IFERROR(VLOOKUP($C53,'Tarifa Compacta'!$C:$F,4,0),"")</f>
        <v>7915</v>
      </c>
    </row>
    <row r="54" spans="1:8" s="7" customFormat="1" ht="23.85" customHeight="1"/>
    <row r="55" spans="1:8" s="484" customFormat="1" ht="21">
      <c r="A55" s="326"/>
      <c r="B55" s="388" t="str">
        <f>'Títulos y textos'!A309</f>
        <v>CORTINAS DE AIRE</v>
      </c>
      <c r="C55" s="388"/>
      <c r="D55" s="389"/>
      <c r="E55" s="388"/>
      <c r="F55" s="390" t="str">
        <f>IFERROR(VLOOKUP($C55,'Tarifa Compacta'!$C:$F,4,0),"")</f>
        <v/>
      </c>
      <c r="G55" s="326"/>
      <c r="H55" s="326"/>
    </row>
    <row r="56" spans="1:8" s="484" customFormat="1" ht="21">
      <c r="A56" s="326"/>
      <c r="B56" s="228" t="str">
        <f>'Títulos y textos'!A310</f>
        <v>CORTINAS DE AIRE SIN BATERÍA (SÓLO VENTILACIÓN)</v>
      </c>
      <c r="C56" s="228"/>
      <c r="D56" s="337"/>
      <c r="E56" s="227"/>
      <c r="F56" s="229" t="str">
        <f>IFERROR(VLOOKUP($C56,'Tarifa Compacta'!$C:$F,4,0),"")</f>
        <v/>
      </c>
      <c r="G56" s="326"/>
      <c r="H56" s="326"/>
    </row>
    <row r="57" spans="1:8" s="484" customFormat="1" ht="18.75">
      <c r="A57" s="326"/>
      <c r="B57" s="306"/>
      <c r="C57" s="306"/>
      <c r="D57" s="307"/>
      <c r="E57" s="306" t="str">
        <f>IFERROR(VLOOKUP($C57,'Tarifa Compacta'!$C:$E,3,0),"")</f>
        <v/>
      </c>
      <c r="F57" s="305" t="str">
        <f>IFERROR(VLOOKUP($C57,'Tarifa Compacta'!$C:$F,4,0),"")</f>
        <v/>
      </c>
      <c r="G57" s="326"/>
      <c r="H57" s="326"/>
    </row>
    <row r="58" spans="1:8" s="485" customFormat="1" ht="18.75" outlineLevel="1">
      <c r="A58" s="326"/>
      <c r="B58" s="338" t="str">
        <f>_xlfn.XLOOKUP(C58,'Tarifa Compacta'!C:C,'Tarifa Compacta'!B:B,"",0,1)</f>
        <v>5025232324804</v>
      </c>
      <c r="C58" s="339" t="s">
        <v>712</v>
      </c>
      <c r="D58" s="340" t="s">
        <v>1049</v>
      </c>
      <c r="E58" s="341" t="str">
        <f>IFERROR(VLOOKUP($C58,'Tarifa Compacta'!$C:$E,3,0),"")</f>
        <v>Ancho 900 mm</v>
      </c>
      <c r="F58" s="342">
        <f>IFERROR(VLOOKUP($C58,'Tarifa Compacta'!$C:$F,4,0),"")</f>
        <v>593</v>
      </c>
      <c r="G58" s="326"/>
      <c r="H58" s="326"/>
    </row>
    <row r="59" spans="1:8" s="485" customFormat="1" ht="18.75" outlineLevel="1">
      <c r="A59" s="326"/>
      <c r="B59" s="338" t="str">
        <f>_xlfn.XLOOKUP(C59,'Tarifa Compacta'!C:C,'Tarifa Compacta'!B:B,"",0,1)</f>
        <v>5025232324842</v>
      </c>
      <c r="C59" s="343" t="s">
        <v>711</v>
      </c>
      <c r="D59" s="340"/>
      <c r="E59" s="344" t="str">
        <f>IFERROR(VLOOKUP($C59,'Tarifa Compacta'!$C:$E,3,0),"")</f>
        <v>Ancho 1.200 mm</v>
      </c>
      <c r="F59" s="342">
        <f>IFERROR(VLOOKUP($C59,'Tarifa Compacta'!$C:$F,4,0),"")</f>
        <v>645</v>
      </c>
      <c r="G59" s="326"/>
      <c r="H59" s="326"/>
    </row>
    <row r="60" spans="1:8" s="485" customFormat="1" ht="18.75" outlineLevel="1">
      <c r="A60" s="326"/>
      <c r="B60" s="338" t="str">
        <f>_xlfn.XLOOKUP(C60,'Tarifa Compacta'!C:C,'Tarifa Compacta'!B:B,"",0,1)</f>
        <v>5025232872985</v>
      </c>
      <c r="C60" s="343" t="s">
        <v>407</v>
      </c>
      <c r="D60" s="340"/>
      <c r="E60" s="344" t="str">
        <f>IFERROR(VLOOKUP($C60,'Tarifa Compacta'!$C:$E,3,0),"")</f>
        <v>Ancho 900 mm</v>
      </c>
      <c r="F60" s="342">
        <f>IFERROR(VLOOKUP($C60,'Tarifa Compacta'!$C:$F,4,0),"")</f>
        <v>745</v>
      </c>
      <c r="G60" s="326"/>
      <c r="H60" s="326"/>
    </row>
    <row r="61" spans="1:8" s="485" customFormat="1" ht="18.75" outlineLevel="1">
      <c r="A61" s="326"/>
      <c r="B61" s="338" t="str">
        <f>_xlfn.XLOOKUP(C61,'Tarifa Compacta'!C:C,'Tarifa Compacta'!B:B,"",0,1)</f>
        <v>5025232872992</v>
      </c>
      <c r="C61" s="343" t="s">
        <v>408</v>
      </c>
      <c r="D61" s="340"/>
      <c r="E61" s="344" t="str">
        <f>IFERROR(VLOOKUP($C61,'Tarifa Compacta'!$C:$E,3,0),"")</f>
        <v>Ancho 1.200 mm</v>
      </c>
      <c r="F61" s="342">
        <f>IFERROR(VLOOKUP($C61,'Tarifa Compacta'!$C:$F,4,0),"")</f>
        <v>854</v>
      </c>
      <c r="G61" s="326"/>
      <c r="H61" s="326"/>
    </row>
    <row r="62" spans="1:8" s="485" customFormat="1" ht="18.75" outlineLevel="1">
      <c r="A62" s="326"/>
      <c r="B62" s="348" t="str">
        <f>_xlfn.XLOOKUP(C62,'Tarifa Compacta'!C:C,'Tarifa Compacta'!B:B,"",0,1)</f>
        <v>5025232873005</v>
      </c>
      <c r="C62" s="345" t="s">
        <v>409</v>
      </c>
      <c r="D62" s="346"/>
      <c r="E62" s="347" t="str">
        <f>IFERROR(VLOOKUP($C62,'Tarifa Compacta'!$C:$E,3,0),"")</f>
        <v>Ancho 1.500 mm</v>
      </c>
      <c r="F62" s="259">
        <f>IFERROR(VLOOKUP($C62,'Tarifa Compacta'!$C:$F,4,0),"")</f>
        <v>1038</v>
      </c>
      <c r="G62" s="326"/>
      <c r="H62" s="326"/>
    </row>
    <row r="63" spans="1:8" s="7" customFormat="1"/>
    <row r="64" spans="1:8" s="7" customFormat="1">
      <c r="B64" s="36" t="str">
        <f>'Títulos y textos'!A19</f>
        <v>* PVPR significa Precio de Venta al Público Recomendado</v>
      </c>
    </row>
    <row r="65" s="7" customFormat="1"/>
    <row r="66" s="7" customFormat="1"/>
    <row r="67" s="7" customFormat="1"/>
    <row r="68" s="7" customFormat="1"/>
    <row r="69" s="7" customFormat="1"/>
    <row r="70" s="7" customFormat="1"/>
    <row r="71" s="7" customFormat="1"/>
    <row r="72" s="7" customFormat="1"/>
    <row r="73" s="7" customFormat="1"/>
    <row r="74" s="7" customFormat="1"/>
    <row r="75" s="7" customFormat="1"/>
    <row r="76" s="7" customFormat="1"/>
  </sheetData>
  <sheetProtection algorithmName="SHA-512" hashValue="iRlzZ1na6WLFZ2QjolQ6vhrKIbyekWFJ/oz2cwo+3+Up3S0wTHXf+abWKqfrnz0q1E8DOZaegbaxGBam2/h3gQ==" saltValue="JZ8oypdpBXhDI2IOg9K+5w==" spinCount="100000" sheet="1" objects="1" scenarios="1"/>
  <hyperlinks>
    <hyperlink ref="B4" r:id="rId1" display="www.aircon.panasonic.pt" xr:uid="{B2FA427C-9E15-4009-BA72-9219BF08A1A4}"/>
  </hyperlinks>
  <pageMargins left="0.7" right="0.7" top="0.75" bottom="0.75" header="0.3" footer="0.3"/>
  <customProperties>
    <customPr name="_pios_id" r:id="rId2"/>
  </customProperties>
  <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814E09-2112-45DB-BC47-542F730F8D7C}">
  <sheetPr codeName="Hoja16">
    <tabColor rgb="FF006685"/>
  </sheetPr>
  <dimension ref="A1:F24"/>
  <sheetViews>
    <sheetView zoomScaleNormal="100" workbookViewId="0">
      <pane ySplit="5" topLeftCell="A6" activePane="bottomLeft" state="frozen"/>
      <selection pane="bottomLeft" activeCell="B1" sqref="B1"/>
    </sheetView>
  </sheetViews>
  <sheetFormatPr baseColWidth="10" defaultColWidth="0" defaultRowHeight="15"/>
  <cols>
    <col min="1" max="1" width="2.140625" customWidth="1"/>
    <col min="2" max="2" width="20.5703125" customWidth="1"/>
    <col min="3" max="3" width="30.5703125" style="727" customWidth="1"/>
    <col min="4" max="4" width="125.5703125" customWidth="1"/>
    <col min="5" max="5" width="15.5703125" customWidth="1"/>
    <col min="6" max="6" width="10.85546875" customWidth="1"/>
    <col min="7" max="16384" width="10.85546875" hidden="1"/>
  </cols>
  <sheetData>
    <row r="1" spans="1:6" ht="12" customHeight="1">
      <c r="A1" s="252"/>
      <c r="B1" s="252"/>
      <c r="C1" s="719"/>
      <c r="D1" s="602"/>
      <c r="E1" s="603"/>
    </row>
    <row r="2" spans="1:6" ht="30" customHeight="1">
      <c r="A2" s="248"/>
      <c r="B2" s="604"/>
      <c r="C2" s="725"/>
      <c r="D2" s="605"/>
      <c r="E2" s="606"/>
      <c r="F2" s="7"/>
    </row>
    <row r="3" spans="1:6" ht="30" customHeight="1">
      <c r="A3" s="249"/>
      <c r="B3" s="371" t="str">
        <f>'Títulos y textos'!A345</f>
        <v>CHILLERS EN STOCK</v>
      </c>
      <c r="C3" s="371"/>
      <c r="D3" s="371" t="str">
        <f>'Tarifa Compacta'!E2</f>
        <v>Febrero 2025</v>
      </c>
      <c r="E3" s="599"/>
      <c r="F3" s="7"/>
    </row>
    <row r="4" spans="1:6" ht="18">
      <c r="A4" s="248"/>
      <c r="B4" s="278" t="str">
        <f>'Tarifa Compacta'!E3</f>
        <v>www.aircon.panasonic.es</v>
      </c>
      <c r="C4" s="600"/>
      <c r="D4" s="601"/>
      <c r="E4" s="279"/>
      <c r="F4" s="7"/>
    </row>
    <row r="5" spans="1:6" ht="39.950000000000003" customHeight="1">
      <c r="A5" s="248"/>
      <c r="B5" s="391" t="str">
        <f>'Títulos y textos'!A8</f>
        <v>CÓDIGO EAN</v>
      </c>
      <c r="C5" s="10" t="str">
        <f>'Títulos y textos'!A9</f>
        <v>MODELO</v>
      </c>
      <c r="D5" s="10" t="str">
        <f>'Títulos y textos'!A10</f>
        <v>DESCRIPCIÓN</v>
      </c>
      <c r="E5" s="10" t="str">
        <f>'Títulos y textos'!A13</f>
        <v>PVPR* (€)</v>
      </c>
      <c r="F5" s="7"/>
    </row>
    <row r="6" spans="1:6" ht="50.1" customHeight="1">
      <c r="A6" s="252"/>
      <c r="B6" s="607" t="str">
        <f>'Títulos y textos'!A346</f>
        <v>CHILLERS EN STOCK</v>
      </c>
      <c r="C6" s="607"/>
      <c r="D6" s="608"/>
      <c r="E6" s="609"/>
      <c r="F6" s="7"/>
    </row>
    <row r="7" spans="1:6" ht="9.9499999999999993" customHeight="1">
      <c r="A7" s="248"/>
      <c r="B7" s="11"/>
      <c r="C7" s="720"/>
      <c r="D7" s="13"/>
      <c r="E7" s="74"/>
      <c r="F7" s="7"/>
    </row>
    <row r="8" spans="1:6" ht="39.950000000000003" customHeight="1">
      <c r="A8" s="248"/>
      <c r="B8" s="595" t="str">
        <f>'Títulos y textos'!A347</f>
        <v>UNIDADES BOMBAS DE CALOR R290</v>
      </c>
      <c r="C8" s="596"/>
      <c r="D8" s="597"/>
      <c r="E8" s="598"/>
      <c r="F8" s="7"/>
    </row>
    <row r="9" spans="1:6" ht="18">
      <c r="A9" s="253"/>
      <c r="B9" s="592"/>
      <c r="C9" s="721" t="s">
        <v>1881</v>
      </c>
      <c r="D9" s="344" t="str">
        <f>VLOOKUP(C9,'Tarifa Compacta'!C:F,3,0)</f>
        <v>Unidad de 50kW sin bomba hidráulica ni depósito de inercia 70ºC T de impulsión</v>
      </c>
      <c r="E9" s="593">
        <f>VLOOKUP(C9,'Tarifa Compacta'!C:F,4,0)</f>
        <v>65622</v>
      </c>
      <c r="F9" s="7"/>
    </row>
    <row r="10" spans="1:6" ht="18">
      <c r="A10" s="248"/>
      <c r="B10" s="592"/>
      <c r="C10" s="721" t="s">
        <v>1882</v>
      </c>
      <c r="D10" s="344" t="str">
        <f>VLOOKUP(C10,'Tarifa Compacta'!C:F,3,0)</f>
        <v>Unidad de 60kW sin bomba hidráulica ni depósito de inercia 70ºC T de impulsión</v>
      </c>
      <c r="E10" s="593">
        <f>VLOOKUP(C10,'Tarifa Compacta'!C:F,4,0)</f>
        <v>69765</v>
      </c>
      <c r="F10" s="7"/>
    </row>
    <row r="11" spans="1:6" ht="18">
      <c r="A11" s="248"/>
      <c r="B11" s="592"/>
      <c r="C11" s="721" t="s">
        <v>1883</v>
      </c>
      <c r="D11" s="344" t="str">
        <f>VLOOKUP(C11,'Tarifa Compacta'!C:F,3,0)</f>
        <v>Unidad de 70kW sin bomba hidráulica ni depósito de inercia 70ºC T de impulsión</v>
      </c>
      <c r="E11" s="593">
        <f>VLOOKUP(C11,'Tarifa Compacta'!C:F,4,0)</f>
        <v>81394</v>
      </c>
      <c r="F11" s="7"/>
    </row>
    <row r="12" spans="1:6" ht="18">
      <c r="A12" s="248"/>
      <c r="B12" s="256"/>
      <c r="C12" s="722" t="s">
        <v>1884</v>
      </c>
      <c r="D12" s="347" t="str">
        <f>VLOOKUP(C12,'Tarifa Compacta'!C:F,3,0)</f>
        <v>Unidad de 80kW sin bomba hidráulica ni depósito de inercia 70ºC T de impulsión</v>
      </c>
      <c r="E12" s="594">
        <f>VLOOKUP(C12,'Tarifa Compacta'!C:F,4,0)</f>
        <v>84923</v>
      </c>
      <c r="F12" s="7"/>
    </row>
    <row r="13" spans="1:6">
      <c r="B13" s="7"/>
      <c r="C13" s="726"/>
      <c r="D13" s="7"/>
      <c r="E13" s="7"/>
      <c r="F13" s="7"/>
    </row>
    <row r="14" spans="1:6" ht="39.950000000000003" customHeight="1">
      <c r="A14" s="248"/>
      <c r="B14" s="595" t="str">
        <f>'Títulos y textos'!A348</f>
        <v>UNIDADES BOMBAS DE CALOR R32</v>
      </c>
      <c r="C14" s="596"/>
      <c r="D14" s="597"/>
      <c r="E14" s="598"/>
      <c r="F14" s="7"/>
    </row>
    <row r="15" spans="1:6" ht="18">
      <c r="A15" s="253"/>
      <c r="B15" s="592"/>
      <c r="C15" s="721" t="s">
        <v>1875</v>
      </c>
      <c r="D15" s="344" t="str">
        <f>VLOOKUP(C15,'Tarifa Compacta'!C:F,3,0)</f>
        <v>Unidad de 70kW con bomba hidráulica, sin depósito de inercia</v>
      </c>
      <c r="E15" s="593">
        <f>VLOOKUP(C15,'Tarifa Compacta'!C:F,4,0)</f>
        <v>33888</v>
      </c>
      <c r="F15" s="7"/>
    </row>
    <row r="16" spans="1:6" ht="18">
      <c r="A16" s="248"/>
      <c r="B16" s="592"/>
      <c r="C16" s="721" t="s">
        <v>1876</v>
      </c>
      <c r="D16" s="344" t="str">
        <f>VLOOKUP(C16,'Tarifa Compacta'!C:F,3,0)</f>
        <v>Unidad de 85kW con bomba hidráulica, sin depósito de inercia</v>
      </c>
      <c r="E16" s="593">
        <f>VLOOKUP(C16,'Tarifa Compacta'!C:F,4,0)</f>
        <v>45366</v>
      </c>
      <c r="F16" s="7"/>
    </row>
    <row r="17" spans="1:6" ht="18">
      <c r="A17" s="248"/>
      <c r="B17" s="592"/>
      <c r="C17" s="721" t="s">
        <v>1877</v>
      </c>
      <c r="D17" s="344" t="str">
        <f>VLOOKUP(C17,'Tarifa Compacta'!C:F,3,0)</f>
        <v>Unidad de 100kW con bomba hidráulica, sin depósito de inercia</v>
      </c>
      <c r="E17" s="593">
        <f>VLOOKUP(C17,'Tarifa Compacta'!C:F,4,0)</f>
        <v>48723</v>
      </c>
      <c r="F17" s="7"/>
    </row>
    <row r="18" spans="1:6" ht="18">
      <c r="A18" s="248"/>
      <c r="B18" s="256"/>
      <c r="C18" s="722" t="s">
        <v>1878</v>
      </c>
      <c r="D18" s="347" t="str">
        <f>VLOOKUP(C18,'Tarifa Compacta'!C:F,3,0)</f>
        <v>Unidad de 130kW con bomba hidráulica, sin depósito de inercia</v>
      </c>
      <c r="E18" s="594">
        <f>VLOOKUP(C18,'Tarifa Compacta'!C:F,4,0)</f>
        <v>53517</v>
      </c>
      <c r="F18" s="7"/>
    </row>
    <row r="19" spans="1:6">
      <c r="B19" s="7"/>
      <c r="C19" s="726"/>
      <c r="D19" s="7"/>
      <c r="E19" s="7"/>
      <c r="F19" s="7"/>
    </row>
    <row r="20" spans="1:6" ht="39.950000000000003" customHeight="1">
      <c r="A20" s="248"/>
      <c r="B20" s="595" t="str">
        <f>'Títulos y textos'!A349</f>
        <v>UNIDADES BOMBAS DE CALOR R410A</v>
      </c>
      <c r="C20" s="596"/>
      <c r="D20" s="597"/>
      <c r="E20" s="598"/>
      <c r="F20" s="7"/>
    </row>
    <row r="21" spans="1:6" ht="18">
      <c r="A21" s="253"/>
      <c r="B21" s="592"/>
      <c r="C21" s="721" t="s">
        <v>1880</v>
      </c>
      <c r="D21" s="344" t="str">
        <f>VLOOKUP(C21,'Tarifa Compacta'!C:F,3,0)</f>
        <v>Unidad de 25kW con bomba hidráulica, sin depósito de inercia</v>
      </c>
      <c r="E21" s="593">
        <f>VLOOKUP(C21,'Tarifa Compacta'!C:F,4,0)</f>
        <v>17278</v>
      </c>
      <c r="F21" s="7"/>
    </row>
    <row r="22" spans="1:6" ht="18">
      <c r="A22" s="248"/>
      <c r="B22" s="256"/>
      <c r="C22" s="722" t="s">
        <v>1879</v>
      </c>
      <c r="D22" s="347" t="str">
        <f>VLOOKUP(C22,'Tarifa Compacta'!C:F,3,0)</f>
        <v>Unidad de 40kW con bomba hidráulica, sin depósito de inercia</v>
      </c>
      <c r="E22" s="594">
        <f>VLOOKUP(C22,'Tarifa Compacta'!C:F,4,0)</f>
        <v>20838</v>
      </c>
      <c r="F22" s="7"/>
    </row>
    <row r="23" spans="1:6" ht="18">
      <c r="A23" s="248"/>
      <c r="B23" s="592"/>
      <c r="C23" s="721"/>
      <c r="D23" s="344"/>
      <c r="E23" s="593"/>
      <c r="F23" s="7"/>
    </row>
    <row r="24" spans="1:6">
      <c r="B24" s="7" t="str">
        <f>'Títulos y textos'!A19</f>
        <v>* PVPR significa Precio de Venta al Público Recomendado</v>
      </c>
      <c r="C24" s="726"/>
      <c r="D24" s="7"/>
      <c r="E24" s="7"/>
      <c r="F24" s="7"/>
    </row>
  </sheetData>
  <sheetProtection algorithmName="SHA-512" hashValue="QjXuf+/KMJjS10DT/+7CZHNro/vnU5NMJoG2L/8dIqX51vEf/3muqK1H6YSSqC2iQq0mT8sk1KbmKoDcBQBX4A==" saltValue="Ciy2Y5NnGY6ESFLbt+BR4w==" spinCount="100000" sheet="1" objects="1" scenarios="1"/>
  <hyperlinks>
    <hyperlink ref="B4" r:id="rId1" display="www.aircon.panasonic.es" xr:uid="{C568446B-92B2-42D4-A025-7E1C43A0179B}"/>
  </hyperlinks>
  <pageMargins left="0.7" right="0.7" top="0.75" bottom="0.75" header="0.3" footer="0.3"/>
  <customProperties>
    <customPr name="_pios_id" r:id="rId2"/>
  </customPropertie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59AE71-2644-448D-BDAD-7F9B98BD604F}">
  <sheetPr codeName="Hoja17">
    <tabColor rgb="FF1DC183"/>
  </sheetPr>
  <dimension ref="A1:L518"/>
  <sheetViews>
    <sheetView zoomScaleNormal="100" workbookViewId="0">
      <pane ySplit="5" topLeftCell="A6" activePane="bottomLeft" state="frozen"/>
      <selection pane="bottomLeft" activeCell="B1" sqref="B1"/>
    </sheetView>
  </sheetViews>
  <sheetFormatPr baseColWidth="10" defaultColWidth="0" defaultRowHeight="15"/>
  <cols>
    <col min="1" max="1" width="2.5703125" style="7" customWidth="1"/>
    <col min="2" max="2" width="20.5703125" style="7" customWidth="1"/>
    <col min="3" max="3" width="29.5703125" style="7" customWidth="1"/>
    <col min="4" max="4" width="20.5703125" style="7" customWidth="1"/>
    <col min="5" max="5" width="83.5703125" style="7" bestFit="1" customWidth="1"/>
    <col min="6" max="6" width="20.5703125" style="7" customWidth="1"/>
    <col min="7" max="7" width="2.5703125" style="7" customWidth="1"/>
    <col min="8" max="8" width="11.5703125" style="7" customWidth="1"/>
    <col min="9" max="16384" width="11.42578125" style="7" hidden="1"/>
  </cols>
  <sheetData>
    <row r="1" spans="2:8" ht="12" customHeight="1">
      <c r="B1" s="242"/>
      <c r="C1" s="243"/>
      <c r="D1" s="243"/>
      <c r="E1" s="244"/>
      <c r="F1" s="8"/>
    </row>
    <row r="2" spans="2:8" s="248" customFormat="1" ht="30" customHeight="1">
      <c r="B2" s="245"/>
      <c r="C2" s="245"/>
      <c r="D2" s="245"/>
      <c r="E2" s="246"/>
      <c r="F2" s="247"/>
    </row>
    <row r="3" spans="2:8" s="249" customFormat="1" ht="28.5">
      <c r="B3" s="276" t="str">
        <f>'Títulos y textos'!A351</f>
        <v>GAMA DE REFRIGERACIÓN</v>
      </c>
      <c r="C3" s="276"/>
      <c r="D3" s="276"/>
      <c r="E3" s="366" t="str">
        <f>'Tarifa Compacta'!$E$2</f>
        <v>Febrero 2025</v>
      </c>
      <c r="F3" s="277"/>
    </row>
    <row r="4" spans="2:8" s="248" customFormat="1" ht="18">
      <c r="B4" s="278" t="str">
        <f>'Tarifa Compacta'!E3</f>
        <v>www.aircon.panasonic.es</v>
      </c>
      <c r="C4" s="278"/>
      <c r="D4" s="278"/>
      <c r="F4" s="279"/>
    </row>
    <row r="5" spans="2:8" s="248" customFormat="1" ht="39.950000000000003" customHeight="1">
      <c r="B5" s="44" t="str">
        <f>'Títulos y textos'!A8</f>
        <v>CÓDIGO EAN</v>
      </c>
      <c r="C5" s="10" t="str">
        <f>'Títulos y textos'!A9</f>
        <v>MODELO</v>
      </c>
      <c r="D5" s="280" t="str">
        <f>'Títulos y textos'!A12</f>
        <v>Refrigerante</v>
      </c>
      <c r="E5" s="10" t="str">
        <f>'Títulos y textos'!A10</f>
        <v>DESCRIPCIÓN</v>
      </c>
      <c r="F5" s="10" t="str">
        <f>'Títulos y textos'!A13</f>
        <v>PVPR* (€)</v>
      </c>
    </row>
    <row r="6" spans="2:8" s="252" customFormat="1" ht="50.25" customHeight="1">
      <c r="B6" s="250" t="str">
        <f>'Títulos y textos'!A352</f>
        <v>OCU- Equipos profesionales de refrigeración</v>
      </c>
      <c r="C6" s="250"/>
      <c r="D6" s="250"/>
      <c r="E6" s="251"/>
      <c r="F6" s="250"/>
    </row>
    <row r="7" spans="2:8" s="253" customFormat="1" ht="53.25" customHeight="1">
      <c r="B7" s="228" t="str">
        <f>'Títulos y textos'!A353</f>
        <v>UNIDADES CONDENSADORAS</v>
      </c>
      <c r="C7" s="228"/>
      <c r="D7" s="367"/>
      <c r="E7" s="229"/>
      <c r="F7" s="227"/>
    </row>
    <row r="8" spans="2:8" s="253" customFormat="1" ht="15.75" customHeight="1">
      <c r="B8" s="254"/>
      <c r="C8" s="254"/>
      <c r="D8" s="368"/>
      <c r="E8" s="255"/>
      <c r="F8" s="254"/>
    </row>
    <row r="9" spans="2:8" ht="18.75">
      <c r="B9" s="713">
        <v>4010869205658</v>
      </c>
      <c r="C9" s="257" t="s">
        <v>411</v>
      </c>
      <c r="D9" s="369" t="str">
        <f>IFERROR(IF(VLOOKUP($C9,'Tarifa Compacta'!$C:$E,2,0)=0,"",VLOOKUP($C9,'Tarifa Compacta'!$C:$E,2,0)),"")</f>
        <v>R744</v>
      </c>
      <c r="E9" s="258" t="str">
        <f>IFERROR(VLOOKUP($C9,'Tarifa Compacta'!$C:$E,3,0),"")</f>
        <v>Unidad condensadora remota de 2HP (3,7kW MT* / 1,8kW BT**)</v>
      </c>
      <c r="F9" s="259">
        <f>IFERROR(VLOOKUP($C9,'Tarifa Compacta'!$C:$F,4,0),"")</f>
        <v>8427</v>
      </c>
      <c r="G9" s="260"/>
      <c r="H9" s="261"/>
    </row>
    <row r="10" spans="2:8" ht="18.75">
      <c r="B10" s="713">
        <v>4010869359733</v>
      </c>
      <c r="C10" s="257" t="s">
        <v>412</v>
      </c>
      <c r="D10" s="369" t="str">
        <f>IFERROR(IF(VLOOKUP($C10,'Tarifa Compacta'!$C:$E,2,0)=0,"",VLOOKUP($C10,'Tarifa Compacta'!$C:$E,2,0)),"")</f>
        <v>R744</v>
      </c>
      <c r="E10" s="258" t="str">
        <f>IFERROR(VLOOKUP($C10,'Tarifa Compacta'!$C:$E,3,0),"")</f>
        <v>Unidad condensadora remota de 4HP (6,9kW MT*)</v>
      </c>
      <c r="F10" s="259">
        <f>IFERROR(VLOOKUP($C10,'Tarifa Compacta'!$C:$F,4,0),"")</f>
        <v>12553</v>
      </c>
      <c r="G10" s="260"/>
    </row>
    <row r="11" spans="2:8" ht="18.75">
      <c r="B11" s="713">
        <v>4010869375962</v>
      </c>
      <c r="C11" s="257" t="s">
        <v>413</v>
      </c>
      <c r="D11" s="369" t="str">
        <f>IFERROR(IF(VLOOKUP($C11,'Tarifa Compacta'!$C:$E,2,0)=0,"",VLOOKUP($C11,'Tarifa Compacta'!$C:$E,2,0)),"")</f>
        <v>R744</v>
      </c>
      <c r="E11" s="258" t="str">
        <f>IFERROR(VLOOKUP($C11,'Tarifa Compacta'!$C:$E,3,0),"")</f>
        <v>Unidad condensadora remota de 4HP (7,5kW MT* / 3,8kW BT**)</v>
      </c>
      <c r="F11" s="259">
        <f>IFERROR(VLOOKUP($C11,'Tarifa Compacta'!$C:$F,4,0),"")</f>
        <v>16458</v>
      </c>
      <c r="G11" s="260"/>
    </row>
    <row r="12" spans="2:8" ht="18.75">
      <c r="B12" s="713">
        <v>4010869352116</v>
      </c>
      <c r="C12" s="257" t="s">
        <v>414</v>
      </c>
      <c r="D12" s="369" t="str">
        <f>IFERROR(IF(VLOOKUP($C12,'Tarifa Compacta'!$C:$E,2,0)=0,"",VLOOKUP($C12,'Tarifa Compacta'!$C:$E,2,0)),"")</f>
        <v>R744</v>
      </c>
      <c r="E12" s="258" t="str">
        <f>IFERROR(VLOOKUP($C12,'Tarifa Compacta'!$C:$E,3,0),"")</f>
        <v>Unidad condensadora remota de 10HP (14kW MT*)</v>
      </c>
      <c r="F12" s="259">
        <f>IFERROR(VLOOKUP($C12,'Tarifa Compacta'!$C:$F,4,0),"")</f>
        <v>21144</v>
      </c>
      <c r="G12" s="260"/>
    </row>
    <row r="13" spans="2:8" ht="18.75">
      <c r="B13" s="713">
        <v>4010869356671</v>
      </c>
      <c r="C13" s="257" t="s">
        <v>415</v>
      </c>
      <c r="D13" s="369" t="str">
        <f>IFERROR(IF(VLOOKUP($C13,'Tarifa Compacta'!$C:$E,2,0)=0,"",VLOOKUP($C13,'Tarifa Compacta'!$C:$E,2,0)),"")</f>
        <v>R744</v>
      </c>
      <c r="E13" s="258" t="str">
        <f>IFERROR(VLOOKUP($C13,'Tarifa Compacta'!$C:$E,3,0),"")</f>
        <v>Unidad condensadora remota de 10HP (15kW MT* / 8kW BT**)</v>
      </c>
      <c r="F13" s="259">
        <f>IFERROR(VLOOKUP($C13,'Tarifa Compacta'!$C:$F,4,0),"")</f>
        <v>23223</v>
      </c>
      <c r="G13" s="260"/>
    </row>
    <row r="14" spans="2:8" ht="18.75">
      <c r="B14" s="714">
        <v>4010869350426</v>
      </c>
      <c r="C14" s="262" t="s">
        <v>416</v>
      </c>
      <c r="D14" s="370" t="str">
        <f>IFERROR(IF(VLOOKUP($C14,'Tarifa Compacta'!$C:$E,2,0)=0,"",VLOOKUP($C14,'Tarifa Compacta'!$C:$E,2,0)),"")</f>
        <v>R744</v>
      </c>
      <c r="E14" s="263" t="str">
        <f>IFERROR(VLOOKUP($C14,'Tarifa Compacta'!$C:$E,3,0),"")</f>
        <v>Unidad condensadora remota de 20HP (29kW MT* / 15kW BT**)</v>
      </c>
      <c r="F14" s="752">
        <f>IFERROR(VLOOKUP($C14,'Tarifa Compacta'!$C:$F,4,0),"")</f>
        <v>45318</v>
      </c>
      <c r="G14" s="260"/>
    </row>
    <row r="15" spans="2:8" ht="18.75">
      <c r="B15" s="704" t="s">
        <v>3026</v>
      </c>
      <c r="D15" s="703"/>
      <c r="E15" s="704"/>
      <c r="F15" s="342"/>
      <c r="G15" s="260"/>
    </row>
    <row r="16" spans="2:8" ht="18.75">
      <c r="B16" s="704" t="s">
        <v>3027</v>
      </c>
      <c r="D16" s="703"/>
      <c r="E16" s="704"/>
      <c r="F16" s="342"/>
      <c r="G16" s="260"/>
    </row>
    <row r="17" spans="2:12" ht="53.25" customHeight="1">
      <c r="B17" s="699" t="str">
        <f>'Títulos y textos'!A320</f>
        <v>ACCESORIOS</v>
      </c>
      <c r="C17" s="699"/>
      <c r="D17" s="700" t="str">
        <f>IFERROR(IF(VLOOKUP($C17,'Tarifa Compacta'!$C:$E,2,0)=0,"",VLOOKUP($C17,'Tarifa Compacta'!$C:$E,2,0)),"")</f>
        <v/>
      </c>
      <c r="E17" s="701" t="str">
        <f>IFERROR(VLOOKUP($C17,'Tarifa Compacta'!$C:$E,3,0),"")</f>
        <v/>
      </c>
      <c r="F17" s="702" t="str">
        <f>IFERROR(VLOOKUP($C17,'Tarifa Compacta'!$C:$F,4,0),"")</f>
        <v/>
      </c>
    </row>
    <row r="18" spans="2:12" s="253" customFormat="1" ht="15.75" customHeight="1">
      <c r="B18" s="254"/>
      <c r="C18" s="254"/>
      <c r="D18" s="368" t="str">
        <f>IFERROR(IF(VLOOKUP($C18,'Tarifa Compacta'!$C:$E,2,0)=0,"",VLOOKUP($C18,'Tarifa Compacta'!$C:$E,2,0)),"")</f>
        <v/>
      </c>
      <c r="E18" s="255" t="str">
        <f>IFERROR(VLOOKUP($C18,'Tarifa Compacta'!$C:$E,3,0),"")</f>
        <v/>
      </c>
      <c r="F18" s="254" t="str">
        <f>IFERROR(VLOOKUP($C18,'Tarifa Compacta'!$C:$F,4,0),"")</f>
        <v/>
      </c>
    </row>
    <row r="19" spans="2:12" s="253" customFormat="1" ht="15.75" customHeight="1">
      <c r="B19" s="775"/>
      <c r="C19" s="775"/>
      <c r="D19" s="776"/>
      <c r="E19" s="777"/>
      <c r="F19" s="775"/>
    </row>
    <row r="20" spans="2:12" s="253" customFormat="1" ht="15.75" customHeight="1">
      <c r="B20" s="772" t="str">
        <f>'Títulos y textos'!A354</f>
        <v>ACCESORIOS GENERALES</v>
      </c>
      <c r="C20" s="772"/>
      <c r="D20" s="773"/>
      <c r="E20" s="774"/>
      <c r="F20" s="774"/>
    </row>
    <row r="21" spans="2:12" s="253" customFormat="1" ht="9.9499999999999993" customHeight="1">
      <c r="B21" s="156"/>
      <c r="C21" s="113"/>
      <c r="D21" s="114"/>
      <c r="E21" s="163"/>
      <c r="F21" s="163"/>
    </row>
    <row r="22" spans="2:12" ht="18.75">
      <c r="B22" s="713">
        <v>4010869208956</v>
      </c>
      <c r="C22" s="257" t="s">
        <v>424</v>
      </c>
      <c r="D22" s="369" t="str">
        <f>IFERROR(IF(VLOOKUP($C22,'Tarifa Compacta'!$C:$E,2,0)=0,"",VLOOKUP($C22,'Tarifa Compacta'!$C:$E,2,0)),"")</f>
        <v>R744</v>
      </c>
      <c r="E22" s="258" t="str">
        <f>IFERROR(VLOOKUP($C22,'Tarifa Compacta'!$C:$E,3,0),"")</f>
        <v>Válvula de servicio para instalaciones de R744</v>
      </c>
      <c r="F22" s="259">
        <f>IFERROR(VLOOKUP($C22,'Tarifa Compacta'!$C:$F,4,0),"")</f>
        <v>160</v>
      </c>
    </row>
    <row r="23" spans="2:12" ht="18.75">
      <c r="B23" s="713">
        <v>4010869374934</v>
      </c>
      <c r="C23" s="257" t="s">
        <v>425</v>
      </c>
      <c r="D23" s="369" t="str">
        <f>IFERROR(IF(VLOOKUP($C23,'Tarifa Compacta'!$C:$E,2,0)=0,"",VLOOKUP($C23,'Tarifa Compacta'!$C:$E,2,0)),"")</f>
        <v>R744</v>
      </c>
      <c r="E23" s="258" t="str">
        <f>IFERROR(VLOOKUP($C23,'Tarifa Compacta'!$C:$E,3,0),"")</f>
        <v>Aceite lubricante para instalaciones R744 500ml</v>
      </c>
      <c r="F23" s="259">
        <f>IFERROR(VLOOKUP($C23,'Tarifa Compacta'!$C:$F,4,0),"")</f>
        <v>88</v>
      </c>
    </row>
    <row r="24" spans="2:12" ht="18.75">
      <c r="B24" s="714">
        <v>4010869376501</v>
      </c>
      <c r="C24" s="262" t="s">
        <v>426</v>
      </c>
      <c r="D24" s="370" t="str">
        <f>IFERROR(IF(VLOOKUP($C24,'Tarifa Compacta'!$C:$E,2,0)=0,"",VLOOKUP($C24,'Tarifa Compacta'!$C:$E,2,0)),"")</f>
        <v>R744</v>
      </c>
      <c r="E24" s="263" t="str">
        <f>IFERROR(VLOOKUP($C24,'Tarifa Compacta'!$C:$E,3,0),"")</f>
        <v>Checker para instalaciones OCU de R744</v>
      </c>
      <c r="F24" s="259">
        <f>IFERROR(VLOOKUP($C24,'Tarifa Compacta'!$C:$F,4,0),"")</f>
        <v>515</v>
      </c>
    </row>
    <row r="25" spans="2:12" ht="18.75">
      <c r="B25" s="778"/>
      <c r="C25" s="779"/>
      <c r="D25" s="703"/>
      <c r="E25" s="765"/>
      <c r="F25" s="342"/>
    </row>
    <row r="26" spans="2:12" ht="18.75">
      <c r="B26" s="772" t="str">
        <f>'Títulos y textos'!A355</f>
        <v>CUADROS ELÉCTRICOS Y VÁLVULAS DE EXPANSIÓN</v>
      </c>
      <c r="C26" s="772"/>
      <c r="D26" s="773"/>
      <c r="E26" s="774"/>
      <c r="F26" s="774"/>
      <c r="I26" s="137"/>
      <c r="J26" s="137"/>
      <c r="K26" s="137"/>
      <c r="L26" s="137"/>
    </row>
    <row r="27" spans="2:12" ht="9.9499999999999993" customHeight="1">
      <c r="B27" s="156"/>
      <c r="C27" s="113"/>
      <c r="D27" s="114"/>
      <c r="E27" s="163"/>
      <c r="F27" s="163"/>
      <c r="I27" s="117"/>
      <c r="J27" s="117"/>
      <c r="K27" s="117"/>
      <c r="L27" s="117"/>
    </row>
    <row r="28" spans="2:12" ht="18.75">
      <c r="B28" s="713">
        <v>4010869374620</v>
      </c>
      <c r="C28" s="257" t="s">
        <v>674</v>
      </c>
      <c r="D28" s="369" t="str">
        <f>IFERROR(IF(VLOOKUP($C28,'Tarifa Compacta'!$C:$E,2,0)=0,"",VLOOKUP($C28,'Tarifa Compacta'!$C:$E,2,0)),"")</f>
        <v>R744</v>
      </c>
      <c r="E28" s="258" t="str">
        <f>IFERROR(VLOOKUP($C28,'Tarifa Compacta'!$C:$E,3,0),"")</f>
        <v>Panel de control de sistemas de conservación con R744</v>
      </c>
      <c r="F28" s="259">
        <f>IFERROR(VLOOKUP($C28,'Tarifa Compacta'!$C:$F,4,0),"")</f>
        <v>1362</v>
      </c>
    </row>
    <row r="29" spans="2:12" ht="18.75">
      <c r="B29" s="713">
        <v>4010869378390</v>
      </c>
      <c r="C29" s="257" t="s">
        <v>417</v>
      </c>
      <c r="D29" s="369" t="str">
        <f>IFERROR(IF(VLOOKUP($C29,'Tarifa Compacta'!$C:$E,2,0)=0,"",VLOOKUP($C29,'Tarifa Compacta'!$C:$E,2,0)),"")</f>
        <v>R744</v>
      </c>
      <c r="E29" s="258" t="str">
        <f>IFERROR(VLOOKUP($C29,'Tarifa Compacta'!$C:$E,3,0),"")</f>
        <v>Kit de panel de control + válvula medida 03 para R744</v>
      </c>
      <c r="F29" s="259">
        <f>IFERROR(VLOOKUP($C29,'Tarifa Compacta'!$C:$F,4,0),"")</f>
        <v>1582</v>
      </c>
    </row>
    <row r="30" spans="2:12" ht="18.75">
      <c r="B30" s="713">
        <v>4010869378369</v>
      </c>
      <c r="C30" s="257" t="s">
        <v>418</v>
      </c>
      <c r="D30" s="369" t="str">
        <f>IFERROR(IF(VLOOKUP($C30,'Tarifa Compacta'!$C:$E,2,0)=0,"",VLOOKUP($C30,'Tarifa Compacta'!$C:$E,2,0)),"")</f>
        <v>R744</v>
      </c>
      <c r="E30" s="258" t="str">
        <f>IFERROR(VLOOKUP($C30,'Tarifa Compacta'!$C:$E,3,0),"")</f>
        <v>Kit de panel de control + válvula medida 05 para R744</v>
      </c>
      <c r="F30" s="259">
        <f>IFERROR(VLOOKUP($C30,'Tarifa Compacta'!$C:$F,4,0),"")</f>
        <v>1582</v>
      </c>
    </row>
    <row r="31" spans="2:12" ht="18.75">
      <c r="B31" s="713">
        <v>4010869378406</v>
      </c>
      <c r="C31" s="257" t="s">
        <v>419</v>
      </c>
      <c r="D31" s="369" t="str">
        <f>IFERROR(IF(VLOOKUP($C31,'Tarifa Compacta'!$C:$E,2,0)=0,"",VLOOKUP($C31,'Tarifa Compacta'!$C:$E,2,0)),"")</f>
        <v>R744</v>
      </c>
      <c r="E31" s="258" t="str">
        <f>IFERROR(VLOOKUP($C31,'Tarifa Compacta'!$C:$E,3,0),"")</f>
        <v>Kit de panel de control + válvula medida 09 para R744</v>
      </c>
      <c r="F31" s="259">
        <f>IFERROR(VLOOKUP($C31,'Tarifa Compacta'!$C:$F,4,0),"")</f>
        <v>1582</v>
      </c>
    </row>
    <row r="32" spans="2:12" ht="18.75">
      <c r="B32" s="713">
        <v>4010869378789</v>
      </c>
      <c r="C32" s="257" t="s">
        <v>420</v>
      </c>
      <c r="D32" s="369" t="str">
        <f>IFERROR(IF(VLOOKUP($C32,'Tarifa Compacta'!$C:$E,2,0)=0,"",VLOOKUP($C32,'Tarifa Compacta'!$C:$E,2,0)),"")</f>
        <v>R744</v>
      </c>
      <c r="E32" s="258" t="str">
        <f>IFERROR(VLOOKUP($C32,'Tarifa Compacta'!$C:$E,3,0),"")</f>
        <v>Kit de panel de control + válvula medida 11 para R744</v>
      </c>
      <c r="F32" s="259">
        <f>IFERROR(VLOOKUP($C32,'Tarifa Compacta'!$C:$F,4,0),"")</f>
        <v>1582</v>
      </c>
    </row>
    <row r="33" spans="2:12" ht="18.75">
      <c r="B33" s="713">
        <v>4010869378352</v>
      </c>
      <c r="C33" s="257" t="s">
        <v>421</v>
      </c>
      <c r="D33" s="369" t="str">
        <f>IFERROR(IF(VLOOKUP($C33,'Tarifa Compacta'!$C:$E,2,0)=0,"",VLOOKUP($C33,'Tarifa Compacta'!$C:$E,2,0)),"")</f>
        <v>R744</v>
      </c>
      <c r="E33" s="258" t="str">
        <f>IFERROR(VLOOKUP($C33,'Tarifa Compacta'!$C:$E,3,0),"")</f>
        <v>Kit de panel de control + válvula medida 14 para R744</v>
      </c>
      <c r="F33" s="259">
        <f>IFERROR(VLOOKUP($C33,'Tarifa Compacta'!$C:$F,4,0),"")</f>
        <v>1582</v>
      </c>
    </row>
    <row r="34" spans="2:12" ht="18.75">
      <c r="B34" s="713">
        <v>4010869378376</v>
      </c>
      <c r="C34" s="257" t="s">
        <v>422</v>
      </c>
      <c r="D34" s="369" t="str">
        <f>IFERROR(IF(VLOOKUP($C34,'Tarifa Compacta'!$C:$E,2,0)=0,"",VLOOKUP($C34,'Tarifa Compacta'!$C:$E,2,0)),"")</f>
        <v>R744</v>
      </c>
      <c r="E34" s="258" t="str">
        <f>IFERROR(VLOOKUP($C34,'Tarifa Compacta'!$C:$E,3,0),"")</f>
        <v>Kit de panel de control + válvula medida 18 para R744</v>
      </c>
      <c r="F34" s="259">
        <f>IFERROR(VLOOKUP($C34,'Tarifa Compacta'!$C:$F,4,0),"")</f>
        <v>1582</v>
      </c>
    </row>
    <row r="35" spans="2:12" ht="18.75">
      <c r="B35" s="713">
        <v>4010869378345</v>
      </c>
      <c r="C35" s="257" t="s">
        <v>423</v>
      </c>
      <c r="D35" s="369" t="str">
        <f>IFERROR(IF(VLOOKUP($C35,'Tarifa Compacta'!$C:$E,2,0)=0,"",VLOOKUP($C35,'Tarifa Compacta'!$C:$E,2,0)),"")</f>
        <v>R744</v>
      </c>
      <c r="E35" s="258" t="str">
        <f>IFERROR(VLOOKUP($C35,'Tarifa Compacta'!$C:$E,3,0),"")</f>
        <v>Kit de panel de control + válvula medida 24 para R744</v>
      </c>
      <c r="F35" s="259">
        <f>IFERROR(VLOOKUP($C35,'Tarifa Compacta'!$C:$F,4,0),"")</f>
        <v>1582</v>
      </c>
    </row>
    <row r="36" spans="2:12" ht="18.75">
      <c r="B36" s="713"/>
      <c r="C36" s="257" t="s">
        <v>3872</v>
      </c>
      <c r="D36" s="369" t="str">
        <f>IFERROR(IF(VLOOKUP($C36,'Tarifa Compacta'!$C:$E,2,0)=0,"",VLOOKUP($C36,'Tarifa Compacta'!$C:$E,2,0)),"")</f>
        <v>R744</v>
      </c>
      <c r="E36" s="258" t="str">
        <f>IFERROR(VLOOKUP($C36,'Tarifa Compacta'!$C:$E,3,0),"")</f>
        <v>Kit de panel de control + válvula medida 30 para R744</v>
      </c>
      <c r="F36" s="259">
        <f>IFERROR(VLOOKUP($C36,'Tarifa Compacta'!$C:$F,4,0),"")</f>
        <v>2382</v>
      </c>
    </row>
    <row r="37" spans="2:12" ht="18.75">
      <c r="B37" s="713" t="s">
        <v>4033</v>
      </c>
      <c r="C37" s="257" t="s">
        <v>675</v>
      </c>
      <c r="D37" s="369" t="str">
        <f>IFERROR(IF(VLOOKUP($C37,'Tarifa Compacta'!$C:$E,2,0)=0,"",VLOOKUP($C37,'Tarifa Compacta'!$C:$E,2,0)),"")</f>
        <v>R744</v>
      </c>
      <c r="E37" s="258" t="str">
        <f>IFERROR(VLOOKUP($C37,'Tarifa Compacta'!$C:$E,3,0),"")</f>
        <v>Válvula electrónica de expansión E2V medida 03 para R744</v>
      </c>
      <c r="F37" s="259">
        <f>IFERROR(VLOOKUP($C37,'Tarifa Compacta'!$C:$F,4,0),"")</f>
        <v>220</v>
      </c>
    </row>
    <row r="38" spans="2:12" ht="18.75">
      <c r="B38" s="713" t="s">
        <v>4034</v>
      </c>
      <c r="C38" s="257" t="s">
        <v>676</v>
      </c>
      <c r="D38" s="369" t="str">
        <f>IFERROR(IF(VLOOKUP($C38,'Tarifa Compacta'!$C:$E,2,0)=0,"",VLOOKUP($C38,'Tarifa Compacta'!$C:$E,2,0)),"")</f>
        <v>R744</v>
      </c>
      <c r="E38" s="258" t="str">
        <f>IFERROR(VLOOKUP($C38,'Tarifa Compacta'!$C:$E,3,0),"")</f>
        <v>Válvula electrónica de expansión E2Vmedida 05 para R744</v>
      </c>
      <c r="F38" s="259">
        <f>IFERROR(VLOOKUP($C38,'Tarifa Compacta'!$C:$F,4,0),"")</f>
        <v>220</v>
      </c>
    </row>
    <row r="39" spans="2:12" ht="18.75">
      <c r="B39" s="713" t="s">
        <v>4035</v>
      </c>
      <c r="C39" s="257" t="s">
        <v>677</v>
      </c>
      <c r="D39" s="369" t="str">
        <f>IFERROR(IF(VLOOKUP($C39,'Tarifa Compacta'!$C:$E,2,0)=0,"",VLOOKUP($C39,'Tarifa Compacta'!$C:$E,2,0)),"")</f>
        <v>R744</v>
      </c>
      <c r="E39" s="258" t="str">
        <f>IFERROR(VLOOKUP($C39,'Tarifa Compacta'!$C:$E,3,0),"")</f>
        <v>Válvula electrónica de expansión E2V medida 09 para R744</v>
      </c>
      <c r="F39" s="259">
        <f>IFERROR(VLOOKUP($C39,'Tarifa Compacta'!$C:$F,4,0),"")</f>
        <v>220</v>
      </c>
    </row>
    <row r="40" spans="2:12" ht="18.75">
      <c r="B40" s="713" t="s">
        <v>4036</v>
      </c>
      <c r="C40" s="257" t="s">
        <v>678</v>
      </c>
      <c r="D40" s="369" t="str">
        <f>IFERROR(IF(VLOOKUP($C40,'Tarifa Compacta'!$C:$E,2,0)=0,"",VLOOKUP($C40,'Tarifa Compacta'!$C:$E,2,0)),"")</f>
        <v>R744</v>
      </c>
      <c r="E40" s="258" t="str">
        <f>IFERROR(VLOOKUP($C40,'Tarifa Compacta'!$C:$E,3,0),"")</f>
        <v>Válvula electrónica de expansión E2V medida 11 para R744</v>
      </c>
      <c r="F40" s="259">
        <f>IFERROR(VLOOKUP($C40,'Tarifa Compacta'!$C:$F,4,0),"")</f>
        <v>220</v>
      </c>
    </row>
    <row r="41" spans="2:12" ht="18.75">
      <c r="B41" s="713" t="s">
        <v>4037</v>
      </c>
      <c r="C41" s="257" t="s">
        <v>679</v>
      </c>
      <c r="D41" s="369" t="str">
        <f>IFERROR(IF(VLOOKUP($C41,'Tarifa Compacta'!$C:$E,2,0)=0,"",VLOOKUP($C41,'Tarifa Compacta'!$C:$E,2,0)),"")</f>
        <v>R744</v>
      </c>
      <c r="E41" s="258" t="str">
        <f>IFERROR(VLOOKUP($C41,'Tarifa Compacta'!$C:$E,3,0),"")</f>
        <v>Válvula electrónica de expansión E2V medida 14 para R744</v>
      </c>
      <c r="F41" s="259">
        <f>IFERROR(VLOOKUP($C41,'Tarifa Compacta'!$C:$F,4,0),"")</f>
        <v>220</v>
      </c>
    </row>
    <row r="42" spans="2:12" ht="18.75">
      <c r="B42" s="713" t="s">
        <v>4038</v>
      </c>
      <c r="C42" s="257" t="s">
        <v>680</v>
      </c>
      <c r="D42" s="369" t="str">
        <f>IFERROR(IF(VLOOKUP($C42,'Tarifa Compacta'!$C:$E,2,0)=0,"",VLOOKUP($C42,'Tarifa Compacta'!$C:$E,2,0)),"")</f>
        <v>R744</v>
      </c>
      <c r="E42" s="258" t="str">
        <f>IFERROR(VLOOKUP($C42,'Tarifa Compacta'!$C:$E,3,0),"")</f>
        <v>Válvula electrónica de expansión E2V medida 18 para R744</v>
      </c>
      <c r="F42" s="259">
        <f>IFERROR(VLOOKUP($C42,'Tarifa Compacta'!$C:$F,4,0),"")</f>
        <v>220</v>
      </c>
    </row>
    <row r="43" spans="2:12" ht="18.75">
      <c r="B43" s="713" t="s">
        <v>4309</v>
      </c>
      <c r="C43" s="257" t="s">
        <v>681</v>
      </c>
      <c r="D43" s="369" t="str">
        <f>IFERROR(IF(VLOOKUP($C43,'Tarifa Compacta'!$C:$E,2,0)=0,"",VLOOKUP($C43,'Tarifa Compacta'!$C:$E,2,0)),"")</f>
        <v>R744</v>
      </c>
      <c r="E43" s="258" t="str">
        <f>IFERROR(VLOOKUP($C43,'Tarifa Compacta'!$C:$E,3,0),"")</f>
        <v>Válvula electrónica de expansión E2V medida 24 para R744</v>
      </c>
      <c r="F43" s="259">
        <f>IFERROR(VLOOKUP($C43,'Tarifa Compacta'!$C:$F,4,0),"")</f>
        <v>220</v>
      </c>
    </row>
    <row r="44" spans="2:12" ht="18.75">
      <c r="B44" s="714" t="s">
        <v>4941</v>
      </c>
      <c r="C44" s="262" t="s">
        <v>3703</v>
      </c>
      <c r="D44" s="370" t="str">
        <f>IFERROR(IF(VLOOKUP($C44,'Tarifa Compacta'!$C:$E,2,0)=0,"",VLOOKUP($C44,'Tarifa Compacta'!$C:$E,2,0)),"")</f>
        <v>R744</v>
      </c>
      <c r="E44" s="263" t="str">
        <f>IFERROR(VLOOKUP($C44,'Tarifa Compacta'!$C:$E,3,0),"")</f>
        <v>Válvula electrónica de expansión E3V medida 30 para R744</v>
      </c>
      <c r="F44" s="752">
        <f>IFERROR(VLOOKUP($C44,'Tarifa Compacta'!$C:$F,4,0),"")</f>
        <v>1020</v>
      </c>
    </row>
    <row r="45" spans="2:12" ht="18.75">
      <c r="B45" s="778"/>
      <c r="C45" s="779"/>
      <c r="D45" s="703"/>
      <c r="E45" s="765"/>
      <c r="F45" s="342"/>
    </row>
    <row r="46" spans="2:12" ht="18.75">
      <c r="B46" s="772" t="str">
        <f>'Títulos y textos'!A356</f>
        <v>VÁLVULAS DE SEGURIDAD, VISORES Y RACORERÍA</v>
      </c>
      <c r="C46" s="772"/>
      <c r="D46" s="773"/>
      <c r="E46" s="774"/>
      <c r="F46" s="774"/>
      <c r="I46" s="137"/>
      <c r="J46" s="137"/>
      <c r="K46" s="137"/>
      <c r="L46" s="137"/>
    </row>
    <row r="47" spans="2:12" ht="9.9499999999999993" customHeight="1">
      <c r="B47" s="156"/>
      <c r="C47" s="113"/>
      <c r="D47" s="114"/>
      <c r="E47" s="163"/>
      <c r="F47" s="163"/>
      <c r="I47" s="117"/>
      <c r="J47" s="117"/>
      <c r="K47" s="117"/>
      <c r="L47" s="117"/>
    </row>
    <row r="48" spans="2:12" ht="18.75">
      <c r="B48" s="713" t="s">
        <v>4028</v>
      </c>
      <c r="C48" s="257" t="s">
        <v>3705</v>
      </c>
      <c r="D48" s="369" t="str">
        <f>IFERROR(IF(VLOOKUP($C48,'Tarifa Compacta'!$C:$E,2,0)=0,"",VLOOKUP($C48,'Tarifa Compacta'!$C:$E,2,0)),"")</f>
        <v>R744</v>
      </c>
      <c r="E48" s="258" t="str">
        <f>IFERROR(VLOOKUP($C48,'Tarifa Compacta'!$C:$E,3,0),"")</f>
        <v>Válvula de seguridad 80 bar 3/8" NPT x G 1/2"</v>
      </c>
      <c r="F48" s="259">
        <f>IFERROR(VLOOKUP($C48,'Tarifa Compacta'!$C:$F,4,0),"")</f>
        <v>320</v>
      </c>
    </row>
    <row r="49" spans="2:6" ht="18.75">
      <c r="B49" s="713" t="s">
        <v>4027</v>
      </c>
      <c r="C49" s="257" t="s">
        <v>3706</v>
      </c>
      <c r="D49" s="369" t="str">
        <f>IFERROR(IF(VLOOKUP($C49,'Tarifa Compacta'!$C:$E,2,0)=0,"",VLOOKUP($C49,'Tarifa Compacta'!$C:$E,2,0)),"")</f>
        <v>R744</v>
      </c>
      <c r="E49" s="258" t="str">
        <f>IFERROR(VLOOKUP($C49,'Tarifa Compacta'!$C:$E,3,0),"")</f>
        <v>Válvula de seguridad 120 bar 3/8" NPT x G 1/2" (Sólo para recipiente 200VF5A)</v>
      </c>
      <c r="F49" s="259">
        <f>IFERROR(VLOOKUP($C49,'Tarifa Compacta'!$C:$F,4,0),"")</f>
        <v>340</v>
      </c>
    </row>
    <row r="50" spans="2:6" ht="18.75">
      <c r="B50" s="713" t="s">
        <v>4026</v>
      </c>
      <c r="C50" s="257" t="s">
        <v>3707</v>
      </c>
      <c r="D50" s="369" t="str">
        <f>IFERROR(IF(VLOOKUP($C50,'Tarifa Compacta'!$C:$E,2,0)=0,"",VLOOKUP($C50,'Tarifa Compacta'!$C:$E,2,0)),"")</f>
        <v>R744</v>
      </c>
      <c r="E50" s="258" t="str">
        <f>IFERROR(VLOOKUP($C50,'Tarifa Compacta'!$C:$E,3,0),"")</f>
        <v>Cuerpo para válvulas de seguridad dobles 3/8" NPT</v>
      </c>
      <c r="F50" s="259">
        <f>IFERROR(VLOOKUP($C50,'Tarifa Compacta'!$C:$F,4,0),"")</f>
        <v>245</v>
      </c>
    </row>
    <row r="51" spans="2:6" ht="18.75">
      <c r="B51" s="713" t="s">
        <v>4040</v>
      </c>
      <c r="C51" s="257" t="s">
        <v>2578</v>
      </c>
      <c r="D51" s="369" t="str">
        <f>IFERROR(IF(VLOOKUP($C51,'Tarifa Compacta'!$C:$E,2,0)=0,"",VLOOKUP($C51,'Tarifa Compacta'!$C:$E,2,0)),"")</f>
        <v>R744</v>
      </c>
      <c r="E51" s="258" t="str">
        <f>IFERROR(VLOOKUP($C51,'Tarifa Compacta'!$C:$E,3,0),"")</f>
        <v>Visor de 1/4"</v>
      </c>
      <c r="F51" s="259">
        <f>IFERROR(VLOOKUP($C51,'Tarifa Compacta'!$C:$F,4,0),"")</f>
        <v>65</v>
      </c>
    </row>
    <row r="52" spans="2:6" ht="18.75">
      <c r="B52" s="713" t="s">
        <v>4042</v>
      </c>
      <c r="C52" s="257" t="s">
        <v>2579</v>
      </c>
      <c r="D52" s="369" t="str">
        <f>IFERROR(IF(VLOOKUP($C52,'Tarifa Compacta'!$C:$E,2,0)=0,"",VLOOKUP($C52,'Tarifa Compacta'!$C:$E,2,0)),"")</f>
        <v>R744</v>
      </c>
      <c r="E52" s="258" t="str">
        <f>IFERROR(VLOOKUP($C52,'Tarifa Compacta'!$C:$E,3,0),"")</f>
        <v>Visor de 3/8"</v>
      </c>
      <c r="F52" s="259">
        <f>IFERROR(VLOOKUP($C52,'Tarifa Compacta'!$C:$F,4,0),"")</f>
        <v>65</v>
      </c>
    </row>
    <row r="53" spans="2:6" ht="18.75">
      <c r="B53" s="713" t="s">
        <v>4039</v>
      </c>
      <c r="C53" s="257" t="s">
        <v>2580</v>
      </c>
      <c r="D53" s="369" t="str">
        <f>IFERROR(IF(VLOOKUP($C53,'Tarifa Compacta'!$C:$E,2,0)=0,"",VLOOKUP($C53,'Tarifa Compacta'!$C:$E,2,0)),"")</f>
        <v>R744</v>
      </c>
      <c r="E53" s="258" t="str">
        <f>IFERROR(VLOOKUP($C53,'Tarifa Compacta'!$C:$E,3,0),"")</f>
        <v>Visor de 1/2"</v>
      </c>
      <c r="F53" s="259">
        <f>IFERROR(VLOOKUP($C53,'Tarifa Compacta'!$C:$F,4,0),"")</f>
        <v>67</v>
      </c>
    </row>
    <row r="54" spans="2:6" ht="18.75">
      <c r="B54" s="713" t="s">
        <v>4043</v>
      </c>
      <c r="C54" s="257" t="s">
        <v>2581</v>
      </c>
      <c r="D54" s="369" t="str">
        <f>IFERROR(IF(VLOOKUP($C54,'Tarifa Compacta'!$C:$E,2,0)=0,"",VLOOKUP($C54,'Tarifa Compacta'!$C:$E,2,0)),"")</f>
        <v>R744</v>
      </c>
      <c r="E54" s="258" t="str">
        <f>IFERROR(VLOOKUP($C54,'Tarifa Compacta'!$C:$E,3,0),"")</f>
        <v>Visor de 5/8"</v>
      </c>
      <c r="F54" s="259">
        <f>IFERROR(VLOOKUP($C54,'Tarifa Compacta'!$C:$F,4,0),"")</f>
        <v>74</v>
      </c>
    </row>
    <row r="55" spans="2:6" ht="18.75">
      <c r="B55" s="713" t="s">
        <v>4041</v>
      </c>
      <c r="C55" s="257" t="s">
        <v>2582</v>
      </c>
      <c r="D55" s="369" t="str">
        <f>IFERROR(IF(VLOOKUP($C55,'Tarifa Compacta'!$C:$E,2,0)=0,"",VLOOKUP($C55,'Tarifa Compacta'!$C:$E,2,0)),"")</f>
        <v>R744</v>
      </c>
      <c r="E55" s="258" t="str">
        <f>IFERROR(VLOOKUP($C55,'Tarifa Compacta'!$C:$E,3,0),"")</f>
        <v>Visor de 3/4"</v>
      </c>
      <c r="F55" s="259">
        <f>IFERROR(VLOOKUP($C55,'Tarifa Compacta'!$C:$F,4,0),"")</f>
        <v>99</v>
      </c>
    </row>
    <row r="56" spans="2:6" ht="18.75">
      <c r="B56" s="713" t="s">
        <v>4031</v>
      </c>
      <c r="C56" s="257" t="s">
        <v>3708</v>
      </c>
      <c r="D56" s="369" t="str">
        <f>IFERROR(IF(VLOOKUP($C56,'Tarifa Compacta'!$C:$E,2,0)=0,"",VLOOKUP($C56,'Tarifa Compacta'!$C:$E,2,0)),"")</f>
        <v>R744</v>
      </c>
      <c r="E56" s="258" t="str">
        <f>IFERROR(VLOOKUP($C56,'Tarifa Compacta'!$C:$E,3,0),"")</f>
        <v>Racor 3/8"</v>
      </c>
      <c r="F56" s="259">
        <f>IFERROR(VLOOKUP($C56,'Tarifa Compacta'!$C:$F,4,0),"")</f>
        <v>9</v>
      </c>
    </row>
    <row r="57" spans="2:6" ht="18.75">
      <c r="B57" s="713" t="s">
        <v>4029</v>
      </c>
      <c r="C57" s="257" t="s">
        <v>3709</v>
      </c>
      <c r="D57" s="369" t="str">
        <f>IFERROR(IF(VLOOKUP($C57,'Tarifa Compacta'!$C:$E,2,0)=0,"",VLOOKUP($C57,'Tarifa Compacta'!$C:$E,2,0)),"")</f>
        <v>R744</v>
      </c>
      <c r="E57" s="258" t="str">
        <f>IFERROR(VLOOKUP($C57,'Tarifa Compacta'!$C:$E,3,0),"")</f>
        <v>Racor 1/2"</v>
      </c>
      <c r="F57" s="259">
        <f>IFERROR(VLOOKUP($C57,'Tarifa Compacta'!$C:$F,4,0),"")</f>
        <v>10</v>
      </c>
    </row>
    <row r="58" spans="2:6" ht="18.75">
      <c r="B58" s="713" t="s">
        <v>4032</v>
      </c>
      <c r="C58" s="257" t="s">
        <v>3710</v>
      </c>
      <c r="D58" s="369" t="str">
        <f>IFERROR(IF(VLOOKUP($C58,'Tarifa Compacta'!$C:$E,2,0)=0,"",VLOOKUP($C58,'Tarifa Compacta'!$C:$E,2,0)),"")</f>
        <v>R744</v>
      </c>
      <c r="E58" s="258" t="str">
        <f>IFERROR(VLOOKUP($C58,'Tarifa Compacta'!$C:$E,3,0),"")</f>
        <v>Racor 5/8"</v>
      </c>
      <c r="F58" s="259">
        <f>IFERROR(VLOOKUP($C58,'Tarifa Compacta'!$C:$F,4,0),"")</f>
        <v>11</v>
      </c>
    </row>
    <row r="59" spans="2:6" ht="18.75">
      <c r="B59" s="713" t="s">
        <v>4030</v>
      </c>
      <c r="C59" s="257" t="s">
        <v>3711</v>
      </c>
      <c r="D59" s="369" t="str">
        <f>IFERROR(IF(VLOOKUP($C59,'Tarifa Compacta'!$C:$E,2,0)=0,"",VLOOKUP($C59,'Tarifa Compacta'!$C:$E,2,0)),"")</f>
        <v>R744</v>
      </c>
      <c r="E59" s="258" t="str">
        <f>IFERROR(VLOOKUP($C59,'Tarifa Compacta'!$C:$E,3,0),"")</f>
        <v>Racor 3/4"</v>
      </c>
      <c r="F59" s="259">
        <f>IFERROR(VLOOKUP($C59,'Tarifa Compacta'!$C:$F,4,0),"")</f>
        <v>13</v>
      </c>
    </row>
    <row r="61" spans="2:6">
      <c r="B61" s="36" t="s">
        <v>2583</v>
      </c>
    </row>
    <row r="268" spans="3:6">
      <c r="C268" s="264"/>
      <c r="D268" s="264"/>
      <c r="E268" s="264"/>
      <c r="F268" s="264"/>
    </row>
    <row r="273" spans="3:6">
      <c r="C273" s="264"/>
      <c r="D273" s="264"/>
      <c r="E273" s="264"/>
      <c r="F273" s="264"/>
    </row>
    <row r="278" spans="3:6">
      <c r="C278" s="264"/>
      <c r="D278" s="264"/>
      <c r="E278" s="264"/>
      <c r="F278" s="264"/>
    </row>
    <row r="283" spans="3:6">
      <c r="C283" s="264"/>
      <c r="D283" s="264"/>
      <c r="E283" s="264"/>
      <c r="F283" s="264"/>
    </row>
    <row r="288" spans="3:6">
      <c r="C288" s="264"/>
      <c r="D288" s="264"/>
      <c r="E288" s="264"/>
      <c r="F288" s="264"/>
    </row>
    <row r="293" spans="3:6">
      <c r="C293" s="264"/>
      <c r="D293" s="264"/>
      <c r="E293" s="264"/>
      <c r="F293" s="264"/>
    </row>
    <row r="300" spans="3:6">
      <c r="C300" s="264"/>
      <c r="D300" s="264"/>
      <c r="E300" s="264"/>
      <c r="F300" s="264"/>
    </row>
    <row r="304" spans="3:6">
      <c r="C304" s="264"/>
      <c r="D304" s="264"/>
      <c r="E304" s="264"/>
      <c r="F304" s="264"/>
    </row>
    <row r="308" spans="3:6">
      <c r="C308" s="264"/>
      <c r="D308" s="264"/>
      <c r="E308" s="264"/>
      <c r="F308" s="264"/>
    </row>
    <row r="376" spans="3:6">
      <c r="C376" s="264"/>
      <c r="D376" s="264"/>
      <c r="E376" s="264"/>
      <c r="F376" s="264"/>
    </row>
    <row r="377" spans="3:6">
      <c r="C377" s="264"/>
      <c r="D377" s="264"/>
      <c r="E377" s="264"/>
      <c r="F377" s="264"/>
    </row>
    <row r="384" spans="3:6">
      <c r="C384" s="264"/>
      <c r="D384" s="264"/>
      <c r="E384" s="264"/>
      <c r="F384" s="264"/>
    </row>
    <row r="385" spans="3:6">
      <c r="C385" s="264"/>
      <c r="D385" s="264"/>
      <c r="E385" s="264"/>
      <c r="F385" s="264"/>
    </row>
    <row r="463" spans="6:6">
      <c r="F463" s="7" t="s">
        <v>1389</v>
      </c>
    </row>
    <row r="464" spans="6:6" ht="16.5">
      <c r="F464" s="265" t="s">
        <v>1390</v>
      </c>
    </row>
    <row r="465" spans="6:6" ht="16.5">
      <c r="F465" s="265" t="s">
        <v>1391</v>
      </c>
    </row>
    <row r="466" spans="6:6" ht="16.5">
      <c r="F466" s="265" t="s">
        <v>1392</v>
      </c>
    </row>
    <row r="467" spans="6:6" ht="16.5">
      <c r="F467" s="265" t="s">
        <v>1393</v>
      </c>
    </row>
    <row r="468" spans="6:6" ht="16.5">
      <c r="F468" s="265" t="s">
        <v>1394</v>
      </c>
    </row>
    <row r="469" spans="6:6" ht="16.5">
      <c r="F469" s="265" t="s">
        <v>1395</v>
      </c>
    </row>
    <row r="518" spans="3:6">
      <c r="C518" s="264"/>
      <c r="D518" s="264"/>
      <c r="E518" s="264"/>
      <c r="F518" s="264"/>
    </row>
  </sheetData>
  <sheetProtection algorithmName="SHA-512" hashValue="RVmwJ1qwHPnjyWIMzOsqzPsUFVwjd153oDM61zhCBHIS0JDQF5NvG4NPhnqc2dp9P+pGRGkCEsAUN/4UcVL6Jg==" saltValue="pRe2U4768qpUwll2Ks/rdg==" spinCount="100000" sheet="1" objects="1" scenarios="1"/>
  <hyperlinks>
    <hyperlink ref="B4" r:id="rId1" display="www.aircon.panasonic.pt" xr:uid="{697FCD8D-7E19-4372-8625-E679164522BA}"/>
  </hyperlinks>
  <pageMargins left="0.7" right="0.7" top="0.75" bottom="0.75" header="0.3" footer="0.3"/>
  <pageSetup paperSize="9" orientation="portrait" r:id="rId2"/>
  <customProperties>
    <customPr name="_pios_id" r:id="rId3"/>
  </customProperties>
  <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075CE0-573E-4FD8-A5F5-A5EC464634F3}">
  <sheetPr codeName="Hoja2"/>
  <dimension ref="A1:E356"/>
  <sheetViews>
    <sheetView topLeftCell="A235" workbookViewId="0">
      <selection activeCell="A260" sqref="A260"/>
    </sheetView>
  </sheetViews>
  <sheetFormatPr baseColWidth="10" defaultColWidth="11.42578125" defaultRowHeight="15"/>
  <cols>
    <col min="1" max="1" width="102.85546875" bestFit="1" customWidth="1"/>
    <col min="2" max="2" width="25.85546875" customWidth="1"/>
    <col min="3" max="3" width="6.42578125" customWidth="1"/>
    <col min="4" max="4" width="103.85546875" bestFit="1" customWidth="1"/>
    <col min="5" max="5" width="20.85546875" customWidth="1"/>
    <col min="7" max="7" width="21.140625" customWidth="1"/>
  </cols>
  <sheetData>
    <row r="1" spans="1:5" s="303" customFormat="1" ht="20.25">
      <c r="A1" s="301"/>
      <c r="B1" s="302"/>
      <c r="C1" s="302"/>
      <c r="E1" s="323"/>
    </row>
    <row r="2" spans="1:5" s="303" customFormat="1" ht="27">
      <c r="A2" s="325" t="s">
        <v>1944</v>
      </c>
      <c r="B2" s="302"/>
      <c r="C2" s="302"/>
      <c r="D2" s="324"/>
      <c r="E2" s="323"/>
    </row>
    <row r="3" spans="1:5" s="303" customFormat="1" ht="16.5">
      <c r="A3" s="286"/>
      <c r="B3" s="588"/>
      <c r="C3" s="588"/>
      <c r="D3" s="588"/>
      <c r="E3" s="588"/>
    </row>
    <row r="4" spans="1:5" s="303" customFormat="1" ht="23.25">
      <c r="A4" s="587" t="s">
        <v>1928</v>
      </c>
      <c r="B4" s="588"/>
      <c r="C4" s="588"/>
      <c r="D4" s="588"/>
      <c r="E4" s="588"/>
    </row>
    <row r="5" spans="1:5" s="303" customFormat="1" ht="16.5">
      <c r="A5" t="s">
        <v>2027</v>
      </c>
      <c r="B5" s="588"/>
      <c r="C5" s="588"/>
      <c r="D5" s="588"/>
      <c r="E5" s="588"/>
    </row>
    <row r="6" spans="1:5" s="303" customFormat="1" ht="16.5">
      <c r="A6" t="s">
        <v>2028</v>
      </c>
      <c r="B6" s="588"/>
      <c r="C6" s="588"/>
      <c r="D6" s="588"/>
      <c r="E6" s="588"/>
    </row>
    <row r="7" spans="1:5" s="303" customFormat="1" ht="16.5">
      <c r="A7" t="s">
        <v>2029</v>
      </c>
      <c r="B7" s="588"/>
      <c r="C7" s="588"/>
      <c r="D7" s="588"/>
      <c r="E7" s="588"/>
    </row>
    <row r="8" spans="1:5">
      <c r="A8" t="s">
        <v>1154</v>
      </c>
    </row>
    <row r="9" spans="1:5">
      <c r="A9" t="s">
        <v>1155</v>
      </c>
    </row>
    <row r="10" spans="1:5">
      <c r="A10" t="s">
        <v>1945</v>
      </c>
    </row>
    <row r="11" spans="1:5">
      <c r="A11" t="s">
        <v>1946</v>
      </c>
    </row>
    <row r="12" spans="1:5">
      <c r="A12" t="s">
        <v>1156</v>
      </c>
    </row>
    <row r="13" spans="1:5">
      <c r="A13" t="s">
        <v>1403</v>
      </c>
    </row>
    <row r="14" spans="1:5">
      <c r="A14" t="s">
        <v>2585</v>
      </c>
    </row>
    <row r="15" spans="1:5">
      <c r="A15" t="s">
        <v>1947</v>
      </c>
    </row>
    <row r="16" spans="1:5">
      <c r="A16" t="s">
        <v>1157</v>
      </c>
    </row>
    <row r="17" spans="1:5">
      <c r="A17" t="s">
        <v>1948</v>
      </c>
    </row>
    <row r="18" spans="1:5">
      <c r="A18" t="s">
        <v>4292</v>
      </c>
    </row>
    <row r="19" spans="1:5">
      <c r="A19" t="s">
        <v>2583</v>
      </c>
    </row>
    <row r="20" spans="1:5" s="303" customFormat="1" ht="23.25">
      <c r="A20" s="587" t="s">
        <v>1929</v>
      </c>
      <c r="B20" s="588"/>
      <c r="C20" s="588"/>
      <c r="D20" s="588"/>
      <c r="E20" s="588"/>
    </row>
    <row r="21" spans="1:5">
      <c r="A21" t="s">
        <v>1158</v>
      </c>
    </row>
    <row r="22" spans="1:5">
      <c r="A22" t="s">
        <v>4245</v>
      </c>
    </row>
    <row r="23" spans="1:5">
      <c r="A23" t="s">
        <v>1949</v>
      </c>
    </row>
    <row r="24" spans="1:5">
      <c r="A24" t="s">
        <v>2796</v>
      </c>
    </row>
    <row r="25" spans="1:5">
      <c r="A25" t="s">
        <v>1160</v>
      </c>
    </row>
    <row r="26" spans="1:5">
      <c r="A26" t="s">
        <v>1935</v>
      </c>
    </row>
    <row r="27" spans="1:5">
      <c r="A27" t="s">
        <v>1950</v>
      </c>
    </row>
    <row r="28" spans="1:5">
      <c r="A28" t="s">
        <v>2795</v>
      </c>
    </row>
    <row r="29" spans="1:5">
      <c r="A29" t="s">
        <v>1951</v>
      </c>
    </row>
    <row r="30" spans="1:5">
      <c r="A30" t="s">
        <v>1172</v>
      </c>
    </row>
    <row r="31" spans="1:5">
      <c r="A31" t="s">
        <v>1952</v>
      </c>
    </row>
    <row r="32" spans="1:5">
      <c r="A32" t="s">
        <v>2797</v>
      </c>
    </row>
    <row r="33" spans="1:1">
      <c r="A33" t="s">
        <v>1953</v>
      </c>
    </row>
    <row r="34" spans="1:1">
      <c r="A34" t="s">
        <v>1169</v>
      </c>
    </row>
    <row r="35" spans="1:1">
      <c r="A35" t="s">
        <v>1954</v>
      </c>
    </row>
    <row r="36" spans="1:1">
      <c r="A36" t="s">
        <v>2798</v>
      </c>
    </row>
    <row r="37" spans="1:1">
      <c r="A37" t="s">
        <v>1955</v>
      </c>
    </row>
    <row r="38" spans="1:1">
      <c r="A38" t="s">
        <v>1956</v>
      </c>
    </row>
    <row r="39" spans="1:1">
      <c r="A39" t="s">
        <v>2803</v>
      </c>
    </row>
    <row r="40" spans="1:1">
      <c r="A40" s="584" t="s">
        <v>1957</v>
      </c>
    </row>
    <row r="41" spans="1:1">
      <c r="A41" t="s">
        <v>1958</v>
      </c>
    </row>
    <row r="42" spans="1:1">
      <c r="A42" t="s">
        <v>2780</v>
      </c>
    </row>
    <row r="43" spans="1:1">
      <c r="A43" t="s">
        <v>3934</v>
      </c>
    </row>
    <row r="44" spans="1:1">
      <c r="A44" t="s">
        <v>2799</v>
      </c>
    </row>
    <row r="45" spans="1:1">
      <c r="A45" t="s">
        <v>2802</v>
      </c>
    </row>
    <row r="46" spans="1:1">
      <c r="A46" t="s">
        <v>2801</v>
      </c>
    </row>
    <row r="47" spans="1:1">
      <c r="A47" t="s">
        <v>2800</v>
      </c>
    </row>
    <row r="48" spans="1:1">
      <c r="A48" t="s">
        <v>2819</v>
      </c>
    </row>
    <row r="49" spans="1:1">
      <c r="A49" s="584" t="s">
        <v>1959</v>
      </c>
    </row>
    <row r="50" spans="1:1">
      <c r="A50" t="s">
        <v>1960</v>
      </c>
    </row>
    <row r="51" spans="1:1">
      <c r="A51" t="s">
        <v>1961</v>
      </c>
    </row>
    <row r="52" spans="1:1">
      <c r="A52" t="s">
        <v>1962</v>
      </c>
    </row>
    <row r="53" spans="1:1">
      <c r="A53" t="s">
        <v>1963</v>
      </c>
    </row>
    <row r="54" spans="1:1">
      <c r="A54" t="s">
        <v>1964</v>
      </c>
    </row>
    <row r="55" spans="1:1">
      <c r="A55" s="584" t="s">
        <v>1965</v>
      </c>
    </row>
    <row r="56" spans="1:1">
      <c r="A56" t="s">
        <v>4129</v>
      </c>
    </row>
    <row r="57" spans="1:1">
      <c r="A57" t="s">
        <v>4127</v>
      </c>
    </row>
    <row r="58" spans="1:1">
      <c r="A58" t="s">
        <v>4128</v>
      </c>
    </row>
    <row r="59" spans="1:1">
      <c r="A59" t="s">
        <v>4130</v>
      </c>
    </row>
    <row r="60" spans="1:1">
      <c r="A60" t="s">
        <v>4131</v>
      </c>
    </row>
    <row r="61" spans="1:1">
      <c r="A61" t="s">
        <v>1966</v>
      </c>
    </row>
    <row r="62" spans="1:1">
      <c r="A62" t="s">
        <v>1967</v>
      </c>
    </row>
    <row r="63" spans="1:1">
      <c r="A63" s="584" t="s">
        <v>1968</v>
      </c>
    </row>
    <row r="64" spans="1:1">
      <c r="A64" t="s">
        <v>1159</v>
      </c>
    </row>
    <row r="65" spans="1:1">
      <c r="A65" s="586" t="s">
        <v>1969</v>
      </c>
    </row>
    <row r="66" spans="1:1">
      <c r="A66" t="s">
        <v>1970</v>
      </c>
    </row>
    <row r="67" spans="1:1">
      <c r="A67" t="s">
        <v>4244</v>
      </c>
    </row>
    <row r="68" spans="1:1">
      <c r="A68" t="s">
        <v>4248</v>
      </c>
    </row>
    <row r="69" spans="1:1">
      <c r="A69" t="s">
        <v>4249</v>
      </c>
    </row>
    <row r="70" spans="1:1">
      <c r="A70" t="s">
        <v>4250</v>
      </c>
    </row>
    <row r="71" spans="1:1">
      <c r="A71" t="s">
        <v>1971</v>
      </c>
    </row>
    <row r="72" spans="1:1">
      <c r="A72" s="584" t="s">
        <v>4217</v>
      </c>
    </row>
    <row r="73" spans="1:1">
      <c r="A73" t="s">
        <v>4218</v>
      </c>
    </row>
    <row r="74" spans="1:1">
      <c r="A74" t="s">
        <v>4219</v>
      </c>
    </row>
    <row r="75" spans="1:1">
      <c r="A75" t="s">
        <v>4220</v>
      </c>
    </row>
    <row r="76" spans="1:1">
      <c r="A76" t="s">
        <v>4221</v>
      </c>
    </row>
    <row r="77" spans="1:1">
      <c r="A77" t="s">
        <v>1972</v>
      </c>
    </row>
    <row r="78" spans="1:1">
      <c r="A78" t="s">
        <v>4222</v>
      </c>
    </row>
    <row r="79" spans="1:1">
      <c r="A79" t="s">
        <v>4223</v>
      </c>
    </row>
    <row r="80" spans="1:1">
      <c r="A80" t="s">
        <v>4224</v>
      </c>
    </row>
    <row r="81" spans="1:1">
      <c r="A81" t="s">
        <v>4225</v>
      </c>
    </row>
    <row r="82" spans="1:1">
      <c r="A82" t="s">
        <v>4226</v>
      </c>
    </row>
    <row r="83" spans="1:1">
      <c r="A83" t="s">
        <v>4285</v>
      </c>
    </row>
    <row r="84" spans="1:1">
      <c r="A84" s="584" t="s">
        <v>4227</v>
      </c>
    </row>
    <row r="85" spans="1:1">
      <c r="A85" s="584" t="s">
        <v>4246</v>
      </c>
    </row>
    <row r="86" spans="1:1">
      <c r="A86" s="584" t="s">
        <v>4247</v>
      </c>
    </row>
    <row r="87" spans="1:1">
      <c r="A87" s="585" t="s">
        <v>4230</v>
      </c>
    </row>
    <row r="88" spans="1:1">
      <c r="A88" s="585" t="s">
        <v>4228</v>
      </c>
    </row>
    <row r="89" spans="1:1">
      <c r="A89" s="585" t="s">
        <v>4229</v>
      </c>
    </row>
    <row r="90" spans="1:1">
      <c r="A90" s="585" t="s">
        <v>4213</v>
      </c>
    </row>
    <row r="91" spans="1:1">
      <c r="A91" t="s">
        <v>1973</v>
      </c>
    </row>
    <row r="92" spans="1:1">
      <c r="A92" t="s">
        <v>2866</v>
      </c>
    </row>
    <row r="93" spans="1:1">
      <c r="A93" t="s">
        <v>1974</v>
      </c>
    </row>
    <row r="94" spans="1:1">
      <c r="A94" t="s">
        <v>2867</v>
      </c>
    </row>
    <row r="95" spans="1:1">
      <c r="A95" t="s">
        <v>2868</v>
      </c>
    </row>
    <row r="96" spans="1:1">
      <c r="A96" t="s">
        <v>1975</v>
      </c>
    </row>
    <row r="97" spans="1:1">
      <c r="A97" t="s">
        <v>1976</v>
      </c>
    </row>
    <row r="98" spans="1:1">
      <c r="A98" t="s">
        <v>1977</v>
      </c>
    </row>
    <row r="99" spans="1:1">
      <c r="A99" t="s">
        <v>1978</v>
      </c>
    </row>
    <row r="100" spans="1:1">
      <c r="A100" t="s">
        <v>1979</v>
      </c>
    </row>
    <row r="101" spans="1:1">
      <c r="A101" t="s">
        <v>1980</v>
      </c>
    </row>
    <row r="102" spans="1:1">
      <c r="A102" t="s">
        <v>1984</v>
      </c>
    </row>
    <row r="103" spans="1:1">
      <c r="A103" t="s">
        <v>2939</v>
      </c>
    </row>
    <row r="104" spans="1:1">
      <c r="A104" t="s">
        <v>2929</v>
      </c>
    </row>
    <row r="105" spans="1:1">
      <c r="A105" t="s">
        <v>2932</v>
      </c>
    </row>
    <row r="106" spans="1:1">
      <c r="A106" t="s">
        <v>4576</v>
      </c>
    </row>
    <row r="107" spans="1:1">
      <c r="A107" t="s">
        <v>2930</v>
      </c>
    </row>
    <row r="108" spans="1:1">
      <c r="A108" t="s">
        <v>1981</v>
      </c>
    </row>
    <row r="109" spans="1:1">
      <c r="A109" t="s">
        <v>1161</v>
      </c>
    </row>
    <row r="110" spans="1:1">
      <c r="A110" t="s">
        <v>1982</v>
      </c>
    </row>
    <row r="111" spans="1:1">
      <c r="A111" t="s">
        <v>1983</v>
      </c>
    </row>
    <row r="112" spans="1:1">
      <c r="A112" t="s">
        <v>4582</v>
      </c>
    </row>
    <row r="113" spans="1:5">
      <c r="A113" t="s">
        <v>1985</v>
      </c>
    </row>
    <row r="114" spans="1:5" s="303" customFormat="1" ht="23.25">
      <c r="A114" s="587" t="s">
        <v>1930</v>
      </c>
      <c r="B114" s="588"/>
      <c r="C114" s="588"/>
      <c r="D114" s="588"/>
      <c r="E114" s="588"/>
    </row>
    <row r="115" spans="1:5" s="303" customFormat="1" ht="16.5">
      <c r="A115" t="s">
        <v>3039</v>
      </c>
      <c r="B115" s="588"/>
      <c r="C115" s="588"/>
      <c r="D115" s="588"/>
      <c r="E115" s="588"/>
    </row>
    <row r="116" spans="1:5" s="303" customFormat="1" ht="16.5">
      <c r="A116" t="s">
        <v>3724</v>
      </c>
      <c r="B116" s="588"/>
      <c r="C116" s="588"/>
      <c r="D116" s="588"/>
      <c r="E116" s="588"/>
    </row>
    <row r="117" spans="1:5" s="303" customFormat="1" ht="16.5">
      <c r="A117" t="s">
        <v>3725</v>
      </c>
      <c r="B117" s="588"/>
      <c r="C117" s="588"/>
      <c r="D117" s="588"/>
      <c r="E117" s="588"/>
    </row>
    <row r="118" spans="1:5" s="303" customFormat="1" ht="16.5">
      <c r="A118" t="s">
        <v>4052</v>
      </c>
      <c r="B118" s="588"/>
      <c r="C118" s="588"/>
      <c r="D118" s="588"/>
      <c r="E118" s="588"/>
    </row>
    <row r="119" spans="1:5" s="303" customFormat="1" ht="16.5">
      <c r="A119" t="s">
        <v>4044</v>
      </c>
      <c r="B119" s="588"/>
      <c r="C119" s="588"/>
      <c r="D119" s="588"/>
      <c r="E119" s="588"/>
    </row>
    <row r="120" spans="1:5" s="303" customFormat="1" ht="16.5">
      <c r="A120" t="s">
        <v>3726</v>
      </c>
      <c r="B120" s="588"/>
      <c r="C120" s="588"/>
      <c r="D120" s="588"/>
      <c r="E120" s="588"/>
    </row>
    <row r="121" spans="1:5" s="303" customFormat="1" ht="16.5">
      <c r="A121" t="s">
        <v>4053</v>
      </c>
      <c r="B121" s="588"/>
      <c r="C121" s="588"/>
      <c r="D121" s="588"/>
      <c r="E121" s="588"/>
    </row>
    <row r="122" spans="1:5" s="303" customFormat="1" ht="16.5">
      <c r="A122" t="s">
        <v>3727</v>
      </c>
      <c r="B122" s="588"/>
      <c r="C122" s="588"/>
      <c r="D122" s="588"/>
      <c r="E122" s="588"/>
    </row>
    <row r="123" spans="1:5">
      <c r="A123" s="583" t="s">
        <v>1986</v>
      </c>
    </row>
    <row r="124" spans="1:5">
      <c r="A124" s="583" t="s">
        <v>3732</v>
      </c>
    </row>
    <row r="125" spans="1:5">
      <c r="A125" s="584" t="s">
        <v>3729</v>
      </c>
    </row>
    <row r="126" spans="1:5">
      <c r="A126" s="584" t="s">
        <v>3728</v>
      </c>
    </row>
    <row r="127" spans="1:5">
      <c r="A127" s="584" t="s">
        <v>3730</v>
      </c>
    </row>
    <row r="128" spans="1:5">
      <c r="A128" s="584" t="s">
        <v>3846</v>
      </c>
    </row>
    <row r="129" spans="1:1">
      <c r="A129" s="584" t="s">
        <v>3847</v>
      </c>
    </row>
    <row r="130" spans="1:1">
      <c r="A130" s="584" t="s">
        <v>3735</v>
      </c>
    </row>
    <row r="131" spans="1:1">
      <c r="A131" s="584" t="s">
        <v>3844</v>
      </c>
    </row>
    <row r="132" spans="1:1">
      <c r="A132" s="584" t="s">
        <v>3848</v>
      </c>
    </row>
    <row r="133" spans="1:1">
      <c r="A133" s="584" t="s">
        <v>3731</v>
      </c>
    </row>
    <row r="134" spans="1:1">
      <c r="A134" s="584" t="s">
        <v>3845</v>
      </c>
    </row>
    <row r="135" spans="1:1">
      <c r="A135" s="584" t="s">
        <v>3849</v>
      </c>
    </row>
    <row r="136" spans="1:1">
      <c r="A136" s="584" t="s">
        <v>3733</v>
      </c>
    </row>
    <row r="137" spans="1:1">
      <c r="A137" s="584" t="s">
        <v>3734</v>
      </c>
    </row>
    <row r="138" spans="1:1">
      <c r="A138" s="585" t="s">
        <v>1987</v>
      </c>
    </row>
    <row r="139" spans="1:1">
      <c r="A139" s="585" t="s">
        <v>1988</v>
      </c>
    </row>
    <row r="140" spans="1:1">
      <c r="A140" s="585" t="s">
        <v>1989</v>
      </c>
    </row>
    <row r="141" spans="1:1">
      <c r="A141" s="585" t="s">
        <v>1990</v>
      </c>
    </row>
    <row r="142" spans="1:1">
      <c r="A142" s="585" t="s">
        <v>1991</v>
      </c>
    </row>
    <row r="143" spans="1:1">
      <c r="A143" s="585" t="s">
        <v>1992</v>
      </c>
    </row>
    <row r="144" spans="1:1">
      <c r="A144" s="585" t="s">
        <v>1993</v>
      </c>
    </row>
    <row r="145" spans="1:1">
      <c r="A145" s="585" t="s">
        <v>1994</v>
      </c>
    </row>
    <row r="146" spans="1:1">
      <c r="A146" s="585" t="s">
        <v>1995</v>
      </c>
    </row>
    <row r="147" spans="1:1">
      <c r="A147" s="585" t="s">
        <v>1996</v>
      </c>
    </row>
    <row r="148" spans="1:1">
      <c r="A148" s="585" t="s">
        <v>1997</v>
      </c>
    </row>
    <row r="149" spans="1:1">
      <c r="A149" s="585" t="s">
        <v>1998</v>
      </c>
    </row>
    <row r="150" spans="1:1">
      <c r="A150" s="585" t="s">
        <v>1999</v>
      </c>
    </row>
    <row r="151" spans="1:1">
      <c r="A151" s="585" t="s">
        <v>2000</v>
      </c>
    </row>
    <row r="152" spans="1:1">
      <c r="A152" s="585" t="s">
        <v>2001</v>
      </c>
    </row>
    <row r="153" spans="1:1">
      <c r="A153" s="585" t="s">
        <v>2002</v>
      </c>
    </row>
    <row r="154" spans="1:1">
      <c r="A154" s="585" t="s">
        <v>2003</v>
      </c>
    </row>
    <row r="155" spans="1:1">
      <c r="A155" s="585" t="s">
        <v>2004</v>
      </c>
    </row>
    <row r="156" spans="1:1">
      <c r="A156" s="584" t="s">
        <v>2005</v>
      </c>
    </row>
    <row r="157" spans="1:1">
      <c r="A157" s="585" t="s">
        <v>2006</v>
      </c>
    </row>
    <row r="158" spans="1:1">
      <c r="A158" s="585" t="s">
        <v>2007</v>
      </c>
    </row>
    <row r="159" spans="1:1">
      <c r="A159" s="585" t="s">
        <v>2008</v>
      </c>
    </row>
    <row r="160" spans="1:1">
      <c r="A160" s="585" t="s">
        <v>2009</v>
      </c>
    </row>
    <row r="161" spans="1:1">
      <c r="A161" s="585" t="s">
        <v>2010</v>
      </c>
    </row>
    <row r="162" spans="1:1">
      <c r="A162" s="585" t="s">
        <v>2011</v>
      </c>
    </row>
    <row r="163" spans="1:1">
      <c r="A163" s="585" t="s">
        <v>2012</v>
      </c>
    </row>
    <row r="164" spans="1:1">
      <c r="A164" s="585" t="s">
        <v>2013</v>
      </c>
    </row>
    <row r="165" spans="1:1">
      <c r="A165" s="585" t="s">
        <v>2014</v>
      </c>
    </row>
    <row r="166" spans="1:1">
      <c r="A166" s="585" t="s">
        <v>4067</v>
      </c>
    </row>
    <row r="167" spans="1:1">
      <c r="A167" s="585" t="s">
        <v>4062</v>
      </c>
    </row>
    <row r="168" spans="1:1">
      <c r="A168" s="585" t="s">
        <v>2015</v>
      </c>
    </row>
    <row r="169" spans="1:1">
      <c r="A169" s="585" t="s">
        <v>2782</v>
      </c>
    </row>
    <row r="170" spans="1:1">
      <c r="A170" s="585" t="s">
        <v>2783</v>
      </c>
    </row>
    <row r="171" spans="1:1">
      <c r="A171" s="585" t="s">
        <v>2784</v>
      </c>
    </row>
    <row r="172" spans="1:1">
      <c r="A172" s="585" t="s">
        <v>2785</v>
      </c>
    </row>
    <row r="173" spans="1:1">
      <c r="A173" s="585" t="s">
        <v>2786</v>
      </c>
    </row>
    <row r="174" spans="1:1">
      <c r="A174" s="585" t="s">
        <v>2787</v>
      </c>
    </row>
    <row r="175" spans="1:1">
      <c r="A175" s="585" t="s">
        <v>2788</v>
      </c>
    </row>
    <row r="176" spans="1:1">
      <c r="A176" s="585" t="s">
        <v>2789</v>
      </c>
    </row>
    <row r="177" spans="1:5">
      <c r="A177" s="585" t="s">
        <v>2790</v>
      </c>
    </row>
    <row r="178" spans="1:5">
      <c r="A178" s="585" t="s">
        <v>2791</v>
      </c>
    </row>
    <row r="179" spans="1:5">
      <c r="A179" s="585" t="s">
        <v>2792</v>
      </c>
    </row>
    <row r="180" spans="1:5">
      <c r="A180" s="585" t="s">
        <v>2793</v>
      </c>
    </row>
    <row r="181" spans="1:5">
      <c r="A181" s="585" t="s">
        <v>2794</v>
      </c>
    </row>
    <row r="182" spans="1:5">
      <c r="A182" s="585" t="s">
        <v>2016</v>
      </c>
    </row>
    <row r="183" spans="1:5">
      <c r="A183" s="585" t="s">
        <v>2017</v>
      </c>
    </row>
    <row r="184" spans="1:5">
      <c r="A184" s="584" t="s">
        <v>2857</v>
      </c>
    </row>
    <row r="185" spans="1:5">
      <c r="A185" s="585" t="s">
        <v>2018</v>
      </c>
    </row>
    <row r="186" spans="1:5">
      <c r="A186" s="584" t="s">
        <v>2019</v>
      </c>
    </row>
    <row r="187" spans="1:5">
      <c r="A187" s="584" t="s">
        <v>2020</v>
      </c>
    </row>
    <row r="188" spans="1:5" s="303" customFormat="1" ht="23.25">
      <c r="A188" s="587" t="s">
        <v>4256</v>
      </c>
      <c r="B188" s="588"/>
      <c r="C188" s="588"/>
      <c r="D188" s="588"/>
      <c r="E188" s="588"/>
    </row>
    <row r="189" spans="1:5" s="303" customFormat="1" ht="16.5">
      <c r="A189" t="s">
        <v>4584</v>
      </c>
      <c r="B189" s="588"/>
      <c r="C189" s="588"/>
      <c r="D189" s="588"/>
      <c r="E189" s="588"/>
    </row>
    <row r="190" spans="1:5" s="303" customFormat="1" ht="16.5">
      <c r="A190" t="s">
        <v>4257</v>
      </c>
      <c r="B190" s="588"/>
      <c r="C190" s="588"/>
      <c r="D190" s="588"/>
      <c r="E190" s="588"/>
    </row>
    <row r="191" spans="1:5" s="303" customFormat="1" ht="16.5">
      <c r="A191" t="s">
        <v>4258</v>
      </c>
      <c r="B191" s="588"/>
      <c r="C191" s="588"/>
      <c r="D191" s="588"/>
      <c r="E191" s="588"/>
    </row>
    <row r="192" spans="1:5" s="303" customFormat="1" ht="16.5">
      <c r="A192" t="s">
        <v>4259</v>
      </c>
      <c r="B192" s="588"/>
      <c r="C192" s="588"/>
      <c r="D192" s="588"/>
      <c r="E192" s="588"/>
    </row>
    <row r="193" spans="1:5" s="303" customFormat="1" ht="16.5">
      <c r="A193" t="s">
        <v>4260</v>
      </c>
      <c r="B193" s="588"/>
      <c r="C193" s="588"/>
      <c r="D193" s="588"/>
      <c r="E193" s="588"/>
    </row>
    <row r="194" spans="1:5" s="303" customFormat="1" ht="23.25">
      <c r="A194" s="587" t="s">
        <v>1931</v>
      </c>
      <c r="B194" s="588"/>
      <c r="C194" s="588"/>
      <c r="D194" s="588"/>
      <c r="E194" s="588"/>
    </row>
    <row r="195" spans="1:5">
      <c r="A195" t="s">
        <v>1162</v>
      </c>
    </row>
    <row r="196" spans="1:5">
      <c r="A196" t="s">
        <v>2881</v>
      </c>
    </row>
    <row r="197" spans="1:5">
      <c r="A197" t="s">
        <v>2882</v>
      </c>
    </row>
    <row r="198" spans="1:5">
      <c r="A198" t="s">
        <v>2869</v>
      </c>
    </row>
    <row r="199" spans="1:5">
      <c r="A199" t="s">
        <v>2927</v>
      </c>
    </row>
    <row r="200" spans="1:5">
      <c r="A200" t="s">
        <v>2883</v>
      </c>
    </row>
    <row r="201" spans="1:5">
      <c r="A201" t="s">
        <v>2022</v>
      </c>
    </row>
    <row r="202" spans="1:5">
      <c r="A202" t="s">
        <v>2023</v>
      </c>
    </row>
    <row r="203" spans="1:5">
      <c r="A203" t="s">
        <v>2936</v>
      </c>
    </row>
    <row r="204" spans="1:5">
      <c r="A204" t="s">
        <v>2024</v>
      </c>
    </row>
    <row r="205" spans="1:5">
      <c r="A205" t="s">
        <v>2025</v>
      </c>
    </row>
    <row r="206" spans="1:5">
      <c r="A206" t="s">
        <v>2026</v>
      </c>
    </row>
    <row r="207" spans="1:5">
      <c r="A207" t="s">
        <v>2881</v>
      </c>
    </row>
    <row r="208" spans="1:5">
      <c r="A208" t="s">
        <v>2934</v>
      </c>
    </row>
    <row r="209" spans="1:1">
      <c r="A209" t="s">
        <v>2022</v>
      </c>
    </row>
    <row r="210" spans="1:1">
      <c r="A210" t="s">
        <v>2602</v>
      </c>
    </row>
    <row r="211" spans="1:1">
      <c r="A211" t="s">
        <v>2935</v>
      </c>
    </row>
    <row r="212" spans="1:1">
      <c r="A212" t="s">
        <v>4601</v>
      </c>
    </row>
    <row r="213" spans="1:1">
      <c r="A213" t="s">
        <v>2601</v>
      </c>
    </row>
    <row r="214" spans="1:1">
      <c r="A214" t="s">
        <v>2600</v>
      </c>
    </row>
    <row r="215" spans="1:1">
      <c r="A215" t="s">
        <v>4602</v>
      </c>
    </row>
    <row r="216" spans="1:1">
      <c r="A216" t="s">
        <v>2885</v>
      </c>
    </row>
    <row r="217" spans="1:1">
      <c r="A217" t="s">
        <v>2599</v>
      </c>
    </row>
    <row r="218" spans="1:1">
      <c r="A218" t="s">
        <v>2598</v>
      </c>
    </row>
    <row r="219" spans="1:1">
      <c r="A219" t="s">
        <v>2597</v>
      </c>
    </row>
    <row r="220" spans="1:1">
      <c r="A220" t="s">
        <v>2584</v>
      </c>
    </row>
    <row r="221" spans="1:1">
      <c r="A221" t="s">
        <v>2584</v>
      </c>
    </row>
    <row r="222" spans="1:1">
      <c r="A222" t="s">
        <v>3038</v>
      </c>
    </row>
    <row r="223" spans="1:1">
      <c r="A223" t="s">
        <v>2596</v>
      </c>
    </row>
    <row r="224" spans="1:1">
      <c r="A224" t="s">
        <v>1167</v>
      </c>
    </row>
    <row r="225" spans="1:5" s="303" customFormat="1" ht="23.25">
      <c r="A225" s="587" t="s">
        <v>1932</v>
      </c>
      <c r="B225" s="588"/>
      <c r="C225" s="588"/>
      <c r="D225" s="588"/>
      <c r="E225" s="588"/>
    </row>
    <row r="226" spans="1:5">
      <c r="A226" t="s">
        <v>1168</v>
      </c>
    </row>
    <row r="227" spans="1:5">
      <c r="A227" t="s">
        <v>2995</v>
      </c>
    </row>
    <row r="228" spans="1:5">
      <c r="A228" t="s">
        <v>2996</v>
      </c>
    </row>
    <row r="229" spans="1:5">
      <c r="A229" t="s">
        <v>2997</v>
      </c>
    </row>
    <row r="230" spans="1:5">
      <c r="A230" t="s">
        <v>2998</v>
      </c>
    </row>
    <row r="231" spans="1:5">
      <c r="A231" t="s">
        <v>3016</v>
      </c>
    </row>
    <row r="232" spans="1:5">
      <c r="A232" t="s">
        <v>2999</v>
      </c>
    </row>
    <row r="233" spans="1:5">
      <c r="A233" t="s">
        <v>3001</v>
      </c>
    </row>
    <row r="234" spans="1:5">
      <c r="A234" t="s">
        <v>3002</v>
      </c>
    </row>
    <row r="235" spans="1:5">
      <c r="A235" t="s">
        <v>3003</v>
      </c>
    </row>
    <row r="236" spans="1:5">
      <c r="A236" t="s">
        <v>3017</v>
      </c>
    </row>
    <row r="237" spans="1:5">
      <c r="A237" t="s">
        <v>3004</v>
      </c>
    </row>
    <row r="238" spans="1:5">
      <c r="A238" t="s">
        <v>3005</v>
      </c>
    </row>
    <row r="239" spans="1:5">
      <c r="A239" t="s">
        <v>3006</v>
      </c>
    </row>
    <row r="240" spans="1:5">
      <c r="A240" t="s">
        <v>3007</v>
      </c>
    </row>
    <row r="241" spans="1:1">
      <c r="A241" t="s">
        <v>3008</v>
      </c>
    </row>
    <row r="242" spans="1:1">
      <c r="A242" t="s">
        <v>3009</v>
      </c>
    </row>
    <row r="243" spans="1:1">
      <c r="A243" t="s">
        <v>3010</v>
      </c>
    </row>
    <row r="244" spans="1:1">
      <c r="A244" t="s">
        <v>3011</v>
      </c>
    </row>
    <row r="245" spans="1:1">
      <c r="A245" t="s">
        <v>3012</v>
      </c>
    </row>
    <row r="246" spans="1:1">
      <c r="A246" t="s">
        <v>3013</v>
      </c>
    </row>
    <row r="247" spans="1:1">
      <c r="A247" t="s">
        <v>3014</v>
      </c>
    </row>
    <row r="248" spans="1:1">
      <c r="A248" t="s">
        <v>4818</v>
      </c>
    </row>
    <row r="249" spans="1:1">
      <c r="A249" t="s">
        <v>1169</v>
      </c>
    </row>
    <row r="250" spans="1:1">
      <c r="A250" t="s">
        <v>1170</v>
      </c>
    </row>
    <row r="251" spans="1:1">
      <c r="A251" t="s">
        <v>1171</v>
      </c>
    </row>
    <row r="252" spans="1:1">
      <c r="A252" t="s">
        <v>1172</v>
      </c>
    </row>
    <row r="253" spans="1:1">
      <c r="A253" t="s">
        <v>3015</v>
      </c>
    </row>
    <row r="254" spans="1:1">
      <c r="A254" t="s">
        <v>4975</v>
      </c>
    </row>
    <row r="255" spans="1:1">
      <c r="A255" t="s">
        <v>4976</v>
      </c>
    </row>
    <row r="256" spans="1:1">
      <c r="A256" t="s">
        <v>4978</v>
      </c>
    </row>
    <row r="257" spans="1:5">
      <c r="A257" t="s">
        <v>4977</v>
      </c>
    </row>
    <row r="258" spans="1:5">
      <c r="A258" t="s">
        <v>4979</v>
      </c>
    </row>
    <row r="259" spans="1:5">
      <c r="A259" t="s">
        <v>4980</v>
      </c>
    </row>
    <row r="260" spans="1:5">
      <c r="A260" t="s">
        <v>2657</v>
      </c>
    </row>
    <row r="261" spans="1:5">
      <c r="A261" t="s">
        <v>2682</v>
      </c>
    </row>
    <row r="262" spans="1:5">
      <c r="A262" t="s">
        <v>2681</v>
      </c>
    </row>
    <row r="263" spans="1:5">
      <c r="A263" t="s">
        <v>2685</v>
      </c>
    </row>
    <row r="264" spans="1:5">
      <c r="A264" t="s">
        <v>4819</v>
      </c>
    </row>
    <row r="265" spans="1:5">
      <c r="A265" t="s">
        <v>2684</v>
      </c>
    </row>
    <row r="266" spans="1:5" s="303" customFormat="1" ht="23.25">
      <c r="A266" s="587" t="s">
        <v>1933</v>
      </c>
      <c r="B266" s="588"/>
      <c r="C266" s="588"/>
      <c r="D266" s="588"/>
      <c r="E266" s="588"/>
    </row>
    <row r="267" spans="1:5">
      <c r="A267" t="s">
        <v>1173</v>
      </c>
    </row>
    <row r="268" spans="1:5">
      <c r="A268" t="s">
        <v>1174</v>
      </c>
    </row>
    <row r="269" spans="1:5">
      <c r="A269" t="s">
        <v>1175</v>
      </c>
    </row>
    <row r="270" spans="1:5">
      <c r="A270" t="s">
        <v>1176</v>
      </c>
    </row>
    <row r="271" spans="1:5">
      <c r="A271" t="s">
        <v>4924</v>
      </c>
    </row>
    <row r="272" spans="1:5">
      <c r="A272" t="s">
        <v>4974</v>
      </c>
    </row>
    <row r="273" spans="1:1">
      <c r="A273" t="s">
        <v>2686</v>
      </c>
    </row>
    <row r="274" spans="1:1">
      <c r="A274" t="s">
        <v>2687</v>
      </c>
    </row>
    <row r="275" spans="1:1">
      <c r="A275" t="s">
        <v>2688</v>
      </c>
    </row>
    <row r="276" spans="1:1">
      <c r="A276" t="s">
        <v>2721</v>
      </c>
    </row>
    <row r="277" spans="1:1">
      <c r="A277" t="s">
        <v>1177</v>
      </c>
    </row>
    <row r="278" spans="1:1">
      <c r="A278" t="s">
        <v>2689</v>
      </c>
    </row>
    <row r="279" spans="1:1">
      <c r="A279" t="s">
        <v>2690</v>
      </c>
    </row>
    <row r="280" spans="1:1">
      <c r="A280" t="s">
        <v>2691</v>
      </c>
    </row>
    <row r="281" spans="1:1">
      <c r="A281" t="s">
        <v>2692</v>
      </c>
    </row>
    <row r="282" spans="1:1">
      <c r="A282" t="s">
        <v>2649</v>
      </c>
    </row>
    <row r="283" spans="1:1">
      <c r="A283" t="s">
        <v>4920</v>
      </c>
    </row>
    <row r="284" spans="1:1">
      <c r="A284" t="s">
        <v>4721</v>
      </c>
    </row>
    <row r="285" spans="1:1">
      <c r="A285" t="s">
        <v>2693</v>
      </c>
    </row>
    <row r="286" spans="1:1">
      <c r="A286" t="s">
        <v>4722</v>
      </c>
    </row>
    <row r="287" spans="1:1">
      <c r="A287" t="s">
        <v>4921</v>
      </c>
    </row>
    <row r="288" spans="1:1">
      <c r="A288" t="s">
        <v>4723</v>
      </c>
    </row>
    <row r="289" spans="1:1">
      <c r="A289" t="s">
        <v>2694</v>
      </c>
    </row>
    <row r="290" spans="1:1">
      <c r="A290" t="s">
        <v>4922</v>
      </c>
    </row>
    <row r="291" spans="1:1">
      <c r="A291" t="s">
        <v>4724</v>
      </c>
    </row>
    <row r="292" spans="1:1">
      <c r="A292" t="s">
        <v>4923</v>
      </c>
    </row>
    <row r="293" spans="1:1">
      <c r="A293" t="s">
        <v>4725</v>
      </c>
    </row>
    <row r="294" spans="1:1">
      <c r="A294" t="s">
        <v>2651</v>
      </c>
    </row>
    <row r="295" spans="1:1">
      <c r="A295" t="s">
        <v>2652</v>
      </c>
    </row>
    <row r="296" spans="1:1">
      <c r="A296" t="s">
        <v>2653</v>
      </c>
    </row>
    <row r="297" spans="1:1">
      <c r="A297" t="s">
        <v>2695</v>
      </c>
    </row>
    <row r="298" spans="1:1">
      <c r="A298" t="s">
        <v>3034</v>
      </c>
    </row>
    <row r="299" spans="1:1">
      <c r="A299" t="s">
        <v>2696</v>
      </c>
    </row>
    <row r="300" spans="1:1">
      <c r="A300" t="s">
        <v>2697</v>
      </c>
    </row>
    <row r="301" spans="1:1">
      <c r="A301" t="s">
        <v>1178</v>
      </c>
    </row>
    <row r="302" spans="1:1">
      <c r="A302" t="s">
        <v>1179</v>
      </c>
    </row>
    <row r="303" spans="1:1">
      <c r="A303" t="s">
        <v>2698</v>
      </c>
    </row>
    <row r="304" spans="1:1">
      <c r="A304" t="s">
        <v>2699</v>
      </c>
    </row>
    <row r="305" spans="1:1">
      <c r="A305" t="s">
        <v>2700</v>
      </c>
    </row>
    <row r="306" spans="1:1">
      <c r="A306" t="s">
        <v>2701</v>
      </c>
    </row>
    <row r="307" spans="1:1">
      <c r="A307" t="s">
        <v>2658</v>
      </c>
    </row>
    <row r="308" spans="1:1">
      <c r="A308" t="s">
        <v>2702</v>
      </c>
    </row>
    <row r="309" spans="1:1">
      <c r="A309" t="s">
        <v>2660</v>
      </c>
    </row>
    <row r="310" spans="1:1">
      <c r="A310" t="s">
        <v>2703</v>
      </c>
    </row>
    <row r="311" spans="1:1">
      <c r="A311" t="s">
        <v>2683</v>
      </c>
    </row>
    <row r="312" spans="1:1">
      <c r="A312" t="s">
        <v>2704</v>
      </c>
    </row>
    <row r="313" spans="1:1">
      <c r="A313" t="s">
        <v>2705</v>
      </c>
    </row>
    <row r="314" spans="1:1">
      <c r="A314" t="s">
        <v>1180</v>
      </c>
    </row>
    <row r="315" spans="1:1">
      <c r="A315" t="s">
        <v>4628</v>
      </c>
    </row>
    <row r="316" spans="1:1">
      <c r="A316" t="s">
        <v>2706</v>
      </c>
    </row>
    <row r="317" spans="1:1">
      <c r="A317" t="s">
        <v>2707</v>
      </c>
    </row>
    <row r="318" spans="1:1">
      <c r="A318" t="s">
        <v>2708</v>
      </c>
    </row>
    <row r="319" spans="1:1">
      <c r="A319" t="s">
        <v>2709</v>
      </c>
    </row>
    <row r="320" spans="1:1">
      <c r="A320" t="s">
        <v>2681</v>
      </c>
    </row>
    <row r="321" spans="1:5">
      <c r="A321" t="s">
        <v>2710</v>
      </c>
    </row>
    <row r="322" spans="1:5">
      <c r="A322" t="s">
        <v>3000</v>
      </c>
    </row>
    <row r="323" spans="1:5">
      <c r="A323" t="s">
        <v>2711</v>
      </c>
    </row>
    <row r="324" spans="1:5">
      <c r="A324" t="s">
        <v>2712</v>
      </c>
    </row>
    <row r="325" spans="1:5">
      <c r="A325" t="s">
        <v>2713</v>
      </c>
    </row>
    <row r="326" spans="1:5">
      <c r="A326" t="s">
        <v>2714</v>
      </c>
    </row>
    <row r="327" spans="1:5">
      <c r="A327" t="s">
        <v>2722</v>
      </c>
    </row>
    <row r="328" spans="1:5">
      <c r="A328" t="s">
        <v>2715</v>
      </c>
    </row>
    <row r="329" spans="1:5">
      <c r="A329" t="s">
        <v>2716</v>
      </c>
    </row>
    <row r="330" spans="1:5">
      <c r="A330" t="s">
        <v>2717</v>
      </c>
    </row>
    <row r="331" spans="1:5">
      <c r="A331" t="s">
        <v>2718</v>
      </c>
    </row>
    <row r="332" spans="1:5">
      <c r="A332" t="s">
        <v>2672</v>
      </c>
    </row>
    <row r="333" spans="1:5">
      <c r="A333" t="s">
        <v>2719</v>
      </c>
    </row>
    <row r="334" spans="1:5">
      <c r="A334" t="s">
        <v>2720</v>
      </c>
    </row>
    <row r="335" spans="1:5" s="303" customFormat="1" ht="23.25">
      <c r="A335" s="587" t="s">
        <v>1934</v>
      </c>
      <c r="B335" s="588"/>
      <c r="C335" s="588"/>
      <c r="D335" s="588"/>
      <c r="E335" s="588"/>
    </row>
    <row r="336" spans="1:5">
      <c r="A336" t="s">
        <v>2586</v>
      </c>
    </row>
    <row r="337" spans="1:5">
      <c r="A337" t="s">
        <v>2587</v>
      </c>
    </row>
    <row r="338" spans="1:5">
      <c r="A338" t="s">
        <v>2588</v>
      </c>
    </row>
    <row r="339" spans="1:5">
      <c r="A339" t="s">
        <v>2589</v>
      </c>
    </row>
    <row r="340" spans="1:5">
      <c r="A340" t="s">
        <v>2590</v>
      </c>
    </row>
    <row r="341" spans="1:5">
      <c r="A341" t="s">
        <v>2591</v>
      </c>
    </row>
    <row r="342" spans="1:5">
      <c r="A342" t="s">
        <v>2592</v>
      </c>
    </row>
    <row r="343" spans="1:5">
      <c r="A343" t="s">
        <v>2593</v>
      </c>
    </row>
    <row r="344" spans="1:5" s="303" customFormat="1" ht="23.25">
      <c r="A344" s="587" t="s">
        <v>1943</v>
      </c>
      <c r="B344" s="588"/>
      <c r="C344" s="588"/>
      <c r="D344" s="588"/>
      <c r="E344" s="588"/>
    </row>
    <row r="345" spans="1:5" s="303" customFormat="1" ht="16.5">
      <c r="A345" t="s">
        <v>1938</v>
      </c>
      <c r="B345" s="588"/>
      <c r="C345" s="588"/>
      <c r="D345" s="588"/>
      <c r="E345" s="588"/>
    </row>
    <row r="346" spans="1:5" s="303" customFormat="1" ht="16.5">
      <c r="A346" t="s">
        <v>1938</v>
      </c>
      <c r="B346" s="588"/>
      <c r="C346" s="588"/>
      <c r="D346" s="588"/>
      <c r="E346" s="588"/>
    </row>
    <row r="347" spans="1:5">
      <c r="A347" s="583" t="s">
        <v>1939</v>
      </c>
    </row>
    <row r="348" spans="1:5">
      <c r="A348" s="584" t="s">
        <v>1941</v>
      </c>
    </row>
    <row r="349" spans="1:5">
      <c r="A349" s="585" t="s">
        <v>1942</v>
      </c>
    </row>
    <row r="350" spans="1:5" s="303" customFormat="1" ht="23.25">
      <c r="A350" s="587" t="s">
        <v>1610</v>
      </c>
      <c r="B350" s="588"/>
      <c r="C350" s="588"/>
      <c r="D350" s="588"/>
      <c r="E350" s="588"/>
    </row>
    <row r="351" spans="1:5">
      <c r="A351" t="s">
        <v>2594</v>
      </c>
    </row>
    <row r="352" spans="1:5">
      <c r="A352" t="s">
        <v>2595</v>
      </c>
    </row>
    <row r="353" spans="1:1">
      <c r="A353" t="s">
        <v>1336</v>
      </c>
    </row>
    <row r="354" spans="1:1">
      <c r="A354" t="s">
        <v>3888</v>
      </c>
    </row>
    <row r="355" spans="1:1">
      <c r="A355" t="s">
        <v>3889</v>
      </c>
    </row>
    <row r="356" spans="1:1">
      <c r="A356" t="s">
        <v>3890</v>
      </c>
    </row>
  </sheetData>
  <sortState xmlns:xlrd2="http://schemas.microsoft.com/office/spreadsheetml/2017/richdata2" ref="A21:A113">
    <sortCondition ref="A21:A113"/>
  </sortState>
  <pageMargins left="0.7" right="0.7" top="0.75" bottom="0.75" header="0.3" footer="0.3"/>
  <pageSetup paperSize="9" orientation="portrait" r:id="rId1"/>
  <customProperties>
    <customPr name="_pios_id" r:id="rId2"/>
  </customPropertie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71CA0E-3ABB-44DF-9F75-6699C24572F7}">
  <sheetPr codeName="Hoja3"/>
  <dimension ref="A2:R830"/>
  <sheetViews>
    <sheetView zoomScale="115" zoomScaleNormal="115" workbookViewId="0">
      <pane ySplit="2" topLeftCell="A313" activePane="bottomLeft" state="frozen"/>
      <selection pane="bottomLeft" activeCell="D323" sqref="D323"/>
    </sheetView>
  </sheetViews>
  <sheetFormatPr baseColWidth="10" defaultColWidth="10.85546875" defaultRowHeight="16.5"/>
  <cols>
    <col min="1" max="1" width="10.85546875" style="177"/>
    <col min="2" max="2" width="15.5703125" style="177" customWidth="1"/>
    <col min="3" max="3" width="19.140625" style="177" bestFit="1" customWidth="1"/>
    <col min="4" max="4" width="20.5703125" style="177" customWidth="1"/>
    <col min="5" max="5" width="13.5703125" style="295" customWidth="1"/>
    <col min="6" max="6" width="20.5703125" style="177" customWidth="1"/>
    <col min="7" max="7" width="13.5703125" style="295" customWidth="1"/>
    <col min="8" max="8" width="20.5703125" style="177" customWidth="1"/>
    <col min="9" max="9" width="13.5703125" style="295" customWidth="1"/>
    <col min="10" max="10" width="20.5703125" style="177" customWidth="1"/>
    <col min="11" max="11" width="13.5703125" style="295" customWidth="1"/>
    <col min="12" max="12" width="20.5703125" style="177" customWidth="1"/>
    <col min="13" max="13" width="13.5703125" style="295" customWidth="1"/>
    <col min="14" max="15" width="7.5703125" style="177" customWidth="1"/>
    <col min="16" max="16" width="11.5703125" style="295" bestFit="1" customWidth="1"/>
    <col min="17" max="16384" width="10.85546875" style="177"/>
  </cols>
  <sheetData>
    <row r="2" spans="1:16" ht="28.5" customHeight="1">
      <c r="A2" s="286"/>
      <c r="B2" s="286" t="s">
        <v>1</v>
      </c>
      <c r="C2" s="286" t="s">
        <v>0</v>
      </c>
      <c r="D2" s="286" t="s">
        <v>1005</v>
      </c>
      <c r="E2" s="287" t="s">
        <v>1006</v>
      </c>
      <c r="F2" s="286" t="s">
        <v>1007</v>
      </c>
      <c r="G2" s="287" t="s">
        <v>1008</v>
      </c>
      <c r="H2" s="286" t="s">
        <v>1009</v>
      </c>
      <c r="I2" s="287" t="s">
        <v>1010</v>
      </c>
      <c r="J2" s="286" t="s">
        <v>1011</v>
      </c>
      <c r="K2" s="287" t="s">
        <v>1012</v>
      </c>
      <c r="L2" s="286" t="s">
        <v>1013</v>
      </c>
      <c r="M2" s="287" t="s">
        <v>1014</v>
      </c>
      <c r="N2" s="286"/>
      <c r="O2" s="286"/>
      <c r="P2" s="287" t="s">
        <v>1015</v>
      </c>
    </row>
    <row r="3" spans="1:16" s="288" customFormat="1" ht="18">
      <c r="E3" s="289"/>
      <c r="G3" s="289"/>
      <c r="I3" s="289"/>
      <c r="K3" s="289"/>
      <c r="M3" s="289"/>
      <c r="P3" s="289"/>
    </row>
    <row r="4" spans="1:16" s="288" customFormat="1" ht="18">
      <c r="A4" s="288" t="s">
        <v>1447</v>
      </c>
      <c r="E4" s="289"/>
      <c r="G4" s="289"/>
      <c r="I4" s="289"/>
      <c r="K4" s="289"/>
      <c r="M4" s="289"/>
      <c r="P4" s="289"/>
    </row>
    <row r="5" spans="1:16" s="288" customFormat="1" ht="18">
      <c r="A5" s="290"/>
      <c r="B5" s="291"/>
      <c r="C5" s="291"/>
      <c r="D5" s="292"/>
      <c r="E5" s="293"/>
      <c r="F5" s="294"/>
      <c r="G5" s="293"/>
      <c r="H5" s="294"/>
      <c r="I5" s="293"/>
      <c r="J5" s="294"/>
      <c r="K5" s="293"/>
      <c r="L5" s="294"/>
      <c r="M5" s="293"/>
      <c r="N5" s="294"/>
      <c r="O5" s="294"/>
      <c r="P5" s="293"/>
    </row>
    <row r="6" spans="1:16" s="288" customFormat="1" ht="14.1" customHeight="1">
      <c r="B6" s="177" t="s">
        <v>4309</v>
      </c>
      <c r="C6" s="177" t="s">
        <v>1448</v>
      </c>
      <c r="D6" s="177" t="s">
        <v>1423</v>
      </c>
      <c r="E6" s="295">
        <f>IFERROR(VLOOKUP(D6,'Pricing source'!B:L,3,0),0)</f>
        <v>4372</v>
      </c>
      <c r="F6" s="177" t="s">
        <v>1414</v>
      </c>
      <c r="G6" s="295">
        <f>IFERROR(VLOOKUP(F6,'Pricing source'!B:L,3,0),0)</f>
        <v>3710</v>
      </c>
      <c r="H6" s="177"/>
      <c r="I6" s="295">
        <f>IFERROR(VLOOKUP(H6,'Pricing source'!B:L,3,0),0)</f>
        <v>0</v>
      </c>
      <c r="J6" s="177"/>
      <c r="K6" s="295">
        <f>IFERROR(VLOOKUP(J6,'Pricing source'!B:L,3,0),0)</f>
        <v>0</v>
      </c>
      <c r="L6" s="177"/>
      <c r="M6" s="295">
        <f>IFERROR(VLOOKUP(L6,'Pricing source'!B:L,3,0),0)</f>
        <v>0</v>
      </c>
      <c r="N6" s="177"/>
      <c r="O6" s="177"/>
      <c r="P6" s="295">
        <f>M6+K6+I6+G6+E6</f>
        <v>8082</v>
      </c>
    </row>
    <row r="7" spans="1:16" s="288" customFormat="1" ht="14.1" customHeight="1">
      <c r="B7" s="288" t="s">
        <v>4309</v>
      </c>
      <c r="C7" s="177" t="s">
        <v>1449</v>
      </c>
      <c r="D7" s="177" t="s">
        <v>1423</v>
      </c>
      <c r="E7" s="295">
        <f>IFERROR(VLOOKUP(D7,'Pricing source'!B:L,3,0),0)</f>
        <v>4372</v>
      </c>
      <c r="F7" s="177" t="s">
        <v>1415</v>
      </c>
      <c r="G7" s="295">
        <f>IFERROR(VLOOKUP(F7,'Pricing source'!B:L,3,0),0)</f>
        <v>4169</v>
      </c>
      <c r="H7" s="177"/>
      <c r="I7" s="295">
        <f>IFERROR(VLOOKUP(H7,'Pricing source'!B:L,3,0),0)</f>
        <v>0</v>
      </c>
      <c r="J7" s="177"/>
      <c r="K7" s="295">
        <f>IFERROR(VLOOKUP(J7,'Pricing source'!B:L,3,0),0)</f>
        <v>0</v>
      </c>
      <c r="L7" s="177"/>
      <c r="M7" s="295">
        <f>IFERROR(VLOOKUP(L7,'Pricing source'!B:L,3,0),0)</f>
        <v>0</v>
      </c>
      <c r="N7" s="177"/>
      <c r="O7" s="177"/>
      <c r="P7" s="295">
        <f t="shared" ref="P7:P70" si="0">M7+K7+I7+G7+E7</f>
        <v>8541</v>
      </c>
    </row>
    <row r="8" spans="1:16" s="288" customFormat="1" ht="14.1" customHeight="1">
      <c r="B8" s="288" t="s">
        <v>4309</v>
      </c>
      <c r="C8" s="177" t="s">
        <v>1450</v>
      </c>
      <c r="D8" s="177" t="s">
        <v>1423</v>
      </c>
      <c r="E8" s="295">
        <f>IFERROR(VLOOKUP(D8,'Pricing source'!B:L,3,0),0)</f>
        <v>4372</v>
      </c>
      <c r="F8" s="177" t="s">
        <v>1416</v>
      </c>
      <c r="G8" s="295">
        <f>IFERROR(VLOOKUP(F8,'Pricing source'!B:L,3,0),0)</f>
        <v>5020</v>
      </c>
      <c r="H8" s="177"/>
      <c r="I8" s="295">
        <f>IFERROR(VLOOKUP(H8,'Pricing source'!B:L,3,0),0)</f>
        <v>0</v>
      </c>
      <c r="J8" s="177"/>
      <c r="K8" s="295">
        <f>IFERROR(VLOOKUP(J8,'Pricing source'!B:L,3,0),0)</f>
        <v>0</v>
      </c>
      <c r="L8" s="177"/>
      <c r="M8" s="295">
        <f>IFERROR(VLOOKUP(L8,'Pricing source'!B:L,3,0),0)</f>
        <v>0</v>
      </c>
      <c r="N8" s="177"/>
      <c r="O8" s="177"/>
      <c r="P8" s="295">
        <f t="shared" si="0"/>
        <v>9392</v>
      </c>
    </row>
    <row r="9" spans="1:16" s="288" customFormat="1" ht="14.1" customHeight="1">
      <c r="B9" s="288" t="s">
        <v>4309</v>
      </c>
      <c r="C9" s="177" t="s">
        <v>1451</v>
      </c>
      <c r="D9" s="177" t="s">
        <v>1423</v>
      </c>
      <c r="E9" s="295">
        <f>IFERROR(VLOOKUP(D9,'Pricing source'!B:L,3,0),0)</f>
        <v>4372</v>
      </c>
      <c r="F9" s="177" t="s">
        <v>1417</v>
      </c>
      <c r="G9" s="295">
        <f>IFERROR(VLOOKUP(F9,'Pricing source'!B:L,3,0),0)</f>
        <v>5410</v>
      </c>
      <c r="H9" s="177"/>
      <c r="I9" s="295">
        <f>IFERROR(VLOOKUP(H9,'Pricing source'!B:L,3,0),0)</f>
        <v>0</v>
      </c>
      <c r="J9" s="177"/>
      <c r="K9" s="295">
        <f>IFERROR(VLOOKUP(J9,'Pricing source'!B:L,3,0),0)</f>
        <v>0</v>
      </c>
      <c r="L9" s="177"/>
      <c r="M9" s="295">
        <f>IFERROR(VLOOKUP(L9,'Pricing source'!B:L,3,0),0)</f>
        <v>0</v>
      </c>
      <c r="N9" s="177"/>
      <c r="O9" s="177"/>
      <c r="P9" s="295">
        <f t="shared" si="0"/>
        <v>9782</v>
      </c>
    </row>
    <row r="10" spans="1:16" s="288" customFormat="1" ht="14.1" customHeight="1">
      <c r="B10" s="288" t="s">
        <v>4309</v>
      </c>
      <c r="C10" s="177" t="s">
        <v>1452</v>
      </c>
      <c r="D10" s="177" t="s">
        <v>1424</v>
      </c>
      <c r="E10" s="295">
        <f>IFERROR(VLOOKUP(D10,'Pricing source'!B:L,3,0),0)</f>
        <v>4784</v>
      </c>
      <c r="F10" s="177" t="s">
        <v>1419</v>
      </c>
      <c r="G10" s="295">
        <f>IFERROR(VLOOKUP(F10,'Pricing source'!B:L,3,0),0)</f>
        <v>6969</v>
      </c>
      <c r="H10" s="177"/>
      <c r="I10" s="295">
        <f>IFERROR(VLOOKUP(H10,'Pricing source'!B:L,3,0),0)</f>
        <v>0</v>
      </c>
      <c r="J10" s="177"/>
      <c r="K10" s="295">
        <f>IFERROR(VLOOKUP(J10,'Pricing source'!B:L,3,0),0)</f>
        <v>0</v>
      </c>
      <c r="L10" s="177"/>
      <c r="M10" s="295">
        <f>IFERROR(VLOOKUP(L10,'Pricing source'!B:L,3,0),0)</f>
        <v>0</v>
      </c>
      <c r="N10" s="177"/>
      <c r="O10" s="177"/>
      <c r="P10" s="295">
        <f t="shared" si="0"/>
        <v>11753</v>
      </c>
    </row>
    <row r="11" spans="1:16" s="288" customFormat="1" ht="14.1" customHeight="1">
      <c r="B11" s="288" t="s">
        <v>4309</v>
      </c>
      <c r="C11" s="177" t="s">
        <v>1453</v>
      </c>
      <c r="D11" s="177" t="s">
        <v>1424</v>
      </c>
      <c r="E11" s="295">
        <f>IFERROR(VLOOKUP(D11,'Pricing source'!B:L,3,0),0)</f>
        <v>4784</v>
      </c>
      <c r="F11" s="177" t="s">
        <v>1421</v>
      </c>
      <c r="G11" s="295">
        <f>IFERROR(VLOOKUP(F11,'Pricing source'!B:L,3,0),0)</f>
        <v>7869</v>
      </c>
      <c r="H11" s="177"/>
      <c r="I11" s="295">
        <f>IFERROR(VLOOKUP(H11,'Pricing source'!B:L,3,0),0)</f>
        <v>0</v>
      </c>
      <c r="J11" s="177"/>
      <c r="K11" s="295">
        <f>IFERROR(VLOOKUP(J11,'Pricing source'!B:L,3,0),0)</f>
        <v>0</v>
      </c>
      <c r="L11" s="177"/>
      <c r="M11" s="295">
        <f>IFERROR(VLOOKUP(L11,'Pricing source'!B:L,3,0),0)</f>
        <v>0</v>
      </c>
      <c r="N11" s="177"/>
      <c r="O11" s="177"/>
      <c r="P11" s="295">
        <f t="shared" si="0"/>
        <v>12653</v>
      </c>
    </row>
    <row r="12" spans="1:16" s="288" customFormat="1" ht="14.1" customHeight="1">
      <c r="B12" s="288" t="s">
        <v>4309</v>
      </c>
      <c r="C12" s="177" t="s">
        <v>1454</v>
      </c>
      <c r="D12" s="177" t="s">
        <v>1425</v>
      </c>
      <c r="E12" s="295">
        <f>IFERROR(VLOOKUP(D12,'Pricing source'!B:L,3,0),0)</f>
        <v>4346</v>
      </c>
      <c r="F12" s="177" t="s">
        <v>1418</v>
      </c>
      <c r="G12" s="295">
        <f>IFERROR(VLOOKUP(F12,'Pricing source'!B:L,3,0),0)</f>
        <v>6844.2000000000007</v>
      </c>
      <c r="H12" s="177"/>
      <c r="I12" s="295">
        <f>IFERROR(VLOOKUP(H12,'Pricing source'!B:L,3,0),0)</f>
        <v>0</v>
      </c>
      <c r="J12" s="177"/>
      <c r="K12" s="295">
        <f>IFERROR(VLOOKUP(J12,'Pricing source'!B:L,3,0),0)</f>
        <v>0</v>
      </c>
      <c r="L12" s="177"/>
      <c r="M12" s="295">
        <f>IFERROR(VLOOKUP(L12,'Pricing source'!B:L,3,0),0)</f>
        <v>0</v>
      </c>
      <c r="N12" s="177"/>
      <c r="O12" s="177"/>
      <c r="P12" s="295">
        <f t="shared" si="0"/>
        <v>11190.2</v>
      </c>
    </row>
    <row r="13" spans="1:16" s="288" customFormat="1" ht="14.1" customHeight="1">
      <c r="B13" s="288" t="s">
        <v>4309</v>
      </c>
      <c r="C13" s="177" t="s">
        <v>1455</v>
      </c>
      <c r="D13" s="177" t="s">
        <v>1425</v>
      </c>
      <c r="E13" s="295">
        <f>IFERROR(VLOOKUP(D13,'Pricing source'!B:L,3,0),0)</f>
        <v>4346</v>
      </c>
      <c r="F13" s="177" t="s">
        <v>1420</v>
      </c>
      <c r="G13" s="295">
        <f>IFERROR(VLOOKUP(F13,'Pricing source'!B:L,3,0),0)</f>
        <v>8014</v>
      </c>
      <c r="H13" s="177"/>
      <c r="I13" s="295">
        <f>IFERROR(VLOOKUP(H13,'Pricing source'!B:L,3,0),0)</f>
        <v>0</v>
      </c>
      <c r="J13" s="177"/>
      <c r="K13" s="295">
        <f>IFERROR(VLOOKUP(J13,'Pricing source'!B:L,3,0),0)</f>
        <v>0</v>
      </c>
      <c r="L13" s="177"/>
      <c r="M13" s="295">
        <f>IFERROR(VLOOKUP(L13,'Pricing source'!B:L,3,0),0)</f>
        <v>0</v>
      </c>
      <c r="N13" s="177"/>
      <c r="O13" s="177"/>
      <c r="P13" s="295">
        <f t="shared" si="0"/>
        <v>12360</v>
      </c>
    </row>
    <row r="14" spans="1:16" s="288" customFormat="1" ht="14.1" customHeight="1">
      <c r="B14" s="288" t="s">
        <v>4309</v>
      </c>
      <c r="C14" s="177" t="s">
        <v>1456</v>
      </c>
      <c r="D14" s="177" t="s">
        <v>1425</v>
      </c>
      <c r="E14" s="295">
        <f>IFERROR(VLOOKUP(D14,'Pricing source'!B:L,3,0),0)</f>
        <v>4346</v>
      </c>
      <c r="F14" s="177" t="s">
        <v>1422</v>
      </c>
      <c r="G14" s="295">
        <f>IFERROR(VLOOKUP(F14,'Pricing source'!B:L,3,0),0)</f>
        <v>9050</v>
      </c>
      <c r="H14" s="177"/>
      <c r="I14" s="295">
        <f>IFERROR(VLOOKUP(H14,'Pricing source'!B:L,3,0),0)</f>
        <v>0</v>
      </c>
      <c r="J14" s="177"/>
      <c r="K14" s="295">
        <f>IFERROR(VLOOKUP(J14,'Pricing source'!B:L,3,0),0)</f>
        <v>0</v>
      </c>
      <c r="L14" s="177"/>
      <c r="M14" s="295">
        <f>IFERROR(VLOOKUP(L14,'Pricing source'!B:L,3,0),0)</f>
        <v>0</v>
      </c>
      <c r="N14" s="177"/>
      <c r="O14" s="177"/>
      <c r="P14" s="295">
        <f t="shared" si="0"/>
        <v>13396</v>
      </c>
    </row>
    <row r="15" spans="1:16" s="288" customFormat="1" ht="14.1" customHeight="1">
      <c r="B15" s="288" t="s">
        <v>4309</v>
      </c>
      <c r="C15" s="177" t="s">
        <v>1457</v>
      </c>
      <c r="D15" s="177" t="s">
        <v>1426</v>
      </c>
      <c r="E15" s="295">
        <f>IFERROR(VLOOKUP(D15,'Pricing source'!B:L,3,0),0)</f>
        <v>5552</v>
      </c>
      <c r="F15" s="177" t="s">
        <v>1414</v>
      </c>
      <c r="G15" s="295">
        <f>IFERROR(VLOOKUP(F15,'Pricing source'!B:L,3,0),0)</f>
        <v>3710</v>
      </c>
      <c r="H15" s="177"/>
      <c r="I15" s="295">
        <f>IFERROR(VLOOKUP(H15,'Pricing source'!B:L,3,0),0)</f>
        <v>0</v>
      </c>
      <c r="J15" s="177"/>
      <c r="K15" s="295">
        <f>IFERROR(VLOOKUP(J15,'Pricing source'!B:L,3,0),0)</f>
        <v>0</v>
      </c>
      <c r="L15" s="177"/>
      <c r="M15" s="295">
        <f>IFERROR(VLOOKUP(L15,'Pricing source'!B:L,3,0),0)</f>
        <v>0</v>
      </c>
      <c r="N15" s="177"/>
      <c r="O15" s="177"/>
      <c r="P15" s="295">
        <f t="shared" si="0"/>
        <v>9262</v>
      </c>
    </row>
    <row r="16" spans="1:16" s="288" customFormat="1" ht="14.1" customHeight="1">
      <c r="B16" s="288" t="s">
        <v>4309</v>
      </c>
      <c r="C16" s="177" t="s">
        <v>1458</v>
      </c>
      <c r="D16" s="177" t="s">
        <v>1426</v>
      </c>
      <c r="E16" s="295">
        <f>IFERROR(VLOOKUP(D16,'Pricing source'!B:L,3,0),0)</f>
        <v>5552</v>
      </c>
      <c r="F16" s="177" t="s">
        <v>1415</v>
      </c>
      <c r="G16" s="295">
        <f>IFERROR(VLOOKUP(F16,'Pricing source'!B:L,3,0),0)</f>
        <v>4169</v>
      </c>
      <c r="H16" s="177"/>
      <c r="I16" s="295">
        <f>IFERROR(VLOOKUP(H16,'Pricing source'!B:L,3,0),0)</f>
        <v>0</v>
      </c>
      <c r="J16" s="177"/>
      <c r="K16" s="295">
        <f>IFERROR(VLOOKUP(J16,'Pricing source'!B:L,3,0),0)</f>
        <v>0</v>
      </c>
      <c r="L16" s="177"/>
      <c r="M16" s="295">
        <f>IFERROR(VLOOKUP(L16,'Pricing source'!B:L,3,0),0)</f>
        <v>0</v>
      </c>
      <c r="N16" s="177"/>
      <c r="O16" s="177"/>
      <c r="P16" s="295">
        <f t="shared" si="0"/>
        <v>9721</v>
      </c>
    </row>
    <row r="17" spans="2:16" s="288" customFormat="1" ht="14.1" customHeight="1">
      <c r="B17" s="288" t="s">
        <v>4309</v>
      </c>
      <c r="C17" s="177" t="s">
        <v>1459</v>
      </c>
      <c r="D17" s="177" t="s">
        <v>1426</v>
      </c>
      <c r="E17" s="295">
        <f>IFERROR(VLOOKUP(D17,'Pricing source'!B:L,3,0),0)</f>
        <v>5552</v>
      </c>
      <c r="F17" s="177" t="s">
        <v>1416</v>
      </c>
      <c r="G17" s="295">
        <f>IFERROR(VLOOKUP(F17,'Pricing source'!B:L,3,0),0)</f>
        <v>5020</v>
      </c>
      <c r="H17" s="177"/>
      <c r="I17" s="295">
        <f>IFERROR(VLOOKUP(H17,'Pricing source'!B:L,3,0),0)</f>
        <v>0</v>
      </c>
      <c r="J17" s="177"/>
      <c r="K17" s="295">
        <f>IFERROR(VLOOKUP(J17,'Pricing source'!B:L,3,0),0)</f>
        <v>0</v>
      </c>
      <c r="L17" s="177"/>
      <c r="M17" s="295">
        <f>IFERROR(VLOOKUP(L17,'Pricing source'!B:L,3,0),0)</f>
        <v>0</v>
      </c>
      <c r="N17" s="177"/>
      <c r="O17" s="177"/>
      <c r="P17" s="295">
        <f t="shared" si="0"/>
        <v>10572</v>
      </c>
    </row>
    <row r="18" spans="2:16" s="288" customFormat="1" ht="14.1" customHeight="1">
      <c r="B18" s="288" t="s">
        <v>4309</v>
      </c>
      <c r="C18" s="177" t="s">
        <v>1460</v>
      </c>
      <c r="D18" s="177" t="s">
        <v>1426</v>
      </c>
      <c r="E18" s="295">
        <f>IFERROR(VLOOKUP(D18,'Pricing source'!B:L,3,0),0)</f>
        <v>5552</v>
      </c>
      <c r="F18" s="177" t="s">
        <v>1417</v>
      </c>
      <c r="G18" s="295">
        <f>IFERROR(VLOOKUP(F18,'Pricing source'!B:L,3,0),0)</f>
        <v>5410</v>
      </c>
      <c r="H18" s="177"/>
      <c r="I18" s="295">
        <f>IFERROR(VLOOKUP(H18,'Pricing source'!B:L,3,0),0)</f>
        <v>0</v>
      </c>
      <c r="J18" s="177"/>
      <c r="K18" s="295">
        <f>IFERROR(VLOOKUP(J18,'Pricing source'!B:L,3,0),0)</f>
        <v>0</v>
      </c>
      <c r="L18" s="177"/>
      <c r="M18" s="295">
        <f>IFERROR(VLOOKUP(L18,'Pricing source'!B:L,3,0),0)</f>
        <v>0</v>
      </c>
      <c r="N18" s="177"/>
      <c r="O18" s="177"/>
      <c r="P18" s="295">
        <f t="shared" si="0"/>
        <v>10962</v>
      </c>
    </row>
    <row r="19" spans="2:16" s="288" customFormat="1" ht="14.1" customHeight="1">
      <c r="B19" s="288" t="s">
        <v>4309</v>
      </c>
      <c r="C19" s="177" t="s">
        <v>1461</v>
      </c>
      <c r="D19" s="177" t="s">
        <v>1427</v>
      </c>
      <c r="E19" s="295">
        <f>IFERROR(VLOOKUP(D19,'Pricing source'!B:L,3,0),0)</f>
        <v>6107</v>
      </c>
      <c r="F19" s="177" t="s">
        <v>1419</v>
      </c>
      <c r="G19" s="295">
        <f>IFERROR(VLOOKUP(F19,'Pricing source'!B:L,3,0),0)</f>
        <v>6969</v>
      </c>
      <c r="H19" s="177"/>
      <c r="I19" s="295">
        <f>IFERROR(VLOOKUP(H19,'Pricing source'!B:L,3,0),0)</f>
        <v>0</v>
      </c>
      <c r="J19" s="177"/>
      <c r="K19" s="295">
        <f>IFERROR(VLOOKUP(J19,'Pricing source'!B:L,3,0),0)</f>
        <v>0</v>
      </c>
      <c r="L19" s="177"/>
      <c r="M19" s="295">
        <f>IFERROR(VLOOKUP(L19,'Pricing source'!B:L,3,0),0)</f>
        <v>0</v>
      </c>
      <c r="N19" s="177"/>
      <c r="O19" s="177"/>
      <c r="P19" s="295">
        <f t="shared" si="0"/>
        <v>13076</v>
      </c>
    </row>
    <row r="20" spans="2:16" s="288" customFormat="1" ht="14.1" customHeight="1">
      <c r="B20" s="288" t="s">
        <v>4309</v>
      </c>
      <c r="C20" s="177" t="s">
        <v>1462</v>
      </c>
      <c r="D20" s="177" t="s">
        <v>1427</v>
      </c>
      <c r="E20" s="295">
        <f>IFERROR(VLOOKUP(D20,'Pricing source'!B:L,3,0),0)</f>
        <v>6107</v>
      </c>
      <c r="F20" s="177" t="s">
        <v>1421</v>
      </c>
      <c r="G20" s="295">
        <f>IFERROR(VLOOKUP(F20,'Pricing source'!B:L,3,0),0)</f>
        <v>7869</v>
      </c>
      <c r="H20" s="177"/>
      <c r="I20" s="295">
        <f>IFERROR(VLOOKUP(H20,'Pricing source'!B:L,3,0),0)</f>
        <v>0</v>
      </c>
      <c r="J20" s="177"/>
      <c r="K20" s="295">
        <f>IFERROR(VLOOKUP(J20,'Pricing source'!B:L,3,0),0)</f>
        <v>0</v>
      </c>
      <c r="L20" s="177"/>
      <c r="M20" s="295">
        <f>IFERROR(VLOOKUP(L20,'Pricing source'!B:L,3,0),0)</f>
        <v>0</v>
      </c>
      <c r="N20" s="177"/>
      <c r="O20" s="177"/>
      <c r="P20" s="295">
        <f t="shared" si="0"/>
        <v>13976</v>
      </c>
    </row>
    <row r="21" spans="2:16" s="288" customFormat="1" ht="14.1" customHeight="1">
      <c r="B21" s="288" t="s">
        <v>4309</v>
      </c>
      <c r="C21" s="177" t="s">
        <v>1463</v>
      </c>
      <c r="D21" s="177" t="s">
        <v>1428</v>
      </c>
      <c r="E21" s="295">
        <f>IFERROR(VLOOKUP(D21,'Pricing source'!B:L,3,0),0)</f>
        <v>4964</v>
      </c>
      <c r="F21" s="177" t="s">
        <v>1418</v>
      </c>
      <c r="G21" s="295">
        <f>IFERROR(VLOOKUP(F21,'Pricing source'!B:L,3,0),0)</f>
        <v>6844.2000000000007</v>
      </c>
      <c r="H21" s="177"/>
      <c r="I21" s="295">
        <f>IFERROR(VLOOKUP(H21,'Pricing source'!B:L,3,0),0)</f>
        <v>0</v>
      </c>
      <c r="J21" s="177"/>
      <c r="K21" s="295">
        <f>IFERROR(VLOOKUP(J21,'Pricing source'!B:L,3,0),0)</f>
        <v>0</v>
      </c>
      <c r="L21" s="177"/>
      <c r="M21" s="295">
        <f>IFERROR(VLOOKUP(L21,'Pricing source'!B:L,3,0),0)</f>
        <v>0</v>
      </c>
      <c r="N21" s="177"/>
      <c r="O21" s="177"/>
      <c r="P21" s="295">
        <f t="shared" si="0"/>
        <v>11808.2</v>
      </c>
    </row>
    <row r="22" spans="2:16" s="288" customFormat="1" ht="14.1" customHeight="1">
      <c r="B22" s="288" t="s">
        <v>4309</v>
      </c>
      <c r="C22" s="177" t="s">
        <v>1464</v>
      </c>
      <c r="D22" s="177" t="s">
        <v>1428</v>
      </c>
      <c r="E22" s="295">
        <f>IFERROR(VLOOKUP(D22,'Pricing source'!B:L,3,0),0)</f>
        <v>4964</v>
      </c>
      <c r="F22" s="177" t="s">
        <v>1420</v>
      </c>
      <c r="G22" s="295">
        <f>IFERROR(VLOOKUP(F22,'Pricing source'!B:L,3,0),0)</f>
        <v>8014</v>
      </c>
      <c r="H22" s="177"/>
      <c r="I22" s="295">
        <f>IFERROR(VLOOKUP(H22,'Pricing source'!B:L,3,0),0)</f>
        <v>0</v>
      </c>
      <c r="J22" s="177"/>
      <c r="K22" s="295">
        <f>IFERROR(VLOOKUP(J22,'Pricing source'!B:L,3,0),0)</f>
        <v>0</v>
      </c>
      <c r="L22" s="177"/>
      <c r="M22" s="295">
        <f>IFERROR(VLOOKUP(L22,'Pricing source'!B:L,3,0),0)</f>
        <v>0</v>
      </c>
      <c r="N22" s="177"/>
      <c r="O22" s="177"/>
      <c r="P22" s="295">
        <f t="shared" si="0"/>
        <v>12978</v>
      </c>
    </row>
    <row r="23" spans="2:16" s="288" customFormat="1" ht="14.1" customHeight="1">
      <c r="B23" s="288" t="s">
        <v>4309</v>
      </c>
      <c r="C23" s="177" t="s">
        <v>1465</v>
      </c>
      <c r="D23" s="177" t="s">
        <v>1428</v>
      </c>
      <c r="E23" s="295">
        <f>IFERROR(VLOOKUP(D23,'Pricing source'!B:L,3,0),0)</f>
        <v>4964</v>
      </c>
      <c r="F23" s="177" t="s">
        <v>1422</v>
      </c>
      <c r="G23" s="295">
        <f>IFERROR(VLOOKUP(F23,'Pricing source'!B:L,3,0),0)</f>
        <v>9050</v>
      </c>
      <c r="H23" s="177"/>
      <c r="I23" s="295">
        <f>IFERROR(VLOOKUP(H23,'Pricing source'!B:L,3,0),0)</f>
        <v>0</v>
      </c>
      <c r="J23" s="177"/>
      <c r="K23" s="295">
        <f>IFERROR(VLOOKUP(J23,'Pricing source'!B:L,3,0),0)</f>
        <v>0</v>
      </c>
      <c r="L23" s="177"/>
      <c r="M23" s="295">
        <f>IFERROR(VLOOKUP(L23,'Pricing source'!B:L,3,0),0)</f>
        <v>0</v>
      </c>
      <c r="N23" s="177"/>
      <c r="O23" s="177"/>
      <c r="P23" s="295">
        <f t="shared" si="0"/>
        <v>14014</v>
      </c>
    </row>
    <row r="24" spans="2:16" s="288" customFormat="1" ht="14.1" customHeight="1">
      <c r="B24" s="288" t="s">
        <v>4309</v>
      </c>
      <c r="C24" s="177" t="s">
        <v>1466</v>
      </c>
      <c r="D24" s="177" t="s">
        <v>1429</v>
      </c>
      <c r="E24" s="295">
        <f>IFERROR(VLOOKUP(D24,'Pricing source'!B:L,3,0),0)</f>
        <v>4848</v>
      </c>
      <c r="F24" s="177" t="s">
        <v>1414</v>
      </c>
      <c r="G24" s="295">
        <f>IFERROR(VLOOKUP(F24,'Pricing source'!B:L,3,0),0)</f>
        <v>3710</v>
      </c>
      <c r="H24" s="177"/>
      <c r="I24" s="295">
        <f>IFERROR(VLOOKUP(H24,'Pricing source'!B:L,3,0),0)</f>
        <v>0</v>
      </c>
      <c r="J24" s="177"/>
      <c r="K24" s="295">
        <f>IFERROR(VLOOKUP(J24,'Pricing source'!B:L,3,0),0)</f>
        <v>0</v>
      </c>
      <c r="L24" s="177"/>
      <c r="M24" s="295">
        <f>IFERROR(VLOOKUP(L24,'Pricing source'!B:L,3,0),0)</f>
        <v>0</v>
      </c>
      <c r="N24" s="177"/>
      <c r="O24" s="177"/>
      <c r="P24" s="295">
        <f t="shared" si="0"/>
        <v>8558</v>
      </c>
    </row>
    <row r="25" spans="2:16" s="288" customFormat="1" ht="14.1" customHeight="1">
      <c r="B25" s="288" t="s">
        <v>4309</v>
      </c>
      <c r="C25" s="177" t="s">
        <v>1467</v>
      </c>
      <c r="D25" s="177" t="s">
        <v>1429</v>
      </c>
      <c r="E25" s="295">
        <f>IFERROR(VLOOKUP(D25,'Pricing source'!B:L,3,0),0)</f>
        <v>4848</v>
      </c>
      <c r="F25" s="177" t="s">
        <v>1415</v>
      </c>
      <c r="G25" s="295">
        <f>IFERROR(VLOOKUP(F25,'Pricing source'!B:L,3,0),0)</f>
        <v>4169</v>
      </c>
      <c r="H25" s="177"/>
      <c r="I25" s="295">
        <f>IFERROR(VLOOKUP(H25,'Pricing source'!B:L,3,0),0)</f>
        <v>0</v>
      </c>
      <c r="J25" s="177"/>
      <c r="K25" s="295">
        <f>IFERROR(VLOOKUP(J25,'Pricing source'!B:L,3,0),0)</f>
        <v>0</v>
      </c>
      <c r="L25" s="177"/>
      <c r="M25" s="295">
        <f>IFERROR(VLOOKUP(L25,'Pricing source'!B:L,3,0),0)</f>
        <v>0</v>
      </c>
      <c r="N25" s="177"/>
      <c r="O25" s="177"/>
      <c r="P25" s="295">
        <f t="shared" si="0"/>
        <v>9017</v>
      </c>
    </row>
    <row r="26" spans="2:16" s="288" customFormat="1" ht="14.1" customHeight="1">
      <c r="B26" s="288" t="s">
        <v>4309</v>
      </c>
      <c r="C26" s="177" t="s">
        <v>1468</v>
      </c>
      <c r="D26" s="177" t="s">
        <v>1429</v>
      </c>
      <c r="E26" s="295">
        <f>IFERROR(VLOOKUP(D26,'Pricing source'!B:L,3,0),0)</f>
        <v>4848</v>
      </c>
      <c r="F26" s="177" t="s">
        <v>1416</v>
      </c>
      <c r="G26" s="295">
        <f>IFERROR(VLOOKUP(F26,'Pricing source'!B:L,3,0),0)</f>
        <v>5020</v>
      </c>
      <c r="H26" s="177"/>
      <c r="I26" s="295">
        <f>IFERROR(VLOOKUP(H26,'Pricing source'!B:L,3,0),0)</f>
        <v>0</v>
      </c>
      <c r="J26" s="177"/>
      <c r="K26" s="295">
        <f>IFERROR(VLOOKUP(J26,'Pricing source'!B:L,3,0),0)</f>
        <v>0</v>
      </c>
      <c r="L26" s="177"/>
      <c r="M26" s="295">
        <f>IFERROR(VLOOKUP(L26,'Pricing source'!B:L,3,0),0)</f>
        <v>0</v>
      </c>
      <c r="N26" s="177"/>
      <c r="O26" s="177"/>
      <c r="P26" s="295">
        <f t="shared" si="0"/>
        <v>9868</v>
      </c>
    </row>
    <row r="27" spans="2:16" s="288" customFormat="1" ht="14.1" customHeight="1">
      <c r="B27" s="288" t="s">
        <v>4309</v>
      </c>
      <c r="C27" s="177" t="s">
        <v>1469</v>
      </c>
      <c r="D27" s="177" t="s">
        <v>1429</v>
      </c>
      <c r="E27" s="295">
        <f>IFERROR(VLOOKUP(D27,'Pricing source'!B:L,3,0),0)</f>
        <v>4848</v>
      </c>
      <c r="F27" s="177" t="s">
        <v>1417</v>
      </c>
      <c r="G27" s="295">
        <f>IFERROR(VLOOKUP(F27,'Pricing source'!B:L,3,0),0)</f>
        <v>5410</v>
      </c>
      <c r="H27" s="177"/>
      <c r="I27" s="295">
        <f>IFERROR(VLOOKUP(H27,'Pricing source'!B:L,3,0),0)</f>
        <v>0</v>
      </c>
      <c r="J27" s="177"/>
      <c r="K27" s="295">
        <f>IFERROR(VLOOKUP(J27,'Pricing source'!B:L,3,0),0)</f>
        <v>0</v>
      </c>
      <c r="L27" s="177"/>
      <c r="M27" s="295">
        <f>IFERROR(VLOOKUP(L27,'Pricing source'!B:L,3,0),0)</f>
        <v>0</v>
      </c>
      <c r="N27" s="177"/>
      <c r="O27" s="177"/>
      <c r="P27" s="295">
        <f t="shared" si="0"/>
        <v>10258</v>
      </c>
    </row>
    <row r="28" spans="2:16" s="288" customFormat="1" ht="14.1" customHeight="1">
      <c r="B28" s="288" t="s">
        <v>4309</v>
      </c>
      <c r="C28" s="177" t="s">
        <v>1470</v>
      </c>
      <c r="D28" s="177" t="s">
        <v>1430</v>
      </c>
      <c r="E28" s="295">
        <f>IFERROR(VLOOKUP(D28,'Pricing source'!B:L,3,0),0)</f>
        <v>5263</v>
      </c>
      <c r="F28" s="177" t="s">
        <v>1419</v>
      </c>
      <c r="G28" s="295">
        <f>IFERROR(VLOOKUP(F28,'Pricing source'!B:L,3,0),0)</f>
        <v>6969</v>
      </c>
      <c r="H28" s="177"/>
      <c r="I28" s="295">
        <f>IFERROR(VLOOKUP(H28,'Pricing source'!B:L,3,0),0)</f>
        <v>0</v>
      </c>
      <c r="J28" s="177"/>
      <c r="K28" s="295">
        <f>IFERROR(VLOOKUP(J28,'Pricing source'!B:L,3,0),0)</f>
        <v>0</v>
      </c>
      <c r="L28" s="177"/>
      <c r="M28" s="295">
        <f>IFERROR(VLOOKUP(L28,'Pricing source'!B:L,3,0),0)</f>
        <v>0</v>
      </c>
      <c r="N28" s="177"/>
      <c r="O28" s="177"/>
      <c r="P28" s="295">
        <f t="shared" si="0"/>
        <v>12232</v>
      </c>
    </row>
    <row r="29" spans="2:16" s="288" customFormat="1" ht="14.1" customHeight="1">
      <c r="B29" s="288" t="s">
        <v>4309</v>
      </c>
      <c r="C29" s="177" t="s">
        <v>1471</v>
      </c>
      <c r="D29" s="177" t="s">
        <v>1430</v>
      </c>
      <c r="E29" s="295">
        <f>IFERROR(VLOOKUP(D29,'Pricing source'!B:L,3,0),0)</f>
        <v>5263</v>
      </c>
      <c r="F29" s="177" t="s">
        <v>1421</v>
      </c>
      <c r="G29" s="295">
        <f>IFERROR(VLOOKUP(F29,'Pricing source'!B:L,3,0),0)</f>
        <v>7869</v>
      </c>
      <c r="H29" s="177"/>
      <c r="I29" s="295">
        <f>IFERROR(VLOOKUP(H29,'Pricing source'!B:L,3,0),0)</f>
        <v>0</v>
      </c>
      <c r="J29" s="177"/>
      <c r="K29" s="295">
        <f>IFERROR(VLOOKUP(J29,'Pricing source'!B:L,3,0),0)</f>
        <v>0</v>
      </c>
      <c r="L29" s="177"/>
      <c r="M29" s="295">
        <f>IFERROR(VLOOKUP(L29,'Pricing source'!B:L,3,0),0)</f>
        <v>0</v>
      </c>
      <c r="N29" s="177"/>
      <c r="O29" s="177"/>
      <c r="P29" s="295">
        <f t="shared" si="0"/>
        <v>13132</v>
      </c>
    </row>
    <row r="30" spans="2:16" s="288" customFormat="1" ht="14.1" customHeight="1">
      <c r="B30" s="288" t="s">
        <v>4309</v>
      </c>
      <c r="C30" s="177" t="s">
        <v>1472</v>
      </c>
      <c r="D30" s="177" t="s">
        <v>1431</v>
      </c>
      <c r="E30" s="295">
        <f>IFERROR(VLOOKUP(D30,'Pricing source'!B:L,3,0),0)</f>
        <v>4385</v>
      </c>
      <c r="F30" s="177" t="s">
        <v>1418</v>
      </c>
      <c r="G30" s="295">
        <f>IFERROR(VLOOKUP(F30,'Pricing source'!B:L,3,0),0)</f>
        <v>6844.2000000000007</v>
      </c>
      <c r="H30" s="177"/>
      <c r="I30" s="295">
        <f>IFERROR(VLOOKUP(H30,'Pricing source'!B:L,3,0),0)</f>
        <v>0</v>
      </c>
      <c r="J30" s="177"/>
      <c r="K30" s="295">
        <f>IFERROR(VLOOKUP(J30,'Pricing source'!B:L,3,0),0)</f>
        <v>0</v>
      </c>
      <c r="L30" s="177"/>
      <c r="M30" s="295">
        <f>IFERROR(VLOOKUP(L30,'Pricing source'!B:L,3,0),0)</f>
        <v>0</v>
      </c>
      <c r="N30" s="177"/>
      <c r="O30" s="177"/>
      <c r="P30" s="295">
        <f t="shared" si="0"/>
        <v>11229.2</v>
      </c>
    </row>
    <row r="31" spans="2:16" s="288" customFormat="1" ht="14.1" customHeight="1">
      <c r="B31" s="288" t="s">
        <v>4309</v>
      </c>
      <c r="C31" s="177" t="s">
        <v>1473</v>
      </c>
      <c r="D31" s="177" t="s">
        <v>1431</v>
      </c>
      <c r="E31" s="295">
        <f>IFERROR(VLOOKUP(D31,'Pricing source'!B:L,3,0),0)</f>
        <v>4385</v>
      </c>
      <c r="F31" s="177" t="s">
        <v>1420</v>
      </c>
      <c r="G31" s="295">
        <f>IFERROR(VLOOKUP(F31,'Pricing source'!B:L,3,0),0)</f>
        <v>8014</v>
      </c>
      <c r="H31" s="177"/>
      <c r="I31" s="295">
        <f>IFERROR(VLOOKUP(H31,'Pricing source'!B:L,3,0),0)</f>
        <v>0</v>
      </c>
      <c r="J31" s="177"/>
      <c r="K31" s="295">
        <f>IFERROR(VLOOKUP(J31,'Pricing source'!B:L,3,0),0)</f>
        <v>0</v>
      </c>
      <c r="L31" s="177"/>
      <c r="M31" s="295">
        <f>IFERROR(VLOOKUP(L31,'Pricing source'!B:L,3,0),0)</f>
        <v>0</v>
      </c>
      <c r="N31" s="177"/>
      <c r="O31" s="177"/>
      <c r="P31" s="295">
        <f t="shared" si="0"/>
        <v>12399</v>
      </c>
    </row>
    <row r="32" spans="2:16" s="288" customFormat="1" ht="14.1" customHeight="1">
      <c r="B32" s="288" t="s">
        <v>4309</v>
      </c>
      <c r="C32" s="177" t="s">
        <v>1474</v>
      </c>
      <c r="D32" s="177" t="s">
        <v>1431</v>
      </c>
      <c r="E32" s="295">
        <f>IFERROR(VLOOKUP(D32,'Pricing source'!B:L,3,0),0)</f>
        <v>4385</v>
      </c>
      <c r="F32" s="177" t="s">
        <v>1422</v>
      </c>
      <c r="G32" s="295">
        <f>IFERROR(VLOOKUP(F32,'Pricing source'!B:L,3,0),0)</f>
        <v>9050</v>
      </c>
      <c r="H32" s="177"/>
      <c r="I32" s="295">
        <f>IFERROR(VLOOKUP(H32,'Pricing source'!B:L,3,0),0)</f>
        <v>0</v>
      </c>
      <c r="J32" s="177"/>
      <c r="K32" s="295">
        <f>IFERROR(VLOOKUP(J32,'Pricing source'!B:L,3,0),0)</f>
        <v>0</v>
      </c>
      <c r="L32" s="177"/>
      <c r="M32" s="295">
        <f>IFERROR(VLOOKUP(L32,'Pricing source'!B:L,3,0),0)</f>
        <v>0</v>
      </c>
      <c r="N32" s="177"/>
      <c r="O32" s="177"/>
      <c r="P32" s="295">
        <f t="shared" si="0"/>
        <v>13435</v>
      </c>
    </row>
    <row r="33" spans="2:16" s="288" customFormat="1" ht="14.1" customHeight="1">
      <c r="B33" s="288" t="s">
        <v>4309</v>
      </c>
      <c r="C33" s="177" t="s">
        <v>1475</v>
      </c>
      <c r="D33" s="177" t="s">
        <v>1432</v>
      </c>
      <c r="E33" s="295">
        <f>IFERROR(VLOOKUP(D33,'Pricing source'!B:L,3,0),0)</f>
        <v>4503</v>
      </c>
      <c r="F33" s="177" t="s">
        <v>1414</v>
      </c>
      <c r="G33" s="295">
        <f>IFERROR(VLOOKUP(F33,'Pricing source'!B:L,3,0),0)</f>
        <v>3710</v>
      </c>
      <c r="H33" s="177"/>
      <c r="I33" s="295">
        <f>IFERROR(VLOOKUP(H33,'Pricing source'!B:L,3,0),0)</f>
        <v>0</v>
      </c>
      <c r="J33" s="177"/>
      <c r="K33" s="295">
        <f>IFERROR(VLOOKUP(J33,'Pricing source'!B:L,3,0),0)</f>
        <v>0</v>
      </c>
      <c r="L33" s="177"/>
      <c r="M33" s="295">
        <f>IFERROR(VLOOKUP(L33,'Pricing source'!B:L,3,0),0)</f>
        <v>0</v>
      </c>
      <c r="N33" s="177"/>
      <c r="O33" s="177"/>
      <c r="P33" s="295">
        <f t="shared" si="0"/>
        <v>8213</v>
      </c>
    </row>
    <row r="34" spans="2:16" s="288" customFormat="1" ht="14.1" customHeight="1">
      <c r="B34" s="288" t="s">
        <v>4309</v>
      </c>
      <c r="C34" s="177" t="s">
        <v>1476</v>
      </c>
      <c r="D34" s="177" t="s">
        <v>1432</v>
      </c>
      <c r="E34" s="295">
        <f>IFERROR(VLOOKUP(D34,'Pricing source'!B:L,3,0),0)</f>
        <v>4503</v>
      </c>
      <c r="F34" s="177" t="s">
        <v>1415</v>
      </c>
      <c r="G34" s="295">
        <f>IFERROR(VLOOKUP(F34,'Pricing source'!B:L,3,0),0)</f>
        <v>4169</v>
      </c>
      <c r="H34" s="177"/>
      <c r="I34" s="295">
        <f>IFERROR(VLOOKUP(H34,'Pricing source'!B:L,3,0),0)</f>
        <v>0</v>
      </c>
      <c r="J34" s="177"/>
      <c r="K34" s="295">
        <f>IFERROR(VLOOKUP(J34,'Pricing source'!B:L,3,0),0)</f>
        <v>0</v>
      </c>
      <c r="L34" s="177"/>
      <c r="M34" s="295">
        <f>IFERROR(VLOOKUP(L34,'Pricing source'!B:L,3,0),0)</f>
        <v>0</v>
      </c>
      <c r="N34" s="177"/>
      <c r="O34" s="177"/>
      <c r="P34" s="295">
        <f t="shared" si="0"/>
        <v>8672</v>
      </c>
    </row>
    <row r="35" spans="2:16" s="288" customFormat="1" ht="14.1" customHeight="1">
      <c r="B35" s="288" t="s">
        <v>4309</v>
      </c>
      <c r="C35" s="177" t="s">
        <v>1477</v>
      </c>
      <c r="D35" s="177" t="s">
        <v>1432</v>
      </c>
      <c r="E35" s="295">
        <f>IFERROR(VLOOKUP(D35,'Pricing source'!B:L,3,0),0)</f>
        <v>4503</v>
      </c>
      <c r="F35" s="177" t="s">
        <v>1416</v>
      </c>
      <c r="G35" s="295">
        <f>IFERROR(VLOOKUP(F35,'Pricing source'!B:L,3,0),0)</f>
        <v>5020</v>
      </c>
      <c r="H35" s="177"/>
      <c r="I35" s="295">
        <f>IFERROR(VLOOKUP(H35,'Pricing source'!B:L,3,0),0)</f>
        <v>0</v>
      </c>
      <c r="J35" s="177"/>
      <c r="K35" s="295">
        <f>IFERROR(VLOOKUP(J35,'Pricing source'!B:L,3,0),0)</f>
        <v>0</v>
      </c>
      <c r="L35" s="177"/>
      <c r="M35" s="295">
        <f>IFERROR(VLOOKUP(L35,'Pricing source'!B:L,3,0),0)</f>
        <v>0</v>
      </c>
      <c r="N35" s="177"/>
      <c r="O35" s="177"/>
      <c r="P35" s="295">
        <f t="shared" si="0"/>
        <v>9523</v>
      </c>
    </row>
    <row r="36" spans="2:16" s="288" customFormat="1" ht="14.1" customHeight="1">
      <c r="B36" s="288" t="s">
        <v>4309</v>
      </c>
      <c r="C36" s="177" t="s">
        <v>1478</v>
      </c>
      <c r="D36" s="177" t="s">
        <v>1432</v>
      </c>
      <c r="E36" s="295">
        <f>IFERROR(VLOOKUP(D36,'Pricing source'!B:L,3,0),0)</f>
        <v>4503</v>
      </c>
      <c r="F36" s="177" t="s">
        <v>1417</v>
      </c>
      <c r="G36" s="295">
        <f>IFERROR(VLOOKUP(F36,'Pricing source'!B:L,3,0),0)</f>
        <v>5410</v>
      </c>
      <c r="H36" s="177"/>
      <c r="I36" s="295">
        <f>IFERROR(VLOOKUP(H36,'Pricing source'!B:L,3,0),0)</f>
        <v>0</v>
      </c>
      <c r="J36" s="177"/>
      <c r="K36" s="295">
        <f>IFERROR(VLOOKUP(J36,'Pricing source'!B:L,3,0),0)</f>
        <v>0</v>
      </c>
      <c r="L36" s="177"/>
      <c r="M36" s="295">
        <f>IFERROR(VLOOKUP(L36,'Pricing source'!B:L,3,0),0)</f>
        <v>0</v>
      </c>
      <c r="N36" s="177"/>
      <c r="O36" s="177"/>
      <c r="P36" s="295">
        <f t="shared" si="0"/>
        <v>9913</v>
      </c>
    </row>
    <row r="37" spans="2:16" s="288" customFormat="1" ht="14.1" customHeight="1">
      <c r="B37" s="288" t="s">
        <v>4309</v>
      </c>
      <c r="C37" s="177" t="s">
        <v>1479</v>
      </c>
      <c r="D37" s="177" t="s">
        <v>1433</v>
      </c>
      <c r="E37" s="295">
        <f>IFERROR(VLOOKUP(D37,'Pricing source'!B:L,3,0),0)</f>
        <v>4931</v>
      </c>
      <c r="F37" s="177" t="s">
        <v>1419</v>
      </c>
      <c r="G37" s="295">
        <f>IFERROR(VLOOKUP(F37,'Pricing source'!B:L,3,0),0)</f>
        <v>6969</v>
      </c>
      <c r="H37" s="177"/>
      <c r="I37" s="295">
        <f>IFERROR(VLOOKUP(H37,'Pricing source'!B:L,3,0),0)</f>
        <v>0</v>
      </c>
      <c r="J37" s="177"/>
      <c r="K37" s="295">
        <f>IFERROR(VLOOKUP(J37,'Pricing source'!B:L,3,0),0)</f>
        <v>0</v>
      </c>
      <c r="L37" s="177"/>
      <c r="M37" s="295">
        <f>IFERROR(VLOOKUP(L37,'Pricing source'!B:L,3,0),0)</f>
        <v>0</v>
      </c>
      <c r="N37" s="177"/>
      <c r="O37" s="177"/>
      <c r="P37" s="295">
        <f t="shared" si="0"/>
        <v>11900</v>
      </c>
    </row>
    <row r="38" spans="2:16" s="288" customFormat="1" ht="14.1" customHeight="1">
      <c r="B38" s="288" t="s">
        <v>4309</v>
      </c>
      <c r="C38" s="177" t="s">
        <v>1480</v>
      </c>
      <c r="D38" s="177" t="s">
        <v>1433</v>
      </c>
      <c r="E38" s="295">
        <f>IFERROR(VLOOKUP(D38,'Pricing source'!B:L,3,0),0)</f>
        <v>4931</v>
      </c>
      <c r="F38" s="177" t="s">
        <v>1421</v>
      </c>
      <c r="G38" s="295">
        <f>IFERROR(VLOOKUP(F38,'Pricing source'!B:L,3,0),0)</f>
        <v>7869</v>
      </c>
      <c r="H38" s="177"/>
      <c r="I38" s="295">
        <f>IFERROR(VLOOKUP(H38,'Pricing source'!B:L,3,0),0)</f>
        <v>0</v>
      </c>
      <c r="J38" s="177"/>
      <c r="K38" s="295">
        <f>IFERROR(VLOOKUP(J38,'Pricing source'!B:L,3,0),0)</f>
        <v>0</v>
      </c>
      <c r="L38" s="177"/>
      <c r="M38" s="295">
        <f>IFERROR(VLOOKUP(L38,'Pricing source'!B:L,3,0),0)</f>
        <v>0</v>
      </c>
      <c r="N38" s="177"/>
      <c r="O38" s="177"/>
      <c r="P38" s="295">
        <f t="shared" si="0"/>
        <v>12800</v>
      </c>
    </row>
    <row r="39" spans="2:16" s="288" customFormat="1" ht="14.1" customHeight="1">
      <c r="B39" s="288" t="s">
        <v>4309</v>
      </c>
      <c r="C39" s="177" t="s">
        <v>1481</v>
      </c>
      <c r="D39" s="177" t="s">
        <v>21</v>
      </c>
      <c r="E39" s="295">
        <f>IFERROR(VLOOKUP(D39,'Pricing source'!B:L,3,0),0)</f>
        <v>5119</v>
      </c>
      <c r="F39" s="177" t="s">
        <v>1418</v>
      </c>
      <c r="G39" s="295">
        <f>IFERROR(VLOOKUP(F39,'Pricing source'!B:L,3,0),0)</f>
        <v>6844.2000000000007</v>
      </c>
      <c r="H39" s="177"/>
      <c r="I39" s="295">
        <f>IFERROR(VLOOKUP(H39,'Pricing source'!B:L,3,0),0)</f>
        <v>0</v>
      </c>
      <c r="J39" s="177"/>
      <c r="K39" s="295">
        <f>IFERROR(VLOOKUP(J39,'Pricing source'!B:L,3,0),0)</f>
        <v>0</v>
      </c>
      <c r="L39" s="177"/>
      <c r="M39" s="295">
        <f>IFERROR(VLOOKUP(L39,'Pricing source'!B:L,3,0),0)</f>
        <v>0</v>
      </c>
      <c r="N39" s="177"/>
      <c r="O39" s="177"/>
      <c r="P39" s="295">
        <f t="shared" si="0"/>
        <v>11963.2</v>
      </c>
    </row>
    <row r="40" spans="2:16" s="288" customFormat="1" ht="14.1" customHeight="1">
      <c r="B40" s="288" t="s">
        <v>4309</v>
      </c>
      <c r="C40" s="177" t="s">
        <v>1482</v>
      </c>
      <c r="D40" s="177" t="s">
        <v>21</v>
      </c>
      <c r="E40" s="295">
        <f>IFERROR(VLOOKUP(D40,'Pricing source'!B:L,3,0),0)</f>
        <v>5119</v>
      </c>
      <c r="F40" s="177" t="s">
        <v>1420</v>
      </c>
      <c r="G40" s="295">
        <f>IFERROR(VLOOKUP(F40,'Pricing source'!B:L,3,0),0)</f>
        <v>8014</v>
      </c>
      <c r="H40" s="177"/>
      <c r="I40" s="295">
        <f>IFERROR(VLOOKUP(H40,'Pricing source'!B:L,3,0),0)</f>
        <v>0</v>
      </c>
      <c r="J40" s="177"/>
      <c r="K40" s="295">
        <f>IFERROR(VLOOKUP(J40,'Pricing source'!B:L,3,0),0)</f>
        <v>0</v>
      </c>
      <c r="L40" s="177"/>
      <c r="M40" s="295">
        <f>IFERROR(VLOOKUP(L40,'Pricing source'!B:L,3,0),0)</f>
        <v>0</v>
      </c>
      <c r="N40" s="177"/>
      <c r="O40" s="177"/>
      <c r="P40" s="295">
        <f t="shared" si="0"/>
        <v>13133</v>
      </c>
    </row>
    <row r="41" spans="2:16" s="288" customFormat="1" ht="14.1" customHeight="1">
      <c r="B41" s="288" t="s">
        <v>4309</v>
      </c>
      <c r="C41" s="177" t="s">
        <v>1483</v>
      </c>
      <c r="D41" s="177" t="s">
        <v>21</v>
      </c>
      <c r="E41" s="295">
        <f>IFERROR(VLOOKUP(D41,'Pricing source'!B:L,3,0),0)</f>
        <v>5119</v>
      </c>
      <c r="F41" s="177" t="s">
        <v>1422</v>
      </c>
      <c r="G41" s="295">
        <f>IFERROR(VLOOKUP(F41,'Pricing source'!B:L,3,0),0)</f>
        <v>9050</v>
      </c>
      <c r="H41" s="177"/>
      <c r="I41" s="295">
        <f>IFERROR(VLOOKUP(H41,'Pricing source'!B:L,3,0),0)</f>
        <v>0</v>
      </c>
      <c r="J41" s="177"/>
      <c r="K41" s="295">
        <f>IFERROR(VLOOKUP(J41,'Pricing source'!B:L,3,0),0)</f>
        <v>0</v>
      </c>
      <c r="L41" s="177"/>
      <c r="M41" s="295">
        <f>IFERROR(VLOOKUP(L41,'Pricing source'!B:L,3,0),0)</f>
        <v>0</v>
      </c>
      <c r="N41" s="177"/>
      <c r="O41" s="177"/>
      <c r="P41" s="295">
        <f t="shared" si="0"/>
        <v>14169</v>
      </c>
    </row>
    <row r="42" spans="2:16" s="288" customFormat="1" ht="14.1" customHeight="1">
      <c r="B42" s="288" t="s">
        <v>4309</v>
      </c>
      <c r="C42" s="177" t="s">
        <v>1484</v>
      </c>
      <c r="D42" s="177" t="s">
        <v>20</v>
      </c>
      <c r="E42" s="295">
        <f>IFERROR(VLOOKUP(D42,'Pricing source'!B:L,3,0),0)</f>
        <v>5719</v>
      </c>
      <c r="F42" s="177" t="s">
        <v>1414</v>
      </c>
      <c r="G42" s="295">
        <f>IFERROR(VLOOKUP(F42,'Pricing source'!B:L,3,0),0)</f>
        <v>3710</v>
      </c>
      <c r="H42" s="177"/>
      <c r="I42" s="295">
        <f>IFERROR(VLOOKUP(H42,'Pricing source'!B:L,3,0),0)</f>
        <v>0</v>
      </c>
      <c r="J42" s="177"/>
      <c r="K42" s="295">
        <f>IFERROR(VLOOKUP(J42,'Pricing source'!B:L,3,0),0)</f>
        <v>0</v>
      </c>
      <c r="L42" s="177"/>
      <c r="M42" s="295">
        <f>IFERROR(VLOOKUP(L42,'Pricing source'!B:L,3,0),0)</f>
        <v>0</v>
      </c>
      <c r="N42" s="177"/>
      <c r="O42" s="177"/>
      <c r="P42" s="295">
        <f t="shared" si="0"/>
        <v>9429</v>
      </c>
    </row>
    <row r="43" spans="2:16" s="288" customFormat="1" ht="14.1" customHeight="1">
      <c r="B43" s="288" t="s">
        <v>4309</v>
      </c>
      <c r="C43" s="177" t="s">
        <v>1485</v>
      </c>
      <c r="D43" s="177" t="s">
        <v>20</v>
      </c>
      <c r="E43" s="295">
        <f>IFERROR(VLOOKUP(D43,'Pricing source'!B:L,3,0),0)</f>
        <v>5719</v>
      </c>
      <c r="F43" s="177" t="s">
        <v>1415</v>
      </c>
      <c r="G43" s="295">
        <f>IFERROR(VLOOKUP(F43,'Pricing source'!B:L,3,0),0)</f>
        <v>4169</v>
      </c>
      <c r="H43" s="177"/>
      <c r="I43" s="295">
        <f>IFERROR(VLOOKUP(H43,'Pricing source'!B:L,3,0),0)</f>
        <v>0</v>
      </c>
      <c r="J43" s="177"/>
      <c r="K43" s="295">
        <f>IFERROR(VLOOKUP(J43,'Pricing source'!B:L,3,0),0)</f>
        <v>0</v>
      </c>
      <c r="L43" s="177"/>
      <c r="M43" s="295">
        <f>IFERROR(VLOOKUP(L43,'Pricing source'!B:L,3,0),0)</f>
        <v>0</v>
      </c>
      <c r="N43" s="177"/>
      <c r="O43" s="177"/>
      <c r="P43" s="295">
        <f t="shared" si="0"/>
        <v>9888</v>
      </c>
    </row>
    <row r="44" spans="2:16" s="288" customFormat="1" ht="14.1" customHeight="1">
      <c r="B44" s="288" t="s">
        <v>4309</v>
      </c>
      <c r="C44" s="177" t="s">
        <v>1486</v>
      </c>
      <c r="D44" s="177" t="s">
        <v>20</v>
      </c>
      <c r="E44" s="295">
        <f>IFERROR(VLOOKUP(D44,'Pricing source'!B:L,3,0),0)</f>
        <v>5719</v>
      </c>
      <c r="F44" s="177" t="s">
        <v>1416</v>
      </c>
      <c r="G44" s="295">
        <f>IFERROR(VLOOKUP(F44,'Pricing source'!B:L,3,0),0)</f>
        <v>5020</v>
      </c>
      <c r="H44" s="177"/>
      <c r="I44" s="295">
        <f>IFERROR(VLOOKUP(H44,'Pricing source'!B:L,3,0),0)</f>
        <v>0</v>
      </c>
      <c r="J44" s="177"/>
      <c r="K44" s="295">
        <f>IFERROR(VLOOKUP(J44,'Pricing source'!B:L,3,0),0)</f>
        <v>0</v>
      </c>
      <c r="L44" s="177"/>
      <c r="M44" s="295">
        <f>IFERROR(VLOOKUP(L44,'Pricing source'!B:L,3,0),0)</f>
        <v>0</v>
      </c>
      <c r="N44" s="177"/>
      <c r="O44" s="177"/>
      <c r="P44" s="295">
        <f t="shared" si="0"/>
        <v>10739</v>
      </c>
    </row>
    <row r="45" spans="2:16" s="288" customFormat="1" ht="14.1" customHeight="1">
      <c r="B45" s="288" t="s">
        <v>4309</v>
      </c>
      <c r="C45" s="177" t="s">
        <v>1487</v>
      </c>
      <c r="D45" s="177" t="s">
        <v>20</v>
      </c>
      <c r="E45" s="295">
        <f>IFERROR(VLOOKUP(D45,'Pricing source'!B:L,3,0),0)</f>
        <v>5719</v>
      </c>
      <c r="F45" s="177" t="s">
        <v>1417</v>
      </c>
      <c r="G45" s="295">
        <f>IFERROR(VLOOKUP(F45,'Pricing source'!B:L,3,0),0)</f>
        <v>5410</v>
      </c>
      <c r="H45" s="177"/>
      <c r="I45" s="295">
        <f>IFERROR(VLOOKUP(H45,'Pricing source'!B:L,3,0),0)</f>
        <v>0</v>
      </c>
      <c r="J45" s="177"/>
      <c r="K45" s="295">
        <f>IFERROR(VLOOKUP(J45,'Pricing source'!B:L,3,0),0)</f>
        <v>0</v>
      </c>
      <c r="L45" s="177"/>
      <c r="M45" s="295">
        <f>IFERROR(VLOOKUP(L45,'Pricing source'!B:L,3,0),0)</f>
        <v>0</v>
      </c>
      <c r="N45" s="177"/>
      <c r="O45" s="177"/>
      <c r="P45" s="295">
        <f t="shared" si="0"/>
        <v>11129</v>
      </c>
    </row>
    <row r="46" spans="2:16" s="288" customFormat="1" ht="14.1" customHeight="1">
      <c r="B46" s="288" t="s">
        <v>4309</v>
      </c>
      <c r="C46" s="177" t="s">
        <v>1488</v>
      </c>
      <c r="D46" s="177" t="s">
        <v>1434</v>
      </c>
      <c r="E46" s="295">
        <f>IFERROR(VLOOKUP(D46,'Pricing source'!B:L,3,0),0)</f>
        <v>6262</v>
      </c>
      <c r="F46" s="177" t="s">
        <v>1419</v>
      </c>
      <c r="G46" s="295">
        <f>IFERROR(VLOOKUP(F46,'Pricing source'!B:L,3,0),0)</f>
        <v>6969</v>
      </c>
      <c r="H46" s="177"/>
      <c r="I46" s="295">
        <f>IFERROR(VLOOKUP(H46,'Pricing source'!B:L,3,0),0)</f>
        <v>0</v>
      </c>
      <c r="J46" s="177"/>
      <c r="K46" s="295">
        <f>IFERROR(VLOOKUP(J46,'Pricing source'!B:L,3,0),0)</f>
        <v>0</v>
      </c>
      <c r="L46" s="177"/>
      <c r="M46" s="295">
        <f>IFERROR(VLOOKUP(L46,'Pricing source'!B:L,3,0),0)</f>
        <v>0</v>
      </c>
      <c r="N46" s="177"/>
      <c r="O46" s="177"/>
      <c r="P46" s="295">
        <f t="shared" si="0"/>
        <v>13231</v>
      </c>
    </row>
    <row r="47" spans="2:16" s="288" customFormat="1" ht="14.1" customHeight="1">
      <c r="B47" s="288" t="s">
        <v>4309</v>
      </c>
      <c r="C47" s="177" t="s">
        <v>1489</v>
      </c>
      <c r="D47" s="177" t="s">
        <v>1434</v>
      </c>
      <c r="E47" s="295">
        <f>IFERROR(VLOOKUP(D47,'Pricing source'!B:L,3,0),0)</f>
        <v>6262</v>
      </c>
      <c r="F47" s="177" t="s">
        <v>1421</v>
      </c>
      <c r="G47" s="295">
        <f>IFERROR(VLOOKUP(F47,'Pricing source'!B:L,3,0),0)</f>
        <v>7869</v>
      </c>
      <c r="H47" s="177"/>
      <c r="I47" s="295">
        <f>IFERROR(VLOOKUP(H47,'Pricing source'!B:L,3,0),0)</f>
        <v>0</v>
      </c>
      <c r="J47" s="177"/>
      <c r="K47" s="295">
        <f>IFERROR(VLOOKUP(J47,'Pricing source'!B:L,3,0),0)</f>
        <v>0</v>
      </c>
      <c r="L47" s="177"/>
      <c r="M47" s="295">
        <f>IFERROR(VLOOKUP(L47,'Pricing source'!B:L,3,0),0)</f>
        <v>0</v>
      </c>
      <c r="N47" s="177"/>
      <c r="O47" s="177"/>
      <c r="P47" s="295">
        <f t="shared" si="0"/>
        <v>14131</v>
      </c>
    </row>
    <row r="48" spans="2:16" s="288" customFormat="1" ht="14.1" customHeight="1">
      <c r="B48" s="288" t="s">
        <v>4309</v>
      </c>
      <c r="C48" s="177" t="s">
        <v>1490</v>
      </c>
      <c r="D48" s="177" t="s">
        <v>1435</v>
      </c>
      <c r="E48" s="295">
        <f>IFERROR(VLOOKUP(D48,'Pricing source'!B:L,3,0),0)</f>
        <v>5113</v>
      </c>
      <c r="F48" s="177" t="s">
        <v>1418</v>
      </c>
      <c r="G48" s="295">
        <f>IFERROR(VLOOKUP(F48,'Pricing source'!B:L,3,0),0)</f>
        <v>6844.2000000000007</v>
      </c>
      <c r="H48" s="177"/>
      <c r="I48" s="295">
        <f>IFERROR(VLOOKUP(H48,'Pricing source'!B:L,3,0),0)</f>
        <v>0</v>
      </c>
      <c r="J48" s="177"/>
      <c r="K48" s="295">
        <f>IFERROR(VLOOKUP(J48,'Pricing source'!B:L,3,0),0)</f>
        <v>0</v>
      </c>
      <c r="L48" s="177"/>
      <c r="M48" s="295">
        <f>IFERROR(VLOOKUP(L48,'Pricing source'!B:L,3,0),0)</f>
        <v>0</v>
      </c>
      <c r="N48" s="177"/>
      <c r="O48" s="177"/>
      <c r="P48" s="295">
        <f t="shared" si="0"/>
        <v>11957.2</v>
      </c>
    </row>
    <row r="49" spans="2:16" s="288" customFormat="1" ht="14.1" customHeight="1">
      <c r="B49" s="288" t="s">
        <v>4309</v>
      </c>
      <c r="C49" s="177" t="s">
        <v>1491</v>
      </c>
      <c r="D49" s="177" t="s">
        <v>1435</v>
      </c>
      <c r="E49" s="295">
        <f>IFERROR(VLOOKUP(D49,'Pricing source'!B:L,3,0),0)</f>
        <v>5113</v>
      </c>
      <c r="F49" s="177" t="s">
        <v>1420</v>
      </c>
      <c r="G49" s="295">
        <f>IFERROR(VLOOKUP(F49,'Pricing source'!B:L,3,0),0)</f>
        <v>8014</v>
      </c>
      <c r="H49" s="177"/>
      <c r="I49" s="295">
        <f>IFERROR(VLOOKUP(H49,'Pricing source'!B:L,3,0),0)</f>
        <v>0</v>
      </c>
      <c r="J49" s="177"/>
      <c r="K49" s="295">
        <f>IFERROR(VLOOKUP(J49,'Pricing source'!B:L,3,0),0)</f>
        <v>0</v>
      </c>
      <c r="L49" s="177"/>
      <c r="M49" s="295">
        <f>IFERROR(VLOOKUP(L49,'Pricing source'!B:L,3,0),0)</f>
        <v>0</v>
      </c>
      <c r="N49" s="177"/>
      <c r="O49" s="177"/>
      <c r="P49" s="295">
        <f t="shared" si="0"/>
        <v>13127</v>
      </c>
    </row>
    <row r="50" spans="2:16" s="288" customFormat="1" ht="14.1" customHeight="1">
      <c r="B50" s="288" t="s">
        <v>4309</v>
      </c>
      <c r="C50" s="177" t="s">
        <v>1492</v>
      </c>
      <c r="D50" s="177" t="s">
        <v>1435</v>
      </c>
      <c r="E50" s="295">
        <f>IFERROR(VLOOKUP(D50,'Pricing source'!B:L,3,0),0)</f>
        <v>5113</v>
      </c>
      <c r="F50" s="177" t="s">
        <v>1422</v>
      </c>
      <c r="G50" s="295">
        <f>IFERROR(VLOOKUP(F50,'Pricing source'!B:L,3,0),0)</f>
        <v>9050</v>
      </c>
      <c r="H50" s="177"/>
      <c r="I50" s="295">
        <f>IFERROR(VLOOKUP(H50,'Pricing source'!B:L,3,0),0)</f>
        <v>0</v>
      </c>
      <c r="J50" s="177"/>
      <c r="K50" s="295">
        <f>IFERROR(VLOOKUP(J50,'Pricing source'!B:L,3,0),0)</f>
        <v>0</v>
      </c>
      <c r="L50" s="177"/>
      <c r="M50" s="295">
        <f>IFERROR(VLOOKUP(L50,'Pricing source'!B:L,3,0),0)</f>
        <v>0</v>
      </c>
      <c r="N50" s="177"/>
      <c r="O50" s="177"/>
      <c r="P50" s="295">
        <f t="shared" si="0"/>
        <v>14163</v>
      </c>
    </row>
    <row r="51" spans="2:16" s="288" customFormat="1" ht="14.1" customHeight="1">
      <c r="B51" s="288" t="s">
        <v>4309</v>
      </c>
      <c r="C51" s="177" t="s">
        <v>1493</v>
      </c>
      <c r="D51" s="177" t="s">
        <v>1436</v>
      </c>
      <c r="E51" s="295">
        <f>IFERROR(VLOOKUP(D51,'Pricing source'!B:L,3,0),0)</f>
        <v>4979</v>
      </c>
      <c r="F51" s="177" t="s">
        <v>1414</v>
      </c>
      <c r="G51" s="295">
        <f>IFERROR(VLOOKUP(F51,'Pricing source'!B:L,3,0),0)</f>
        <v>3710</v>
      </c>
      <c r="H51" s="177"/>
      <c r="I51" s="295">
        <f>IFERROR(VLOOKUP(H51,'Pricing source'!B:L,3,0),0)</f>
        <v>0</v>
      </c>
      <c r="J51" s="177"/>
      <c r="K51" s="295">
        <f>IFERROR(VLOOKUP(J51,'Pricing source'!B:L,3,0),0)</f>
        <v>0</v>
      </c>
      <c r="L51" s="177"/>
      <c r="M51" s="295">
        <f>IFERROR(VLOOKUP(L51,'Pricing source'!B:L,3,0),0)</f>
        <v>0</v>
      </c>
      <c r="N51" s="177"/>
      <c r="O51" s="177"/>
      <c r="P51" s="295">
        <f t="shared" si="0"/>
        <v>8689</v>
      </c>
    </row>
    <row r="52" spans="2:16" s="288" customFormat="1" ht="14.1" customHeight="1">
      <c r="B52" s="288" t="s">
        <v>4309</v>
      </c>
      <c r="C52" s="177" t="s">
        <v>1494</v>
      </c>
      <c r="D52" s="177" t="s">
        <v>1436</v>
      </c>
      <c r="E52" s="295">
        <f>IFERROR(VLOOKUP(D52,'Pricing source'!B:L,3,0),0)</f>
        <v>4979</v>
      </c>
      <c r="F52" s="177" t="s">
        <v>1415</v>
      </c>
      <c r="G52" s="295">
        <f>IFERROR(VLOOKUP(F52,'Pricing source'!B:L,3,0),0)</f>
        <v>4169</v>
      </c>
      <c r="H52" s="177"/>
      <c r="I52" s="295">
        <f>IFERROR(VLOOKUP(H52,'Pricing source'!B:L,3,0),0)</f>
        <v>0</v>
      </c>
      <c r="J52" s="177"/>
      <c r="K52" s="295">
        <f>IFERROR(VLOOKUP(J52,'Pricing source'!B:L,3,0),0)</f>
        <v>0</v>
      </c>
      <c r="L52" s="177"/>
      <c r="M52" s="295">
        <f>IFERROR(VLOOKUP(L52,'Pricing source'!B:L,3,0),0)</f>
        <v>0</v>
      </c>
      <c r="N52" s="177"/>
      <c r="O52" s="177"/>
      <c r="P52" s="295">
        <f t="shared" si="0"/>
        <v>9148</v>
      </c>
    </row>
    <row r="53" spans="2:16" s="288" customFormat="1" ht="14.1" customHeight="1">
      <c r="B53" s="288" t="s">
        <v>4309</v>
      </c>
      <c r="C53" s="177" t="s">
        <v>1495</v>
      </c>
      <c r="D53" s="177" t="s">
        <v>1436</v>
      </c>
      <c r="E53" s="295">
        <f>IFERROR(VLOOKUP(D53,'Pricing source'!B:L,3,0),0)</f>
        <v>4979</v>
      </c>
      <c r="F53" s="177" t="s">
        <v>1416</v>
      </c>
      <c r="G53" s="295">
        <f>IFERROR(VLOOKUP(F53,'Pricing source'!B:L,3,0),0)</f>
        <v>5020</v>
      </c>
      <c r="H53" s="177"/>
      <c r="I53" s="295">
        <f>IFERROR(VLOOKUP(H53,'Pricing source'!B:L,3,0),0)</f>
        <v>0</v>
      </c>
      <c r="J53" s="177"/>
      <c r="K53" s="295">
        <f>IFERROR(VLOOKUP(J53,'Pricing source'!B:L,3,0),0)</f>
        <v>0</v>
      </c>
      <c r="L53" s="177"/>
      <c r="M53" s="295">
        <f>IFERROR(VLOOKUP(L53,'Pricing source'!B:L,3,0),0)</f>
        <v>0</v>
      </c>
      <c r="N53" s="177"/>
      <c r="O53" s="177"/>
      <c r="P53" s="295">
        <f t="shared" si="0"/>
        <v>9999</v>
      </c>
    </row>
    <row r="54" spans="2:16" s="288" customFormat="1" ht="14.1" customHeight="1">
      <c r="B54" s="288" t="s">
        <v>4309</v>
      </c>
      <c r="C54" s="177" t="s">
        <v>1496</v>
      </c>
      <c r="D54" s="177" t="s">
        <v>1436</v>
      </c>
      <c r="E54" s="295">
        <f>IFERROR(VLOOKUP(D54,'Pricing source'!B:L,3,0),0)</f>
        <v>4979</v>
      </c>
      <c r="F54" s="177" t="s">
        <v>1417</v>
      </c>
      <c r="G54" s="295">
        <f>IFERROR(VLOOKUP(F54,'Pricing source'!B:L,3,0),0)</f>
        <v>5410</v>
      </c>
      <c r="H54" s="177"/>
      <c r="I54" s="295">
        <f>IFERROR(VLOOKUP(H54,'Pricing source'!B:L,3,0),0)</f>
        <v>0</v>
      </c>
      <c r="J54" s="177"/>
      <c r="K54" s="295">
        <f>IFERROR(VLOOKUP(J54,'Pricing source'!B:L,3,0),0)</f>
        <v>0</v>
      </c>
      <c r="L54" s="177"/>
      <c r="M54" s="295">
        <f>IFERROR(VLOOKUP(L54,'Pricing source'!B:L,3,0),0)</f>
        <v>0</v>
      </c>
      <c r="N54" s="177"/>
      <c r="O54" s="177"/>
      <c r="P54" s="295">
        <f t="shared" si="0"/>
        <v>10389</v>
      </c>
    </row>
    <row r="55" spans="2:16" s="288" customFormat="1" ht="14.1" customHeight="1">
      <c r="B55" s="288" t="s">
        <v>4309</v>
      </c>
      <c r="C55" s="177" t="s">
        <v>1497</v>
      </c>
      <c r="D55" s="177" t="s">
        <v>1437</v>
      </c>
      <c r="E55" s="295">
        <f>IFERROR(VLOOKUP(D55,'Pricing source'!B:L,3,0),0)</f>
        <v>5407</v>
      </c>
      <c r="F55" s="177" t="s">
        <v>1419</v>
      </c>
      <c r="G55" s="295">
        <f>IFERROR(VLOOKUP(F55,'Pricing source'!B:L,3,0),0)</f>
        <v>6969</v>
      </c>
      <c r="H55" s="177"/>
      <c r="I55" s="295">
        <f>IFERROR(VLOOKUP(H55,'Pricing source'!B:L,3,0),0)</f>
        <v>0</v>
      </c>
      <c r="J55" s="177"/>
      <c r="K55" s="295">
        <f>IFERROR(VLOOKUP(J55,'Pricing source'!B:L,3,0),0)</f>
        <v>0</v>
      </c>
      <c r="L55" s="177"/>
      <c r="M55" s="295">
        <f>IFERROR(VLOOKUP(L55,'Pricing source'!B:L,3,0),0)</f>
        <v>0</v>
      </c>
      <c r="N55" s="177"/>
      <c r="O55" s="177"/>
      <c r="P55" s="295">
        <f t="shared" si="0"/>
        <v>12376</v>
      </c>
    </row>
    <row r="56" spans="2:16" s="288" customFormat="1" ht="14.1" customHeight="1">
      <c r="B56" s="288" t="s">
        <v>4309</v>
      </c>
      <c r="C56" s="177" t="s">
        <v>1498</v>
      </c>
      <c r="D56" s="177" t="s">
        <v>1437</v>
      </c>
      <c r="E56" s="295">
        <f>IFERROR(VLOOKUP(D56,'Pricing source'!B:L,3,0),0)</f>
        <v>5407</v>
      </c>
      <c r="F56" s="177" t="s">
        <v>1421</v>
      </c>
      <c r="G56" s="295">
        <f>IFERROR(VLOOKUP(F56,'Pricing source'!B:L,3,0),0)</f>
        <v>7869</v>
      </c>
      <c r="H56" s="177"/>
      <c r="I56" s="295">
        <f>IFERROR(VLOOKUP(H56,'Pricing source'!B:L,3,0),0)</f>
        <v>0</v>
      </c>
      <c r="J56" s="177"/>
      <c r="K56" s="295">
        <f>IFERROR(VLOOKUP(J56,'Pricing source'!B:L,3,0),0)</f>
        <v>0</v>
      </c>
      <c r="L56" s="177"/>
      <c r="M56" s="295">
        <f>IFERROR(VLOOKUP(L56,'Pricing source'!B:L,3,0),0)</f>
        <v>0</v>
      </c>
      <c r="N56" s="177"/>
      <c r="O56" s="177"/>
      <c r="P56" s="295">
        <f t="shared" si="0"/>
        <v>13276</v>
      </c>
    </row>
    <row r="57" spans="2:16" s="288" customFormat="1" ht="14.1" customHeight="1">
      <c r="B57" s="288" t="s">
        <v>4309</v>
      </c>
      <c r="C57" s="177" t="s">
        <v>1499</v>
      </c>
      <c r="D57" s="177" t="s">
        <v>22</v>
      </c>
      <c r="E57" s="295">
        <f>IFERROR(VLOOKUP(D57,'Pricing source'!B:L,3,0),0)</f>
        <v>5641.0000000000009</v>
      </c>
      <c r="F57" s="177" t="s">
        <v>1418</v>
      </c>
      <c r="G57" s="295">
        <f>IFERROR(VLOOKUP(F57,'Pricing source'!B:L,3,0),0)</f>
        <v>6844.2000000000007</v>
      </c>
      <c r="H57" s="177"/>
      <c r="I57" s="295">
        <f>IFERROR(VLOOKUP(H57,'Pricing source'!B:L,3,0),0)</f>
        <v>0</v>
      </c>
      <c r="J57" s="177"/>
      <c r="K57" s="295">
        <f>IFERROR(VLOOKUP(J57,'Pricing source'!B:L,3,0),0)</f>
        <v>0</v>
      </c>
      <c r="L57" s="177"/>
      <c r="M57" s="295">
        <f>IFERROR(VLOOKUP(L57,'Pricing source'!B:L,3,0),0)</f>
        <v>0</v>
      </c>
      <c r="N57" s="177"/>
      <c r="O57" s="177"/>
      <c r="P57" s="295">
        <f t="shared" si="0"/>
        <v>12485.2</v>
      </c>
    </row>
    <row r="58" spans="2:16" s="288" customFormat="1" ht="14.1" customHeight="1">
      <c r="B58" s="288" t="s">
        <v>4309</v>
      </c>
      <c r="C58" s="177" t="s">
        <v>1500</v>
      </c>
      <c r="D58" s="177" t="s">
        <v>22</v>
      </c>
      <c r="E58" s="295">
        <f>IFERROR(VLOOKUP(D58,'Pricing source'!B:L,3,0),0)</f>
        <v>5641.0000000000009</v>
      </c>
      <c r="F58" s="177" t="s">
        <v>1420</v>
      </c>
      <c r="G58" s="295">
        <f>IFERROR(VLOOKUP(F58,'Pricing source'!B:L,3,0),0)</f>
        <v>8014</v>
      </c>
      <c r="H58" s="177"/>
      <c r="I58" s="295">
        <f>IFERROR(VLOOKUP(H58,'Pricing source'!B:L,3,0),0)</f>
        <v>0</v>
      </c>
      <c r="J58" s="177"/>
      <c r="K58" s="295">
        <f>IFERROR(VLOOKUP(J58,'Pricing source'!B:L,3,0),0)</f>
        <v>0</v>
      </c>
      <c r="L58" s="177"/>
      <c r="M58" s="295">
        <f>IFERROR(VLOOKUP(L58,'Pricing source'!B:L,3,0),0)</f>
        <v>0</v>
      </c>
      <c r="N58" s="177"/>
      <c r="O58" s="177"/>
      <c r="P58" s="295">
        <f t="shared" si="0"/>
        <v>13655</v>
      </c>
    </row>
    <row r="59" spans="2:16" s="288" customFormat="1" ht="14.1" customHeight="1">
      <c r="B59" s="288" t="s">
        <v>4309</v>
      </c>
      <c r="C59" s="177" t="s">
        <v>1501</v>
      </c>
      <c r="D59" s="177" t="s">
        <v>22</v>
      </c>
      <c r="E59" s="295">
        <f>IFERROR(VLOOKUP(D59,'Pricing source'!B:L,3,0),0)</f>
        <v>5641.0000000000009</v>
      </c>
      <c r="F59" s="177" t="s">
        <v>1422</v>
      </c>
      <c r="G59" s="295">
        <f>IFERROR(VLOOKUP(F59,'Pricing source'!B:L,3,0),0)</f>
        <v>9050</v>
      </c>
      <c r="H59" s="177"/>
      <c r="I59" s="295">
        <f>IFERROR(VLOOKUP(H59,'Pricing source'!B:L,3,0),0)</f>
        <v>0</v>
      </c>
      <c r="J59" s="177"/>
      <c r="K59" s="295">
        <f>IFERROR(VLOOKUP(J59,'Pricing source'!B:L,3,0),0)</f>
        <v>0</v>
      </c>
      <c r="L59" s="177"/>
      <c r="M59" s="295">
        <f>IFERROR(VLOOKUP(L59,'Pricing source'!B:L,3,0),0)</f>
        <v>0</v>
      </c>
      <c r="N59" s="177"/>
      <c r="O59" s="177"/>
      <c r="P59" s="295">
        <f t="shared" si="0"/>
        <v>14691</v>
      </c>
    </row>
    <row r="60" spans="2:16" s="288" customFormat="1" ht="14.1" customHeight="1">
      <c r="B60" s="288" t="s">
        <v>4309</v>
      </c>
      <c r="C60" s="177" t="s">
        <v>1502</v>
      </c>
      <c r="D60" s="177" t="s">
        <v>1438</v>
      </c>
      <c r="E60" s="295">
        <f>IFERROR(VLOOKUP(D60,'Pricing source'!B:L,3,0),0)</f>
        <v>4638</v>
      </c>
      <c r="F60" s="177" t="s">
        <v>1414</v>
      </c>
      <c r="G60" s="295">
        <f>IFERROR(VLOOKUP(F60,'Pricing source'!B:L,3,0),0)</f>
        <v>3710</v>
      </c>
      <c r="H60" s="177"/>
      <c r="I60" s="295">
        <f>IFERROR(VLOOKUP(H60,'Pricing source'!B:L,3,0),0)</f>
        <v>0</v>
      </c>
      <c r="J60" s="177"/>
      <c r="K60" s="295">
        <f>IFERROR(VLOOKUP(J60,'Pricing source'!B:L,3,0),0)</f>
        <v>0</v>
      </c>
      <c r="L60" s="177"/>
      <c r="M60" s="295">
        <f>IFERROR(VLOOKUP(L60,'Pricing source'!B:L,3,0),0)</f>
        <v>0</v>
      </c>
      <c r="N60" s="177"/>
      <c r="O60" s="177"/>
      <c r="P60" s="295">
        <f t="shared" si="0"/>
        <v>8348</v>
      </c>
    </row>
    <row r="61" spans="2:16" s="288" customFormat="1" ht="14.1" customHeight="1">
      <c r="B61" s="288" t="s">
        <v>4309</v>
      </c>
      <c r="C61" s="177" t="s">
        <v>1503</v>
      </c>
      <c r="D61" s="177" t="s">
        <v>1438</v>
      </c>
      <c r="E61" s="295">
        <f>IFERROR(VLOOKUP(D61,'Pricing source'!B:L,3,0),0)</f>
        <v>4638</v>
      </c>
      <c r="F61" s="177" t="s">
        <v>1415</v>
      </c>
      <c r="G61" s="295">
        <f>IFERROR(VLOOKUP(F61,'Pricing source'!B:L,3,0),0)</f>
        <v>4169</v>
      </c>
      <c r="H61" s="177"/>
      <c r="I61" s="295">
        <f>IFERROR(VLOOKUP(H61,'Pricing source'!B:L,3,0),0)</f>
        <v>0</v>
      </c>
      <c r="J61" s="177"/>
      <c r="K61" s="295">
        <f>IFERROR(VLOOKUP(J61,'Pricing source'!B:L,3,0),0)</f>
        <v>0</v>
      </c>
      <c r="L61" s="177"/>
      <c r="M61" s="295">
        <f>IFERROR(VLOOKUP(L61,'Pricing source'!B:L,3,0),0)</f>
        <v>0</v>
      </c>
      <c r="N61" s="177"/>
      <c r="O61" s="177"/>
      <c r="P61" s="295">
        <f t="shared" si="0"/>
        <v>8807</v>
      </c>
    </row>
    <row r="62" spans="2:16" s="288" customFormat="1" ht="14.1" customHeight="1">
      <c r="B62" s="288" t="s">
        <v>4309</v>
      </c>
      <c r="C62" s="177" t="s">
        <v>1504</v>
      </c>
      <c r="D62" s="177" t="s">
        <v>1438</v>
      </c>
      <c r="E62" s="295">
        <f>IFERROR(VLOOKUP(D62,'Pricing source'!B:L,3,0),0)</f>
        <v>4638</v>
      </c>
      <c r="F62" s="177" t="s">
        <v>1416</v>
      </c>
      <c r="G62" s="295">
        <f>IFERROR(VLOOKUP(F62,'Pricing source'!B:L,3,0),0)</f>
        <v>5020</v>
      </c>
      <c r="H62" s="177"/>
      <c r="I62" s="295">
        <f>IFERROR(VLOOKUP(H62,'Pricing source'!B:L,3,0),0)</f>
        <v>0</v>
      </c>
      <c r="J62" s="177"/>
      <c r="K62" s="295">
        <f>IFERROR(VLOOKUP(J62,'Pricing source'!B:L,3,0),0)</f>
        <v>0</v>
      </c>
      <c r="L62" s="177"/>
      <c r="M62" s="295">
        <f>IFERROR(VLOOKUP(L62,'Pricing source'!B:L,3,0),0)</f>
        <v>0</v>
      </c>
      <c r="N62" s="177"/>
      <c r="O62" s="177"/>
      <c r="P62" s="295">
        <f t="shared" si="0"/>
        <v>9658</v>
      </c>
    </row>
    <row r="63" spans="2:16" s="288" customFormat="1" ht="14.1" customHeight="1">
      <c r="B63" s="288" t="s">
        <v>4309</v>
      </c>
      <c r="C63" s="177" t="s">
        <v>1505</v>
      </c>
      <c r="D63" s="177" t="s">
        <v>1438</v>
      </c>
      <c r="E63" s="295">
        <f>IFERROR(VLOOKUP(D63,'Pricing source'!B:L,3,0),0)</f>
        <v>4638</v>
      </c>
      <c r="F63" s="177" t="s">
        <v>1417</v>
      </c>
      <c r="G63" s="295">
        <f>IFERROR(VLOOKUP(F63,'Pricing source'!B:L,3,0),0)</f>
        <v>5410</v>
      </c>
      <c r="H63" s="177"/>
      <c r="I63" s="295">
        <f>IFERROR(VLOOKUP(H63,'Pricing source'!B:L,3,0),0)</f>
        <v>0</v>
      </c>
      <c r="J63" s="177"/>
      <c r="K63" s="295">
        <f>IFERROR(VLOOKUP(J63,'Pricing source'!B:L,3,0),0)</f>
        <v>0</v>
      </c>
      <c r="L63" s="177"/>
      <c r="M63" s="295">
        <f>IFERROR(VLOOKUP(L63,'Pricing source'!B:L,3,0),0)</f>
        <v>0</v>
      </c>
      <c r="N63" s="177"/>
      <c r="O63" s="177"/>
      <c r="P63" s="295">
        <f t="shared" si="0"/>
        <v>10048</v>
      </c>
    </row>
    <row r="64" spans="2:16" s="288" customFormat="1" ht="14.1" customHeight="1">
      <c r="B64" s="288" t="s">
        <v>4309</v>
      </c>
      <c r="C64" s="177" t="s">
        <v>1506</v>
      </c>
      <c r="D64" s="177" t="s">
        <v>1439</v>
      </c>
      <c r="E64" s="295">
        <f>IFERROR(VLOOKUP(D64,'Pricing source'!B:L,3,0),0)</f>
        <v>5079</v>
      </c>
      <c r="F64" s="177" t="s">
        <v>1419</v>
      </c>
      <c r="G64" s="295">
        <f>IFERROR(VLOOKUP(F64,'Pricing source'!B:L,3,0),0)</f>
        <v>6969</v>
      </c>
      <c r="H64" s="177"/>
      <c r="I64" s="295">
        <f>IFERROR(VLOOKUP(H64,'Pricing source'!B:L,3,0),0)</f>
        <v>0</v>
      </c>
      <c r="J64" s="177"/>
      <c r="K64" s="295">
        <f>IFERROR(VLOOKUP(J64,'Pricing source'!B:L,3,0),0)</f>
        <v>0</v>
      </c>
      <c r="L64" s="177"/>
      <c r="M64" s="295">
        <f>IFERROR(VLOOKUP(L64,'Pricing source'!B:L,3,0),0)</f>
        <v>0</v>
      </c>
      <c r="N64" s="177"/>
      <c r="O64" s="177"/>
      <c r="P64" s="295">
        <f t="shared" si="0"/>
        <v>12048</v>
      </c>
    </row>
    <row r="65" spans="2:16" s="288" customFormat="1" ht="14.1" customHeight="1">
      <c r="B65" s="288" t="s">
        <v>4309</v>
      </c>
      <c r="C65" s="177" t="s">
        <v>1507</v>
      </c>
      <c r="D65" s="177" t="s">
        <v>1439</v>
      </c>
      <c r="E65" s="295">
        <f>IFERROR(VLOOKUP(D65,'Pricing source'!B:L,3,0),0)</f>
        <v>5079</v>
      </c>
      <c r="F65" s="177" t="s">
        <v>1421</v>
      </c>
      <c r="G65" s="295">
        <f>IFERROR(VLOOKUP(F65,'Pricing source'!B:L,3,0),0)</f>
        <v>7869</v>
      </c>
      <c r="H65" s="177"/>
      <c r="I65" s="295">
        <f>IFERROR(VLOOKUP(H65,'Pricing source'!B:L,3,0),0)</f>
        <v>0</v>
      </c>
      <c r="J65" s="177"/>
      <c r="K65" s="295">
        <f>IFERROR(VLOOKUP(J65,'Pricing source'!B:L,3,0),0)</f>
        <v>0</v>
      </c>
      <c r="L65" s="177"/>
      <c r="M65" s="295">
        <f>IFERROR(VLOOKUP(L65,'Pricing source'!B:L,3,0),0)</f>
        <v>0</v>
      </c>
      <c r="N65" s="177"/>
      <c r="O65" s="177"/>
      <c r="P65" s="295">
        <f t="shared" si="0"/>
        <v>12948</v>
      </c>
    </row>
    <row r="66" spans="2:16" s="288" customFormat="1" ht="14.1" customHeight="1">
      <c r="B66" s="288" t="s">
        <v>4309</v>
      </c>
      <c r="C66" s="177" t="s">
        <v>1508</v>
      </c>
      <c r="D66" s="177" t="s">
        <v>668</v>
      </c>
      <c r="E66" s="295">
        <f>IFERROR(VLOOKUP(D66,'Pricing source'!B:L,3,0),0)</f>
        <v>5723</v>
      </c>
      <c r="F66" s="177" t="s">
        <v>1418</v>
      </c>
      <c r="G66" s="295">
        <f>IFERROR(VLOOKUP(F66,'Pricing source'!B:L,3,0),0)</f>
        <v>6844.2000000000007</v>
      </c>
      <c r="H66" s="177"/>
      <c r="I66" s="295">
        <f>IFERROR(VLOOKUP(H66,'Pricing source'!B:L,3,0),0)</f>
        <v>0</v>
      </c>
      <c r="J66" s="177"/>
      <c r="K66" s="295">
        <f>IFERROR(VLOOKUP(J66,'Pricing source'!B:L,3,0),0)</f>
        <v>0</v>
      </c>
      <c r="L66" s="177"/>
      <c r="M66" s="295">
        <f>IFERROR(VLOOKUP(L66,'Pricing source'!B:L,3,0),0)</f>
        <v>0</v>
      </c>
      <c r="N66" s="177"/>
      <c r="O66" s="177"/>
      <c r="P66" s="295">
        <f t="shared" si="0"/>
        <v>12567.2</v>
      </c>
    </row>
    <row r="67" spans="2:16" s="288" customFormat="1" ht="14.1" customHeight="1">
      <c r="B67" s="288" t="s">
        <v>4309</v>
      </c>
      <c r="C67" s="177" t="s">
        <v>1509</v>
      </c>
      <c r="D67" s="177" t="s">
        <v>668</v>
      </c>
      <c r="E67" s="295">
        <f>IFERROR(VLOOKUP(D67,'Pricing source'!B:L,3,0),0)</f>
        <v>5723</v>
      </c>
      <c r="F67" s="177" t="s">
        <v>1420</v>
      </c>
      <c r="G67" s="295">
        <f>IFERROR(VLOOKUP(F67,'Pricing source'!B:L,3,0),0)</f>
        <v>8014</v>
      </c>
      <c r="H67" s="177"/>
      <c r="I67" s="295">
        <f>IFERROR(VLOOKUP(H67,'Pricing source'!B:L,3,0),0)</f>
        <v>0</v>
      </c>
      <c r="J67" s="177"/>
      <c r="K67" s="295">
        <f>IFERROR(VLOOKUP(J67,'Pricing source'!B:L,3,0),0)</f>
        <v>0</v>
      </c>
      <c r="L67" s="177"/>
      <c r="M67" s="295">
        <f>IFERROR(VLOOKUP(L67,'Pricing source'!B:L,3,0),0)</f>
        <v>0</v>
      </c>
      <c r="N67" s="177"/>
      <c r="O67" s="177"/>
      <c r="P67" s="295">
        <f t="shared" si="0"/>
        <v>13737</v>
      </c>
    </row>
    <row r="68" spans="2:16" s="288" customFormat="1" ht="14.1" customHeight="1">
      <c r="B68" s="288" t="s">
        <v>4309</v>
      </c>
      <c r="C68" s="177" t="s">
        <v>1510</v>
      </c>
      <c r="D68" s="177" t="s">
        <v>668</v>
      </c>
      <c r="E68" s="295">
        <f>IFERROR(VLOOKUP(D68,'Pricing source'!B:L,3,0),0)</f>
        <v>5723</v>
      </c>
      <c r="F68" s="177" t="s">
        <v>1422</v>
      </c>
      <c r="G68" s="295">
        <f>IFERROR(VLOOKUP(F68,'Pricing source'!B:L,3,0),0)</f>
        <v>9050</v>
      </c>
      <c r="H68" s="177"/>
      <c r="I68" s="295">
        <f>IFERROR(VLOOKUP(H68,'Pricing source'!B:L,3,0),0)</f>
        <v>0</v>
      </c>
      <c r="J68" s="177"/>
      <c r="K68" s="295">
        <f>IFERROR(VLOOKUP(J68,'Pricing source'!B:L,3,0),0)</f>
        <v>0</v>
      </c>
      <c r="L68" s="177"/>
      <c r="M68" s="295">
        <f>IFERROR(VLOOKUP(L68,'Pricing source'!B:L,3,0),0)</f>
        <v>0</v>
      </c>
      <c r="N68" s="177"/>
      <c r="O68" s="177"/>
      <c r="P68" s="295">
        <f t="shared" si="0"/>
        <v>14773</v>
      </c>
    </row>
    <row r="69" spans="2:16" s="288" customFormat="1" ht="14.1" customHeight="1">
      <c r="B69" s="288" t="s">
        <v>4309</v>
      </c>
      <c r="C69" s="177" t="s">
        <v>1511</v>
      </c>
      <c r="D69" s="177" t="s">
        <v>1440</v>
      </c>
      <c r="E69" s="295">
        <f>IFERROR(VLOOKUP(D69,'Pricing source'!B:L,3,0),0)</f>
        <v>5890</v>
      </c>
      <c r="F69" s="177" t="s">
        <v>1414</v>
      </c>
      <c r="G69" s="295">
        <f>IFERROR(VLOOKUP(F69,'Pricing source'!B:L,3,0),0)</f>
        <v>3710</v>
      </c>
      <c r="H69" s="177"/>
      <c r="I69" s="295">
        <f>IFERROR(VLOOKUP(H69,'Pricing source'!B:L,3,0),0)</f>
        <v>0</v>
      </c>
      <c r="J69" s="177"/>
      <c r="K69" s="295">
        <f>IFERROR(VLOOKUP(J69,'Pricing source'!B:L,3,0),0)</f>
        <v>0</v>
      </c>
      <c r="L69" s="177"/>
      <c r="M69" s="295">
        <f>IFERROR(VLOOKUP(L69,'Pricing source'!B:L,3,0),0)</f>
        <v>0</v>
      </c>
      <c r="N69" s="177"/>
      <c r="O69" s="177"/>
      <c r="P69" s="295">
        <f t="shared" si="0"/>
        <v>9600</v>
      </c>
    </row>
    <row r="70" spans="2:16" s="288" customFormat="1" ht="14.1" customHeight="1">
      <c r="B70" s="288" t="s">
        <v>4309</v>
      </c>
      <c r="C70" s="177" t="s">
        <v>1512</v>
      </c>
      <c r="D70" s="177" t="s">
        <v>1440</v>
      </c>
      <c r="E70" s="295">
        <f>IFERROR(VLOOKUP(D70,'Pricing source'!B:L,3,0),0)</f>
        <v>5890</v>
      </c>
      <c r="F70" s="177" t="s">
        <v>1415</v>
      </c>
      <c r="G70" s="295">
        <f>IFERROR(VLOOKUP(F70,'Pricing source'!B:L,3,0),0)</f>
        <v>4169</v>
      </c>
      <c r="H70" s="177"/>
      <c r="I70" s="295">
        <f>IFERROR(VLOOKUP(H70,'Pricing source'!B:L,3,0),0)</f>
        <v>0</v>
      </c>
      <c r="J70" s="177"/>
      <c r="K70" s="295">
        <f>IFERROR(VLOOKUP(J70,'Pricing source'!B:L,3,0),0)</f>
        <v>0</v>
      </c>
      <c r="L70" s="177"/>
      <c r="M70" s="295">
        <f>IFERROR(VLOOKUP(L70,'Pricing source'!B:L,3,0),0)</f>
        <v>0</v>
      </c>
      <c r="N70" s="177"/>
      <c r="O70" s="177"/>
      <c r="P70" s="295">
        <f t="shared" si="0"/>
        <v>10059</v>
      </c>
    </row>
    <row r="71" spans="2:16" s="288" customFormat="1" ht="14.1" customHeight="1">
      <c r="B71" s="288" t="s">
        <v>4309</v>
      </c>
      <c r="C71" s="177" t="s">
        <v>1513</v>
      </c>
      <c r="D71" s="177" t="s">
        <v>1440</v>
      </c>
      <c r="E71" s="295">
        <f>IFERROR(VLOOKUP(D71,'Pricing source'!B:L,3,0),0)</f>
        <v>5890</v>
      </c>
      <c r="F71" s="177" t="s">
        <v>1416</v>
      </c>
      <c r="G71" s="295">
        <f>IFERROR(VLOOKUP(F71,'Pricing source'!B:L,3,0),0)</f>
        <v>5020</v>
      </c>
      <c r="H71" s="177"/>
      <c r="I71" s="295">
        <f>IFERROR(VLOOKUP(H71,'Pricing source'!B:L,3,0),0)</f>
        <v>0</v>
      </c>
      <c r="J71" s="177"/>
      <c r="K71" s="295">
        <f>IFERROR(VLOOKUP(J71,'Pricing source'!B:L,3,0),0)</f>
        <v>0</v>
      </c>
      <c r="L71" s="177"/>
      <c r="M71" s="295">
        <f>IFERROR(VLOOKUP(L71,'Pricing source'!B:L,3,0),0)</f>
        <v>0</v>
      </c>
      <c r="N71" s="177"/>
      <c r="O71" s="177"/>
      <c r="P71" s="295">
        <f t="shared" ref="P71:P137" si="1">M71+K71+I71+G71+E71</f>
        <v>10910</v>
      </c>
    </row>
    <row r="72" spans="2:16" s="288" customFormat="1" ht="14.1" customHeight="1">
      <c r="B72" s="288" t="s">
        <v>4309</v>
      </c>
      <c r="C72" s="177" t="s">
        <v>1514</v>
      </c>
      <c r="D72" s="177" t="s">
        <v>1440</v>
      </c>
      <c r="E72" s="295">
        <f>IFERROR(VLOOKUP(D72,'Pricing source'!B:L,3,0),0)</f>
        <v>5890</v>
      </c>
      <c r="F72" s="177" t="s">
        <v>1417</v>
      </c>
      <c r="G72" s="295">
        <f>IFERROR(VLOOKUP(F72,'Pricing source'!B:L,3,0),0)</f>
        <v>5410</v>
      </c>
      <c r="H72" s="177"/>
      <c r="I72" s="295">
        <f>IFERROR(VLOOKUP(H72,'Pricing source'!B:L,3,0),0)</f>
        <v>0</v>
      </c>
      <c r="J72" s="177"/>
      <c r="K72" s="295">
        <f>IFERROR(VLOOKUP(J72,'Pricing source'!B:L,3,0),0)</f>
        <v>0</v>
      </c>
      <c r="L72" s="177"/>
      <c r="M72" s="295">
        <f>IFERROR(VLOOKUP(L72,'Pricing source'!B:L,3,0),0)</f>
        <v>0</v>
      </c>
      <c r="N72" s="177"/>
      <c r="O72" s="177"/>
      <c r="P72" s="295">
        <f t="shared" si="1"/>
        <v>11300</v>
      </c>
    </row>
    <row r="73" spans="2:16" s="288" customFormat="1" ht="14.1" customHeight="1">
      <c r="B73" s="288" t="s">
        <v>4309</v>
      </c>
      <c r="C73" s="177" t="s">
        <v>1515</v>
      </c>
      <c r="D73" s="177" t="s">
        <v>1441</v>
      </c>
      <c r="E73" s="295">
        <f>IFERROR(VLOOKUP(D73,'Pricing source'!B:L,3,0),0)</f>
        <v>6450</v>
      </c>
      <c r="F73" s="177" t="s">
        <v>1419</v>
      </c>
      <c r="G73" s="295">
        <f>IFERROR(VLOOKUP(F73,'Pricing source'!B:L,3,0),0)</f>
        <v>6969</v>
      </c>
      <c r="H73" s="177"/>
      <c r="I73" s="295">
        <f>IFERROR(VLOOKUP(H73,'Pricing source'!B:L,3,0),0)</f>
        <v>0</v>
      </c>
      <c r="J73" s="177"/>
      <c r="K73" s="295">
        <f>IFERROR(VLOOKUP(J73,'Pricing source'!B:L,3,0),0)</f>
        <v>0</v>
      </c>
      <c r="L73" s="177"/>
      <c r="M73" s="295">
        <f>IFERROR(VLOOKUP(L73,'Pricing source'!B:L,3,0),0)</f>
        <v>0</v>
      </c>
      <c r="N73" s="177"/>
      <c r="O73" s="177"/>
      <c r="P73" s="295">
        <f t="shared" si="1"/>
        <v>13419</v>
      </c>
    </row>
    <row r="74" spans="2:16" s="288" customFormat="1" ht="14.1" customHeight="1">
      <c r="B74" s="288" t="s">
        <v>4309</v>
      </c>
      <c r="C74" s="177" t="s">
        <v>1516</v>
      </c>
      <c r="D74" s="177" t="s">
        <v>1441</v>
      </c>
      <c r="E74" s="295">
        <f>IFERROR(VLOOKUP(D74,'Pricing source'!B:L,3,0),0)</f>
        <v>6450</v>
      </c>
      <c r="F74" s="177" t="s">
        <v>1421</v>
      </c>
      <c r="G74" s="295">
        <f>IFERROR(VLOOKUP(F74,'Pricing source'!B:L,3,0),0)</f>
        <v>7869</v>
      </c>
      <c r="H74" s="177"/>
      <c r="I74" s="295">
        <f>IFERROR(VLOOKUP(H74,'Pricing source'!B:L,3,0),0)</f>
        <v>0</v>
      </c>
      <c r="J74" s="177"/>
      <c r="K74" s="295">
        <f>IFERROR(VLOOKUP(J74,'Pricing source'!B:L,3,0),0)</f>
        <v>0</v>
      </c>
      <c r="L74" s="177"/>
      <c r="M74" s="295">
        <f>IFERROR(VLOOKUP(L74,'Pricing source'!B:L,3,0),0)</f>
        <v>0</v>
      </c>
      <c r="N74" s="177"/>
      <c r="O74" s="177"/>
      <c r="P74" s="295">
        <f t="shared" si="1"/>
        <v>14319</v>
      </c>
    </row>
    <row r="75" spans="2:16" s="288" customFormat="1" ht="14.1" customHeight="1">
      <c r="B75" s="288" t="s">
        <v>4309</v>
      </c>
      <c r="C75" s="177" t="s">
        <v>1517</v>
      </c>
      <c r="D75" s="177" t="s">
        <v>1442</v>
      </c>
      <c r="E75" s="295">
        <f>IFERROR(VLOOKUP(D75,'Pricing source'!B:L,3,0),0)</f>
        <v>6756</v>
      </c>
      <c r="F75" s="177" t="s">
        <v>1418</v>
      </c>
      <c r="G75" s="295">
        <f>IFERROR(VLOOKUP(F75,'Pricing source'!B:L,3,0),0)</f>
        <v>6844.2000000000007</v>
      </c>
      <c r="H75" s="177"/>
      <c r="I75" s="295">
        <f>IFERROR(VLOOKUP(H75,'Pricing source'!B:L,3,0),0)</f>
        <v>0</v>
      </c>
      <c r="J75" s="177"/>
      <c r="K75" s="295">
        <f>IFERROR(VLOOKUP(J75,'Pricing source'!B:L,3,0),0)</f>
        <v>0</v>
      </c>
      <c r="L75" s="177"/>
      <c r="M75" s="295">
        <f>IFERROR(VLOOKUP(L75,'Pricing source'!B:L,3,0),0)</f>
        <v>0</v>
      </c>
      <c r="N75" s="177"/>
      <c r="O75" s="177"/>
      <c r="P75" s="295">
        <f t="shared" si="1"/>
        <v>13600.2</v>
      </c>
    </row>
    <row r="76" spans="2:16" s="288" customFormat="1" ht="14.1" customHeight="1">
      <c r="B76" s="288" t="s">
        <v>4309</v>
      </c>
      <c r="C76" s="177" t="s">
        <v>1518</v>
      </c>
      <c r="D76" s="177" t="s">
        <v>1442</v>
      </c>
      <c r="E76" s="295">
        <f>IFERROR(VLOOKUP(D76,'Pricing source'!B:L,3,0),0)</f>
        <v>6756</v>
      </c>
      <c r="F76" s="177" t="s">
        <v>1420</v>
      </c>
      <c r="G76" s="295">
        <f>IFERROR(VLOOKUP(F76,'Pricing source'!B:L,3,0),0)</f>
        <v>8014</v>
      </c>
      <c r="H76" s="177"/>
      <c r="I76" s="295">
        <f>IFERROR(VLOOKUP(H76,'Pricing source'!B:L,3,0),0)</f>
        <v>0</v>
      </c>
      <c r="J76" s="177"/>
      <c r="K76" s="295">
        <f>IFERROR(VLOOKUP(J76,'Pricing source'!B:L,3,0),0)</f>
        <v>0</v>
      </c>
      <c r="L76" s="177"/>
      <c r="M76" s="295">
        <f>IFERROR(VLOOKUP(L76,'Pricing source'!B:L,3,0),0)</f>
        <v>0</v>
      </c>
      <c r="N76" s="177"/>
      <c r="O76" s="177"/>
      <c r="P76" s="295">
        <f t="shared" si="1"/>
        <v>14770</v>
      </c>
    </row>
    <row r="77" spans="2:16" s="288" customFormat="1" ht="14.1" customHeight="1">
      <c r="B77" s="288" t="s">
        <v>4309</v>
      </c>
      <c r="C77" s="177" t="s">
        <v>1519</v>
      </c>
      <c r="D77" s="177" t="s">
        <v>1442</v>
      </c>
      <c r="E77" s="295">
        <f>IFERROR(VLOOKUP(D77,'Pricing source'!B:L,3,0),0)</f>
        <v>6756</v>
      </c>
      <c r="F77" s="177" t="s">
        <v>1422</v>
      </c>
      <c r="G77" s="295">
        <f>IFERROR(VLOOKUP(F77,'Pricing source'!B:L,3,0),0)</f>
        <v>9050</v>
      </c>
      <c r="H77" s="177"/>
      <c r="I77" s="295">
        <f>IFERROR(VLOOKUP(H77,'Pricing source'!B:L,3,0),0)</f>
        <v>0</v>
      </c>
      <c r="J77" s="177"/>
      <c r="K77" s="295">
        <f>IFERROR(VLOOKUP(J77,'Pricing source'!B:L,3,0),0)</f>
        <v>0</v>
      </c>
      <c r="L77" s="177"/>
      <c r="M77" s="295">
        <f>IFERROR(VLOOKUP(L77,'Pricing source'!B:L,3,0),0)</f>
        <v>0</v>
      </c>
      <c r="N77" s="177"/>
      <c r="O77" s="177"/>
      <c r="P77" s="295">
        <f t="shared" si="1"/>
        <v>15806</v>
      </c>
    </row>
    <row r="78" spans="2:16" s="288" customFormat="1" ht="14.1" customHeight="1">
      <c r="B78" s="288" t="s">
        <v>4309</v>
      </c>
      <c r="C78" s="177" t="s">
        <v>1520</v>
      </c>
      <c r="D78" s="177" t="s">
        <v>1443</v>
      </c>
      <c r="E78" s="295">
        <f>IFERROR(VLOOKUP(D78,'Pricing source'!B:L,3,0),0)</f>
        <v>5114</v>
      </c>
      <c r="F78" s="177" t="s">
        <v>1414</v>
      </c>
      <c r="G78" s="295">
        <f>IFERROR(VLOOKUP(F78,'Pricing source'!B:L,3,0),0)</f>
        <v>3710</v>
      </c>
      <c r="H78" s="177"/>
      <c r="I78" s="295">
        <f>IFERROR(VLOOKUP(H78,'Pricing source'!B:L,3,0),0)</f>
        <v>0</v>
      </c>
      <c r="J78" s="177"/>
      <c r="K78" s="295">
        <f>IFERROR(VLOOKUP(J78,'Pricing source'!B:L,3,0),0)</f>
        <v>0</v>
      </c>
      <c r="L78" s="177"/>
      <c r="M78" s="295">
        <f>IFERROR(VLOOKUP(L78,'Pricing source'!B:L,3,0),0)</f>
        <v>0</v>
      </c>
      <c r="N78" s="177"/>
      <c r="O78" s="177"/>
      <c r="P78" s="295">
        <f t="shared" si="1"/>
        <v>8824</v>
      </c>
    </row>
    <row r="79" spans="2:16" s="288" customFormat="1" ht="14.1" customHeight="1">
      <c r="B79" s="288" t="s">
        <v>4309</v>
      </c>
      <c r="C79" s="177" t="s">
        <v>1521</v>
      </c>
      <c r="D79" s="177" t="s">
        <v>1443</v>
      </c>
      <c r="E79" s="295">
        <f>IFERROR(VLOOKUP(D79,'Pricing source'!B:L,3,0),0)</f>
        <v>5114</v>
      </c>
      <c r="F79" s="177" t="s">
        <v>1415</v>
      </c>
      <c r="G79" s="295">
        <f>IFERROR(VLOOKUP(F79,'Pricing source'!B:L,3,0),0)</f>
        <v>4169</v>
      </c>
      <c r="H79" s="177"/>
      <c r="I79" s="295">
        <f>IFERROR(VLOOKUP(H79,'Pricing source'!B:L,3,0),0)</f>
        <v>0</v>
      </c>
      <c r="J79" s="177"/>
      <c r="K79" s="295">
        <f>IFERROR(VLOOKUP(J79,'Pricing source'!B:L,3,0),0)</f>
        <v>0</v>
      </c>
      <c r="L79" s="177"/>
      <c r="M79" s="295">
        <f>IFERROR(VLOOKUP(L79,'Pricing source'!B:L,3,0),0)</f>
        <v>0</v>
      </c>
      <c r="N79" s="177"/>
      <c r="O79" s="177"/>
      <c r="P79" s="295">
        <f t="shared" si="1"/>
        <v>9283</v>
      </c>
    </row>
    <row r="80" spans="2:16" s="288" customFormat="1" ht="14.1" customHeight="1">
      <c r="B80" s="288" t="s">
        <v>4309</v>
      </c>
      <c r="C80" s="177" t="s">
        <v>1522</v>
      </c>
      <c r="D80" s="177" t="s">
        <v>1443</v>
      </c>
      <c r="E80" s="295">
        <f>IFERROR(VLOOKUP(D80,'Pricing source'!B:L,3,0),0)</f>
        <v>5114</v>
      </c>
      <c r="F80" s="177" t="s">
        <v>1416</v>
      </c>
      <c r="G80" s="295">
        <f>IFERROR(VLOOKUP(F80,'Pricing source'!B:L,3,0),0)</f>
        <v>5020</v>
      </c>
      <c r="H80" s="177"/>
      <c r="I80" s="295">
        <f>IFERROR(VLOOKUP(H80,'Pricing source'!B:L,3,0),0)</f>
        <v>0</v>
      </c>
      <c r="J80" s="177"/>
      <c r="K80" s="295">
        <f>IFERROR(VLOOKUP(J80,'Pricing source'!B:L,3,0),0)</f>
        <v>0</v>
      </c>
      <c r="L80" s="177"/>
      <c r="M80" s="295">
        <f>IFERROR(VLOOKUP(L80,'Pricing source'!B:L,3,0),0)</f>
        <v>0</v>
      </c>
      <c r="N80" s="177"/>
      <c r="O80" s="177"/>
      <c r="P80" s="295">
        <f t="shared" si="1"/>
        <v>10134</v>
      </c>
    </row>
    <row r="81" spans="2:16" s="288" customFormat="1" ht="14.1" customHeight="1">
      <c r="B81" s="288" t="s">
        <v>4309</v>
      </c>
      <c r="C81" s="177" t="s">
        <v>1523</v>
      </c>
      <c r="D81" s="177" t="s">
        <v>1443</v>
      </c>
      <c r="E81" s="295">
        <f>IFERROR(VLOOKUP(D81,'Pricing source'!B:L,3,0),0)</f>
        <v>5114</v>
      </c>
      <c r="F81" s="177" t="s">
        <v>1417</v>
      </c>
      <c r="G81" s="295">
        <f>IFERROR(VLOOKUP(F81,'Pricing source'!B:L,3,0),0)</f>
        <v>5410</v>
      </c>
      <c r="H81" s="177"/>
      <c r="I81" s="295">
        <f>IFERROR(VLOOKUP(H81,'Pricing source'!B:L,3,0),0)</f>
        <v>0</v>
      </c>
      <c r="J81" s="177"/>
      <c r="K81" s="295">
        <f>IFERROR(VLOOKUP(J81,'Pricing source'!B:L,3,0),0)</f>
        <v>0</v>
      </c>
      <c r="L81" s="177"/>
      <c r="M81" s="295">
        <f>IFERROR(VLOOKUP(L81,'Pricing source'!B:L,3,0),0)</f>
        <v>0</v>
      </c>
      <c r="N81" s="177"/>
      <c r="O81" s="177"/>
      <c r="P81" s="295">
        <f t="shared" si="1"/>
        <v>10524</v>
      </c>
    </row>
    <row r="82" spans="2:16" s="288" customFormat="1" ht="14.1" customHeight="1">
      <c r="B82" s="288" t="s">
        <v>4309</v>
      </c>
      <c r="C82" s="177" t="s">
        <v>1524</v>
      </c>
      <c r="D82" s="177" t="s">
        <v>1444</v>
      </c>
      <c r="E82" s="295">
        <f>IFERROR(VLOOKUP(D82,'Pricing source'!B:L,3,0),0)</f>
        <v>5555</v>
      </c>
      <c r="F82" s="177" t="s">
        <v>1419</v>
      </c>
      <c r="G82" s="295">
        <f>IFERROR(VLOOKUP(F82,'Pricing source'!B:L,3,0),0)</f>
        <v>6969</v>
      </c>
      <c r="H82" s="177"/>
      <c r="I82" s="295">
        <f>IFERROR(VLOOKUP(H82,'Pricing source'!B:L,3,0),0)</f>
        <v>0</v>
      </c>
      <c r="J82" s="177"/>
      <c r="K82" s="295">
        <f>IFERROR(VLOOKUP(J82,'Pricing source'!B:L,3,0),0)</f>
        <v>0</v>
      </c>
      <c r="L82" s="177"/>
      <c r="M82" s="295">
        <f>IFERROR(VLOOKUP(L82,'Pricing source'!B:L,3,0),0)</f>
        <v>0</v>
      </c>
      <c r="N82" s="177"/>
      <c r="O82" s="177"/>
      <c r="P82" s="295">
        <f t="shared" si="1"/>
        <v>12524</v>
      </c>
    </row>
    <row r="83" spans="2:16" s="288" customFormat="1" ht="14.1" customHeight="1">
      <c r="B83" s="288" t="s">
        <v>4309</v>
      </c>
      <c r="C83" s="177" t="s">
        <v>1525</v>
      </c>
      <c r="D83" s="177" t="s">
        <v>1444</v>
      </c>
      <c r="E83" s="295">
        <f>IFERROR(VLOOKUP(D83,'Pricing source'!B:L,3,0),0)</f>
        <v>5555</v>
      </c>
      <c r="F83" s="177" t="s">
        <v>1421</v>
      </c>
      <c r="G83" s="295">
        <f>IFERROR(VLOOKUP(F83,'Pricing source'!B:L,3,0),0)</f>
        <v>7869</v>
      </c>
      <c r="H83" s="177"/>
      <c r="I83" s="295">
        <f>IFERROR(VLOOKUP(H83,'Pricing source'!B:L,3,0),0)</f>
        <v>0</v>
      </c>
      <c r="J83" s="177"/>
      <c r="K83" s="295">
        <f>IFERROR(VLOOKUP(J83,'Pricing source'!B:L,3,0),0)</f>
        <v>0</v>
      </c>
      <c r="L83" s="177"/>
      <c r="M83" s="295">
        <f>IFERROR(VLOOKUP(L83,'Pricing source'!B:L,3,0),0)</f>
        <v>0</v>
      </c>
      <c r="N83" s="177"/>
      <c r="O83" s="177"/>
      <c r="P83" s="295">
        <f t="shared" si="1"/>
        <v>13424</v>
      </c>
    </row>
    <row r="84" spans="2:16" s="288" customFormat="1" ht="14.1" customHeight="1">
      <c r="B84" s="288" t="s">
        <v>4309</v>
      </c>
      <c r="C84" s="177" t="s">
        <v>1526</v>
      </c>
      <c r="D84" s="177" t="s">
        <v>669</v>
      </c>
      <c r="E84" s="295">
        <f>IFERROR(VLOOKUP(D84,'Pricing source'!B:L,3,0),0)</f>
        <v>6213</v>
      </c>
      <c r="F84" s="177" t="s">
        <v>1418</v>
      </c>
      <c r="G84" s="295">
        <f>IFERROR(VLOOKUP(F84,'Pricing source'!B:L,3,0),0)</f>
        <v>6844.2000000000007</v>
      </c>
      <c r="H84" s="177"/>
      <c r="I84" s="295">
        <f>IFERROR(VLOOKUP(H84,'Pricing source'!B:L,3,0),0)</f>
        <v>0</v>
      </c>
      <c r="J84" s="177"/>
      <c r="K84" s="295">
        <f>IFERROR(VLOOKUP(J84,'Pricing source'!B:L,3,0),0)</f>
        <v>0</v>
      </c>
      <c r="L84" s="177"/>
      <c r="M84" s="295">
        <f>IFERROR(VLOOKUP(L84,'Pricing source'!B:L,3,0),0)</f>
        <v>0</v>
      </c>
      <c r="N84" s="177"/>
      <c r="O84" s="177"/>
      <c r="P84" s="295">
        <f t="shared" si="1"/>
        <v>13057.2</v>
      </c>
    </row>
    <row r="85" spans="2:16" s="288" customFormat="1" ht="14.1" customHeight="1">
      <c r="B85" s="288" t="s">
        <v>4309</v>
      </c>
      <c r="C85" s="177" t="s">
        <v>1527</v>
      </c>
      <c r="D85" s="177" t="s">
        <v>669</v>
      </c>
      <c r="E85" s="295">
        <f>IFERROR(VLOOKUP(D85,'Pricing source'!B:L,3,0),0)</f>
        <v>6213</v>
      </c>
      <c r="F85" s="177" t="s">
        <v>1420</v>
      </c>
      <c r="G85" s="295">
        <f>IFERROR(VLOOKUP(F85,'Pricing source'!B:L,3,0),0)</f>
        <v>8014</v>
      </c>
      <c r="H85" s="177"/>
      <c r="I85" s="295">
        <f>IFERROR(VLOOKUP(H85,'Pricing source'!B:L,3,0),0)</f>
        <v>0</v>
      </c>
      <c r="J85" s="177"/>
      <c r="K85" s="295">
        <f>IFERROR(VLOOKUP(J85,'Pricing source'!B:L,3,0),0)</f>
        <v>0</v>
      </c>
      <c r="L85" s="177"/>
      <c r="M85" s="295">
        <f>IFERROR(VLOOKUP(L85,'Pricing source'!B:L,3,0),0)</f>
        <v>0</v>
      </c>
      <c r="N85" s="177"/>
      <c r="O85" s="177"/>
      <c r="P85" s="295">
        <f t="shared" si="1"/>
        <v>14227</v>
      </c>
    </row>
    <row r="86" spans="2:16" s="288" customFormat="1" ht="14.1" customHeight="1">
      <c r="B86" s="288" t="s">
        <v>4309</v>
      </c>
      <c r="C86" s="177" t="s">
        <v>1528</v>
      </c>
      <c r="D86" s="177" t="s">
        <v>669</v>
      </c>
      <c r="E86" s="295">
        <f>IFERROR(VLOOKUP(D86,'Pricing source'!B:L,3,0),0)</f>
        <v>6213</v>
      </c>
      <c r="F86" s="177" t="s">
        <v>1422</v>
      </c>
      <c r="G86" s="295">
        <f>IFERROR(VLOOKUP(F86,'Pricing source'!B:L,3,0),0)</f>
        <v>9050</v>
      </c>
      <c r="H86" s="177"/>
      <c r="I86" s="295">
        <f>IFERROR(VLOOKUP(H86,'Pricing source'!B:L,3,0),0)</f>
        <v>0</v>
      </c>
      <c r="J86" s="177"/>
      <c r="K86" s="295">
        <f>IFERROR(VLOOKUP(J86,'Pricing source'!B:L,3,0),0)</f>
        <v>0</v>
      </c>
      <c r="L86" s="177"/>
      <c r="M86" s="295">
        <f>IFERROR(VLOOKUP(L86,'Pricing source'!B:L,3,0),0)</f>
        <v>0</v>
      </c>
      <c r="N86" s="177"/>
      <c r="O86" s="177"/>
      <c r="P86" s="295">
        <f t="shared" si="1"/>
        <v>15263</v>
      </c>
    </row>
    <row r="87" spans="2:16" s="288" customFormat="1" ht="14.1" customHeight="1">
      <c r="B87" s="288" t="s">
        <v>4309</v>
      </c>
      <c r="C87" s="177" t="s">
        <v>3905</v>
      </c>
      <c r="D87" s="177" t="s">
        <v>1445</v>
      </c>
      <c r="E87" s="295">
        <f>IFERROR(VLOOKUP(D87,'Pricing source'!B:L,3,0),0)</f>
        <v>2537</v>
      </c>
      <c r="F87" s="177" t="s">
        <v>1414</v>
      </c>
      <c r="G87" s="295">
        <f>IFERROR(VLOOKUP(F87,'Pricing source'!B:L,3,0),0)</f>
        <v>3710</v>
      </c>
      <c r="H87" s="177"/>
      <c r="I87" s="295">
        <f>IFERROR(VLOOKUP(H87,'Pricing source'!B:L,3,0),0)</f>
        <v>0</v>
      </c>
      <c r="J87" s="177"/>
      <c r="K87" s="295">
        <f>IFERROR(VLOOKUP(J87,'Pricing source'!B:L,3,0),0)</f>
        <v>0</v>
      </c>
      <c r="L87" s="177"/>
      <c r="M87" s="295">
        <f>IFERROR(VLOOKUP(L87,'Pricing source'!B:L,3,0),0)</f>
        <v>0</v>
      </c>
      <c r="N87" s="177"/>
      <c r="O87" s="177"/>
      <c r="P87" s="295">
        <f t="shared" si="1"/>
        <v>6247</v>
      </c>
    </row>
    <row r="88" spans="2:16" s="288" customFormat="1" ht="14.1" customHeight="1">
      <c r="B88" s="288" t="s">
        <v>4309</v>
      </c>
      <c r="C88" s="177" t="s">
        <v>3906</v>
      </c>
      <c r="D88" s="177" t="s">
        <v>1445</v>
      </c>
      <c r="E88" s="295">
        <f>IFERROR(VLOOKUP(D88,'Pricing source'!B:L,3,0),0)</f>
        <v>2537</v>
      </c>
      <c r="F88" s="177" t="s">
        <v>1415</v>
      </c>
      <c r="G88" s="295">
        <f>IFERROR(VLOOKUP(F88,'Pricing source'!B:L,3,0),0)</f>
        <v>4169</v>
      </c>
      <c r="H88" s="177"/>
      <c r="I88" s="295">
        <f>IFERROR(VLOOKUP(H88,'Pricing source'!B:L,3,0),0)</f>
        <v>0</v>
      </c>
      <c r="J88" s="177"/>
      <c r="K88" s="295">
        <f>IFERROR(VLOOKUP(J88,'Pricing source'!B:L,3,0),0)</f>
        <v>0</v>
      </c>
      <c r="L88" s="177"/>
      <c r="M88" s="295">
        <f>IFERROR(VLOOKUP(L88,'Pricing source'!B:L,3,0),0)</f>
        <v>0</v>
      </c>
      <c r="N88" s="177"/>
      <c r="O88" s="177"/>
      <c r="P88" s="295">
        <f t="shared" si="1"/>
        <v>6706</v>
      </c>
    </row>
    <row r="89" spans="2:16" s="288" customFormat="1" ht="14.1" customHeight="1">
      <c r="B89" s="288" t="s">
        <v>4309</v>
      </c>
      <c r="C89" s="177" t="s">
        <v>3907</v>
      </c>
      <c r="D89" s="177" t="s">
        <v>1445</v>
      </c>
      <c r="E89" s="295">
        <f>IFERROR(VLOOKUP(D89,'Pricing source'!B:L,3,0),0)</f>
        <v>2537</v>
      </c>
      <c r="F89" s="177" t="s">
        <v>1416</v>
      </c>
      <c r="G89" s="295">
        <f>IFERROR(VLOOKUP(F89,'Pricing source'!B:L,3,0),0)</f>
        <v>5020</v>
      </c>
      <c r="H89" s="177"/>
      <c r="I89" s="295">
        <f>IFERROR(VLOOKUP(H89,'Pricing source'!B:L,3,0),0)</f>
        <v>0</v>
      </c>
      <c r="J89" s="177"/>
      <c r="K89" s="295">
        <f>IFERROR(VLOOKUP(J89,'Pricing source'!B:L,3,0),0)</f>
        <v>0</v>
      </c>
      <c r="L89" s="177"/>
      <c r="M89" s="295">
        <f>IFERROR(VLOOKUP(L89,'Pricing source'!B:L,3,0),0)</f>
        <v>0</v>
      </c>
      <c r="N89" s="177"/>
      <c r="O89" s="177"/>
      <c r="P89" s="295">
        <f t="shared" si="1"/>
        <v>7557</v>
      </c>
    </row>
    <row r="90" spans="2:16" s="288" customFormat="1" ht="14.1" customHeight="1">
      <c r="B90" s="288" t="s">
        <v>4309</v>
      </c>
      <c r="C90" s="177" t="s">
        <v>3908</v>
      </c>
      <c r="D90" s="177" t="s">
        <v>1445</v>
      </c>
      <c r="E90" s="295">
        <f>IFERROR(VLOOKUP(D90,'Pricing source'!B:L,3,0),0)</f>
        <v>2537</v>
      </c>
      <c r="F90" s="177" t="s">
        <v>1417</v>
      </c>
      <c r="G90" s="295">
        <f>IFERROR(VLOOKUP(F90,'Pricing source'!B:L,3,0),0)</f>
        <v>5410</v>
      </c>
      <c r="H90" s="177"/>
      <c r="I90" s="295">
        <f>IFERROR(VLOOKUP(H90,'Pricing source'!B:L,3,0),0)</f>
        <v>0</v>
      </c>
      <c r="J90" s="177"/>
      <c r="K90" s="295">
        <f>IFERROR(VLOOKUP(J90,'Pricing source'!B:L,3,0),0)</f>
        <v>0</v>
      </c>
      <c r="L90" s="177"/>
      <c r="M90" s="295">
        <f>IFERROR(VLOOKUP(L90,'Pricing source'!B:L,3,0),0)</f>
        <v>0</v>
      </c>
      <c r="N90" s="177"/>
      <c r="O90" s="177"/>
      <c r="P90" s="295">
        <f t="shared" si="1"/>
        <v>7947</v>
      </c>
    </row>
    <row r="91" spans="2:16" s="288" customFormat="1" ht="14.1" customHeight="1">
      <c r="B91" s="288" t="s">
        <v>4309</v>
      </c>
      <c r="C91" s="177" t="s">
        <v>3909</v>
      </c>
      <c r="D91" s="177" t="s">
        <v>1446</v>
      </c>
      <c r="E91" s="295">
        <f>IFERROR(VLOOKUP(D91,'Pricing source'!B:L,3,0),0)</f>
        <v>2778</v>
      </c>
      <c r="F91" s="177" t="s">
        <v>1419</v>
      </c>
      <c r="G91" s="295">
        <f>IFERROR(VLOOKUP(F91,'Pricing source'!B:L,3,0),0)</f>
        <v>6969</v>
      </c>
      <c r="H91" s="177"/>
      <c r="I91" s="295">
        <f>IFERROR(VLOOKUP(H91,'Pricing source'!B:L,3,0),0)</f>
        <v>0</v>
      </c>
      <c r="J91" s="177"/>
      <c r="K91" s="295">
        <f>IFERROR(VLOOKUP(J91,'Pricing source'!B:L,3,0),0)</f>
        <v>0</v>
      </c>
      <c r="L91" s="177"/>
      <c r="M91" s="295">
        <f>IFERROR(VLOOKUP(L91,'Pricing source'!B:L,3,0),0)</f>
        <v>0</v>
      </c>
      <c r="N91" s="177"/>
      <c r="O91" s="177"/>
      <c r="P91" s="295">
        <f t="shared" si="1"/>
        <v>9747</v>
      </c>
    </row>
    <row r="92" spans="2:16" s="288" customFormat="1" ht="14.1" customHeight="1">
      <c r="B92" s="288" t="s">
        <v>4309</v>
      </c>
      <c r="C92" s="177" t="s">
        <v>3910</v>
      </c>
      <c r="D92" s="177" t="s">
        <v>1446</v>
      </c>
      <c r="E92" s="295">
        <f>IFERROR(VLOOKUP(D92,'Pricing source'!B:L,3,0),0)</f>
        <v>2778</v>
      </c>
      <c r="F92" s="177" t="s">
        <v>1421</v>
      </c>
      <c r="G92" s="295">
        <f>IFERROR(VLOOKUP(F92,'Pricing source'!B:L,3,0),0)</f>
        <v>7869</v>
      </c>
      <c r="H92" s="177"/>
      <c r="I92" s="295">
        <f>IFERROR(VLOOKUP(H92,'Pricing source'!B:L,3,0),0)</f>
        <v>0</v>
      </c>
      <c r="J92" s="177"/>
      <c r="K92" s="295">
        <f>IFERROR(VLOOKUP(J92,'Pricing source'!B:L,3,0),0)</f>
        <v>0</v>
      </c>
      <c r="L92" s="177"/>
      <c r="M92" s="295">
        <f>IFERROR(VLOOKUP(L92,'Pricing source'!B:L,3,0),0)</f>
        <v>0</v>
      </c>
      <c r="N92" s="177"/>
      <c r="O92" s="177"/>
      <c r="P92" s="295">
        <f t="shared" si="1"/>
        <v>10647</v>
      </c>
    </row>
    <row r="93" spans="2:16" s="288" customFormat="1" ht="14.1" customHeight="1">
      <c r="B93" s="288" t="s">
        <v>4309</v>
      </c>
      <c r="C93" s="177" t="s">
        <v>3911</v>
      </c>
      <c r="D93" s="177" t="s">
        <v>656</v>
      </c>
      <c r="E93" s="295">
        <f>IFERROR(VLOOKUP(D93,'Pricing source'!B:L,3,0),0)</f>
        <v>2995</v>
      </c>
      <c r="F93" s="177" t="s">
        <v>1418</v>
      </c>
      <c r="G93" s="295">
        <f>IFERROR(VLOOKUP(F93,'Pricing source'!B:L,3,0),0)</f>
        <v>6844.2000000000007</v>
      </c>
      <c r="H93" s="177"/>
      <c r="I93" s="295">
        <f>IFERROR(VLOOKUP(H93,'Pricing source'!B:L,3,0),0)</f>
        <v>0</v>
      </c>
      <c r="J93" s="177"/>
      <c r="K93" s="295">
        <f>IFERROR(VLOOKUP(J93,'Pricing source'!B:L,3,0),0)</f>
        <v>0</v>
      </c>
      <c r="L93" s="177"/>
      <c r="M93" s="295">
        <f>IFERROR(VLOOKUP(L93,'Pricing source'!B:L,3,0),0)</f>
        <v>0</v>
      </c>
      <c r="N93" s="177"/>
      <c r="O93" s="177"/>
      <c r="P93" s="295">
        <f t="shared" si="1"/>
        <v>9839.2000000000007</v>
      </c>
    </row>
    <row r="94" spans="2:16" s="288" customFormat="1" ht="14.1" customHeight="1">
      <c r="B94" s="288" t="s">
        <v>4309</v>
      </c>
      <c r="C94" s="177" t="s">
        <v>3912</v>
      </c>
      <c r="D94" s="177" t="s">
        <v>656</v>
      </c>
      <c r="E94" s="295">
        <f>IFERROR(VLOOKUP(D94,'Pricing source'!B:L,3,0),0)</f>
        <v>2995</v>
      </c>
      <c r="F94" s="177" t="s">
        <v>1420</v>
      </c>
      <c r="G94" s="295">
        <f>IFERROR(VLOOKUP(F94,'Pricing source'!B:L,3,0),0)</f>
        <v>8014</v>
      </c>
      <c r="H94" s="177"/>
      <c r="I94" s="295">
        <f>IFERROR(VLOOKUP(H94,'Pricing source'!B:L,3,0),0)</f>
        <v>0</v>
      </c>
      <c r="J94" s="177"/>
      <c r="K94" s="295">
        <f>IFERROR(VLOOKUP(J94,'Pricing source'!B:L,3,0),0)</f>
        <v>0</v>
      </c>
      <c r="L94" s="177"/>
      <c r="M94" s="295">
        <f>IFERROR(VLOOKUP(L94,'Pricing source'!B:L,3,0),0)</f>
        <v>0</v>
      </c>
      <c r="N94" s="177"/>
      <c r="O94" s="177"/>
      <c r="P94" s="295">
        <f t="shared" si="1"/>
        <v>11009</v>
      </c>
    </row>
    <row r="95" spans="2:16" s="288" customFormat="1" ht="14.1" customHeight="1">
      <c r="B95" s="288" t="s">
        <v>4309</v>
      </c>
      <c r="C95" s="177" t="s">
        <v>3913</v>
      </c>
      <c r="D95" s="177" t="s">
        <v>656</v>
      </c>
      <c r="E95" s="295">
        <f>IFERROR(VLOOKUP(D95,'Pricing source'!B:L,3,0),0)</f>
        <v>2995</v>
      </c>
      <c r="F95" s="177" t="s">
        <v>1422</v>
      </c>
      <c r="G95" s="295">
        <f>IFERROR(VLOOKUP(F95,'Pricing source'!B:L,3,0),0)</f>
        <v>9050</v>
      </c>
      <c r="H95" s="177"/>
      <c r="I95" s="295">
        <f>IFERROR(VLOOKUP(H95,'Pricing source'!B:L,3,0),0)</f>
        <v>0</v>
      </c>
      <c r="J95" s="177"/>
      <c r="K95" s="295">
        <f>IFERROR(VLOOKUP(J95,'Pricing source'!B:L,3,0),0)</f>
        <v>0</v>
      </c>
      <c r="L95" s="177"/>
      <c r="M95" s="295">
        <f>IFERROR(VLOOKUP(L95,'Pricing source'!B:L,3,0),0)</f>
        <v>0</v>
      </c>
      <c r="N95" s="177"/>
      <c r="O95" s="177"/>
      <c r="P95" s="295">
        <f t="shared" si="1"/>
        <v>12045</v>
      </c>
    </row>
    <row r="96" spans="2:16" s="288" customFormat="1" ht="14.1" customHeight="1">
      <c r="B96" s="288" t="s">
        <v>4309</v>
      </c>
      <c r="C96" s="177" t="s">
        <v>1529</v>
      </c>
      <c r="D96" s="177" t="s">
        <v>23</v>
      </c>
      <c r="E96" s="295">
        <f>IFERROR(VLOOKUP(D96,'Pricing source'!B:L,3,0),0)</f>
        <v>1691</v>
      </c>
      <c r="F96" s="177" t="s">
        <v>1414</v>
      </c>
      <c r="G96" s="295">
        <f>IFERROR(VLOOKUP(F96,'Pricing source'!B:L,3,0),0)</f>
        <v>3710</v>
      </c>
      <c r="H96" s="177"/>
      <c r="I96" s="295">
        <f>IFERROR(VLOOKUP(H96,'Pricing source'!B:L,3,0),0)</f>
        <v>0</v>
      </c>
      <c r="J96" s="177"/>
      <c r="K96" s="295">
        <f>IFERROR(VLOOKUP(J96,'Pricing source'!B:L,3,0),0)</f>
        <v>0</v>
      </c>
      <c r="L96" s="177"/>
      <c r="M96" s="295">
        <f>IFERROR(VLOOKUP(L96,'Pricing source'!B:L,3,0),0)</f>
        <v>0</v>
      </c>
      <c r="N96" s="177"/>
      <c r="O96" s="177"/>
      <c r="P96" s="295">
        <f t="shared" si="1"/>
        <v>5401</v>
      </c>
    </row>
    <row r="97" spans="2:16" s="288" customFormat="1" ht="14.1" customHeight="1">
      <c r="B97" s="288" t="s">
        <v>4309</v>
      </c>
      <c r="C97" s="177" t="s">
        <v>1530</v>
      </c>
      <c r="D97" s="177" t="s">
        <v>23</v>
      </c>
      <c r="E97" s="295">
        <f>IFERROR(VLOOKUP(D97,'Pricing source'!B:L,3,0),0)</f>
        <v>1691</v>
      </c>
      <c r="F97" s="177" t="s">
        <v>1415</v>
      </c>
      <c r="G97" s="295">
        <f>IFERROR(VLOOKUP(F97,'Pricing source'!B:L,3,0),0)</f>
        <v>4169</v>
      </c>
      <c r="H97" s="177"/>
      <c r="I97" s="295">
        <f>IFERROR(VLOOKUP(H97,'Pricing source'!B:L,3,0),0)</f>
        <v>0</v>
      </c>
      <c r="J97" s="177"/>
      <c r="K97" s="295">
        <f>IFERROR(VLOOKUP(J97,'Pricing source'!B:L,3,0),0)</f>
        <v>0</v>
      </c>
      <c r="L97" s="177"/>
      <c r="M97" s="295">
        <f>IFERROR(VLOOKUP(L97,'Pricing source'!B:L,3,0),0)</f>
        <v>0</v>
      </c>
      <c r="N97" s="177"/>
      <c r="O97" s="177"/>
      <c r="P97" s="295">
        <f t="shared" si="1"/>
        <v>5860</v>
      </c>
    </row>
    <row r="98" spans="2:16" s="288" customFormat="1" ht="14.1" customHeight="1">
      <c r="B98" s="288" t="s">
        <v>4309</v>
      </c>
      <c r="C98" s="177" t="s">
        <v>1531</v>
      </c>
      <c r="D98" s="177" t="s">
        <v>23</v>
      </c>
      <c r="E98" s="295">
        <f>IFERROR(VLOOKUP(D98,'Pricing source'!B:L,3,0),0)</f>
        <v>1691</v>
      </c>
      <c r="F98" s="177" t="s">
        <v>1416</v>
      </c>
      <c r="G98" s="295">
        <f>IFERROR(VLOOKUP(F98,'Pricing source'!B:L,3,0),0)</f>
        <v>5020</v>
      </c>
      <c r="H98" s="177"/>
      <c r="I98" s="295">
        <f>IFERROR(VLOOKUP(H98,'Pricing source'!B:L,3,0),0)</f>
        <v>0</v>
      </c>
      <c r="J98" s="177"/>
      <c r="K98" s="295">
        <f>IFERROR(VLOOKUP(J98,'Pricing source'!B:L,3,0),0)</f>
        <v>0</v>
      </c>
      <c r="L98" s="177"/>
      <c r="M98" s="295">
        <f>IFERROR(VLOOKUP(L98,'Pricing source'!B:L,3,0),0)</f>
        <v>0</v>
      </c>
      <c r="N98" s="177"/>
      <c r="O98" s="177"/>
      <c r="P98" s="295">
        <f t="shared" si="1"/>
        <v>6711</v>
      </c>
    </row>
    <row r="99" spans="2:16" s="288" customFormat="1" ht="14.1" customHeight="1">
      <c r="B99" s="288" t="s">
        <v>4309</v>
      </c>
      <c r="C99" s="177" t="s">
        <v>1532</v>
      </c>
      <c r="D99" s="177" t="s">
        <v>23</v>
      </c>
      <c r="E99" s="295">
        <f>IFERROR(VLOOKUP(D99,'Pricing source'!B:L,3,0),0)</f>
        <v>1691</v>
      </c>
      <c r="F99" s="177" t="s">
        <v>1417</v>
      </c>
      <c r="G99" s="295">
        <f>IFERROR(VLOOKUP(F99,'Pricing source'!B:L,3,0),0)</f>
        <v>5410</v>
      </c>
      <c r="H99" s="177"/>
      <c r="I99" s="295">
        <f>IFERROR(VLOOKUP(H99,'Pricing source'!B:L,3,0),0)</f>
        <v>0</v>
      </c>
      <c r="J99" s="177"/>
      <c r="K99" s="295">
        <f>IFERROR(VLOOKUP(J99,'Pricing source'!B:L,3,0),0)</f>
        <v>0</v>
      </c>
      <c r="L99" s="177"/>
      <c r="M99" s="295">
        <f>IFERROR(VLOOKUP(L99,'Pricing source'!B:L,3,0),0)</f>
        <v>0</v>
      </c>
      <c r="N99" s="177"/>
      <c r="O99" s="177"/>
      <c r="P99" s="295">
        <f t="shared" si="1"/>
        <v>7101</v>
      </c>
    </row>
    <row r="100" spans="2:16" s="288" customFormat="1" ht="14.1" customHeight="1">
      <c r="B100" s="288" t="s">
        <v>4309</v>
      </c>
      <c r="C100" s="177" t="s">
        <v>1533</v>
      </c>
      <c r="D100" s="177" t="s">
        <v>23</v>
      </c>
      <c r="E100" s="295">
        <f>IFERROR(VLOOKUP(D100,'Pricing source'!B:L,3,0),0)</f>
        <v>1691</v>
      </c>
      <c r="F100" s="177" t="s">
        <v>1419</v>
      </c>
      <c r="G100" s="295">
        <f>IFERROR(VLOOKUP(F100,'Pricing source'!B:L,3,0),0)</f>
        <v>6969</v>
      </c>
      <c r="H100" s="177"/>
      <c r="I100" s="295">
        <f>IFERROR(VLOOKUP(H100,'Pricing source'!B:L,3,0),0)</f>
        <v>0</v>
      </c>
      <c r="J100" s="177"/>
      <c r="K100" s="295">
        <f>IFERROR(VLOOKUP(J100,'Pricing source'!B:L,3,0),0)</f>
        <v>0</v>
      </c>
      <c r="L100" s="177"/>
      <c r="M100" s="295">
        <f>IFERROR(VLOOKUP(L100,'Pricing source'!B:L,3,0),0)</f>
        <v>0</v>
      </c>
      <c r="N100" s="177"/>
      <c r="O100" s="177"/>
      <c r="P100" s="295">
        <f t="shared" si="1"/>
        <v>8660</v>
      </c>
    </row>
    <row r="101" spans="2:16" s="288" customFormat="1" ht="14.1" customHeight="1">
      <c r="B101" s="288" t="s">
        <v>4309</v>
      </c>
      <c r="C101" s="177" t="s">
        <v>1534</v>
      </c>
      <c r="D101" s="177" t="s">
        <v>23</v>
      </c>
      <c r="E101" s="295">
        <f>IFERROR(VLOOKUP(D101,'Pricing source'!B:L,3,0),0)</f>
        <v>1691</v>
      </c>
      <c r="F101" s="177" t="s">
        <v>1421</v>
      </c>
      <c r="G101" s="295">
        <f>IFERROR(VLOOKUP(F101,'Pricing source'!B:L,3,0),0)</f>
        <v>7869</v>
      </c>
      <c r="H101" s="177"/>
      <c r="I101" s="295">
        <f>IFERROR(VLOOKUP(H101,'Pricing source'!B:L,3,0),0)</f>
        <v>0</v>
      </c>
      <c r="J101" s="177"/>
      <c r="K101" s="295">
        <f>IFERROR(VLOOKUP(J101,'Pricing source'!B:L,3,0),0)</f>
        <v>0</v>
      </c>
      <c r="L101" s="177"/>
      <c r="M101" s="295">
        <f>IFERROR(VLOOKUP(L101,'Pricing source'!B:L,3,0),0)</f>
        <v>0</v>
      </c>
      <c r="N101" s="177"/>
      <c r="O101" s="177"/>
      <c r="P101" s="295">
        <f t="shared" si="1"/>
        <v>9560</v>
      </c>
    </row>
    <row r="102" spans="2:16" s="288" customFormat="1" ht="14.1" customHeight="1">
      <c r="B102" s="288" t="s">
        <v>4309</v>
      </c>
      <c r="C102" s="177" t="s">
        <v>1535</v>
      </c>
      <c r="D102" s="177" t="s">
        <v>24</v>
      </c>
      <c r="E102" s="295">
        <f>IFERROR(VLOOKUP(D102,'Pricing source'!B:L,3,0),0)</f>
        <v>1691</v>
      </c>
      <c r="F102" s="177" t="s">
        <v>1418</v>
      </c>
      <c r="G102" s="295">
        <f>IFERROR(VLOOKUP(F102,'Pricing source'!B:L,3,0),0)</f>
        <v>6844.2000000000007</v>
      </c>
      <c r="H102" s="177"/>
      <c r="I102" s="295">
        <f>IFERROR(VLOOKUP(H102,'Pricing source'!B:L,3,0),0)</f>
        <v>0</v>
      </c>
      <c r="J102" s="177"/>
      <c r="K102" s="295">
        <f>IFERROR(VLOOKUP(J102,'Pricing source'!B:L,3,0),0)</f>
        <v>0</v>
      </c>
      <c r="L102" s="177"/>
      <c r="M102" s="295">
        <f>IFERROR(VLOOKUP(L102,'Pricing source'!B:L,3,0),0)</f>
        <v>0</v>
      </c>
      <c r="N102" s="177"/>
      <c r="O102" s="177"/>
      <c r="P102" s="295">
        <f t="shared" si="1"/>
        <v>8535.2000000000007</v>
      </c>
    </row>
    <row r="103" spans="2:16" s="288" customFormat="1" ht="14.1" customHeight="1">
      <c r="B103" s="288" t="s">
        <v>4309</v>
      </c>
      <c r="C103" s="177" t="s">
        <v>1536</v>
      </c>
      <c r="D103" s="177" t="s">
        <v>24</v>
      </c>
      <c r="E103" s="295">
        <f>IFERROR(VLOOKUP(D103,'Pricing source'!B:L,3,0),0)</f>
        <v>1691</v>
      </c>
      <c r="F103" s="177" t="s">
        <v>1420</v>
      </c>
      <c r="G103" s="295">
        <f>IFERROR(VLOOKUP(F103,'Pricing source'!B:L,3,0),0)</f>
        <v>8014</v>
      </c>
      <c r="H103" s="177"/>
      <c r="I103" s="295">
        <f>IFERROR(VLOOKUP(H103,'Pricing source'!B:L,3,0),0)</f>
        <v>0</v>
      </c>
      <c r="J103" s="177"/>
      <c r="K103" s="295">
        <f>IFERROR(VLOOKUP(J103,'Pricing source'!B:L,3,0),0)</f>
        <v>0</v>
      </c>
      <c r="L103" s="177"/>
      <c r="M103" s="295">
        <f>IFERROR(VLOOKUP(L103,'Pricing source'!B:L,3,0),0)</f>
        <v>0</v>
      </c>
      <c r="N103" s="177"/>
      <c r="O103" s="177"/>
      <c r="P103" s="295">
        <f t="shared" si="1"/>
        <v>9705</v>
      </c>
    </row>
    <row r="104" spans="2:16" s="288" customFormat="1" ht="14.1" customHeight="1">
      <c r="B104" s="288" t="s">
        <v>4309</v>
      </c>
      <c r="C104" s="177" t="s">
        <v>1537</v>
      </c>
      <c r="D104" s="177" t="s">
        <v>24</v>
      </c>
      <c r="E104" s="295">
        <f>IFERROR(VLOOKUP(D104,'Pricing source'!B:L,3,0),0)</f>
        <v>1691</v>
      </c>
      <c r="F104" s="177" t="s">
        <v>1422</v>
      </c>
      <c r="G104" s="295">
        <f>IFERROR(VLOOKUP(F104,'Pricing source'!B:L,3,0),0)</f>
        <v>9050</v>
      </c>
      <c r="H104" s="177"/>
      <c r="I104" s="295">
        <f>IFERROR(VLOOKUP(H104,'Pricing source'!B:L,3,0),0)</f>
        <v>0</v>
      </c>
      <c r="J104" s="177"/>
      <c r="K104" s="295">
        <f>IFERROR(VLOOKUP(J104,'Pricing source'!B:L,3,0),0)</f>
        <v>0</v>
      </c>
      <c r="L104" s="177"/>
      <c r="M104" s="295">
        <f>IFERROR(VLOOKUP(L104,'Pricing source'!B:L,3,0),0)</f>
        <v>0</v>
      </c>
      <c r="N104" s="177"/>
      <c r="O104" s="177"/>
      <c r="P104" s="295">
        <f t="shared" si="1"/>
        <v>10741</v>
      </c>
    </row>
    <row r="105" spans="2:16" s="288" customFormat="1" ht="14.1" customHeight="1">
      <c r="B105" s="288" t="s">
        <v>4309</v>
      </c>
      <c r="C105" s="177" t="s">
        <v>1538</v>
      </c>
      <c r="D105" s="177" t="s">
        <v>1181</v>
      </c>
      <c r="E105" s="295">
        <f>IFERROR(VLOOKUP(D105,'Pricing source'!B:L,3,0),0)</f>
        <v>468</v>
      </c>
      <c r="F105" s="177" t="s">
        <v>1414</v>
      </c>
      <c r="G105" s="295">
        <f>IFERROR(VLOOKUP(F105,'Pricing source'!B:L,3,0),0)</f>
        <v>3710</v>
      </c>
      <c r="H105" s="177"/>
      <c r="I105" s="295">
        <f>IFERROR(VLOOKUP(H105,'Pricing source'!B:L,3,0),0)</f>
        <v>0</v>
      </c>
      <c r="J105" s="177"/>
      <c r="K105" s="295">
        <f>IFERROR(VLOOKUP(J105,'Pricing source'!B:L,3,0),0)</f>
        <v>0</v>
      </c>
      <c r="L105" s="177"/>
      <c r="M105" s="295">
        <f>IFERROR(VLOOKUP(L105,'Pricing source'!B:L,3,0),0)</f>
        <v>0</v>
      </c>
      <c r="N105" s="177"/>
      <c r="O105" s="177"/>
      <c r="P105" s="295">
        <f t="shared" si="1"/>
        <v>4178</v>
      </c>
    </row>
    <row r="106" spans="2:16" s="288" customFormat="1" ht="14.1" customHeight="1">
      <c r="B106" s="288" t="s">
        <v>4309</v>
      </c>
      <c r="C106" s="177" t="s">
        <v>1539</v>
      </c>
      <c r="D106" s="177" t="s">
        <v>1181</v>
      </c>
      <c r="E106" s="295">
        <f>IFERROR(VLOOKUP(D106,'Pricing source'!B:L,3,0),0)</f>
        <v>468</v>
      </c>
      <c r="F106" s="177" t="s">
        <v>1415</v>
      </c>
      <c r="G106" s="295">
        <f>IFERROR(VLOOKUP(F106,'Pricing source'!B:L,3,0),0)</f>
        <v>4169</v>
      </c>
      <c r="H106" s="177"/>
      <c r="I106" s="295">
        <f>IFERROR(VLOOKUP(H106,'Pricing source'!B:L,3,0),0)</f>
        <v>0</v>
      </c>
      <c r="J106" s="177"/>
      <c r="K106" s="295">
        <f>IFERROR(VLOOKUP(J106,'Pricing source'!B:L,3,0),0)</f>
        <v>0</v>
      </c>
      <c r="L106" s="177"/>
      <c r="M106" s="295">
        <f>IFERROR(VLOOKUP(L106,'Pricing source'!B:L,3,0),0)</f>
        <v>0</v>
      </c>
      <c r="N106" s="177"/>
      <c r="O106" s="177"/>
      <c r="P106" s="295">
        <f t="shared" si="1"/>
        <v>4637</v>
      </c>
    </row>
    <row r="107" spans="2:16" s="288" customFormat="1" ht="14.1" customHeight="1">
      <c r="B107" s="288" t="s">
        <v>4309</v>
      </c>
      <c r="C107" s="177" t="s">
        <v>1540</v>
      </c>
      <c r="D107" s="177" t="s">
        <v>1181</v>
      </c>
      <c r="E107" s="295">
        <f>IFERROR(VLOOKUP(D107,'Pricing source'!B:L,3,0),0)</f>
        <v>468</v>
      </c>
      <c r="F107" s="177" t="s">
        <v>1416</v>
      </c>
      <c r="G107" s="295">
        <f>IFERROR(VLOOKUP(F107,'Pricing source'!B:L,3,0),0)</f>
        <v>5020</v>
      </c>
      <c r="H107" s="177"/>
      <c r="I107" s="295">
        <f>IFERROR(VLOOKUP(H107,'Pricing source'!B:L,3,0),0)</f>
        <v>0</v>
      </c>
      <c r="J107" s="177"/>
      <c r="K107" s="295">
        <f>IFERROR(VLOOKUP(J107,'Pricing source'!B:L,3,0),0)</f>
        <v>0</v>
      </c>
      <c r="L107" s="177"/>
      <c r="M107" s="295">
        <f>IFERROR(VLOOKUP(L107,'Pricing source'!B:L,3,0),0)</f>
        <v>0</v>
      </c>
      <c r="N107" s="177"/>
      <c r="O107" s="177"/>
      <c r="P107" s="295">
        <f t="shared" si="1"/>
        <v>5488</v>
      </c>
    </row>
    <row r="108" spans="2:16" s="288" customFormat="1" ht="14.1" customHeight="1">
      <c r="B108" s="288" t="s">
        <v>4309</v>
      </c>
      <c r="C108" s="177" t="s">
        <v>1541</v>
      </c>
      <c r="D108" s="177" t="s">
        <v>1181</v>
      </c>
      <c r="E108" s="295">
        <f>IFERROR(VLOOKUP(D108,'Pricing source'!B:L,3,0),0)</f>
        <v>468</v>
      </c>
      <c r="F108" s="177" t="s">
        <v>1417</v>
      </c>
      <c r="G108" s="295">
        <f>IFERROR(VLOOKUP(F108,'Pricing source'!B:L,3,0),0)</f>
        <v>5410</v>
      </c>
      <c r="H108" s="177"/>
      <c r="I108" s="295">
        <f>IFERROR(VLOOKUP(H108,'Pricing source'!B:L,3,0),0)</f>
        <v>0</v>
      </c>
      <c r="J108" s="177"/>
      <c r="K108" s="295">
        <f>IFERROR(VLOOKUP(J108,'Pricing source'!B:L,3,0),0)</f>
        <v>0</v>
      </c>
      <c r="L108" s="177"/>
      <c r="M108" s="295">
        <f>IFERROR(VLOOKUP(L108,'Pricing source'!B:L,3,0),0)</f>
        <v>0</v>
      </c>
      <c r="N108" s="177"/>
      <c r="O108" s="177"/>
      <c r="P108" s="295">
        <f t="shared" si="1"/>
        <v>5878</v>
      </c>
    </row>
    <row r="109" spans="2:16" s="288" customFormat="1" ht="14.1" customHeight="1">
      <c r="B109" s="288" t="s">
        <v>4309</v>
      </c>
      <c r="C109" s="177" t="s">
        <v>1542</v>
      </c>
      <c r="D109" s="177" t="s">
        <v>1181</v>
      </c>
      <c r="E109" s="295">
        <f>IFERROR(VLOOKUP(D109,'Pricing source'!B:L,3,0),0)</f>
        <v>468</v>
      </c>
      <c r="F109" s="177" t="s">
        <v>1419</v>
      </c>
      <c r="G109" s="295">
        <f>IFERROR(VLOOKUP(F109,'Pricing source'!B:L,3,0),0)</f>
        <v>6969</v>
      </c>
      <c r="H109" s="177"/>
      <c r="I109" s="295">
        <f>IFERROR(VLOOKUP(H109,'Pricing source'!B:L,3,0),0)</f>
        <v>0</v>
      </c>
      <c r="J109" s="177"/>
      <c r="K109" s="295">
        <f>IFERROR(VLOOKUP(J109,'Pricing source'!B:L,3,0),0)</f>
        <v>0</v>
      </c>
      <c r="L109" s="177"/>
      <c r="M109" s="295">
        <f>IFERROR(VLOOKUP(L109,'Pricing source'!B:L,3,0),0)</f>
        <v>0</v>
      </c>
      <c r="N109" s="177"/>
      <c r="O109" s="177"/>
      <c r="P109" s="295">
        <f t="shared" si="1"/>
        <v>7437</v>
      </c>
    </row>
    <row r="110" spans="2:16" s="288" customFormat="1" ht="14.1" customHeight="1">
      <c r="B110" s="288" t="s">
        <v>4309</v>
      </c>
      <c r="C110" s="177" t="s">
        <v>1543</v>
      </c>
      <c r="D110" s="177" t="s">
        <v>1181</v>
      </c>
      <c r="E110" s="295">
        <f>IFERROR(VLOOKUP(D110,'Pricing source'!B:L,3,0),0)</f>
        <v>468</v>
      </c>
      <c r="F110" s="177" t="s">
        <v>1421</v>
      </c>
      <c r="G110" s="295">
        <f>IFERROR(VLOOKUP(F110,'Pricing source'!B:L,3,0),0)</f>
        <v>7869</v>
      </c>
      <c r="H110" s="177"/>
      <c r="I110" s="295">
        <f>IFERROR(VLOOKUP(H110,'Pricing source'!B:L,3,0),0)</f>
        <v>0</v>
      </c>
      <c r="J110" s="177"/>
      <c r="K110" s="295">
        <f>IFERROR(VLOOKUP(J110,'Pricing source'!B:L,3,0),0)</f>
        <v>0</v>
      </c>
      <c r="L110" s="177"/>
      <c r="M110" s="295">
        <f>IFERROR(VLOOKUP(L110,'Pricing source'!B:L,3,0),0)</f>
        <v>0</v>
      </c>
      <c r="N110" s="177"/>
      <c r="O110" s="177"/>
      <c r="P110" s="295">
        <f t="shared" si="1"/>
        <v>8337</v>
      </c>
    </row>
    <row r="111" spans="2:16" s="288" customFormat="1" ht="14.1" customHeight="1">
      <c r="B111" s="288" t="s">
        <v>4309</v>
      </c>
      <c r="C111" s="177" t="s">
        <v>1544</v>
      </c>
      <c r="D111" s="177" t="s">
        <v>1181</v>
      </c>
      <c r="E111" s="295">
        <f>IFERROR(VLOOKUP(D111,'Pricing source'!B:L,3,0),0)</f>
        <v>468</v>
      </c>
      <c r="F111" s="177" t="s">
        <v>1418</v>
      </c>
      <c r="G111" s="295">
        <f>IFERROR(VLOOKUP(F111,'Pricing source'!B:L,3,0),0)</f>
        <v>6844.2000000000007</v>
      </c>
      <c r="H111" s="177"/>
      <c r="I111" s="295">
        <f>IFERROR(VLOOKUP(H111,'Pricing source'!B:L,3,0),0)</f>
        <v>0</v>
      </c>
      <c r="J111" s="177"/>
      <c r="K111" s="295">
        <f>IFERROR(VLOOKUP(J111,'Pricing source'!B:L,3,0),0)</f>
        <v>0</v>
      </c>
      <c r="L111" s="177"/>
      <c r="M111" s="295">
        <f>IFERROR(VLOOKUP(L111,'Pricing source'!B:L,3,0),0)</f>
        <v>0</v>
      </c>
      <c r="N111" s="177"/>
      <c r="O111" s="177"/>
      <c r="P111" s="295">
        <f t="shared" si="1"/>
        <v>7312.2000000000007</v>
      </c>
    </row>
    <row r="112" spans="2:16" s="288" customFormat="1" ht="14.1" customHeight="1">
      <c r="B112" s="288" t="s">
        <v>4309</v>
      </c>
      <c r="C112" s="177" t="s">
        <v>1545</v>
      </c>
      <c r="D112" s="177" t="s">
        <v>1181</v>
      </c>
      <c r="E112" s="295">
        <f>IFERROR(VLOOKUP(D112,'Pricing source'!B:L,3,0),0)</f>
        <v>468</v>
      </c>
      <c r="F112" s="177" t="s">
        <v>1420</v>
      </c>
      <c r="G112" s="295">
        <f>IFERROR(VLOOKUP(F112,'Pricing source'!B:L,3,0),0)</f>
        <v>8014</v>
      </c>
      <c r="H112" s="177"/>
      <c r="I112" s="295">
        <f>IFERROR(VLOOKUP(H112,'Pricing source'!B:L,3,0),0)</f>
        <v>0</v>
      </c>
      <c r="J112" s="177"/>
      <c r="K112" s="295">
        <f>IFERROR(VLOOKUP(J112,'Pricing source'!B:L,3,0),0)</f>
        <v>0</v>
      </c>
      <c r="L112" s="177"/>
      <c r="M112" s="295">
        <f>IFERROR(VLOOKUP(L112,'Pricing source'!B:L,3,0),0)</f>
        <v>0</v>
      </c>
      <c r="N112" s="177"/>
      <c r="O112" s="177"/>
      <c r="P112" s="295">
        <f t="shared" si="1"/>
        <v>8482</v>
      </c>
    </row>
    <row r="113" spans="2:16" s="288" customFormat="1" ht="14.1" customHeight="1">
      <c r="B113" s="288" t="s">
        <v>4309</v>
      </c>
      <c r="C113" s="177" t="s">
        <v>1546</v>
      </c>
      <c r="D113" s="177" t="s">
        <v>1181</v>
      </c>
      <c r="E113" s="295">
        <f>IFERROR(VLOOKUP(D113,'Pricing source'!B:L,3,0),0)</f>
        <v>468</v>
      </c>
      <c r="F113" s="177" t="s">
        <v>1422</v>
      </c>
      <c r="G113" s="295">
        <f>IFERROR(VLOOKUP(F113,'Pricing source'!B:L,3,0),0)</f>
        <v>9050</v>
      </c>
      <c r="H113" s="177"/>
      <c r="I113" s="295">
        <f>IFERROR(VLOOKUP(H113,'Pricing source'!B:L,3,0),0)</f>
        <v>0</v>
      </c>
      <c r="J113" s="177"/>
      <c r="K113" s="295">
        <f>IFERROR(VLOOKUP(J113,'Pricing source'!B:L,3,0),0)</f>
        <v>0</v>
      </c>
      <c r="L113" s="177"/>
      <c r="M113" s="295">
        <f>IFERROR(VLOOKUP(L113,'Pricing source'!B:L,3,0),0)</f>
        <v>0</v>
      </c>
      <c r="N113" s="177"/>
      <c r="O113" s="177"/>
      <c r="P113" s="295">
        <f t="shared" si="1"/>
        <v>9518</v>
      </c>
    </row>
    <row r="114" spans="2:16" s="288" customFormat="1" ht="14.1" customHeight="1">
      <c r="B114" s="288" t="s">
        <v>4309</v>
      </c>
      <c r="C114" s="177" t="s">
        <v>1547</v>
      </c>
      <c r="D114" s="177" t="s">
        <v>1424</v>
      </c>
      <c r="E114" s="295">
        <f>IFERROR(VLOOKUP(D114,'Pricing source'!B:L,3,0),0)</f>
        <v>4784</v>
      </c>
      <c r="F114" s="177" t="s">
        <v>15</v>
      </c>
      <c r="G114" s="295">
        <f>IFERROR(VLOOKUP(F114,'Pricing source'!B:L,3,0),0)</f>
        <v>8287</v>
      </c>
      <c r="H114" s="177"/>
      <c r="I114" s="295">
        <f>IFERROR(VLOOKUP(H114,'Pricing source'!B:L,3,0),0)</f>
        <v>0</v>
      </c>
      <c r="J114" s="177"/>
      <c r="K114" s="295">
        <f>IFERROR(VLOOKUP(J114,'Pricing source'!B:L,3,0),0)</f>
        <v>0</v>
      </c>
      <c r="L114" s="177"/>
      <c r="M114" s="295">
        <f>IFERROR(VLOOKUP(L114,'Pricing source'!B:L,3,0),0)</f>
        <v>0</v>
      </c>
      <c r="N114" s="177"/>
      <c r="O114" s="177"/>
      <c r="P114" s="295">
        <f t="shared" si="1"/>
        <v>13071</v>
      </c>
    </row>
    <row r="115" spans="2:16" s="288" customFormat="1" ht="14.1" customHeight="1">
      <c r="B115" s="288" t="s">
        <v>4309</v>
      </c>
      <c r="C115" s="177" t="s">
        <v>1548</v>
      </c>
      <c r="D115" s="177" t="s">
        <v>1424</v>
      </c>
      <c r="E115" s="295">
        <f>IFERROR(VLOOKUP(D115,'Pricing source'!B:L,3,0),0)</f>
        <v>4784</v>
      </c>
      <c r="F115" s="177" t="s">
        <v>16</v>
      </c>
      <c r="G115" s="295">
        <f>IFERROR(VLOOKUP(F115,'Pricing source'!B:L,3,0),0)</f>
        <v>9020</v>
      </c>
      <c r="H115" s="177"/>
      <c r="I115" s="295">
        <f>IFERROR(VLOOKUP(H115,'Pricing source'!B:L,3,0),0)</f>
        <v>0</v>
      </c>
      <c r="J115" s="177"/>
      <c r="K115" s="295">
        <f>IFERROR(VLOOKUP(J115,'Pricing source'!B:L,3,0),0)</f>
        <v>0</v>
      </c>
      <c r="L115" s="177"/>
      <c r="M115" s="295">
        <f>IFERROR(VLOOKUP(L115,'Pricing source'!B:L,3,0),0)</f>
        <v>0</v>
      </c>
      <c r="N115" s="177"/>
      <c r="O115" s="177"/>
      <c r="P115" s="295">
        <f t="shared" si="1"/>
        <v>13804</v>
      </c>
    </row>
    <row r="116" spans="2:16" s="288" customFormat="1" ht="14.1" customHeight="1">
      <c r="B116" s="288" t="s">
        <v>4309</v>
      </c>
      <c r="C116" s="177" t="s">
        <v>1549</v>
      </c>
      <c r="D116" s="177" t="s">
        <v>1425</v>
      </c>
      <c r="E116" s="295">
        <f>IFERROR(VLOOKUP(D116,'Pricing source'!B:L,3,0),0)</f>
        <v>4346</v>
      </c>
      <c r="F116" s="177" t="s">
        <v>17</v>
      </c>
      <c r="G116" s="295">
        <f>IFERROR(VLOOKUP(F116,'Pricing source'!B:L,3,0),0)</f>
        <v>8896</v>
      </c>
      <c r="H116" s="177"/>
      <c r="I116" s="295">
        <f>IFERROR(VLOOKUP(H116,'Pricing source'!B:L,3,0),0)</f>
        <v>0</v>
      </c>
      <c r="J116" s="177"/>
      <c r="K116" s="295">
        <f>IFERROR(VLOOKUP(J116,'Pricing source'!B:L,3,0),0)</f>
        <v>0</v>
      </c>
      <c r="L116" s="177"/>
      <c r="M116" s="295">
        <f>IFERROR(VLOOKUP(L116,'Pricing source'!B:L,3,0),0)</f>
        <v>0</v>
      </c>
      <c r="N116" s="177"/>
      <c r="O116" s="177"/>
      <c r="P116" s="295">
        <f t="shared" si="1"/>
        <v>13242</v>
      </c>
    </row>
    <row r="117" spans="2:16" s="288" customFormat="1" ht="14.1" customHeight="1">
      <c r="B117" s="288" t="s">
        <v>4309</v>
      </c>
      <c r="C117" s="177" t="s">
        <v>1550</v>
      </c>
      <c r="D117" s="177" t="s">
        <v>1425</v>
      </c>
      <c r="E117" s="295">
        <f>IFERROR(VLOOKUP(D117,'Pricing source'!B:L,3,0),0)</f>
        <v>4346</v>
      </c>
      <c r="F117" s="177" t="s">
        <v>18</v>
      </c>
      <c r="G117" s="295">
        <f>IFERROR(VLOOKUP(F117,'Pricing source'!B:L,3,0),0)</f>
        <v>10347</v>
      </c>
      <c r="H117" s="177"/>
      <c r="I117" s="295">
        <f>IFERROR(VLOOKUP(H117,'Pricing source'!B:L,3,0),0)</f>
        <v>0</v>
      </c>
      <c r="J117" s="177"/>
      <c r="K117" s="295">
        <f>IFERROR(VLOOKUP(J117,'Pricing source'!B:L,3,0),0)</f>
        <v>0</v>
      </c>
      <c r="L117" s="177"/>
      <c r="M117" s="295">
        <f>IFERROR(VLOOKUP(L117,'Pricing source'!B:L,3,0),0)</f>
        <v>0</v>
      </c>
      <c r="N117" s="177"/>
      <c r="O117" s="177"/>
      <c r="P117" s="295">
        <f t="shared" si="1"/>
        <v>14693</v>
      </c>
    </row>
    <row r="118" spans="2:16" s="288" customFormat="1" ht="14.1" customHeight="1">
      <c r="B118" s="288" t="s">
        <v>4309</v>
      </c>
      <c r="C118" s="177" t="s">
        <v>1551</v>
      </c>
      <c r="D118" s="177" t="s">
        <v>1425</v>
      </c>
      <c r="E118" s="295">
        <f>IFERROR(VLOOKUP(D118,'Pricing source'!B:L,3,0),0)</f>
        <v>4346</v>
      </c>
      <c r="F118" s="177" t="s">
        <v>19</v>
      </c>
      <c r="G118" s="295">
        <f>IFERROR(VLOOKUP(F118,'Pricing source'!B:L,3,0),0)</f>
        <v>11824</v>
      </c>
      <c r="H118" s="177"/>
      <c r="I118" s="295">
        <f>IFERROR(VLOOKUP(H118,'Pricing source'!B:L,3,0),0)</f>
        <v>0</v>
      </c>
      <c r="J118" s="177"/>
      <c r="K118" s="295">
        <f>IFERROR(VLOOKUP(J118,'Pricing source'!B:L,3,0),0)</f>
        <v>0</v>
      </c>
      <c r="L118" s="177"/>
      <c r="M118" s="295">
        <f>IFERROR(VLOOKUP(L118,'Pricing source'!B:L,3,0),0)</f>
        <v>0</v>
      </c>
      <c r="N118" s="177"/>
      <c r="O118" s="177"/>
      <c r="P118" s="295">
        <f t="shared" si="1"/>
        <v>16170</v>
      </c>
    </row>
    <row r="119" spans="2:16" s="288" customFormat="1" ht="14.1" customHeight="1">
      <c r="B119" s="288" t="s">
        <v>4309</v>
      </c>
      <c r="C119" s="177" t="s">
        <v>1552</v>
      </c>
      <c r="D119" s="177" t="s">
        <v>1427</v>
      </c>
      <c r="E119" s="295">
        <f>IFERROR(VLOOKUP(D119,'Pricing source'!B:L,3,0),0)</f>
        <v>6107</v>
      </c>
      <c r="F119" s="177" t="s">
        <v>15</v>
      </c>
      <c r="G119" s="295">
        <f>IFERROR(VLOOKUP(F119,'Pricing source'!B:L,3,0),0)</f>
        <v>8287</v>
      </c>
      <c r="H119" s="177"/>
      <c r="I119" s="295">
        <f>IFERROR(VLOOKUP(H119,'Pricing source'!B:L,3,0),0)</f>
        <v>0</v>
      </c>
      <c r="J119" s="177"/>
      <c r="K119" s="295">
        <f>IFERROR(VLOOKUP(J119,'Pricing source'!B:L,3,0),0)</f>
        <v>0</v>
      </c>
      <c r="L119" s="177"/>
      <c r="M119" s="295">
        <f>IFERROR(VLOOKUP(L119,'Pricing source'!B:L,3,0),0)</f>
        <v>0</v>
      </c>
      <c r="N119" s="177"/>
      <c r="O119" s="177"/>
      <c r="P119" s="295">
        <f t="shared" si="1"/>
        <v>14394</v>
      </c>
    </row>
    <row r="120" spans="2:16" s="288" customFormat="1" ht="14.1" customHeight="1">
      <c r="B120" s="288" t="s">
        <v>4309</v>
      </c>
      <c r="C120" s="177" t="s">
        <v>1553</v>
      </c>
      <c r="D120" s="177" t="s">
        <v>1427</v>
      </c>
      <c r="E120" s="295">
        <f>IFERROR(VLOOKUP(D120,'Pricing source'!B:L,3,0),0)</f>
        <v>6107</v>
      </c>
      <c r="F120" s="177" t="s">
        <v>16</v>
      </c>
      <c r="G120" s="295">
        <f>IFERROR(VLOOKUP(F120,'Pricing source'!B:L,3,0),0)</f>
        <v>9020</v>
      </c>
      <c r="H120" s="177"/>
      <c r="I120" s="295">
        <f>IFERROR(VLOOKUP(H120,'Pricing source'!B:L,3,0),0)</f>
        <v>0</v>
      </c>
      <c r="J120" s="177"/>
      <c r="K120" s="295">
        <f>IFERROR(VLOOKUP(J120,'Pricing source'!B:L,3,0),0)</f>
        <v>0</v>
      </c>
      <c r="L120" s="177"/>
      <c r="M120" s="295">
        <f>IFERROR(VLOOKUP(L120,'Pricing source'!B:L,3,0),0)</f>
        <v>0</v>
      </c>
      <c r="N120" s="177"/>
      <c r="O120" s="177"/>
      <c r="P120" s="295">
        <f t="shared" si="1"/>
        <v>15127</v>
      </c>
    </row>
    <row r="121" spans="2:16" s="288" customFormat="1" ht="14.1" customHeight="1">
      <c r="B121" s="288" t="s">
        <v>4309</v>
      </c>
      <c r="C121" s="177" t="s">
        <v>1554</v>
      </c>
      <c r="D121" s="177" t="s">
        <v>1428</v>
      </c>
      <c r="E121" s="295">
        <f>IFERROR(VLOOKUP(D121,'Pricing source'!B:L,3,0),0)</f>
        <v>4964</v>
      </c>
      <c r="F121" s="177" t="s">
        <v>17</v>
      </c>
      <c r="G121" s="295">
        <f>IFERROR(VLOOKUP(F121,'Pricing source'!B:L,3,0),0)</f>
        <v>8896</v>
      </c>
      <c r="H121" s="177"/>
      <c r="I121" s="295">
        <f>IFERROR(VLOOKUP(H121,'Pricing source'!B:L,3,0),0)</f>
        <v>0</v>
      </c>
      <c r="J121" s="177"/>
      <c r="K121" s="295">
        <f>IFERROR(VLOOKUP(J121,'Pricing source'!B:L,3,0),0)</f>
        <v>0</v>
      </c>
      <c r="L121" s="177"/>
      <c r="M121" s="295">
        <f>IFERROR(VLOOKUP(L121,'Pricing source'!B:L,3,0),0)</f>
        <v>0</v>
      </c>
      <c r="N121" s="177"/>
      <c r="O121" s="177"/>
      <c r="P121" s="295">
        <f t="shared" si="1"/>
        <v>13860</v>
      </c>
    </row>
    <row r="122" spans="2:16" s="288" customFormat="1" ht="14.1" customHeight="1">
      <c r="B122" s="288" t="s">
        <v>4309</v>
      </c>
      <c r="C122" s="177" t="s">
        <v>1555</v>
      </c>
      <c r="D122" s="177" t="s">
        <v>1428</v>
      </c>
      <c r="E122" s="295">
        <f>IFERROR(VLOOKUP(D122,'Pricing source'!B:L,3,0),0)</f>
        <v>4964</v>
      </c>
      <c r="F122" s="177" t="s">
        <v>18</v>
      </c>
      <c r="G122" s="295">
        <f>IFERROR(VLOOKUP(F122,'Pricing source'!B:L,3,0),0)</f>
        <v>10347</v>
      </c>
      <c r="H122" s="177"/>
      <c r="I122" s="295">
        <f>IFERROR(VLOOKUP(H122,'Pricing source'!B:L,3,0),0)</f>
        <v>0</v>
      </c>
      <c r="J122" s="177"/>
      <c r="K122" s="295">
        <f>IFERROR(VLOOKUP(J122,'Pricing source'!B:L,3,0),0)</f>
        <v>0</v>
      </c>
      <c r="L122" s="177"/>
      <c r="M122" s="295">
        <f>IFERROR(VLOOKUP(L122,'Pricing source'!B:L,3,0),0)</f>
        <v>0</v>
      </c>
      <c r="N122" s="177"/>
      <c r="O122" s="177"/>
      <c r="P122" s="295">
        <f t="shared" si="1"/>
        <v>15311</v>
      </c>
    </row>
    <row r="123" spans="2:16" s="288" customFormat="1" ht="14.1" customHeight="1">
      <c r="B123" s="288" t="s">
        <v>4309</v>
      </c>
      <c r="C123" s="177" t="s">
        <v>1556</v>
      </c>
      <c r="D123" s="177" t="s">
        <v>1428</v>
      </c>
      <c r="E123" s="295">
        <f>IFERROR(VLOOKUP(D123,'Pricing source'!B:L,3,0),0)</f>
        <v>4964</v>
      </c>
      <c r="F123" s="177" t="s">
        <v>19</v>
      </c>
      <c r="G123" s="295">
        <f>IFERROR(VLOOKUP(F123,'Pricing source'!B:L,3,0),0)</f>
        <v>11824</v>
      </c>
      <c r="H123" s="177"/>
      <c r="I123" s="295">
        <f>IFERROR(VLOOKUP(H123,'Pricing source'!B:L,3,0),0)</f>
        <v>0</v>
      </c>
      <c r="J123" s="177"/>
      <c r="K123" s="295">
        <f>IFERROR(VLOOKUP(J123,'Pricing source'!B:L,3,0),0)</f>
        <v>0</v>
      </c>
      <c r="L123" s="177"/>
      <c r="M123" s="295">
        <f>IFERROR(VLOOKUP(L123,'Pricing source'!B:L,3,0),0)</f>
        <v>0</v>
      </c>
      <c r="N123" s="177"/>
      <c r="O123" s="177"/>
      <c r="P123" s="295">
        <f t="shared" si="1"/>
        <v>16788</v>
      </c>
    </row>
    <row r="124" spans="2:16" s="288" customFormat="1" ht="14.1" customHeight="1">
      <c r="B124" s="288" t="s">
        <v>4309</v>
      </c>
      <c r="C124" s="177" t="s">
        <v>1557</v>
      </c>
      <c r="D124" s="177" t="s">
        <v>1430</v>
      </c>
      <c r="E124" s="295">
        <f>IFERROR(VLOOKUP(D124,'Pricing source'!B:L,3,0),0)</f>
        <v>5263</v>
      </c>
      <c r="F124" s="177" t="s">
        <v>15</v>
      </c>
      <c r="G124" s="295">
        <f>IFERROR(VLOOKUP(F124,'Pricing source'!B:L,3,0),0)</f>
        <v>8287</v>
      </c>
      <c r="H124" s="177"/>
      <c r="I124" s="295">
        <f>IFERROR(VLOOKUP(H124,'Pricing source'!B:L,3,0),0)</f>
        <v>0</v>
      </c>
      <c r="J124" s="177"/>
      <c r="K124" s="295">
        <f>IFERROR(VLOOKUP(J124,'Pricing source'!B:L,3,0),0)</f>
        <v>0</v>
      </c>
      <c r="L124" s="177"/>
      <c r="M124" s="295">
        <f>IFERROR(VLOOKUP(L124,'Pricing source'!B:L,3,0),0)</f>
        <v>0</v>
      </c>
      <c r="N124" s="177"/>
      <c r="O124" s="177"/>
      <c r="P124" s="295">
        <f t="shared" si="1"/>
        <v>13550</v>
      </c>
    </row>
    <row r="125" spans="2:16" s="288" customFormat="1" ht="14.1" customHeight="1">
      <c r="B125" s="288" t="s">
        <v>4309</v>
      </c>
      <c r="C125" s="177" t="s">
        <v>1558</v>
      </c>
      <c r="D125" s="177" t="s">
        <v>1430</v>
      </c>
      <c r="E125" s="295">
        <f>IFERROR(VLOOKUP(D125,'Pricing source'!B:L,3,0),0)</f>
        <v>5263</v>
      </c>
      <c r="F125" s="177" t="s">
        <v>16</v>
      </c>
      <c r="G125" s="295">
        <f>IFERROR(VLOOKUP(F125,'Pricing source'!B:L,3,0),0)</f>
        <v>9020</v>
      </c>
      <c r="H125" s="177"/>
      <c r="I125" s="295">
        <f>IFERROR(VLOOKUP(H125,'Pricing source'!B:L,3,0),0)</f>
        <v>0</v>
      </c>
      <c r="J125" s="177"/>
      <c r="K125" s="295">
        <f>IFERROR(VLOOKUP(J125,'Pricing source'!B:L,3,0),0)</f>
        <v>0</v>
      </c>
      <c r="L125" s="177"/>
      <c r="M125" s="295">
        <f>IFERROR(VLOOKUP(L125,'Pricing source'!B:L,3,0),0)</f>
        <v>0</v>
      </c>
      <c r="N125" s="177"/>
      <c r="O125" s="177"/>
      <c r="P125" s="295">
        <f t="shared" si="1"/>
        <v>14283</v>
      </c>
    </row>
    <row r="126" spans="2:16" s="288" customFormat="1" ht="14.1" customHeight="1">
      <c r="B126" s="288" t="s">
        <v>4309</v>
      </c>
      <c r="C126" s="177" t="s">
        <v>1559</v>
      </c>
      <c r="D126" s="177" t="s">
        <v>1431</v>
      </c>
      <c r="E126" s="295">
        <f>IFERROR(VLOOKUP(D126,'Pricing source'!B:L,3,0),0)</f>
        <v>4385</v>
      </c>
      <c r="F126" s="177" t="s">
        <v>17</v>
      </c>
      <c r="G126" s="295">
        <f>IFERROR(VLOOKUP(F126,'Pricing source'!B:L,3,0),0)</f>
        <v>8896</v>
      </c>
      <c r="H126" s="177"/>
      <c r="I126" s="295">
        <f>IFERROR(VLOOKUP(H126,'Pricing source'!B:L,3,0),0)</f>
        <v>0</v>
      </c>
      <c r="J126" s="177"/>
      <c r="K126" s="295">
        <f>IFERROR(VLOOKUP(J126,'Pricing source'!B:L,3,0),0)</f>
        <v>0</v>
      </c>
      <c r="L126" s="177"/>
      <c r="M126" s="295">
        <f>IFERROR(VLOOKUP(L126,'Pricing source'!B:L,3,0),0)</f>
        <v>0</v>
      </c>
      <c r="N126" s="177"/>
      <c r="O126" s="177"/>
      <c r="P126" s="295">
        <f t="shared" si="1"/>
        <v>13281</v>
      </c>
    </row>
    <row r="127" spans="2:16" s="288" customFormat="1" ht="14.1" customHeight="1">
      <c r="B127" s="288" t="s">
        <v>4309</v>
      </c>
      <c r="C127" s="177" t="s">
        <v>1560</v>
      </c>
      <c r="D127" s="177" t="s">
        <v>1431</v>
      </c>
      <c r="E127" s="295">
        <f>IFERROR(VLOOKUP(D127,'Pricing source'!B:L,3,0),0)</f>
        <v>4385</v>
      </c>
      <c r="F127" s="177" t="s">
        <v>18</v>
      </c>
      <c r="G127" s="295">
        <f>IFERROR(VLOOKUP(F127,'Pricing source'!B:L,3,0),0)</f>
        <v>10347</v>
      </c>
      <c r="H127" s="177"/>
      <c r="I127" s="295">
        <f>IFERROR(VLOOKUP(H127,'Pricing source'!B:L,3,0),0)</f>
        <v>0</v>
      </c>
      <c r="J127" s="177"/>
      <c r="K127" s="295">
        <f>IFERROR(VLOOKUP(J127,'Pricing source'!B:L,3,0),0)</f>
        <v>0</v>
      </c>
      <c r="L127" s="177"/>
      <c r="M127" s="295">
        <f>IFERROR(VLOOKUP(L127,'Pricing source'!B:L,3,0),0)</f>
        <v>0</v>
      </c>
      <c r="N127" s="177"/>
      <c r="O127" s="177"/>
      <c r="P127" s="295">
        <f t="shared" si="1"/>
        <v>14732</v>
      </c>
    </row>
    <row r="128" spans="2:16" s="288" customFormat="1" ht="14.1" customHeight="1">
      <c r="B128" s="288" t="s">
        <v>4309</v>
      </c>
      <c r="C128" s="177" t="s">
        <v>1561</v>
      </c>
      <c r="D128" s="177" t="s">
        <v>1431</v>
      </c>
      <c r="E128" s="295">
        <f>IFERROR(VLOOKUP(D128,'Pricing source'!B:L,3,0),0)</f>
        <v>4385</v>
      </c>
      <c r="F128" s="177" t="s">
        <v>19</v>
      </c>
      <c r="G128" s="295">
        <f>IFERROR(VLOOKUP(F128,'Pricing source'!B:L,3,0),0)</f>
        <v>11824</v>
      </c>
      <c r="H128" s="177"/>
      <c r="I128" s="295">
        <f>IFERROR(VLOOKUP(H128,'Pricing source'!B:L,3,0),0)</f>
        <v>0</v>
      </c>
      <c r="J128" s="177"/>
      <c r="K128" s="295">
        <f>IFERROR(VLOOKUP(J128,'Pricing source'!B:L,3,0),0)</f>
        <v>0</v>
      </c>
      <c r="L128" s="177"/>
      <c r="M128" s="295">
        <f>IFERROR(VLOOKUP(L128,'Pricing source'!B:L,3,0),0)</f>
        <v>0</v>
      </c>
      <c r="N128" s="177"/>
      <c r="O128" s="177"/>
      <c r="P128" s="295">
        <f t="shared" si="1"/>
        <v>16209</v>
      </c>
    </row>
    <row r="129" spans="2:16" s="288" customFormat="1" ht="14.1" customHeight="1">
      <c r="B129" s="288" t="s">
        <v>4309</v>
      </c>
      <c r="C129" s="177" t="s">
        <v>1562</v>
      </c>
      <c r="D129" s="177" t="s">
        <v>1433</v>
      </c>
      <c r="E129" s="295">
        <f>IFERROR(VLOOKUP(D129,'Pricing source'!B:L,3,0),0)</f>
        <v>4931</v>
      </c>
      <c r="F129" s="177" t="s">
        <v>15</v>
      </c>
      <c r="G129" s="295">
        <f>IFERROR(VLOOKUP(F129,'Pricing source'!B:L,3,0),0)</f>
        <v>8287</v>
      </c>
      <c r="H129" s="177"/>
      <c r="I129" s="295">
        <f>IFERROR(VLOOKUP(H129,'Pricing source'!B:L,3,0),0)</f>
        <v>0</v>
      </c>
      <c r="J129" s="177"/>
      <c r="K129" s="295">
        <f>IFERROR(VLOOKUP(J129,'Pricing source'!B:L,3,0),0)</f>
        <v>0</v>
      </c>
      <c r="L129" s="177"/>
      <c r="M129" s="295">
        <f>IFERROR(VLOOKUP(L129,'Pricing source'!B:L,3,0),0)</f>
        <v>0</v>
      </c>
      <c r="N129" s="177"/>
      <c r="O129" s="177"/>
      <c r="P129" s="295">
        <f t="shared" si="1"/>
        <v>13218</v>
      </c>
    </row>
    <row r="130" spans="2:16" s="288" customFormat="1" ht="14.1" customHeight="1">
      <c r="B130" s="288" t="s">
        <v>4309</v>
      </c>
      <c r="C130" s="177" t="s">
        <v>1563</v>
      </c>
      <c r="D130" s="177" t="s">
        <v>1433</v>
      </c>
      <c r="E130" s="295">
        <f>IFERROR(VLOOKUP(D130,'Pricing source'!B:L,3,0),0)</f>
        <v>4931</v>
      </c>
      <c r="F130" s="177" t="s">
        <v>16</v>
      </c>
      <c r="G130" s="295">
        <f>IFERROR(VLOOKUP(F130,'Pricing source'!B:L,3,0),0)</f>
        <v>9020</v>
      </c>
      <c r="H130" s="177"/>
      <c r="I130" s="295">
        <f>IFERROR(VLOOKUP(H130,'Pricing source'!B:L,3,0),0)</f>
        <v>0</v>
      </c>
      <c r="J130" s="177"/>
      <c r="K130" s="295">
        <f>IFERROR(VLOOKUP(J130,'Pricing source'!B:L,3,0),0)</f>
        <v>0</v>
      </c>
      <c r="L130" s="177"/>
      <c r="M130" s="295">
        <f>IFERROR(VLOOKUP(L130,'Pricing source'!B:L,3,0),0)</f>
        <v>0</v>
      </c>
      <c r="N130" s="177"/>
      <c r="O130" s="177"/>
      <c r="P130" s="295">
        <f t="shared" si="1"/>
        <v>13951</v>
      </c>
    </row>
    <row r="131" spans="2:16" s="288" customFormat="1" ht="14.1" customHeight="1">
      <c r="B131" s="288" t="s">
        <v>4309</v>
      </c>
      <c r="C131" s="177" t="s">
        <v>1564</v>
      </c>
      <c r="D131" s="177" t="s">
        <v>21</v>
      </c>
      <c r="E131" s="295">
        <f>IFERROR(VLOOKUP(D131,'Pricing source'!B:L,3,0),0)</f>
        <v>5119</v>
      </c>
      <c r="F131" s="177" t="s">
        <v>17</v>
      </c>
      <c r="G131" s="295">
        <f>IFERROR(VLOOKUP(F131,'Pricing source'!B:L,3,0),0)</f>
        <v>8896</v>
      </c>
      <c r="H131" s="177"/>
      <c r="I131" s="295">
        <f>IFERROR(VLOOKUP(H131,'Pricing source'!B:L,3,0),0)</f>
        <v>0</v>
      </c>
      <c r="J131" s="177"/>
      <c r="K131" s="295">
        <f>IFERROR(VLOOKUP(J131,'Pricing source'!B:L,3,0),0)</f>
        <v>0</v>
      </c>
      <c r="L131" s="177"/>
      <c r="M131" s="295">
        <f>IFERROR(VLOOKUP(L131,'Pricing source'!B:L,3,0),0)</f>
        <v>0</v>
      </c>
      <c r="N131" s="177"/>
      <c r="O131" s="177"/>
      <c r="P131" s="295">
        <f t="shared" si="1"/>
        <v>14015</v>
      </c>
    </row>
    <row r="132" spans="2:16" s="288" customFormat="1" ht="14.1" customHeight="1">
      <c r="B132" s="288" t="s">
        <v>4309</v>
      </c>
      <c r="C132" s="177" t="s">
        <v>1565</v>
      </c>
      <c r="D132" s="177" t="s">
        <v>21</v>
      </c>
      <c r="E132" s="295">
        <f>IFERROR(VLOOKUP(D132,'Pricing source'!B:L,3,0),0)</f>
        <v>5119</v>
      </c>
      <c r="F132" s="177" t="s">
        <v>18</v>
      </c>
      <c r="G132" s="295">
        <f>IFERROR(VLOOKUP(F132,'Pricing source'!B:L,3,0),0)</f>
        <v>10347</v>
      </c>
      <c r="H132" s="177"/>
      <c r="I132" s="295">
        <f>IFERROR(VLOOKUP(H132,'Pricing source'!B:L,3,0),0)</f>
        <v>0</v>
      </c>
      <c r="J132" s="177"/>
      <c r="K132" s="295">
        <f>IFERROR(VLOOKUP(J132,'Pricing source'!B:L,3,0),0)</f>
        <v>0</v>
      </c>
      <c r="L132" s="177"/>
      <c r="M132" s="295">
        <f>IFERROR(VLOOKUP(L132,'Pricing source'!B:L,3,0),0)</f>
        <v>0</v>
      </c>
      <c r="N132" s="177"/>
      <c r="O132" s="177"/>
      <c r="P132" s="295">
        <f t="shared" si="1"/>
        <v>15466</v>
      </c>
    </row>
    <row r="133" spans="2:16" s="288" customFormat="1" ht="14.1" customHeight="1">
      <c r="B133" s="288" t="s">
        <v>4309</v>
      </c>
      <c r="C133" s="177" t="s">
        <v>1566</v>
      </c>
      <c r="D133" s="177" t="s">
        <v>21</v>
      </c>
      <c r="E133" s="295">
        <f>IFERROR(VLOOKUP(D133,'Pricing source'!B:L,3,0),0)</f>
        <v>5119</v>
      </c>
      <c r="F133" s="177" t="s">
        <v>19</v>
      </c>
      <c r="G133" s="295">
        <f>IFERROR(VLOOKUP(F133,'Pricing source'!B:L,3,0),0)</f>
        <v>11824</v>
      </c>
      <c r="H133" s="177"/>
      <c r="I133" s="295">
        <f>IFERROR(VLOOKUP(H133,'Pricing source'!B:L,3,0),0)</f>
        <v>0</v>
      </c>
      <c r="J133" s="177"/>
      <c r="K133" s="295">
        <f>IFERROR(VLOOKUP(J133,'Pricing source'!B:L,3,0),0)</f>
        <v>0</v>
      </c>
      <c r="L133" s="177"/>
      <c r="M133" s="295">
        <f>IFERROR(VLOOKUP(L133,'Pricing source'!B:L,3,0),0)</f>
        <v>0</v>
      </c>
      <c r="N133" s="177"/>
      <c r="O133" s="177"/>
      <c r="P133" s="295">
        <f t="shared" si="1"/>
        <v>16943</v>
      </c>
    </row>
    <row r="134" spans="2:16" s="288" customFormat="1" ht="14.1" customHeight="1">
      <c r="B134" s="288" t="s">
        <v>4309</v>
      </c>
      <c r="C134" s="177" t="s">
        <v>1567</v>
      </c>
      <c r="D134" s="177" t="s">
        <v>1434</v>
      </c>
      <c r="E134" s="295">
        <f>IFERROR(VLOOKUP(D134,'Pricing source'!B:L,3,0),0)</f>
        <v>6262</v>
      </c>
      <c r="F134" s="177" t="s">
        <v>15</v>
      </c>
      <c r="G134" s="295">
        <f>IFERROR(VLOOKUP(F134,'Pricing source'!B:L,3,0),0)</f>
        <v>8287</v>
      </c>
      <c r="H134" s="177"/>
      <c r="I134" s="295">
        <f>IFERROR(VLOOKUP(H134,'Pricing source'!B:L,3,0),0)</f>
        <v>0</v>
      </c>
      <c r="J134" s="177"/>
      <c r="K134" s="295">
        <f>IFERROR(VLOOKUP(J134,'Pricing source'!B:L,3,0),0)</f>
        <v>0</v>
      </c>
      <c r="L134" s="177"/>
      <c r="M134" s="295">
        <f>IFERROR(VLOOKUP(L134,'Pricing source'!B:L,3,0),0)</f>
        <v>0</v>
      </c>
      <c r="N134" s="177"/>
      <c r="O134" s="177"/>
      <c r="P134" s="295">
        <f t="shared" si="1"/>
        <v>14549</v>
      </c>
    </row>
    <row r="135" spans="2:16" s="288" customFormat="1" ht="14.1" customHeight="1">
      <c r="B135" s="288" t="s">
        <v>4309</v>
      </c>
      <c r="C135" s="177" t="s">
        <v>1568</v>
      </c>
      <c r="D135" s="177" t="s">
        <v>1434</v>
      </c>
      <c r="E135" s="295">
        <f>IFERROR(VLOOKUP(D135,'Pricing source'!B:L,3,0),0)</f>
        <v>6262</v>
      </c>
      <c r="F135" s="177" t="s">
        <v>16</v>
      </c>
      <c r="G135" s="295">
        <f>IFERROR(VLOOKUP(F135,'Pricing source'!B:L,3,0),0)</f>
        <v>9020</v>
      </c>
      <c r="H135" s="177"/>
      <c r="I135" s="295">
        <f>IFERROR(VLOOKUP(H135,'Pricing source'!B:L,3,0),0)</f>
        <v>0</v>
      </c>
      <c r="J135" s="177"/>
      <c r="K135" s="295">
        <f>IFERROR(VLOOKUP(J135,'Pricing source'!B:L,3,0),0)</f>
        <v>0</v>
      </c>
      <c r="L135" s="177"/>
      <c r="M135" s="295">
        <f>IFERROR(VLOOKUP(L135,'Pricing source'!B:L,3,0),0)</f>
        <v>0</v>
      </c>
      <c r="N135" s="177"/>
      <c r="O135" s="177"/>
      <c r="P135" s="295">
        <f t="shared" si="1"/>
        <v>15282</v>
      </c>
    </row>
    <row r="136" spans="2:16" s="288" customFormat="1" ht="14.1" customHeight="1">
      <c r="B136" s="288" t="s">
        <v>4309</v>
      </c>
      <c r="C136" s="177" t="s">
        <v>1569</v>
      </c>
      <c r="D136" s="177" t="s">
        <v>1435</v>
      </c>
      <c r="E136" s="295">
        <f>IFERROR(VLOOKUP(D136,'Pricing source'!B:L,3,0),0)</f>
        <v>5113</v>
      </c>
      <c r="F136" s="177" t="s">
        <v>17</v>
      </c>
      <c r="G136" s="295">
        <f>IFERROR(VLOOKUP(F136,'Pricing source'!B:L,3,0),0)</f>
        <v>8896</v>
      </c>
      <c r="H136" s="177"/>
      <c r="I136" s="295">
        <f>IFERROR(VLOOKUP(H136,'Pricing source'!B:L,3,0),0)</f>
        <v>0</v>
      </c>
      <c r="J136" s="177"/>
      <c r="K136" s="295">
        <f>IFERROR(VLOOKUP(J136,'Pricing source'!B:L,3,0),0)</f>
        <v>0</v>
      </c>
      <c r="L136" s="177"/>
      <c r="M136" s="295">
        <f>IFERROR(VLOOKUP(L136,'Pricing source'!B:L,3,0),0)</f>
        <v>0</v>
      </c>
      <c r="N136" s="177"/>
      <c r="O136" s="177"/>
      <c r="P136" s="295">
        <f t="shared" si="1"/>
        <v>14009</v>
      </c>
    </row>
    <row r="137" spans="2:16" s="288" customFormat="1" ht="14.1" customHeight="1">
      <c r="B137" s="288" t="s">
        <v>4309</v>
      </c>
      <c r="C137" s="177" t="s">
        <v>1570</v>
      </c>
      <c r="D137" s="177" t="s">
        <v>1435</v>
      </c>
      <c r="E137" s="295">
        <f>IFERROR(VLOOKUP(D137,'Pricing source'!B:L,3,0),0)</f>
        <v>5113</v>
      </c>
      <c r="F137" s="177" t="s">
        <v>18</v>
      </c>
      <c r="G137" s="295">
        <f>IFERROR(VLOOKUP(F137,'Pricing source'!B:L,3,0),0)</f>
        <v>10347</v>
      </c>
      <c r="H137" s="177"/>
      <c r="I137" s="295">
        <f>IFERROR(VLOOKUP(H137,'Pricing source'!B:L,3,0),0)</f>
        <v>0</v>
      </c>
      <c r="J137" s="177"/>
      <c r="K137" s="295">
        <f>IFERROR(VLOOKUP(J137,'Pricing source'!B:L,3,0),0)</f>
        <v>0</v>
      </c>
      <c r="L137" s="177"/>
      <c r="M137" s="295">
        <f>IFERROR(VLOOKUP(L137,'Pricing source'!B:L,3,0),0)</f>
        <v>0</v>
      </c>
      <c r="N137" s="177"/>
      <c r="O137" s="177"/>
      <c r="P137" s="295">
        <f t="shared" si="1"/>
        <v>15460</v>
      </c>
    </row>
    <row r="138" spans="2:16" s="288" customFormat="1" ht="14.1" customHeight="1">
      <c r="B138" s="288" t="s">
        <v>4309</v>
      </c>
      <c r="C138" s="177" t="s">
        <v>1571</v>
      </c>
      <c r="D138" s="177" t="s">
        <v>1435</v>
      </c>
      <c r="E138" s="295">
        <f>IFERROR(VLOOKUP(D138,'Pricing source'!B:L,3,0),0)</f>
        <v>5113</v>
      </c>
      <c r="F138" s="177" t="s">
        <v>19</v>
      </c>
      <c r="G138" s="295">
        <f>IFERROR(VLOOKUP(F138,'Pricing source'!B:L,3,0),0)</f>
        <v>11824</v>
      </c>
      <c r="H138" s="177"/>
      <c r="I138" s="295">
        <f>IFERROR(VLOOKUP(H138,'Pricing source'!B:L,3,0),0)</f>
        <v>0</v>
      </c>
      <c r="J138" s="177"/>
      <c r="K138" s="295">
        <f>IFERROR(VLOOKUP(J138,'Pricing source'!B:L,3,0),0)</f>
        <v>0</v>
      </c>
      <c r="L138" s="177"/>
      <c r="M138" s="295">
        <f>IFERROR(VLOOKUP(L138,'Pricing source'!B:L,3,0),0)</f>
        <v>0</v>
      </c>
      <c r="N138" s="177"/>
      <c r="O138" s="177"/>
      <c r="P138" s="295">
        <f t="shared" ref="P138:P179" si="2">M138+K138+I138+G138+E138</f>
        <v>16937</v>
      </c>
    </row>
    <row r="139" spans="2:16" s="288" customFormat="1" ht="14.1" customHeight="1">
      <c r="B139" s="288" t="s">
        <v>4309</v>
      </c>
      <c r="C139" s="177" t="s">
        <v>1572</v>
      </c>
      <c r="D139" s="177" t="s">
        <v>1437</v>
      </c>
      <c r="E139" s="295">
        <f>IFERROR(VLOOKUP(D139,'Pricing source'!B:L,3,0),0)</f>
        <v>5407</v>
      </c>
      <c r="F139" s="177" t="s">
        <v>15</v>
      </c>
      <c r="G139" s="295">
        <f>IFERROR(VLOOKUP(F139,'Pricing source'!B:L,3,0),0)</f>
        <v>8287</v>
      </c>
      <c r="H139" s="177"/>
      <c r="I139" s="295">
        <f>IFERROR(VLOOKUP(H139,'Pricing source'!B:L,3,0),0)</f>
        <v>0</v>
      </c>
      <c r="J139" s="177"/>
      <c r="K139" s="295">
        <f>IFERROR(VLOOKUP(J139,'Pricing source'!B:L,3,0),0)</f>
        <v>0</v>
      </c>
      <c r="L139" s="177"/>
      <c r="M139" s="295">
        <f>IFERROR(VLOOKUP(L139,'Pricing source'!B:L,3,0),0)</f>
        <v>0</v>
      </c>
      <c r="N139" s="177"/>
      <c r="O139" s="177"/>
      <c r="P139" s="295">
        <f t="shared" si="2"/>
        <v>13694</v>
      </c>
    </row>
    <row r="140" spans="2:16" s="288" customFormat="1" ht="14.1" customHeight="1">
      <c r="B140" s="288" t="s">
        <v>4309</v>
      </c>
      <c r="C140" s="177" t="s">
        <v>1573</v>
      </c>
      <c r="D140" s="177" t="s">
        <v>1437</v>
      </c>
      <c r="E140" s="295">
        <f>IFERROR(VLOOKUP(D140,'Pricing source'!B:L,3,0),0)</f>
        <v>5407</v>
      </c>
      <c r="F140" s="177" t="s">
        <v>16</v>
      </c>
      <c r="G140" s="295">
        <f>IFERROR(VLOOKUP(F140,'Pricing source'!B:L,3,0),0)</f>
        <v>9020</v>
      </c>
      <c r="H140" s="177"/>
      <c r="I140" s="295">
        <f>IFERROR(VLOOKUP(H140,'Pricing source'!B:L,3,0),0)</f>
        <v>0</v>
      </c>
      <c r="J140" s="177"/>
      <c r="K140" s="295">
        <f>IFERROR(VLOOKUP(J140,'Pricing source'!B:L,3,0),0)</f>
        <v>0</v>
      </c>
      <c r="L140" s="177"/>
      <c r="M140" s="295">
        <f>IFERROR(VLOOKUP(L140,'Pricing source'!B:L,3,0),0)</f>
        <v>0</v>
      </c>
      <c r="N140" s="177"/>
      <c r="O140" s="177"/>
      <c r="P140" s="295">
        <f t="shared" si="2"/>
        <v>14427</v>
      </c>
    </row>
    <row r="141" spans="2:16" s="288" customFormat="1" ht="14.1" customHeight="1">
      <c r="B141" s="288" t="s">
        <v>4309</v>
      </c>
      <c r="C141" s="177" t="s">
        <v>1574</v>
      </c>
      <c r="D141" s="177" t="s">
        <v>22</v>
      </c>
      <c r="E141" s="295">
        <f>IFERROR(VLOOKUP(D141,'Pricing source'!B:L,3,0),0)</f>
        <v>5641.0000000000009</v>
      </c>
      <c r="F141" s="177" t="s">
        <v>17</v>
      </c>
      <c r="G141" s="295">
        <f>IFERROR(VLOOKUP(F141,'Pricing source'!B:L,3,0),0)</f>
        <v>8896</v>
      </c>
      <c r="H141" s="177"/>
      <c r="I141" s="295">
        <f>IFERROR(VLOOKUP(H141,'Pricing source'!B:L,3,0),0)</f>
        <v>0</v>
      </c>
      <c r="J141" s="177"/>
      <c r="K141" s="295">
        <f>IFERROR(VLOOKUP(J141,'Pricing source'!B:L,3,0),0)</f>
        <v>0</v>
      </c>
      <c r="L141" s="177"/>
      <c r="M141" s="295">
        <f>IFERROR(VLOOKUP(L141,'Pricing source'!B:L,3,0),0)</f>
        <v>0</v>
      </c>
      <c r="N141" s="177"/>
      <c r="O141" s="177"/>
      <c r="P141" s="295">
        <f t="shared" si="2"/>
        <v>14537</v>
      </c>
    </row>
    <row r="142" spans="2:16" s="288" customFormat="1" ht="14.1" customHeight="1">
      <c r="B142" s="288" t="s">
        <v>4309</v>
      </c>
      <c r="C142" s="177" t="s">
        <v>1575</v>
      </c>
      <c r="D142" s="177" t="s">
        <v>22</v>
      </c>
      <c r="E142" s="295">
        <f>IFERROR(VLOOKUP(D142,'Pricing source'!B:L,3,0),0)</f>
        <v>5641.0000000000009</v>
      </c>
      <c r="F142" s="177" t="s">
        <v>18</v>
      </c>
      <c r="G142" s="295">
        <f>IFERROR(VLOOKUP(F142,'Pricing source'!B:L,3,0),0)</f>
        <v>10347</v>
      </c>
      <c r="H142" s="177"/>
      <c r="I142" s="295">
        <f>IFERROR(VLOOKUP(H142,'Pricing source'!B:L,3,0),0)</f>
        <v>0</v>
      </c>
      <c r="J142" s="177"/>
      <c r="K142" s="295">
        <f>IFERROR(VLOOKUP(J142,'Pricing source'!B:L,3,0),0)</f>
        <v>0</v>
      </c>
      <c r="L142" s="177"/>
      <c r="M142" s="295">
        <f>IFERROR(VLOOKUP(L142,'Pricing source'!B:L,3,0),0)</f>
        <v>0</v>
      </c>
      <c r="N142" s="177"/>
      <c r="O142" s="177"/>
      <c r="P142" s="295">
        <f t="shared" si="2"/>
        <v>15988</v>
      </c>
    </row>
    <row r="143" spans="2:16" s="288" customFormat="1" ht="14.1" customHeight="1">
      <c r="B143" s="288" t="s">
        <v>4309</v>
      </c>
      <c r="C143" s="177" t="s">
        <v>1576</v>
      </c>
      <c r="D143" s="177" t="s">
        <v>22</v>
      </c>
      <c r="E143" s="295">
        <f>IFERROR(VLOOKUP(D143,'Pricing source'!B:L,3,0),0)</f>
        <v>5641.0000000000009</v>
      </c>
      <c r="F143" s="177" t="s">
        <v>19</v>
      </c>
      <c r="G143" s="295">
        <f>IFERROR(VLOOKUP(F143,'Pricing source'!B:L,3,0),0)</f>
        <v>11824</v>
      </c>
      <c r="H143" s="177"/>
      <c r="I143" s="295">
        <f>IFERROR(VLOOKUP(H143,'Pricing source'!B:L,3,0),0)</f>
        <v>0</v>
      </c>
      <c r="J143" s="177"/>
      <c r="K143" s="295">
        <f>IFERROR(VLOOKUP(J143,'Pricing source'!B:L,3,0),0)</f>
        <v>0</v>
      </c>
      <c r="L143" s="177"/>
      <c r="M143" s="295">
        <f>IFERROR(VLOOKUP(L143,'Pricing source'!B:L,3,0),0)</f>
        <v>0</v>
      </c>
      <c r="N143" s="177"/>
      <c r="O143" s="177"/>
      <c r="P143" s="295">
        <f t="shared" si="2"/>
        <v>17465</v>
      </c>
    </row>
    <row r="144" spans="2:16" s="288" customFormat="1" ht="14.1" customHeight="1">
      <c r="B144" s="288" t="s">
        <v>4309</v>
      </c>
      <c r="C144" s="177" t="s">
        <v>1577</v>
      </c>
      <c r="D144" s="177" t="s">
        <v>1439</v>
      </c>
      <c r="E144" s="295">
        <f>IFERROR(VLOOKUP(D144,'Pricing source'!B:L,3,0),0)</f>
        <v>5079</v>
      </c>
      <c r="F144" s="177" t="s">
        <v>15</v>
      </c>
      <c r="G144" s="295">
        <f>IFERROR(VLOOKUP(F144,'Pricing source'!B:L,3,0),0)</f>
        <v>8287</v>
      </c>
      <c r="H144" s="177"/>
      <c r="I144" s="295">
        <f>IFERROR(VLOOKUP(H144,'Pricing source'!B:L,3,0),0)</f>
        <v>0</v>
      </c>
      <c r="J144" s="177"/>
      <c r="K144" s="295">
        <f>IFERROR(VLOOKUP(J144,'Pricing source'!B:L,3,0),0)</f>
        <v>0</v>
      </c>
      <c r="L144" s="177"/>
      <c r="M144" s="295">
        <f>IFERROR(VLOOKUP(L144,'Pricing source'!B:L,3,0),0)</f>
        <v>0</v>
      </c>
      <c r="N144" s="177"/>
      <c r="O144" s="177"/>
      <c r="P144" s="295">
        <f t="shared" si="2"/>
        <v>13366</v>
      </c>
    </row>
    <row r="145" spans="2:16" s="288" customFormat="1" ht="14.1" customHeight="1">
      <c r="B145" s="288" t="s">
        <v>4309</v>
      </c>
      <c r="C145" s="177" t="s">
        <v>1578</v>
      </c>
      <c r="D145" s="177" t="s">
        <v>1439</v>
      </c>
      <c r="E145" s="295">
        <f>IFERROR(VLOOKUP(D145,'Pricing source'!B:L,3,0),0)</f>
        <v>5079</v>
      </c>
      <c r="F145" s="177" t="s">
        <v>16</v>
      </c>
      <c r="G145" s="295">
        <f>IFERROR(VLOOKUP(F145,'Pricing source'!B:L,3,0),0)</f>
        <v>9020</v>
      </c>
      <c r="H145" s="177"/>
      <c r="I145" s="295">
        <f>IFERROR(VLOOKUP(H145,'Pricing source'!B:L,3,0),0)</f>
        <v>0</v>
      </c>
      <c r="J145" s="177"/>
      <c r="K145" s="295">
        <f>IFERROR(VLOOKUP(J145,'Pricing source'!B:L,3,0),0)</f>
        <v>0</v>
      </c>
      <c r="L145" s="177"/>
      <c r="M145" s="295">
        <f>IFERROR(VLOOKUP(L145,'Pricing source'!B:L,3,0),0)</f>
        <v>0</v>
      </c>
      <c r="N145" s="177"/>
      <c r="O145" s="177"/>
      <c r="P145" s="295">
        <f t="shared" si="2"/>
        <v>14099</v>
      </c>
    </row>
    <row r="146" spans="2:16" s="288" customFormat="1" ht="14.1" customHeight="1">
      <c r="B146" s="288" t="s">
        <v>4309</v>
      </c>
      <c r="C146" s="177" t="s">
        <v>1579</v>
      </c>
      <c r="D146" s="177" t="s">
        <v>668</v>
      </c>
      <c r="E146" s="295">
        <f>IFERROR(VLOOKUP(D146,'Pricing source'!B:L,3,0),0)</f>
        <v>5723</v>
      </c>
      <c r="F146" s="177" t="s">
        <v>17</v>
      </c>
      <c r="G146" s="295">
        <f>IFERROR(VLOOKUP(F146,'Pricing source'!B:L,3,0),0)</f>
        <v>8896</v>
      </c>
      <c r="H146" s="177"/>
      <c r="I146" s="295">
        <f>IFERROR(VLOOKUP(H146,'Pricing source'!B:L,3,0),0)</f>
        <v>0</v>
      </c>
      <c r="J146" s="177"/>
      <c r="K146" s="295">
        <f>IFERROR(VLOOKUP(J146,'Pricing source'!B:L,3,0),0)</f>
        <v>0</v>
      </c>
      <c r="L146" s="177"/>
      <c r="M146" s="295">
        <f>IFERROR(VLOOKUP(L146,'Pricing source'!B:L,3,0),0)</f>
        <v>0</v>
      </c>
      <c r="N146" s="177"/>
      <c r="O146" s="177"/>
      <c r="P146" s="295">
        <f t="shared" si="2"/>
        <v>14619</v>
      </c>
    </row>
    <row r="147" spans="2:16" s="288" customFormat="1" ht="14.1" customHeight="1">
      <c r="B147" s="288" t="s">
        <v>4309</v>
      </c>
      <c r="C147" s="177" t="s">
        <v>1580</v>
      </c>
      <c r="D147" s="177" t="s">
        <v>668</v>
      </c>
      <c r="E147" s="295">
        <f>IFERROR(VLOOKUP(D147,'Pricing source'!B:L,3,0),0)</f>
        <v>5723</v>
      </c>
      <c r="F147" s="177" t="s">
        <v>18</v>
      </c>
      <c r="G147" s="295">
        <f>IFERROR(VLOOKUP(F147,'Pricing source'!B:L,3,0),0)</f>
        <v>10347</v>
      </c>
      <c r="H147" s="177"/>
      <c r="I147" s="295">
        <f>IFERROR(VLOOKUP(H147,'Pricing source'!B:L,3,0),0)</f>
        <v>0</v>
      </c>
      <c r="J147" s="177"/>
      <c r="K147" s="295">
        <f>IFERROR(VLOOKUP(J147,'Pricing source'!B:L,3,0),0)</f>
        <v>0</v>
      </c>
      <c r="L147" s="177"/>
      <c r="M147" s="295">
        <f>IFERROR(VLOOKUP(L147,'Pricing source'!B:L,3,0),0)</f>
        <v>0</v>
      </c>
      <c r="N147" s="177"/>
      <c r="O147" s="177"/>
      <c r="P147" s="295">
        <f t="shared" si="2"/>
        <v>16070</v>
      </c>
    </row>
    <row r="148" spans="2:16" s="288" customFormat="1" ht="14.1" customHeight="1">
      <c r="B148" s="288" t="s">
        <v>4309</v>
      </c>
      <c r="C148" s="177" t="s">
        <v>1581</v>
      </c>
      <c r="D148" s="177" t="s">
        <v>668</v>
      </c>
      <c r="E148" s="295">
        <f>IFERROR(VLOOKUP(D148,'Pricing source'!B:L,3,0),0)</f>
        <v>5723</v>
      </c>
      <c r="F148" s="177" t="s">
        <v>19</v>
      </c>
      <c r="G148" s="295">
        <f>IFERROR(VLOOKUP(F148,'Pricing source'!B:L,3,0),0)</f>
        <v>11824</v>
      </c>
      <c r="H148" s="177"/>
      <c r="I148" s="295">
        <f>IFERROR(VLOOKUP(H148,'Pricing source'!B:L,3,0),0)</f>
        <v>0</v>
      </c>
      <c r="J148" s="177"/>
      <c r="K148" s="295">
        <f>IFERROR(VLOOKUP(J148,'Pricing source'!B:L,3,0),0)</f>
        <v>0</v>
      </c>
      <c r="L148" s="177"/>
      <c r="M148" s="295">
        <f>IFERROR(VLOOKUP(L148,'Pricing source'!B:L,3,0),0)</f>
        <v>0</v>
      </c>
      <c r="N148" s="177"/>
      <c r="O148" s="177"/>
      <c r="P148" s="295">
        <f t="shared" si="2"/>
        <v>17547</v>
      </c>
    </row>
    <row r="149" spans="2:16" s="288" customFormat="1" ht="14.1" customHeight="1">
      <c r="B149" s="288" t="s">
        <v>4309</v>
      </c>
      <c r="C149" s="177" t="s">
        <v>1582</v>
      </c>
      <c r="D149" s="177" t="s">
        <v>1441</v>
      </c>
      <c r="E149" s="295">
        <f>IFERROR(VLOOKUP(D149,'Pricing source'!B:L,3,0),0)</f>
        <v>6450</v>
      </c>
      <c r="F149" s="177" t="s">
        <v>15</v>
      </c>
      <c r="G149" s="295">
        <f>IFERROR(VLOOKUP(F149,'Pricing source'!B:L,3,0),0)</f>
        <v>8287</v>
      </c>
      <c r="H149" s="177"/>
      <c r="I149" s="295">
        <f>IFERROR(VLOOKUP(H149,'Pricing source'!B:L,3,0),0)</f>
        <v>0</v>
      </c>
      <c r="J149" s="177"/>
      <c r="K149" s="295">
        <f>IFERROR(VLOOKUP(J149,'Pricing source'!B:L,3,0),0)</f>
        <v>0</v>
      </c>
      <c r="L149" s="177"/>
      <c r="M149" s="295">
        <f>IFERROR(VLOOKUP(L149,'Pricing source'!B:L,3,0),0)</f>
        <v>0</v>
      </c>
      <c r="N149" s="177"/>
      <c r="O149" s="177"/>
      <c r="P149" s="295">
        <f t="shared" si="2"/>
        <v>14737</v>
      </c>
    </row>
    <row r="150" spans="2:16" s="288" customFormat="1" ht="14.1" customHeight="1">
      <c r="B150" s="288" t="s">
        <v>4309</v>
      </c>
      <c r="C150" s="177" t="s">
        <v>1583</v>
      </c>
      <c r="D150" s="177" t="s">
        <v>1441</v>
      </c>
      <c r="E150" s="295">
        <f>IFERROR(VLOOKUP(D150,'Pricing source'!B:L,3,0),0)</f>
        <v>6450</v>
      </c>
      <c r="F150" s="177" t="s">
        <v>16</v>
      </c>
      <c r="G150" s="295">
        <f>IFERROR(VLOOKUP(F150,'Pricing source'!B:L,3,0),0)</f>
        <v>9020</v>
      </c>
      <c r="H150" s="177"/>
      <c r="I150" s="295">
        <f>IFERROR(VLOOKUP(H150,'Pricing source'!B:L,3,0),0)</f>
        <v>0</v>
      </c>
      <c r="J150" s="177"/>
      <c r="K150" s="295">
        <f>IFERROR(VLOOKUP(J150,'Pricing source'!B:L,3,0),0)</f>
        <v>0</v>
      </c>
      <c r="L150" s="177"/>
      <c r="M150" s="295">
        <f>IFERROR(VLOOKUP(L150,'Pricing source'!B:L,3,0),0)</f>
        <v>0</v>
      </c>
      <c r="N150" s="177"/>
      <c r="O150" s="177"/>
      <c r="P150" s="295">
        <f t="shared" si="2"/>
        <v>15470</v>
      </c>
    </row>
    <row r="151" spans="2:16" s="288" customFormat="1" ht="14.1" customHeight="1">
      <c r="B151" s="288" t="s">
        <v>4309</v>
      </c>
      <c r="C151" s="177" t="s">
        <v>1584</v>
      </c>
      <c r="D151" s="177" t="s">
        <v>1442</v>
      </c>
      <c r="E151" s="295">
        <f>IFERROR(VLOOKUP(D151,'Pricing source'!B:L,3,0),0)</f>
        <v>6756</v>
      </c>
      <c r="F151" s="177" t="s">
        <v>17</v>
      </c>
      <c r="G151" s="295">
        <f>IFERROR(VLOOKUP(F151,'Pricing source'!B:L,3,0),0)</f>
        <v>8896</v>
      </c>
      <c r="H151" s="177"/>
      <c r="I151" s="295">
        <f>IFERROR(VLOOKUP(H151,'Pricing source'!B:L,3,0),0)</f>
        <v>0</v>
      </c>
      <c r="J151" s="177"/>
      <c r="K151" s="295">
        <f>IFERROR(VLOOKUP(J151,'Pricing source'!B:L,3,0),0)</f>
        <v>0</v>
      </c>
      <c r="L151" s="177"/>
      <c r="M151" s="295">
        <f>IFERROR(VLOOKUP(L151,'Pricing source'!B:L,3,0),0)</f>
        <v>0</v>
      </c>
      <c r="N151" s="177"/>
      <c r="O151" s="177"/>
      <c r="P151" s="295">
        <f t="shared" si="2"/>
        <v>15652</v>
      </c>
    </row>
    <row r="152" spans="2:16" s="288" customFormat="1" ht="14.1" customHeight="1">
      <c r="B152" s="288" t="s">
        <v>4309</v>
      </c>
      <c r="C152" s="177" t="s">
        <v>1585</v>
      </c>
      <c r="D152" s="177" t="s">
        <v>1442</v>
      </c>
      <c r="E152" s="295">
        <f>IFERROR(VLOOKUP(D152,'Pricing source'!B:L,3,0),0)</f>
        <v>6756</v>
      </c>
      <c r="F152" s="177" t="s">
        <v>18</v>
      </c>
      <c r="G152" s="295">
        <f>IFERROR(VLOOKUP(F152,'Pricing source'!B:L,3,0),0)</f>
        <v>10347</v>
      </c>
      <c r="H152" s="177"/>
      <c r="I152" s="295">
        <f>IFERROR(VLOOKUP(H152,'Pricing source'!B:L,3,0),0)</f>
        <v>0</v>
      </c>
      <c r="J152" s="177"/>
      <c r="K152" s="295">
        <f>IFERROR(VLOOKUP(J152,'Pricing source'!B:L,3,0),0)</f>
        <v>0</v>
      </c>
      <c r="L152" s="177"/>
      <c r="M152" s="295">
        <f>IFERROR(VLOOKUP(L152,'Pricing source'!B:L,3,0),0)</f>
        <v>0</v>
      </c>
      <c r="N152" s="177"/>
      <c r="O152" s="177"/>
      <c r="P152" s="295">
        <f t="shared" si="2"/>
        <v>17103</v>
      </c>
    </row>
    <row r="153" spans="2:16" s="288" customFormat="1" ht="14.1" customHeight="1">
      <c r="B153" s="288" t="s">
        <v>4309</v>
      </c>
      <c r="C153" s="177" t="s">
        <v>1586</v>
      </c>
      <c r="D153" s="177" t="s">
        <v>1442</v>
      </c>
      <c r="E153" s="295">
        <f>IFERROR(VLOOKUP(D153,'Pricing source'!B:L,3,0),0)</f>
        <v>6756</v>
      </c>
      <c r="F153" s="177" t="s">
        <v>19</v>
      </c>
      <c r="G153" s="295">
        <f>IFERROR(VLOOKUP(F153,'Pricing source'!B:L,3,0),0)</f>
        <v>11824</v>
      </c>
      <c r="H153" s="177"/>
      <c r="I153" s="295">
        <f>IFERROR(VLOOKUP(H153,'Pricing source'!B:L,3,0),0)</f>
        <v>0</v>
      </c>
      <c r="J153" s="177"/>
      <c r="K153" s="295">
        <f>IFERROR(VLOOKUP(J153,'Pricing source'!B:L,3,0),0)</f>
        <v>0</v>
      </c>
      <c r="L153" s="177"/>
      <c r="M153" s="295">
        <f>IFERROR(VLOOKUP(L153,'Pricing source'!B:L,3,0),0)</f>
        <v>0</v>
      </c>
      <c r="N153" s="177"/>
      <c r="O153" s="177"/>
      <c r="P153" s="295">
        <f t="shared" si="2"/>
        <v>18580</v>
      </c>
    </row>
    <row r="154" spans="2:16" s="288" customFormat="1" ht="14.1" customHeight="1">
      <c r="B154" s="288" t="s">
        <v>4309</v>
      </c>
      <c r="C154" s="177" t="s">
        <v>1587</v>
      </c>
      <c r="D154" s="177" t="s">
        <v>1444</v>
      </c>
      <c r="E154" s="295">
        <f>IFERROR(VLOOKUP(D154,'Pricing source'!B:L,3,0),0)</f>
        <v>5555</v>
      </c>
      <c r="F154" s="177" t="s">
        <v>15</v>
      </c>
      <c r="G154" s="295">
        <f>IFERROR(VLOOKUP(F154,'Pricing source'!B:L,3,0),0)</f>
        <v>8287</v>
      </c>
      <c r="H154" s="177"/>
      <c r="I154" s="295">
        <f>IFERROR(VLOOKUP(H154,'Pricing source'!B:L,3,0),0)</f>
        <v>0</v>
      </c>
      <c r="J154" s="177"/>
      <c r="K154" s="295">
        <f>IFERROR(VLOOKUP(J154,'Pricing source'!B:L,3,0),0)</f>
        <v>0</v>
      </c>
      <c r="L154" s="177"/>
      <c r="M154" s="295">
        <f>IFERROR(VLOOKUP(L154,'Pricing source'!B:L,3,0),0)</f>
        <v>0</v>
      </c>
      <c r="N154" s="177"/>
      <c r="O154" s="177"/>
      <c r="P154" s="295">
        <f t="shared" si="2"/>
        <v>13842</v>
      </c>
    </row>
    <row r="155" spans="2:16" s="288" customFormat="1" ht="14.1" customHeight="1">
      <c r="B155" s="288" t="s">
        <v>4309</v>
      </c>
      <c r="C155" s="177" t="s">
        <v>1588</v>
      </c>
      <c r="D155" s="177" t="s">
        <v>1444</v>
      </c>
      <c r="E155" s="295">
        <f>IFERROR(VLOOKUP(D155,'Pricing source'!B:L,3,0),0)</f>
        <v>5555</v>
      </c>
      <c r="F155" s="177" t="s">
        <v>16</v>
      </c>
      <c r="G155" s="295">
        <f>IFERROR(VLOOKUP(F155,'Pricing source'!B:L,3,0),0)</f>
        <v>9020</v>
      </c>
      <c r="H155" s="177"/>
      <c r="I155" s="295">
        <f>IFERROR(VLOOKUP(H155,'Pricing source'!B:L,3,0),0)</f>
        <v>0</v>
      </c>
      <c r="J155" s="177"/>
      <c r="K155" s="295">
        <f>IFERROR(VLOOKUP(J155,'Pricing source'!B:L,3,0),0)</f>
        <v>0</v>
      </c>
      <c r="L155" s="177"/>
      <c r="M155" s="295">
        <f>IFERROR(VLOOKUP(L155,'Pricing source'!B:L,3,0),0)</f>
        <v>0</v>
      </c>
      <c r="N155" s="177"/>
      <c r="O155" s="177"/>
      <c r="P155" s="295">
        <f t="shared" si="2"/>
        <v>14575</v>
      </c>
    </row>
    <row r="156" spans="2:16" s="288" customFormat="1" ht="14.1" customHeight="1">
      <c r="B156" s="288" t="s">
        <v>4309</v>
      </c>
      <c r="C156" s="177" t="s">
        <v>1589</v>
      </c>
      <c r="D156" s="177" t="s">
        <v>669</v>
      </c>
      <c r="E156" s="295">
        <f>IFERROR(VLOOKUP(D156,'Pricing source'!B:L,3,0),0)</f>
        <v>6213</v>
      </c>
      <c r="F156" s="177" t="s">
        <v>17</v>
      </c>
      <c r="G156" s="295">
        <f>IFERROR(VLOOKUP(F156,'Pricing source'!B:L,3,0),0)</f>
        <v>8896</v>
      </c>
      <c r="H156" s="177"/>
      <c r="I156" s="295">
        <f>IFERROR(VLOOKUP(H156,'Pricing source'!B:L,3,0),0)</f>
        <v>0</v>
      </c>
      <c r="J156" s="177"/>
      <c r="K156" s="295">
        <f>IFERROR(VLOOKUP(J156,'Pricing source'!B:L,3,0),0)</f>
        <v>0</v>
      </c>
      <c r="L156" s="177"/>
      <c r="M156" s="295">
        <f>IFERROR(VLOOKUP(L156,'Pricing source'!B:L,3,0),0)</f>
        <v>0</v>
      </c>
      <c r="N156" s="177"/>
      <c r="O156" s="177"/>
      <c r="P156" s="295">
        <f t="shared" si="2"/>
        <v>15109</v>
      </c>
    </row>
    <row r="157" spans="2:16" s="288" customFormat="1" ht="14.1" customHeight="1">
      <c r="B157" s="288" t="s">
        <v>4309</v>
      </c>
      <c r="C157" s="177" t="s">
        <v>1590</v>
      </c>
      <c r="D157" s="177" t="s">
        <v>669</v>
      </c>
      <c r="E157" s="295">
        <f>IFERROR(VLOOKUP(D157,'Pricing source'!B:L,3,0),0)</f>
        <v>6213</v>
      </c>
      <c r="F157" s="177" t="s">
        <v>18</v>
      </c>
      <c r="G157" s="295">
        <f>IFERROR(VLOOKUP(F157,'Pricing source'!B:L,3,0),0)</f>
        <v>10347</v>
      </c>
      <c r="H157" s="177"/>
      <c r="I157" s="295">
        <f>IFERROR(VLOOKUP(H157,'Pricing source'!B:L,3,0),0)</f>
        <v>0</v>
      </c>
      <c r="J157" s="177"/>
      <c r="K157" s="295">
        <f>IFERROR(VLOOKUP(J157,'Pricing source'!B:L,3,0),0)</f>
        <v>0</v>
      </c>
      <c r="L157" s="177"/>
      <c r="M157" s="295">
        <f>IFERROR(VLOOKUP(L157,'Pricing source'!B:L,3,0),0)</f>
        <v>0</v>
      </c>
      <c r="N157" s="177"/>
      <c r="O157" s="177"/>
      <c r="P157" s="295">
        <f t="shared" si="2"/>
        <v>16560</v>
      </c>
    </row>
    <row r="158" spans="2:16" s="288" customFormat="1" ht="14.1" customHeight="1">
      <c r="B158" s="288" t="s">
        <v>4309</v>
      </c>
      <c r="C158" s="177" t="s">
        <v>1591</v>
      </c>
      <c r="D158" s="177" t="s">
        <v>669</v>
      </c>
      <c r="E158" s="295">
        <f>IFERROR(VLOOKUP(D158,'Pricing source'!B:L,3,0),0)</f>
        <v>6213</v>
      </c>
      <c r="F158" s="177" t="s">
        <v>19</v>
      </c>
      <c r="G158" s="295">
        <f>IFERROR(VLOOKUP(F158,'Pricing source'!B:L,3,0),0)</f>
        <v>11824</v>
      </c>
      <c r="H158" s="177"/>
      <c r="I158" s="295">
        <f>IFERROR(VLOOKUP(H158,'Pricing source'!B:L,3,0),0)</f>
        <v>0</v>
      </c>
      <c r="J158" s="177"/>
      <c r="K158" s="295">
        <f>IFERROR(VLOOKUP(J158,'Pricing source'!B:L,3,0),0)</f>
        <v>0</v>
      </c>
      <c r="L158" s="177"/>
      <c r="M158" s="295">
        <f>IFERROR(VLOOKUP(L158,'Pricing source'!B:L,3,0),0)</f>
        <v>0</v>
      </c>
      <c r="N158" s="177"/>
      <c r="O158" s="177"/>
      <c r="P158" s="295">
        <f t="shared" si="2"/>
        <v>18037</v>
      </c>
    </row>
    <row r="159" spans="2:16" s="288" customFormat="1" ht="14.1" customHeight="1">
      <c r="B159" s="288" t="s">
        <v>4309</v>
      </c>
      <c r="C159" s="177" t="s">
        <v>3914</v>
      </c>
      <c r="D159" s="177" t="s">
        <v>1445</v>
      </c>
      <c r="E159" s="295">
        <f>IFERROR(VLOOKUP(D159,'Pricing source'!B:L,3,0),0)</f>
        <v>2537</v>
      </c>
      <c r="F159" s="177" t="s">
        <v>15</v>
      </c>
      <c r="G159" s="295">
        <f>IFERROR(VLOOKUP(F159,'Pricing source'!B:L,3,0),0)</f>
        <v>8287</v>
      </c>
      <c r="H159" s="177"/>
      <c r="I159" s="295">
        <f>IFERROR(VLOOKUP(H159,'Pricing source'!B:L,3,0),0)</f>
        <v>0</v>
      </c>
      <c r="J159" s="177"/>
      <c r="K159" s="295">
        <f>IFERROR(VLOOKUP(J159,'Pricing source'!B:L,3,0),0)</f>
        <v>0</v>
      </c>
      <c r="L159" s="177"/>
      <c r="M159" s="295">
        <f>IFERROR(VLOOKUP(L159,'Pricing source'!B:L,3,0),0)</f>
        <v>0</v>
      </c>
      <c r="N159" s="177"/>
      <c r="O159" s="177"/>
      <c r="P159" s="295">
        <f t="shared" si="2"/>
        <v>10824</v>
      </c>
    </row>
    <row r="160" spans="2:16" s="288" customFormat="1" ht="14.1" customHeight="1">
      <c r="B160" s="288" t="s">
        <v>4309</v>
      </c>
      <c r="C160" s="177" t="s">
        <v>3915</v>
      </c>
      <c r="D160" s="177" t="s">
        <v>1445</v>
      </c>
      <c r="E160" s="295">
        <f>IFERROR(VLOOKUP(D160,'Pricing source'!B:L,3,0),0)</f>
        <v>2537</v>
      </c>
      <c r="F160" s="177" t="s">
        <v>16</v>
      </c>
      <c r="G160" s="295">
        <f>IFERROR(VLOOKUP(F160,'Pricing source'!B:L,3,0),0)</f>
        <v>9020</v>
      </c>
      <c r="H160" s="177"/>
      <c r="I160" s="295">
        <f>IFERROR(VLOOKUP(H160,'Pricing source'!B:L,3,0),0)</f>
        <v>0</v>
      </c>
      <c r="J160" s="177"/>
      <c r="K160" s="295">
        <f>IFERROR(VLOOKUP(J160,'Pricing source'!B:L,3,0),0)</f>
        <v>0</v>
      </c>
      <c r="L160" s="177"/>
      <c r="M160" s="295">
        <f>IFERROR(VLOOKUP(L160,'Pricing source'!B:L,3,0),0)</f>
        <v>0</v>
      </c>
      <c r="N160" s="177"/>
      <c r="O160" s="177"/>
      <c r="P160" s="295">
        <f t="shared" si="2"/>
        <v>11557</v>
      </c>
    </row>
    <row r="161" spans="2:16" s="288" customFormat="1" ht="14.1" customHeight="1">
      <c r="B161" s="288" t="s">
        <v>4309</v>
      </c>
      <c r="C161" s="177" t="s">
        <v>3916</v>
      </c>
      <c r="D161" s="177" t="s">
        <v>656</v>
      </c>
      <c r="E161" s="295">
        <f>IFERROR(VLOOKUP(D161,'Pricing source'!B:L,3,0),0)</f>
        <v>2995</v>
      </c>
      <c r="F161" s="177" t="s">
        <v>17</v>
      </c>
      <c r="G161" s="295">
        <f>IFERROR(VLOOKUP(F161,'Pricing source'!B:L,3,0),0)</f>
        <v>8896</v>
      </c>
      <c r="H161" s="177"/>
      <c r="I161" s="295">
        <f>IFERROR(VLOOKUP(H161,'Pricing source'!B:L,3,0),0)</f>
        <v>0</v>
      </c>
      <c r="J161" s="177"/>
      <c r="K161" s="295">
        <f>IFERROR(VLOOKUP(J161,'Pricing source'!B:L,3,0),0)</f>
        <v>0</v>
      </c>
      <c r="L161" s="177"/>
      <c r="M161" s="295">
        <f>IFERROR(VLOOKUP(L161,'Pricing source'!B:L,3,0),0)</f>
        <v>0</v>
      </c>
      <c r="N161" s="177"/>
      <c r="O161" s="177"/>
      <c r="P161" s="295">
        <f t="shared" si="2"/>
        <v>11891</v>
      </c>
    </row>
    <row r="162" spans="2:16" s="288" customFormat="1" ht="14.1" customHeight="1">
      <c r="B162" s="288" t="s">
        <v>4309</v>
      </c>
      <c r="C162" s="177" t="s">
        <v>3917</v>
      </c>
      <c r="D162" s="177" t="s">
        <v>656</v>
      </c>
      <c r="E162" s="295">
        <f>IFERROR(VLOOKUP(D162,'Pricing source'!B:L,3,0),0)</f>
        <v>2995</v>
      </c>
      <c r="F162" s="177" t="s">
        <v>18</v>
      </c>
      <c r="G162" s="295">
        <f>IFERROR(VLOOKUP(F162,'Pricing source'!B:L,3,0),0)</f>
        <v>10347</v>
      </c>
      <c r="H162" s="177"/>
      <c r="I162" s="295">
        <f>IFERROR(VLOOKUP(H162,'Pricing source'!B:L,3,0),0)</f>
        <v>0</v>
      </c>
      <c r="J162" s="177"/>
      <c r="K162" s="295">
        <f>IFERROR(VLOOKUP(J162,'Pricing source'!B:L,3,0),0)</f>
        <v>0</v>
      </c>
      <c r="L162" s="177"/>
      <c r="M162" s="295">
        <f>IFERROR(VLOOKUP(L162,'Pricing source'!B:L,3,0),0)</f>
        <v>0</v>
      </c>
      <c r="N162" s="177"/>
      <c r="O162" s="177"/>
      <c r="P162" s="295">
        <f t="shared" si="2"/>
        <v>13342</v>
      </c>
    </row>
    <row r="163" spans="2:16" s="288" customFormat="1" ht="14.1" customHeight="1">
      <c r="B163" s="288" t="s">
        <v>4309</v>
      </c>
      <c r="C163" s="177" t="s">
        <v>3918</v>
      </c>
      <c r="D163" s="177" t="s">
        <v>656</v>
      </c>
      <c r="E163" s="295">
        <f>IFERROR(VLOOKUP(D163,'Pricing source'!B:L,3,0),0)</f>
        <v>2995</v>
      </c>
      <c r="F163" s="177" t="s">
        <v>19</v>
      </c>
      <c r="G163" s="295">
        <f>IFERROR(VLOOKUP(F163,'Pricing source'!B:L,3,0),0)</f>
        <v>11824</v>
      </c>
      <c r="H163" s="177"/>
      <c r="I163" s="295">
        <f>IFERROR(VLOOKUP(H163,'Pricing source'!B:L,3,0),0)</f>
        <v>0</v>
      </c>
      <c r="J163" s="177"/>
      <c r="K163" s="295">
        <f>IFERROR(VLOOKUP(J163,'Pricing source'!B:L,3,0),0)</f>
        <v>0</v>
      </c>
      <c r="L163" s="177"/>
      <c r="M163" s="295">
        <f>IFERROR(VLOOKUP(L163,'Pricing source'!B:L,3,0),0)</f>
        <v>0</v>
      </c>
      <c r="N163" s="177"/>
      <c r="O163" s="177"/>
      <c r="P163" s="295">
        <f t="shared" si="2"/>
        <v>14819</v>
      </c>
    </row>
    <row r="164" spans="2:16" s="288" customFormat="1" ht="14.1" customHeight="1">
      <c r="B164" s="288" t="s">
        <v>4309</v>
      </c>
      <c r="C164" s="177" t="s">
        <v>1592</v>
      </c>
      <c r="D164" s="177" t="s">
        <v>23</v>
      </c>
      <c r="E164" s="295">
        <f>IFERROR(VLOOKUP(D164,'Pricing source'!B:L,3,0),0)</f>
        <v>1691</v>
      </c>
      <c r="F164" s="177" t="s">
        <v>15</v>
      </c>
      <c r="G164" s="295">
        <f>IFERROR(VLOOKUP(F164,'Pricing source'!B:L,3,0),0)</f>
        <v>8287</v>
      </c>
      <c r="H164" s="177"/>
      <c r="I164" s="295">
        <f>IFERROR(VLOOKUP(H164,'Pricing source'!B:L,3,0),0)</f>
        <v>0</v>
      </c>
      <c r="J164" s="177"/>
      <c r="K164" s="295">
        <f>IFERROR(VLOOKUP(J164,'Pricing source'!B:L,3,0),0)</f>
        <v>0</v>
      </c>
      <c r="L164" s="177"/>
      <c r="M164" s="295">
        <f>IFERROR(VLOOKUP(L164,'Pricing source'!B:L,3,0),0)</f>
        <v>0</v>
      </c>
      <c r="N164" s="177"/>
      <c r="O164" s="177"/>
      <c r="P164" s="295">
        <f t="shared" si="2"/>
        <v>9978</v>
      </c>
    </row>
    <row r="165" spans="2:16" s="288" customFormat="1" ht="14.1" customHeight="1">
      <c r="B165" s="288" t="s">
        <v>4309</v>
      </c>
      <c r="C165" s="177" t="s">
        <v>1593</v>
      </c>
      <c r="D165" s="177" t="s">
        <v>23</v>
      </c>
      <c r="E165" s="295">
        <f>IFERROR(VLOOKUP(D165,'Pricing source'!B:L,3,0),0)</f>
        <v>1691</v>
      </c>
      <c r="F165" s="177" t="s">
        <v>16</v>
      </c>
      <c r="G165" s="295">
        <f>IFERROR(VLOOKUP(F165,'Pricing source'!B:L,3,0),0)</f>
        <v>9020</v>
      </c>
      <c r="H165" s="177"/>
      <c r="I165" s="295">
        <f>IFERROR(VLOOKUP(H165,'Pricing source'!B:L,3,0),0)</f>
        <v>0</v>
      </c>
      <c r="J165" s="177"/>
      <c r="K165" s="295">
        <f>IFERROR(VLOOKUP(J165,'Pricing source'!B:L,3,0),0)</f>
        <v>0</v>
      </c>
      <c r="L165" s="177"/>
      <c r="M165" s="295">
        <f>IFERROR(VLOOKUP(L165,'Pricing source'!B:L,3,0),0)</f>
        <v>0</v>
      </c>
      <c r="N165" s="177"/>
      <c r="O165" s="177"/>
      <c r="P165" s="295">
        <f t="shared" si="2"/>
        <v>10711</v>
      </c>
    </row>
    <row r="166" spans="2:16" s="288" customFormat="1" ht="14.1" customHeight="1">
      <c r="B166" s="288" t="s">
        <v>4309</v>
      </c>
      <c r="C166" s="177" t="s">
        <v>1594</v>
      </c>
      <c r="D166" s="177" t="s">
        <v>24</v>
      </c>
      <c r="E166" s="295">
        <f>IFERROR(VLOOKUP(D166,'Pricing source'!B:L,3,0),0)</f>
        <v>1691</v>
      </c>
      <c r="F166" s="177" t="s">
        <v>17</v>
      </c>
      <c r="G166" s="295">
        <f>IFERROR(VLOOKUP(F166,'Pricing source'!B:L,3,0),0)</f>
        <v>8896</v>
      </c>
      <c r="H166" s="177"/>
      <c r="I166" s="295">
        <f>IFERROR(VLOOKUP(H166,'Pricing source'!B:L,3,0),0)</f>
        <v>0</v>
      </c>
      <c r="J166" s="177"/>
      <c r="K166" s="295">
        <f>IFERROR(VLOOKUP(J166,'Pricing source'!B:L,3,0),0)</f>
        <v>0</v>
      </c>
      <c r="L166" s="177"/>
      <c r="M166" s="295">
        <f>IFERROR(VLOOKUP(L166,'Pricing source'!B:L,3,0),0)</f>
        <v>0</v>
      </c>
      <c r="N166" s="177"/>
      <c r="O166" s="177"/>
      <c r="P166" s="295">
        <f t="shared" si="2"/>
        <v>10587</v>
      </c>
    </row>
    <row r="167" spans="2:16" s="288" customFormat="1" ht="14.1" customHeight="1">
      <c r="B167" s="288" t="s">
        <v>4309</v>
      </c>
      <c r="C167" s="177" t="s">
        <v>1595</v>
      </c>
      <c r="D167" s="177" t="s">
        <v>24</v>
      </c>
      <c r="E167" s="295">
        <f>IFERROR(VLOOKUP(D167,'Pricing source'!B:L,3,0),0)</f>
        <v>1691</v>
      </c>
      <c r="F167" s="177" t="s">
        <v>18</v>
      </c>
      <c r="G167" s="295">
        <f>IFERROR(VLOOKUP(F167,'Pricing source'!B:L,3,0),0)</f>
        <v>10347</v>
      </c>
      <c r="H167" s="177"/>
      <c r="I167" s="295">
        <f>IFERROR(VLOOKUP(H167,'Pricing source'!B:L,3,0),0)</f>
        <v>0</v>
      </c>
      <c r="J167" s="177"/>
      <c r="K167" s="295">
        <f>IFERROR(VLOOKUP(J167,'Pricing source'!B:L,3,0),0)</f>
        <v>0</v>
      </c>
      <c r="L167" s="177"/>
      <c r="M167" s="295">
        <f>IFERROR(VLOOKUP(L167,'Pricing source'!B:L,3,0),0)</f>
        <v>0</v>
      </c>
      <c r="N167" s="177"/>
      <c r="O167" s="177"/>
      <c r="P167" s="295">
        <f t="shared" si="2"/>
        <v>12038</v>
      </c>
    </row>
    <row r="168" spans="2:16" s="288" customFormat="1" ht="14.1" customHeight="1">
      <c r="B168" s="288" t="s">
        <v>4309</v>
      </c>
      <c r="C168" s="177" t="s">
        <v>1596</v>
      </c>
      <c r="D168" s="177" t="s">
        <v>24</v>
      </c>
      <c r="E168" s="295">
        <f>IFERROR(VLOOKUP(D168,'Pricing source'!B:L,3,0),0)</f>
        <v>1691</v>
      </c>
      <c r="F168" s="177" t="s">
        <v>19</v>
      </c>
      <c r="G168" s="295">
        <f>IFERROR(VLOOKUP(F168,'Pricing source'!B:L,3,0),0)</f>
        <v>11824</v>
      </c>
      <c r="H168" s="177"/>
      <c r="I168" s="295">
        <f>IFERROR(VLOOKUP(H168,'Pricing source'!B:L,3,0),0)</f>
        <v>0</v>
      </c>
      <c r="J168" s="177"/>
      <c r="K168" s="295">
        <f>IFERROR(VLOOKUP(J168,'Pricing source'!B:L,3,0),0)</f>
        <v>0</v>
      </c>
      <c r="L168" s="177"/>
      <c r="M168" s="295">
        <f>IFERROR(VLOOKUP(L168,'Pricing source'!B:L,3,0),0)</f>
        <v>0</v>
      </c>
      <c r="N168" s="177"/>
      <c r="O168" s="177"/>
      <c r="P168" s="295">
        <f t="shared" si="2"/>
        <v>13515</v>
      </c>
    </row>
    <row r="169" spans="2:16" s="288" customFormat="1" ht="14.1" customHeight="1">
      <c r="B169" s="288" t="s">
        <v>4309</v>
      </c>
      <c r="C169" s="177" t="s">
        <v>1597</v>
      </c>
      <c r="D169" s="177" t="s">
        <v>1408</v>
      </c>
      <c r="E169" s="295">
        <f>IFERROR(VLOOKUP(D169,'Pricing source'!B:L,3,0),0)</f>
        <v>1861</v>
      </c>
      <c r="F169" s="177" t="s">
        <v>31</v>
      </c>
      <c r="G169" s="295">
        <f>IFERROR(VLOOKUP(F169,'Pricing source'!B:L,3,0),0)</f>
        <v>18326</v>
      </c>
      <c r="H169" s="177"/>
      <c r="I169" s="295">
        <f>IFERROR(VLOOKUP(H169,'Pricing source'!B:L,3,0),0)</f>
        <v>0</v>
      </c>
      <c r="J169" s="177"/>
      <c r="K169" s="295">
        <f>IFERROR(VLOOKUP(J169,'Pricing source'!B:L,3,0),0)</f>
        <v>0</v>
      </c>
      <c r="L169" s="177"/>
      <c r="M169" s="295">
        <f>IFERROR(VLOOKUP(L169,'Pricing source'!B:L,3,0),0)</f>
        <v>0</v>
      </c>
      <c r="N169" s="177"/>
      <c r="O169" s="177"/>
      <c r="P169" s="295">
        <f t="shared" si="2"/>
        <v>20187</v>
      </c>
    </row>
    <row r="170" spans="2:16" s="288" customFormat="1" ht="14.1" customHeight="1">
      <c r="B170" s="288" t="s">
        <v>4309</v>
      </c>
      <c r="C170" s="177" t="s">
        <v>1598</v>
      </c>
      <c r="D170" s="177" t="s">
        <v>1408</v>
      </c>
      <c r="E170" s="295">
        <f>IFERROR(VLOOKUP(D170,'Pricing source'!B:L,3,0),0)</f>
        <v>1861</v>
      </c>
      <c r="F170" s="177" t="s">
        <v>32</v>
      </c>
      <c r="G170" s="295">
        <f>IFERROR(VLOOKUP(F170,'Pricing source'!B:L,3,0),0)</f>
        <v>21729</v>
      </c>
      <c r="H170" s="177"/>
      <c r="I170" s="295">
        <f>IFERROR(VLOOKUP(H170,'Pricing source'!B:L,3,0),0)</f>
        <v>0</v>
      </c>
      <c r="J170" s="177"/>
      <c r="K170" s="295">
        <f>IFERROR(VLOOKUP(J170,'Pricing source'!B:L,3,0),0)</f>
        <v>0</v>
      </c>
      <c r="L170" s="177"/>
      <c r="M170" s="295">
        <f>IFERROR(VLOOKUP(L170,'Pricing source'!B:L,3,0),0)</f>
        <v>0</v>
      </c>
      <c r="N170" s="177"/>
      <c r="O170" s="177"/>
      <c r="P170" s="295">
        <f t="shared" si="2"/>
        <v>23590</v>
      </c>
    </row>
    <row r="171" spans="2:16" s="288" customFormat="1" ht="14.1" customHeight="1">
      <c r="B171" s="288" t="s">
        <v>4309</v>
      </c>
      <c r="C171" s="177" t="s">
        <v>1599</v>
      </c>
      <c r="D171" s="177" t="s">
        <v>1408</v>
      </c>
      <c r="E171" s="295">
        <f>IFERROR(VLOOKUP(D171,'Pricing source'!B:L,3,0),0)</f>
        <v>1861</v>
      </c>
      <c r="F171" s="177" t="s">
        <v>33</v>
      </c>
      <c r="G171" s="295">
        <f>IFERROR(VLOOKUP(F171,'Pricing source'!B:L,3,0),0)</f>
        <v>24389</v>
      </c>
      <c r="H171" s="177"/>
      <c r="I171" s="295">
        <f>IFERROR(VLOOKUP(H171,'Pricing source'!B:L,3,0),0)</f>
        <v>0</v>
      </c>
      <c r="J171" s="177"/>
      <c r="K171" s="295">
        <f>IFERROR(VLOOKUP(J171,'Pricing source'!B:L,3,0),0)</f>
        <v>0</v>
      </c>
      <c r="L171" s="177"/>
      <c r="M171" s="295">
        <f>IFERROR(VLOOKUP(L171,'Pricing source'!B:L,3,0),0)</f>
        <v>0</v>
      </c>
      <c r="N171" s="177"/>
      <c r="O171" s="177"/>
      <c r="P171" s="295">
        <f t="shared" si="2"/>
        <v>26250</v>
      </c>
    </row>
    <row r="172" spans="2:16" s="288" customFormat="1" ht="14.1" customHeight="1">
      <c r="B172" s="288" t="s">
        <v>4309</v>
      </c>
      <c r="C172" s="177" t="s">
        <v>1600</v>
      </c>
      <c r="D172" s="177" t="s">
        <v>1181</v>
      </c>
      <c r="E172" s="295">
        <f>IFERROR(VLOOKUP(D172,'Pricing source'!B:L,3,0),0)</f>
        <v>468</v>
      </c>
      <c r="F172" s="177" t="s">
        <v>15</v>
      </c>
      <c r="G172" s="295">
        <f>IFERROR(VLOOKUP(F172,'Pricing source'!B:L,3,0),0)</f>
        <v>8287</v>
      </c>
      <c r="H172" s="177"/>
      <c r="I172" s="295">
        <f>IFERROR(VLOOKUP(H172,'Pricing source'!B:L,3,0),0)</f>
        <v>0</v>
      </c>
      <c r="J172" s="177"/>
      <c r="K172" s="295">
        <f>IFERROR(VLOOKUP(J172,'Pricing source'!B:L,3,0),0)</f>
        <v>0</v>
      </c>
      <c r="L172" s="177"/>
      <c r="M172" s="295">
        <f>IFERROR(VLOOKUP(L172,'Pricing source'!B:L,3,0),0)</f>
        <v>0</v>
      </c>
      <c r="N172" s="177"/>
      <c r="O172" s="177"/>
      <c r="P172" s="295">
        <f t="shared" si="2"/>
        <v>8755</v>
      </c>
    </row>
    <row r="173" spans="2:16" s="288" customFormat="1" ht="14.1" customHeight="1">
      <c r="B173" s="288" t="s">
        <v>4309</v>
      </c>
      <c r="C173" s="177" t="s">
        <v>1601</v>
      </c>
      <c r="D173" s="177" t="s">
        <v>1181</v>
      </c>
      <c r="E173" s="295">
        <f>IFERROR(VLOOKUP(D173,'Pricing source'!B:L,3,0),0)</f>
        <v>468</v>
      </c>
      <c r="F173" s="177" t="s">
        <v>16</v>
      </c>
      <c r="G173" s="295">
        <f>IFERROR(VLOOKUP(F173,'Pricing source'!B:L,3,0),0)</f>
        <v>9020</v>
      </c>
      <c r="H173" s="177"/>
      <c r="I173" s="295">
        <f>IFERROR(VLOOKUP(H173,'Pricing source'!B:L,3,0),0)</f>
        <v>0</v>
      </c>
      <c r="J173" s="177"/>
      <c r="K173" s="295">
        <f>IFERROR(VLOOKUP(J173,'Pricing source'!B:L,3,0),0)</f>
        <v>0</v>
      </c>
      <c r="L173" s="177"/>
      <c r="M173" s="295">
        <f>IFERROR(VLOOKUP(L173,'Pricing source'!B:L,3,0),0)</f>
        <v>0</v>
      </c>
      <c r="N173" s="177"/>
      <c r="O173" s="177"/>
      <c r="P173" s="295">
        <f t="shared" si="2"/>
        <v>9488</v>
      </c>
    </row>
    <row r="174" spans="2:16" s="288" customFormat="1" ht="14.1" customHeight="1">
      <c r="B174" s="288" t="s">
        <v>4309</v>
      </c>
      <c r="C174" s="177" t="s">
        <v>1602</v>
      </c>
      <c r="D174" s="177" t="s">
        <v>1181</v>
      </c>
      <c r="E174" s="295">
        <f>IFERROR(VLOOKUP(D174,'Pricing source'!B:L,3,0),0)</f>
        <v>468</v>
      </c>
      <c r="F174" s="177" t="s">
        <v>17</v>
      </c>
      <c r="G174" s="295">
        <f>IFERROR(VLOOKUP(F174,'Pricing source'!B:L,3,0),0)</f>
        <v>8896</v>
      </c>
      <c r="H174" s="177"/>
      <c r="I174" s="295">
        <f>IFERROR(VLOOKUP(H174,'Pricing source'!B:L,3,0),0)</f>
        <v>0</v>
      </c>
      <c r="J174" s="177"/>
      <c r="K174" s="295">
        <f>IFERROR(VLOOKUP(J174,'Pricing source'!B:L,3,0),0)</f>
        <v>0</v>
      </c>
      <c r="L174" s="177"/>
      <c r="M174" s="295">
        <f>IFERROR(VLOOKUP(L174,'Pricing source'!B:L,3,0),0)</f>
        <v>0</v>
      </c>
      <c r="N174" s="177"/>
      <c r="O174" s="177"/>
      <c r="P174" s="295">
        <f t="shared" si="2"/>
        <v>9364</v>
      </c>
    </row>
    <row r="175" spans="2:16" s="288" customFormat="1" ht="14.1" customHeight="1">
      <c r="B175" s="288" t="s">
        <v>4309</v>
      </c>
      <c r="C175" s="177" t="s">
        <v>1603</v>
      </c>
      <c r="D175" s="177" t="s">
        <v>1181</v>
      </c>
      <c r="E175" s="295">
        <f>IFERROR(VLOOKUP(D175,'Pricing source'!B:L,3,0),0)</f>
        <v>468</v>
      </c>
      <c r="F175" s="177" t="s">
        <v>18</v>
      </c>
      <c r="G175" s="295">
        <f>IFERROR(VLOOKUP(F175,'Pricing source'!B:L,3,0),0)</f>
        <v>10347</v>
      </c>
      <c r="H175" s="177"/>
      <c r="I175" s="295">
        <f>IFERROR(VLOOKUP(H175,'Pricing source'!B:L,3,0),0)</f>
        <v>0</v>
      </c>
      <c r="J175" s="177"/>
      <c r="K175" s="295">
        <f>IFERROR(VLOOKUP(J175,'Pricing source'!B:L,3,0),0)</f>
        <v>0</v>
      </c>
      <c r="L175" s="177"/>
      <c r="M175" s="295">
        <f>IFERROR(VLOOKUP(L175,'Pricing source'!B:L,3,0),0)</f>
        <v>0</v>
      </c>
      <c r="N175" s="177"/>
      <c r="O175" s="177"/>
      <c r="P175" s="295">
        <f t="shared" si="2"/>
        <v>10815</v>
      </c>
    </row>
    <row r="176" spans="2:16" s="288" customFormat="1" ht="14.1" customHeight="1">
      <c r="B176" s="288" t="s">
        <v>4309</v>
      </c>
      <c r="C176" s="177" t="s">
        <v>1604</v>
      </c>
      <c r="D176" s="177" t="s">
        <v>1181</v>
      </c>
      <c r="E176" s="295">
        <f>IFERROR(VLOOKUP(D176,'Pricing source'!B:L,3,0),0)</f>
        <v>468</v>
      </c>
      <c r="F176" s="177" t="s">
        <v>19</v>
      </c>
      <c r="G176" s="295">
        <f>IFERROR(VLOOKUP(F176,'Pricing source'!B:L,3,0),0)</f>
        <v>11824</v>
      </c>
      <c r="H176" s="177"/>
      <c r="I176" s="295">
        <f>IFERROR(VLOOKUP(H176,'Pricing source'!B:L,3,0),0)</f>
        <v>0</v>
      </c>
      <c r="J176" s="177"/>
      <c r="K176" s="295">
        <f>IFERROR(VLOOKUP(J176,'Pricing source'!B:L,3,0),0)</f>
        <v>0</v>
      </c>
      <c r="L176" s="177"/>
      <c r="M176" s="295">
        <f>IFERROR(VLOOKUP(L176,'Pricing source'!B:L,3,0),0)</f>
        <v>0</v>
      </c>
      <c r="N176" s="177"/>
      <c r="O176" s="177"/>
      <c r="P176" s="295">
        <f t="shared" si="2"/>
        <v>12292</v>
      </c>
    </row>
    <row r="177" spans="1:16" s="288" customFormat="1" ht="14.1" customHeight="1">
      <c r="B177" s="288" t="s">
        <v>4309</v>
      </c>
      <c r="C177" s="177" t="s">
        <v>1605</v>
      </c>
      <c r="D177" s="177" t="s">
        <v>1181</v>
      </c>
      <c r="E177" s="295">
        <f>IFERROR(VLOOKUP(D177,'Pricing source'!B:L,3,0),0)</f>
        <v>468</v>
      </c>
      <c r="F177" s="177" t="s">
        <v>31</v>
      </c>
      <c r="G177" s="295">
        <f>IFERROR(VLOOKUP(F177,'Pricing source'!B:L,3,0),0)</f>
        <v>18326</v>
      </c>
      <c r="H177" s="177"/>
      <c r="I177" s="295">
        <f>IFERROR(VLOOKUP(H177,'Pricing source'!B:L,3,0),0)</f>
        <v>0</v>
      </c>
      <c r="J177" s="177"/>
      <c r="K177" s="295">
        <f>IFERROR(VLOOKUP(J177,'Pricing source'!B:L,3,0),0)</f>
        <v>0</v>
      </c>
      <c r="L177" s="177"/>
      <c r="M177" s="295">
        <f>IFERROR(VLOOKUP(L177,'Pricing source'!B:L,3,0),0)</f>
        <v>0</v>
      </c>
      <c r="N177" s="177"/>
      <c r="O177" s="177"/>
      <c r="P177" s="295">
        <f t="shared" si="2"/>
        <v>18794</v>
      </c>
    </row>
    <row r="178" spans="1:16" s="288" customFormat="1" ht="14.1" customHeight="1">
      <c r="B178" s="288" t="s">
        <v>4309</v>
      </c>
      <c r="C178" s="177" t="s">
        <v>1606</v>
      </c>
      <c r="D178" s="177" t="s">
        <v>1181</v>
      </c>
      <c r="E178" s="295">
        <f>IFERROR(VLOOKUP(D178,'Pricing source'!B:L,3,0),0)</f>
        <v>468</v>
      </c>
      <c r="F178" s="177" t="s">
        <v>32</v>
      </c>
      <c r="G178" s="295">
        <f>IFERROR(VLOOKUP(F178,'Pricing source'!B:L,3,0),0)</f>
        <v>21729</v>
      </c>
      <c r="H178" s="177"/>
      <c r="I178" s="295">
        <f>IFERROR(VLOOKUP(H178,'Pricing source'!B:L,3,0),0)</f>
        <v>0</v>
      </c>
      <c r="J178" s="177"/>
      <c r="K178" s="295">
        <f>IFERROR(VLOOKUP(J178,'Pricing source'!B:L,3,0),0)</f>
        <v>0</v>
      </c>
      <c r="L178" s="177"/>
      <c r="M178" s="295">
        <f>IFERROR(VLOOKUP(L178,'Pricing source'!B:L,3,0),0)</f>
        <v>0</v>
      </c>
      <c r="N178" s="177"/>
      <c r="O178" s="177"/>
      <c r="P178" s="295">
        <f t="shared" si="2"/>
        <v>22197</v>
      </c>
    </row>
    <row r="179" spans="1:16" s="288" customFormat="1" ht="14.1" customHeight="1">
      <c r="B179" s="288" t="s">
        <v>4309</v>
      </c>
      <c r="C179" s="177" t="s">
        <v>1607</v>
      </c>
      <c r="D179" s="177" t="s">
        <v>1181</v>
      </c>
      <c r="E179" s="295">
        <f>IFERROR(VLOOKUP(D179,'Pricing source'!B:L,3,0),0)</f>
        <v>468</v>
      </c>
      <c r="F179" s="177" t="s">
        <v>33</v>
      </c>
      <c r="G179" s="295">
        <f>IFERROR(VLOOKUP(F179,'Pricing source'!B:L,3,0),0)</f>
        <v>24389</v>
      </c>
      <c r="H179" s="177"/>
      <c r="I179" s="295">
        <f>IFERROR(VLOOKUP(H179,'Pricing source'!B:L,3,0),0)</f>
        <v>0</v>
      </c>
      <c r="J179" s="177"/>
      <c r="K179" s="295">
        <f>IFERROR(VLOOKUP(J179,'Pricing source'!B:L,3,0),0)</f>
        <v>0</v>
      </c>
      <c r="L179" s="177"/>
      <c r="M179" s="295">
        <f>IFERROR(VLOOKUP(L179,'Pricing source'!B:L,3,0),0)</f>
        <v>0</v>
      </c>
      <c r="N179" s="177"/>
      <c r="O179" s="177"/>
      <c r="P179" s="295">
        <f t="shared" si="2"/>
        <v>24857</v>
      </c>
    </row>
    <row r="180" spans="1:16" s="288" customFormat="1" ht="14.1" customHeight="1">
      <c r="D180" s="177"/>
      <c r="E180" s="295">
        <f>IFERROR(VLOOKUP(D180,'Pricing source'!B:L,3,0),0)</f>
        <v>0</v>
      </c>
      <c r="F180" s="177"/>
      <c r="G180" s="295">
        <f>IFERROR(VLOOKUP(F180,'Pricing source'!B:L,3,0),0)</f>
        <v>0</v>
      </c>
      <c r="H180" s="177"/>
      <c r="I180" s="295">
        <f>IFERROR(VLOOKUP(H180,'Pricing source'!B:L,3,0),0)</f>
        <v>0</v>
      </c>
      <c r="J180" s="177"/>
      <c r="K180" s="295">
        <f>IFERROR(VLOOKUP(J180,'Pricing source'!B:L,3,0),0)</f>
        <v>0</v>
      </c>
      <c r="L180" s="177"/>
      <c r="M180" s="295">
        <f>IFERROR(VLOOKUP(L180,'Pricing source'!B:L,3,0),0)</f>
        <v>0</v>
      </c>
      <c r="N180" s="177"/>
      <c r="O180" s="177"/>
      <c r="P180" s="295"/>
    </row>
    <row r="181" spans="1:16" s="288" customFormat="1" ht="18.75">
      <c r="A181" s="288" t="s">
        <v>1016</v>
      </c>
      <c r="E181" s="295">
        <f>IFERROR(VLOOKUP(D181,'Pricing source'!B:L,3,0),0)</f>
        <v>0</v>
      </c>
      <c r="G181" s="289">
        <f>IFERROR(VLOOKUP(F181,'Pricing source'!B:L,3,0),0)</f>
        <v>0</v>
      </c>
      <c r="I181" s="295">
        <f>IFERROR(VLOOKUP(H181,'Pricing source'!B:L,3,0),0)</f>
        <v>0</v>
      </c>
      <c r="K181" s="295">
        <f>IFERROR(VLOOKUP(J181,'Pricing source'!B:L,3,0),0)</f>
        <v>0</v>
      </c>
      <c r="M181" s="295">
        <f>IFERROR(VLOOKUP(L181,'Pricing source'!B:L,3,0),0)</f>
        <v>0</v>
      </c>
      <c r="P181" s="289"/>
    </row>
    <row r="182" spans="1:16">
      <c r="A182" s="290"/>
      <c r="B182" s="291"/>
      <c r="C182" s="291"/>
      <c r="D182" s="292"/>
      <c r="E182" s="574">
        <f>IFERROR(VLOOKUP(D182,'Pricing source'!B:L,3,0),0)</f>
        <v>0</v>
      </c>
      <c r="F182" s="294"/>
      <c r="G182" s="293">
        <f>IFERROR(VLOOKUP(F182,'Pricing source'!B:L,3,0),0)</f>
        <v>0</v>
      </c>
      <c r="H182" s="294"/>
      <c r="I182" s="574">
        <f>IFERROR(VLOOKUP(H182,'Pricing source'!B:L,3,0),0)</f>
        <v>0</v>
      </c>
      <c r="J182" s="294"/>
      <c r="K182" s="574">
        <f>IFERROR(VLOOKUP(J182,'Pricing source'!B:L,3,0),0)</f>
        <v>0</v>
      </c>
      <c r="L182" s="294"/>
      <c r="M182" s="574">
        <f>IFERROR(VLOOKUP(L182,'Pricing source'!B:L,3,0),0)</f>
        <v>0</v>
      </c>
      <c r="N182" s="294"/>
      <c r="O182" s="294"/>
      <c r="P182" s="293"/>
    </row>
    <row r="183" spans="1:16" ht="14.1" customHeight="1">
      <c r="B183" s="177" t="s">
        <v>6474</v>
      </c>
      <c r="C183" s="177" t="s">
        <v>899</v>
      </c>
      <c r="D183" s="177" t="s">
        <v>6</v>
      </c>
      <c r="E183" s="295">
        <f>IFERROR(VLOOKUP(D183,'Pricing source'!B:L,3,0),0)</f>
        <v>4503</v>
      </c>
      <c r="F183" s="177" t="s">
        <v>3</v>
      </c>
      <c r="G183" s="295">
        <f>IFERROR(VLOOKUP(F183,'Pricing source'!B:L,3,0),0)</f>
        <v>3625</v>
      </c>
      <c r="I183" s="295">
        <f>IFERROR(VLOOKUP(H183,'Pricing source'!B:L,3,0),0)</f>
        <v>0</v>
      </c>
      <c r="K183" s="295">
        <f>IFERROR(VLOOKUP(J183,'Pricing source'!B:L,3,0),0)</f>
        <v>0</v>
      </c>
      <c r="M183" s="295">
        <f>IFERROR(VLOOKUP(L183,'Pricing source'!B:L,3,0),0)</f>
        <v>0</v>
      </c>
      <c r="P183" s="295">
        <f>M183+K183+I183+G183+E183</f>
        <v>8128</v>
      </c>
    </row>
    <row r="184" spans="1:16">
      <c r="B184" s="177" t="s">
        <v>6475</v>
      </c>
      <c r="C184" s="177" t="s">
        <v>908</v>
      </c>
      <c r="D184" s="177" t="s">
        <v>6</v>
      </c>
      <c r="E184" s="295">
        <f>IFERROR(VLOOKUP(D184,'Pricing source'!B:L,3,0),0)</f>
        <v>4503</v>
      </c>
      <c r="F184" s="177" t="s">
        <v>4</v>
      </c>
      <c r="G184" s="295">
        <f>IFERROR(VLOOKUP(F184,'Pricing source'!B:L,3,0),0)</f>
        <v>4365</v>
      </c>
      <c r="I184" s="295">
        <f>IFERROR(VLOOKUP(H184,'Pricing source'!B:L,3,0),0)</f>
        <v>0</v>
      </c>
      <c r="K184" s="295">
        <f>IFERROR(VLOOKUP(J184,'Pricing source'!B:L,3,0),0)</f>
        <v>0</v>
      </c>
      <c r="M184" s="295">
        <f>IFERROR(VLOOKUP(L184,'Pricing source'!B:L,3,0),0)</f>
        <v>0</v>
      </c>
      <c r="P184" s="295">
        <f t="shared" ref="P184:P349" si="3">M184+K184+I184+G184+E184</f>
        <v>8868</v>
      </c>
    </row>
    <row r="185" spans="1:16">
      <c r="B185" s="177" t="s">
        <v>6476</v>
      </c>
      <c r="C185" s="177" t="s">
        <v>917</v>
      </c>
      <c r="D185" s="177" t="s">
        <v>6</v>
      </c>
      <c r="E185" s="295">
        <f>IFERROR(VLOOKUP(D185,'Pricing source'!B:L,3,0),0)</f>
        <v>4503</v>
      </c>
      <c r="F185" s="177" t="s">
        <v>5</v>
      </c>
      <c r="G185" s="295">
        <f>IFERROR(VLOOKUP(F185,'Pricing source'!B:L,3,0),0)</f>
        <v>4704</v>
      </c>
      <c r="I185" s="295">
        <f>IFERROR(VLOOKUP(H185,'Pricing source'!B:L,3,0),0)</f>
        <v>0</v>
      </c>
      <c r="K185" s="295">
        <f>IFERROR(VLOOKUP(J185,'Pricing source'!B:L,3,0),0)</f>
        <v>0</v>
      </c>
      <c r="M185" s="295">
        <f>IFERROR(VLOOKUP(L185,'Pricing source'!B:L,3,0),0)</f>
        <v>0</v>
      </c>
      <c r="P185" s="295">
        <f t="shared" si="3"/>
        <v>9207</v>
      </c>
    </row>
    <row r="186" spans="1:16">
      <c r="B186" s="177" t="s">
        <v>6477</v>
      </c>
      <c r="C186" s="177" t="s">
        <v>901</v>
      </c>
      <c r="D186" s="177" t="s">
        <v>8</v>
      </c>
      <c r="E186" s="295">
        <f>IFERROR(VLOOKUP(D186,'Pricing source'!B:L,3,0),0)</f>
        <v>5854</v>
      </c>
      <c r="F186" s="177" t="s">
        <v>3</v>
      </c>
      <c r="G186" s="295">
        <f>IFERROR(VLOOKUP(F186,'Pricing source'!B:L,3,0),0)</f>
        <v>3625</v>
      </c>
      <c r="I186" s="295">
        <f>IFERROR(VLOOKUP(H186,'Pricing source'!B:L,3,0),0)</f>
        <v>0</v>
      </c>
      <c r="K186" s="295">
        <f>IFERROR(VLOOKUP(J186,'Pricing source'!B:L,3,0),0)</f>
        <v>0</v>
      </c>
      <c r="M186" s="295">
        <f>IFERROR(VLOOKUP(L186,'Pricing source'!B:L,3,0),0)</f>
        <v>0</v>
      </c>
      <c r="P186" s="295">
        <f t="shared" si="3"/>
        <v>9479</v>
      </c>
    </row>
    <row r="187" spans="1:16">
      <c r="B187" s="177" t="s">
        <v>6478</v>
      </c>
      <c r="C187" s="177" t="s">
        <v>910</v>
      </c>
      <c r="D187" s="177" t="s">
        <v>8</v>
      </c>
      <c r="E187" s="295">
        <f>IFERROR(VLOOKUP(D187,'Pricing source'!B:L,3,0),0)</f>
        <v>5854</v>
      </c>
      <c r="F187" s="177" t="s">
        <v>4</v>
      </c>
      <c r="G187" s="295">
        <f>IFERROR(VLOOKUP(F187,'Pricing source'!B:L,3,0),0)</f>
        <v>4365</v>
      </c>
      <c r="I187" s="295">
        <f>IFERROR(VLOOKUP(H187,'Pricing source'!B:L,3,0),0)</f>
        <v>0</v>
      </c>
      <c r="K187" s="295">
        <f>IFERROR(VLOOKUP(J187,'Pricing source'!B:L,3,0),0)</f>
        <v>0</v>
      </c>
      <c r="M187" s="295">
        <f>IFERROR(VLOOKUP(L187,'Pricing source'!B:L,3,0),0)</f>
        <v>0</v>
      </c>
      <c r="P187" s="295">
        <f t="shared" si="3"/>
        <v>10219</v>
      </c>
    </row>
    <row r="188" spans="1:16">
      <c r="B188" s="177" t="s">
        <v>6479</v>
      </c>
      <c r="C188" s="177" t="s">
        <v>919</v>
      </c>
      <c r="D188" s="177" t="s">
        <v>8</v>
      </c>
      <c r="E188" s="295">
        <f>IFERROR(VLOOKUP(D188,'Pricing source'!B:L,3,0),0)</f>
        <v>5854</v>
      </c>
      <c r="F188" s="177" t="s">
        <v>5</v>
      </c>
      <c r="G188" s="295">
        <f>IFERROR(VLOOKUP(F188,'Pricing source'!B:L,3,0),0)</f>
        <v>4704</v>
      </c>
      <c r="I188" s="295">
        <f>IFERROR(VLOOKUP(H188,'Pricing source'!B:L,3,0),0)</f>
        <v>0</v>
      </c>
      <c r="K188" s="295">
        <f>IFERROR(VLOOKUP(J188,'Pricing source'!B:L,3,0),0)</f>
        <v>0</v>
      </c>
      <c r="M188" s="295">
        <f>IFERROR(VLOOKUP(L188,'Pricing source'!B:L,3,0),0)</f>
        <v>0</v>
      </c>
      <c r="P188" s="295">
        <f t="shared" si="3"/>
        <v>10558</v>
      </c>
    </row>
    <row r="189" spans="1:16">
      <c r="B189" s="177" t="s">
        <v>6480</v>
      </c>
      <c r="C189" s="177" t="s">
        <v>900</v>
      </c>
      <c r="D189" s="177" t="s">
        <v>7</v>
      </c>
      <c r="E189" s="295">
        <f>IFERROR(VLOOKUP(D189,'Pricing source'!B:L,3,0),0)</f>
        <v>4965</v>
      </c>
      <c r="F189" s="177" t="s">
        <v>3</v>
      </c>
      <c r="G189" s="295">
        <f>IFERROR(VLOOKUP(F189,'Pricing source'!B:L,3,0),0)</f>
        <v>3625</v>
      </c>
      <c r="I189" s="295">
        <f>IFERROR(VLOOKUP(H189,'Pricing source'!B:L,3,0),0)</f>
        <v>0</v>
      </c>
      <c r="K189" s="295">
        <f>IFERROR(VLOOKUP(J189,'Pricing source'!B:L,3,0),0)</f>
        <v>0</v>
      </c>
      <c r="M189" s="295">
        <f>IFERROR(VLOOKUP(L189,'Pricing source'!B:L,3,0),0)</f>
        <v>0</v>
      </c>
      <c r="P189" s="295">
        <f t="shared" si="3"/>
        <v>8590</v>
      </c>
    </row>
    <row r="190" spans="1:16">
      <c r="B190" s="177" t="s">
        <v>6481</v>
      </c>
      <c r="C190" s="177" t="s">
        <v>909</v>
      </c>
      <c r="D190" s="177" t="s">
        <v>7</v>
      </c>
      <c r="E190" s="295">
        <f>IFERROR(VLOOKUP(D190,'Pricing source'!B:L,3,0),0)</f>
        <v>4965</v>
      </c>
      <c r="F190" s="177" t="s">
        <v>4</v>
      </c>
      <c r="G190" s="295">
        <f>IFERROR(VLOOKUP(F190,'Pricing source'!B:L,3,0),0)</f>
        <v>4365</v>
      </c>
      <c r="I190" s="295">
        <f>IFERROR(VLOOKUP(H190,'Pricing source'!B:L,3,0),0)</f>
        <v>0</v>
      </c>
      <c r="K190" s="295">
        <f>IFERROR(VLOOKUP(J190,'Pricing source'!B:L,3,0),0)</f>
        <v>0</v>
      </c>
      <c r="M190" s="295">
        <f>IFERROR(VLOOKUP(L190,'Pricing source'!B:L,3,0),0)</f>
        <v>0</v>
      </c>
      <c r="P190" s="295">
        <f t="shared" si="3"/>
        <v>9330</v>
      </c>
    </row>
    <row r="191" spans="1:16">
      <c r="B191" s="177" t="s">
        <v>6482</v>
      </c>
      <c r="C191" s="177" t="s">
        <v>918</v>
      </c>
      <c r="D191" s="177" t="s">
        <v>7</v>
      </c>
      <c r="E191" s="295">
        <f>IFERROR(VLOOKUP(D191,'Pricing source'!B:L,3,0),0)</f>
        <v>4965</v>
      </c>
      <c r="F191" s="177" t="s">
        <v>5</v>
      </c>
      <c r="G191" s="295">
        <f>IFERROR(VLOOKUP(F191,'Pricing source'!B:L,3,0),0)</f>
        <v>4704</v>
      </c>
      <c r="I191" s="295">
        <f>IFERROR(VLOOKUP(H191,'Pricing source'!B:L,3,0),0)</f>
        <v>0</v>
      </c>
      <c r="K191" s="295">
        <f>IFERROR(VLOOKUP(J191,'Pricing source'!B:L,3,0),0)</f>
        <v>0</v>
      </c>
      <c r="M191" s="295">
        <f>IFERROR(VLOOKUP(L191,'Pricing source'!B:L,3,0),0)</f>
        <v>0</v>
      </c>
      <c r="P191" s="295">
        <f t="shared" si="3"/>
        <v>9669</v>
      </c>
    </row>
    <row r="192" spans="1:16">
      <c r="B192" s="177" t="s">
        <v>6483</v>
      </c>
      <c r="C192" s="177" t="s">
        <v>958</v>
      </c>
      <c r="D192" s="177" t="s">
        <v>9</v>
      </c>
      <c r="E192" s="295">
        <f>IFERROR(VLOOKUP(D192,'Pricing source'!B:L,3,0),0)</f>
        <v>2537</v>
      </c>
      <c r="F192" s="177" t="s">
        <v>3</v>
      </c>
      <c r="G192" s="295">
        <f>IFERROR(VLOOKUP(F192,'Pricing source'!B:L,3,0),0)</f>
        <v>3625</v>
      </c>
      <c r="I192" s="295">
        <f>IFERROR(VLOOKUP(H192,'Pricing source'!B:L,3,0),0)</f>
        <v>0</v>
      </c>
      <c r="K192" s="295">
        <f>IFERROR(VLOOKUP(J192,'Pricing source'!B:L,3,0),0)</f>
        <v>0</v>
      </c>
      <c r="M192" s="295">
        <f>IFERROR(VLOOKUP(L192,'Pricing source'!B:L,3,0),0)</f>
        <v>0</v>
      </c>
      <c r="P192" s="295">
        <f t="shared" si="3"/>
        <v>6162</v>
      </c>
    </row>
    <row r="193" spans="1:18">
      <c r="B193" s="177" t="s">
        <v>6484</v>
      </c>
      <c r="C193" s="177" t="s">
        <v>961</v>
      </c>
      <c r="D193" s="177" t="s">
        <v>9</v>
      </c>
      <c r="E193" s="295">
        <f>IFERROR(VLOOKUP(D193,'Pricing source'!B:L,3,0),0)</f>
        <v>2537</v>
      </c>
      <c r="F193" s="177" t="s">
        <v>4</v>
      </c>
      <c r="G193" s="295">
        <f>IFERROR(VLOOKUP(F193,'Pricing source'!B:L,3,0),0)</f>
        <v>4365</v>
      </c>
      <c r="I193" s="295">
        <f>IFERROR(VLOOKUP(H193,'Pricing source'!B:L,3,0),0)</f>
        <v>0</v>
      </c>
      <c r="K193" s="295">
        <f>IFERROR(VLOOKUP(J193,'Pricing source'!B:L,3,0),0)</f>
        <v>0</v>
      </c>
      <c r="M193" s="295">
        <f>IFERROR(VLOOKUP(L193,'Pricing source'!B:L,3,0),0)</f>
        <v>0</v>
      </c>
      <c r="P193" s="295">
        <f t="shared" si="3"/>
        <v>6902</v>
      </c>
    </row>
    <row r="194" spans="1:18">
      <c r="B194" s="177" t="s">
        <v>6485</v>
      </c>
      <c r="C194" s="177" t="s">
        <v>965</v>
      </c>
      <c r="D194" s="177" t="s">
        <v>9</v>
      </c>
      <c r="E194" s="295">
        <f>IFERROR(VLOOKUP(D194,'Pricing source'!B:L,3,0),0)</f>
        <v>2537</v>
      </c>
      <c r="F194" s="177" t="s">
        <v>5</v>
      </c>
      <c r="G194" s="295">
        <f>IFERROR(VLOOKUP(F194,'Pricing source'!B:L,3,0),0)</f>
        <v>4704</v>
      </c>
      <c r="I194" s="295">
        <f>IFERROR(VLOOKUP(H194,'Pricing source'!B:L,3,0),0)</f>
        <v>0</v>
      </c>
      <c r="K194" s="295">
        <f>IFERROR(VLOOKUP(J194,'Pricing source'!B:L,3,0),0)</f>
        <v>0</v>
      </c>
      <c r="M194" s="295">
        <f>IFERROR(VLOOKUP(L194,'Pricing source'!B:L,3,0),0)</f>
        <v>0</v>
      </c>
      <c r="P194" s="295">
        <f t="shared" si="3"/>
        <v>7241</v>
      </c>
    </row>
    <row r="195" spans="1:18">
      <c r="E195" s="295">
        <f>IFERROR(VLOOKUP(D195,'Pricing source'!B:L,3,0),0)</f>
        <v>0</v>
      </c>
      <c r="G195" s="295">
        <f>IFERROR(VLOOKUP(F195,'Pricing source'!B:L,3,0),0)</f>
        <v>0</v>
      </c>
      <c r="I195" s="295">
        <f>IFERROR(VLOOKUP(H195,'Pricing source'!B:L,3,0),0)</f>
        <v>0</v>
      </c>
      <c r="K195" s="295">
        <f>IFERROR(VLOOKUP(J195,'Pricing source'!B:L,3,0),0)</f>
        <v>0</v>
      </c>
      <c r="M195" s="295">
        <f>IFERROR(VLOOKUP(L195,'Pricing source'!B:L,3,0),0)</f>
        <v>0</v>
      </c>
      <c r="P195" s="295">
        <f t="shared" si="3"/>
        <v>0</v>
      </c>
    </row>
    <row r="196" spans="1:18" s="288" customFormat="1" ht="18.75">
      <c r="A196" s="288" t="s">
        <v>1017</v>
      </c>
      <c r="E196" s="295">
        <f>IFERROR(VLOOKUP(D196,'Pricing source'!B:L,3,0),0)</f>
        <v>0</v>
      </c>
      <c r="G196" s="289">
        <f>IFERROR(VLOOKUP(F196,'Pricing source'!B:L,3,0),0)</f>
        <v>0</v>
      </c>
      <c r="I196" s="295">
        <f>IFERROR(VLOOKUP(H196,'Pricing source'!B:L,3,0),0)</f>
        <v>0</v>
      </c>
      <c r="K196" s="295">
        <f>IFERROR(VLOOKUP(J196,'Pricing source'!B:L,3,0),0)</f>
        <v>0</v>
      </c>
      <c r="M196" s="295">
        <f>IFERROR(VLOOKUP(L196,'Pricing source'!B:L,3,0),0)</f>
        <v>0</v>
      </c>
      <c r="P196" s="289">
        <f t="shared" si="3"/>
        <v>0</v>
      </c>
    </row>
    <row r="197" spans="1:18">
      <c r="A197" s="290"/>
      <c r="B197" s="291"/>
      <c r="C197" s="291"/>
      <c r="D197" s="292"/>
      <c r="E197" s="574">
        <f>IFERROR(VLOOKUP(D197,'Pricing source'!B:L,3,0),0)</f>
        <v>0</v>
      </c>
      <c r="F197" s="294"/>
      <c r="G197" s="293">
        <f>IFERROR(VLOOKUP(F197,'Pricing source'!B:L,3,0),0)</f>
        <v>0</v>
      </c>
      <c r="H197" s="294"/>
      <c r="I197" s="574">
        <f>IFERROR(VLOOKUP(H197,'Pricing source'!B:L,3,0),0)</f>
        <v>0</v>
      </c>
      <c r="J197" s="294"/>
      <c r="K197" s="574">
        <f>IFERROR(VLOOKUP(J197,'Pricing source'!B:L,3,0),0)</f>
        <v>0</v>
      </c>
      <c r="L197" s="294"/>
      <c r="M197" s="574">
        <f>IFERROR(VLOOKUP(L197,'Pricing source'!B:L,3,0),0)</f>
        <v>0</v>
      </c>
      <c r="N197" s="294"/>
      <c r="O197" s="294"/>
      <c r="P197" s="293">
        <f t="shared" si="3"/>
        <v>0</v>
      </c>
    </row>
    <row r="198" spans="1:18">
      <c r="B198" s="178" t="s">
        <v>6486</v>
      </c>
      <c r="C198" s="177" t="s">
        <v>890</v>
      </c>
      <c r="D198" s="177" t="s">
        <v>46</v>
      </c>
      <c r="E198" s="295">
        <f>IFERROR(VLOOKUP(D198,'Pricing source'!B:L,3,0),0)</f>
        <v>4654.8</v>
      </c>
      <c r="F198" s="177" t="s">
        <v>37</v>
      </c>
      <c r="G198" s="295">
        <f>IFERROR(VLOOKUP(F198,'Pricing source'!B:L,3,0),0)</f>
        <v>1836</v>
      </c>
      <c r="H198" s="177" t="s">
        <v>91</v>
      </c>
      <c r="I198" s="295">
        <f>IFERROR(VLOOKUP(H198,'Pricing source'!B:L,3,0),0)</f>
        <v>152</v>
      </c>
      <c r="K198" s="295">
        <f>IFERROR(VLOOKUP(J198,'Pricing source'!B:L,3,0),0)</f>
        <v>0</v>
      </c>
      <c r="M198" s="295">
        <f>IFERROR(VLOOKUP(L198,'Pricing source'!B:L,3,0),0)</f>
        <v>0</v>
      </c>
      <c r="P198" s="295">
        <f t="shared" si="3"/>
        <v>6642.8</v>
      </c>
    </row>
    <row r="199" spans="1:18">
      <c r="B199" s="178" t="s">
        <v>6487</v>
      </c>
      <c r="C199" s="177" t="s">
        <v>896</v>
      </c>
      <c r="D199" s="177" t="s">
        <v>46</v>
      </c>
      <c r="E199" s="295">
        <f>IFERROR(VLOOKUP(D199,'Pricing source'!B:L,3,0),0)</f>
        <v>4654.8</v>
      </c>
      <c r="F199" s="177" t="s">
        <v>38</v>
      </c>
      <c r="G199" s="295">
        <f>IFERROR(VLOOKUP(F199,'Pricing source'!B:L,3,0),0)</f>
        <v>2045</v>
      </c>
      <c r="H199" s="177" t="s">
        <v>91</v>
      </c>
      <c r="I199" s="295">
        <f>IFERROR(VLOOKUP(H199,'Pricing source'!B:L,3,0),0)</f>
        <v>152</v>
      </c>
      <c r="K199" s="295">
        <f>IFERROR(VLOOKUP(J199,'Pricing source'!B:L,3,0),0)</f>
        <v>0</v>
      </c>
      <c r="M199" s="295">
        <f>IFERROR(VLOOKUP(L199,'Pricing source'!B:L,3,0),0)</f>
        <v>0</v>
      </c>
      <c r="P199" s="295">
        <f t="shared" si="3"/>
        <v>6851.8</v>
      </c>
    </row>
    <row r="200" spans="1:18">
      <c r="B200" s="178" t="s">
        <v>6488</v>
      </c>
      <c r="C200" s="177" t="s">
        <v>905</v>
      </c>
      <c r="D200" s="177" t="s">
        <v>46</v>
      </c>
      <c r="E200" s="295">
        <f>IFERROR(VLOOKUP(D200,'Pricing source'!B:L,3,0),0)</f>
        <v>4654.8</v>
      </c>
      <c r="F200" s="177" t="s">
        <v>39</v>
      </c>
      <c r="G200" s="295">
        <f>IFERROR(VLOOKUP(F200,'Pricing source'!B:L,3,0),0)</f>
        <v>2579</v>
      </c>
      <c r="H200" s="177" t="s">
        <v>91</v>
      </c>
      <c r="I200" s="295">
        <f>IFERROR(VLOOKUP(H200,'Pricing source'!B:L,3,0),0)</f>
        <v>152</v>
      </c>
      <c r="K200" s="295">
        <f>IFERROR(VLOOKUP(J200,'Pricing source'!B:L,3,0),0)</f>
        <v>0</v>
      </c>
      <c r="M200" s="295">
        <f>IFERROR(VLOOKUP(L200,'Pricing source'!B:L,3,0),0)</f>
        <v>0</v>
      </c>
      <c r="P200" s="295">
        <f t="shared" si="3"/>
        <v>7385.8</v>
      </c>
    </row>
    <row r="201" spans="1:18">
      <c r="B201" s="178" t="s">
        <v>6489</v>
      </c>
      <c r="C201" s="177" t="s">
        <v>914</v>
      </c>
      <c r="D201" s="177" t="s">
        <v>46</v>
      </c>
      <c r="E201" s="295">
        <f>IFERROR(VLOOKUP(D201,'Pricing source'!B:L,3,0),0)</f>
        <v>4654.8</v>
      </c>
      <c r="F201" s="177" t="s">
        <v>40</v>
      </c>
      <c r="G201" s="295">
        <f>IFERROR(VLOOKUP(F201,'Pricing source'!B:L,3,0),0)</f>
        <v>2953</v>
      </c>
      <c r="H201" s="177" t="s">
        <v>91</v>
      </c>
      <c r="I201" s="295">
        <f>IFERROR(VLOOKUP(H201,'Pricing source'!B:L,3,0),0)</f>
        <v>152</v>
      </c>
      <c r="K201" s="295">
        <f>IFERROR(VLOOKUP(J201,'Pricing source'!B:L,3,0),0)</f>
        <v>0</v>
      </c>
      <c r="M201" s="295">
        <f>IFERROR(VLOOKUP(L201,'Pricing source'!B:L,3,0),0)</f>
        <v>0</v>
      </c>
      <c r="P201" s="295">
        <f t="shared" si="3"/>
        <v>7759.8</v>
      </c>
    </row>
    <row r="202" spans="1:18">
      <c r="B202" s="178" t="s">
        <v>4309</v>
      </c>
      <c r="C202" s="177" t="s">
        <v>2828</v>
      </c>
      <c r="D202" s="177" t="s">
        <v>49</v>
      </c>
      <c r="E202" s="295">
        <f>IFERROR(VLOOKUP(D202,'Pricing source'!B:L,3,0),0)</f>
        <v>5679.9000000000005</v>
      </c>
      <c r="F202" s="177" t="s">
        <v>41</v>
      </c>
      <c r="G202" s="295">
        <f>IFERROR(VLOOKUP(F202,'Pricing source'!B:L,3,0),0)</f>
        <v>4174</v>
      </c>
      <c r="H202" s="177" t="s">
        <v>91</v>
      </c>
      <c r="I202" s="295">
        <f>IFERROR(VLOOKUP(H202,'Pricing source'!B:L,3,0),0)</f>
        <v>152</v>
      </c>
      <c r="K202" s="295">
        <f>IFERROR(VLOOKUP(J202,'Pricing source'!B:L,3,0),0)</f>
        <v>0</v>
      </c>
      <c r="M202" s="295">
        <f>IFERROR(VLOOKUP(L202,'Pricing source'!B:L,3,0),0)</f>
        <v>0</v>
      </c>
      <c r="P202" s="295">
        <f>M202+K202+I202+G202+E202</f>
        <v>10005.900000000001</v>
      </c>
      <c r="R202" s="498"/>
    </row>
    <row r="203" spans="1:18">
      <c r="B203" s="178" t="s">
        <v>4309</v>
      </c>
      <c r="C203" s="177" t="s">
        <v>3831</v>
      </c>
      <c r="D203" s="177" t="s">
        <v>3082</v>
      </c>
      <c r="E203" s="295">
        <f>IFERROR(VLOOKUP(D203,'Pricing source'!B:L,3,0),0)</f>
        <v>6208.2</v>
      </c>
      <c r="F203" s="177" t="s">
        <v>3056</v>
      </c>
      <c r="G203" s="295">
        <f>IFERROR(VLOOKUP(F203,'Pricing source'!B:L,3,0),0)</f>
        <v>4966.2</v>
      </c>
      <c r="H203" s="177" t="s">
        <v>91</v>
      </c>
      <c r="I203" s="295">
        <f>IFERROR(VLOOKUP(H203,'Pricing source'!B:L,3,0),0)</f>
        <v>152</v>
      </c>
      <c r="K203" s="295">
        <f>IFERROR(VLOOKUP(J203,'Pricing source'!B:L,3,0),0)</f>
        <v>0</v>
      </c>
      <c r="M203" s="295">
        <f>IFERROR(VLOOKUP(L203,'Pricing source'!B:L,3,0),0)</f>
        <v>0</v>
      </c>
      <c r="P203" s="295">
        <f>M203+K203+I203+G203+E203</f>
        <v>11326.4</v>
      </c>
      <c r="R203" s="498"/>
    </row>
    <row r="204" spans="1:18">
      <c r="B204" s="178" t="s">
        <v>6490</v>
      </c>
      <c r="C204" s="177" t="s">
        <v>892</v>
      </c>
      <c r="D204" s="177" t="s">
        <v>47</v>
      </c>
      <c r="E204" s="295">
        <f>IFERROR(VLOOKUP(D204,'Pricing source'!B:L,3,0),0)</f>
        <v>6052</v>
      </c>
      <c r="F204" s="177" t="s">
        <v>37</v>
      </c>
      <c r="G204" s="295">
        <f>IFERROR(VLOOKUP(F204,'Pricing source'!B:L,3,0),0)</f>
        <v>1836</v>
      </c>
      <c r="H204" s="177" t="s">
        <v>91</v>
      </c>
      <c r="I204" s="295">
        <f>IFERROR(VLOOKUP(H204,'Pricing source'!B:L,3,0),0)</f>
        <v>152</v>
      </c>
      <c r="K204" s="295">
        <f>IFERROR(VLOOKUP(J204,'Pricing source'!B:L,3,0),0)</f>
        <v>0</v>
      </c>
      <c r="M204" s="295">
        <f>IFERROR(VLOOKUP(L204,'Pricing source'!B:L,3,0),0)</f>
        <v>0</v>
      </c>
      <c r="P204" s="295">
        <f t="shared" si="3"/>
        <v>8040</v>
      </c>
    </row>
    <row r="205" spans="1:18">
      <c r="B205" s="178" t="s">
        <v>6491</v>
      </c>
      <c r="C205" s="177" t="s">
        <v>898</v>
      </c>
      <c r="D205" s="177" t="s">
        <v>47</v>
      </c>
      <c r="E205" s="295">
        <f>IFERROR(VLOOKUP(D205,'Pricing source'!B:L,3,0),0)</f>
        <v>6052</v>
      </c>
      <c r="F205" s="177" t="s">
        <v>38</v>
      </c>
      <c r="G205" s="295">
        <f>IFERROR(VLOOKUP(F205,'Pricing source'!B:L,3,0),0)</f>
        <v>2045</v>
      </c>
      <c r="H205" s="177" t="s">
        <v>91</v>
      </c>
      <c r="I205" s="295">
        <f>IFERROR(VLOOKUP(H205,'Pricing source'!B:L,3,0),0)</f>
        <v>152</v>
      </c>
      <c r="K205" s="295">
        <f>IFERROR(VLOOKUP(J205,'Pricing source'!B:L,3,0),0)</f>
        <v>0</v>
      </c>
      <c r="M205" s="295">
        <f>IFERROR(VLOOKUP(L205,'Pricing source'!B:L,3,0),0)</f>
        <v>0</v>
      </c>
      <c r="P205" s="295">
        <f t="shared" si="3"/>
        <v>8249</v>
      </c>
    </row>
    <row r="206" spans="1:18">
      <c r="B206" s="178" t="s">
        <v>6492</v>
      </c>
      <c r="C206" s="177" t="s">
        <v>907</v>
      </c>
      <c r="D206" s="177" t="s">
        <v>47</v>
      </c>
      <c r="E206" s="295">
        <f>IFERROR(VLOOKUP(D206,'Pricing source'!B:L,3,0),0)</f>
        <v>6052</v>
      </c>
      <c r="F206" s="177" t="s">
        <v>39</v>
      </c>
      <c r="G206" s="295">
        <f>IFERROR(VLOOKUP(F206,'Pricing source'!B:L,3,0),0)</f>
        <v>2579</v>
      </c>
      <c r="H206" s="177" t="s">
        <v>91</v>
      </c>
      <c r="I206" s="295">
        <f>IFERROR(VLOOKUP(H206,'Pricing source'!B:L,3,0),0)</f>
        <v>152</v>
      </c>
      <c r="K206" s="295">
        <f>IFERROR(VLOOKUP(J206,'Pricing source'!B:L,3,0),0)</f>
        <v>0</v>
      </c>
      <c r="M206" s="295">
        <f>IFERROR(VLOOKUP(L206,'Pricing source'!B:L,3,0),0)</f>
        <v>0</v>
      </c>
      <c r="P206" s="295">
        <f t="shared" si="3"/>
        <v>8783</v>
      </c>
    </row>
    <row r="207" spans="1:18">
      <c r="B207" s="178" t="s">
        <v>6493</v>
      </c>
      <c r="C207" s="177" t="s">
        <v>916</v>
      </c>
      <c r="D207" s="177" t="s">
        <v>47</v>
      </c>
      <c r="E207" s="295">
        <f>IFERROR(VLOOKUP(D207,'Pricing source'!B:L,3,0),0)</f>
        <v>6052</v>
      </c>
      <c r="F207" s="177" t="s">
        <v>40</v>
      </c>
      <c r="G207" s="295">
        <f>IFERROR(VLOOKUP(F207,'Pricing source'!B:L,3,0),0)</f>
        <v>2953</v>
      </c>
      <c r="H207" s="177" t="s">
        <v>91</v>
      </c>
      <c r="I207" s="295">
        <f>IFERROR(VLOOKUP(H207,'Pricing source'!B:L,3,0),0)</f>
        <v>152</v>
      </c>
      <c r="K207" s="295">
        <f>IFERROR(VLOOKUP(J207,'Pricing source'!B:L,3,0),0)</f>
        <v>0</v>
      </c>
      <c r="M207" s="295">
        <f>IFERROR(VLOOKUP(L207,'Pricing source'!B:L,3,0),0)</f>
        <v>0</v>
      </c>
      <c r="P207" s="295">
        <f t="shared" si="3"/>
        <v>9157</v>
      </c>
    </row>
    <row r="208" spans="1:18">
      <c r="B208" s="178" t="s">
        <v>6494</v>
      </c>
      <c r="C208" s="177" t="s">
        <v>891</v>
      </c>
      <c r="D208" s="177" t="s">
        <v>48</v>
      </c>
      <c r="E208" s="295">
        <f>IFERROR(VLOOKUP(D208,'Pricing source'!B:L,3,0),0)</f>
        <v>5116.8</v>
      </c>
      <c r="F208" s="177" t="s">
        <v>37</v>
      </c>
      <c r="G208" s="295">
        <f>IFERROR(VLOOKUP(F208,'Pricing source'!B:L,3,0),0)</f>
        <v>1836</v>
      </c>
      <c r="H208" s="177" t="s">
        <v>91</v>
      </c>
      <c r="I208" s="295">
        <f>IFERROR(VLOOKUP(H208,'Pricing source'!B:L,3,0),0)</f>
        <v>152</v>
      </c>
      <c r="K208" s="295">
        <f>IFERROR(VLOOKUP(J208,'Pricing source'!B:L,3,0),0)</f>
        <v>0</v>
      </c>
      <c r="M208" s="295">
        <f>IFERROR(VLOOKUP(L208,'Pricing source'!B:L,3,0),0)</f>
        <v>0</v>
      </c>
      <c r="P208" s="295">
        <f t="shared" si="3"/>
        <v>7104.8</v>
      </c>
    </row>
    <row r="209" spans="2:16">
      <c r="B209" s="178" t="s">
        <v>6495</v>
      </c>
      <c r="C209" s="177" t="s">
        <v>897</v>
      </c>
      <c r="D209" s="177" t="s">
        <v>48</v>
      </c>
      <c r="E209" s="295">
        <f>IFERROR(VLOOKUP(D209,'Pricing source'!B:L,3,0),0)</f>
        <v>5116.8</v>
      </c>
      <c r="F209" s="177" t="s">
        <v>38</v>
      </c>
      <c r="G209" s="295">
        <f>IFERROR(VLOOKUP(F209,'Pricing source'!B:L,3,0),0)</f>
        <v>2045</v>
      </c>
      <c r="H209" s="177" t="s">
        <v>91</v>
      </c>
      <c r="I209" s="295">
        <f>IFERROR(VLOOKUP(H209,'Pricing source'!B:L,3,0),0)</f>
        <v>152</v>
      </c>
      <c r="K209" s="295">
        <f>IFERROR(VLOOKUP(J209,'Pricing source'!B:L,3,0),0)</f>
        <v>0</v>
      </c>
      <c r="M209" s="295">
        <f>IFERROR(VLOOKUP(L209,'Pricing source'!B:L,3,0),0)</f>
        <v>0</v>
      </c>
      <c r="P209" s="295">
        <f t="shared" si="3"/>
        <v>7313.8</v>
      </c>
    </row>
    <row r="210" spans="2:16">
      <c r="B210" s="178" t="s">
        <v>6496</v>
      </c>
      <c r="C210" s="177" t="s">
        <v>906</v>
      </c>
      <c r="D210" s="177" t="s">
        <v>48</v>
      </c>
      <c r="E210" s="295">
        <f>IFERROR(VLOOKUP(D210,'Pricing source'!B:L,3,0),0)</f>
        <v>5116.8</v>
      </c>
      <c r="F210" s="177" t="s">
        <v>39</v>
      </c>
      <c r="G210" s="295">
        <f>IFERROR(VLOOKUP(F210,'Pricing source'!B:L,3,0),0)</f>
        <v>2579</v>
      </c>
      <c r="H210" s="177" t="s">
        <v>91</v>
      </c>
      <c r="I210" s="295">
        <f>IFERROR(VLOOKUP(H210,'Pricing source'!B:L,3,0),0)</f>
        <v>152</v>
      </c>
      <c r="K210" s="295">
        <f>IFERROR(VLOOKUP(J210,'Pricing source'!B:L,3,0),0)</f>
        <v>0</v>
      </c>
      <c r="M210" s="295">
        <f>IFERROR(VLOOKUP(L210,'Pricing source'!B:L,3,0),0)</f>
        <v>0</v>
      </c>
      <c r="P210" s="295">
        <f t="shared" si="3"/>
        <v>7847.8</v>
      </c>
    </row>
    <row r="211" spans="2:16">
      <c r="B211" s="178" t="s">
        <v>6497</v>
      </c>
      <c r="C211" s="177" t="s">
        <v>915</v>
      </c>
      <c r="D211" s="177" t="s">
        <v>48</v>
      </c>
      <c r="E211" s="295">
        <f>IFERROR(VLOOKUP(D211,'Pricing source'!B:L,3,0),0)</f>
        <v>5116.8</v>
      </c>
      <c r="F211" s="177" t="s">
        <v>40</v>
      </c>
      <c r="G211" s="295">
        <f>IFERROR(VLOOKUP(F211,'Pricing source'!B:L,3,0),0)</f>
        <v>2953</v>
      </c>
      <c r="H211" s="177" t="s">
        <v>91</v>
      </c>
      <c r="I211" s="295">
        <f>IFERROR(VLOOKUP(H211,'Pricing source'!B:L,3,0),0)</f>
        <v>152</v>
      </c>
      <c r="K211" s="295">
        <f>IFERROR(VLOOKUP(J211,'Pricing source'!B:L,3,0),0)</f>
        <v>0</v>
      </c>
      <c r="M211" s="295">
        <f>IFERROR(VLOOKUP(L211,'Pricing source'!B:L,3,0),0)</f>
        <v>0</v>
      </c>
      <c r="P211" s="295">
        <f t="shared" si="3"/>
        <v>8221.7999999999993</v>
      </c>
    </row>
    <row r="212" spans="2:16">
      <c r="B212" s="178" t="s">
        <v>4309</v>
      </c>
      <c r="C212" s="177" t="s">
        <v>2827</v>
      </c>
      <c r="D212" s="177" t="s">
        <v>50</v>
      </c>
      <c r="E212" s="295">
        <f>IFERROR(VLOOKUP(D212,'Pricing source'!B:L,3,0),0)</f>
        <v>6141.9000000000005</v>
      </c>
      <c r="F212" s="177" t="s">
        <v>41</v>
      </c>
      <c r="G212" s="295">
        <f>IFERROR(VLOOKUP(F212,'Pricing source'!B:L,3,0),0)</f>
        <v>4174</v>
      </c>
      <c r="H212" s="177" t="s">
        <v>91</v>
      </c>
      <c r="I212" s="295">
        <f>IFERROR(VLOOKUP(H212,'Pricing source'!B:L,3,0),0)</f>
        <v>152</v>
      </c>
      <c r="K212" s="295">
        <f>IFERROR(VLOOKUP(J212,'Pricing source'!B:L,3,0),0)</f>
        <v>0</v>
      </c>
      <c r="M212" s="295">
        <f>IFERROR(VLOOKUP(L212,'Pricing source'!B:L,3,0),0)</f>
        <v>0</v>
      </c>
      <c r="P212" s="295">
        <f>M212+K212+I212+G212+E212</f>
        <v>10467.900000000001</v>
      </c>
    </row>
    <row r="213" spans="2:16">
      <c r="B213" s="178" t="s">
        <v>4309</v>
      </c>
      <c r="C213" s="177" t="s">
        <v>3832</v>
      </c>
      <c r="D213" s="177" t="s">
        <v>3084</v>
      </c>
      <c r="E213" s="295">
        <f>IFERROR(VLOOKUP(D213,'Pricing source'!B:L,3,0),0)</f>
        <v>6670.2</v>
      </c>
      <c r="F213" s="177" t="s">
        <v>3056</v>
      </c>
      <c r="G213" s="295">
        <f>IFERROR(VLOOKUP(F213,'Pricing source'!B:L,3,0),0)</f>
        <v>4966.2</v>
      </c>
      <c r="H213" s="177" t="s">
        <v>91</v>
      </c>
      <c r="I213" s="295">
        <f>IFERROR(VLOOKUP(H213,'Pricing source'!B:L,3,0),0)</f>
        <v>152</v>
      </c>
      <c r="K213" s="295">
        <f>IFERROR(VLOOKUP(J213,'Pricing source'!B:L,3,0),0)</f>
        <v>0</v>
      </c>
      <c r="M213" s="295">
        <f>IFERROR(VLOOKUP(L213,'Pricing source'!B:L,3,0),0)</f>
        <v>0</v>
      </c>
      <c r="P213" s="295">
        <f>M213+K213+I213+G213+E213</f>
        <v>11788.4</v>
      </c>
    </row>
    <row r="214" spans="2:16">
      <c r="B214" s="178" t="s">
        <v>4309</v>
      </c>
      <c r="C214" s="177" t="s">
        <v>4071</v>
      </c>
      <c r="D214" s="177" t="s">
        <v>3074</v>
      </c>
      <c r="E214" s="295">
        <f>IFERROR(VLOOKUP(D214,'Pricing source'!B:L,3,0),0)</f>
        <v>5851</v>
      </c>
      <c r="F214" s="177" t="s">
        <v>40</v>
      </c>
      <c r="G214" s="295">
        <f>IFERROR(VLOOKUP(F214,'Pricing source'!B:L,3,0),0)</f>
        <v>2953</v>
      </c>
      <c r="H214" s="177" t="s">
        <v>91</v>
      </c>
      <c r="I214" s="295">
        <f>IFERROR(VLOOKUP(H214,'Pricing source'!B:L,3,0),0)</f>
        <v>152</v>
      </c>
      <c r="K214" s="295">
        <f>IFERROR(VLOOKUP(J214,'Pricing source'!B:L,3,0),0)</f>
        <v>0</v>
      </c>
      <c r="M214" s="295">
        <f>IFERROR(VLOOKUP(L214,'Pricing source'!B:L,3,0),0)</f>
        <v>0</v>
      </c>
      <c r="P214" s="295">
        <f t="shared" ref="P214:P231" si="4">M214+K214+I214+G214+E214</f>
        <v>8956</v>
      </c>
    </row>
    <row r="215" spans="2:16">
      <c r="B215" s="178" t="s">
        <v>4309</v>
      </c>
      <c r="C215" s="177" t="s">
        <v>4068</v>
      </c>
      <c r="D215" s="177" t="s">
        <v>3074</v>
      </c>
      <c r="E215" s="295">
        <f>IFERROR(VLOOKUP(D215,'Pricing source'!B:L,3,0),0)</f>
        <v>5851</v>
      </c>
      <c r="F215" s="177" t="s">
        <v>41</v>
      </c>
      <c r="G215" s="295">
        <f>IFERROR(VLOOKUP(F215,'Pricing source'!B:L,3,0),0)</f>
        <v>4174</v>
      </c>
      <c r="H215" s="177" t="s">
        <v>91</v>
      </c>
      <c r="I215" s="295">
        <f>IFERROR(VLOOKUP(H215,'Pricing source'!B:L,3,0),0)</f>
        <v>152</v>
      </c>
      <c r="K215" s="295">
        <f>IFERROR(VLOOKUP(J215,'Pricing source'!B:L,3,0),0)</f>
        <v>0</v>
      </c>
      <c r="M215" s="295">
        <f>IFERROR(VLOOKUP(L215,'Pricing source'!B:L,3,0),0)</f>
        <v>0</v>
      </c>
      <c r="P215" s="295">
        <f t="shared" si="4"/>
        <v>10177</v>
      </c>
    </row>
    <row r="216" spans="2:16">
      <c r="B216" s="178" t="s">
        <v>4309</v>
      </c>
      <c r="C216" s="177" t="s">
        <v>4072</v>
      </c>
      <c r="D216" s="177" t="s">
        <v>3085</v>
      </c>
      <c r="E216" s="295">
        <f>IFERROR(VLOOKUP(D216,'Pricing source'!B:L,3,0),0)</f>
        <v>6395</v>
      </c>
      <c r="F216" s="177" t="s">
        <v>3056</v>
      </c>
      <c r="G216" s="295">
        <f>IFERROR(VLOOKUP(F216,'Pricing source'!B:L,3,0),0)</f>
        <v>4966.2</v>
      </c>
      <c r="H216" s="177" t="s">
        <v>91</v>
      </c>
      <c r="I216" s="295">
        <f>IFERROR(VLOOKUP(H216,'Pricing source'!B:L,3,0),0)</f>
        <v>152</v>
      </c>
      <c r="K216" s="295">
        <f>IFERROR(VLOOKUP(J216,'Pricing source'!B:L,3,0),0)</f>
        <v>0</v>
      </c>
      <c r="M216" s="295">
        <f>IFERROR(VLOOKUP(L216,'Pricing source'!B:L,3,0),0)</f>
        <v>0</v>
      </c>
      <c r="P216" s="295">
        <f t="shared" si="4"/>
        <v>11513.2</v>
      </c>
    </row>
    <row r="217" spans="2:16">
      <c r="B217" s="178" t="s">
        <v>4309</v>
      </c>
      <c r="C217" s="177" t="s">
        <v>4132</v>
      </c>
      <c r="D217" s="177" t="s">
        <v>3075</v>
      </c>
      <c r="E217" s="295">
        <f>IFERROR(VLOOKUP(D217,'Pricing source'!B:L,3,0),0)</f>
        <v>6313</v>
      </c>
      <c r="F217" s="177" t="s">
        <v>40</v>
      </c>
      <c r="G217" s="295">
        <f>IFERROR(VLOOKUP(F217,'Pricing source'!B:L,3,0),0)</f>
        <v>2953</v>
      </c>
      <c r="H217" s="177" t="s">
        <v>91</v>
      </c>
      <c r="I217" s="295">
        <f>IFERROR(VLOOKUP(H217,'Pricing source'!B:L,3,0),0)</f>
        <v>152</v>
      </c>
      <c r="K217" s="295">
        <f>IFERROR(VLOOKUP(J217,'Pricing source'!B:L,3,0),0)</f>
        <v>0</v>
      </c>
      <c r="M217" s="295">
        <f>IFERROR(VLOOKUP(L217,'Pricing source'!B:L,3,0),0)</f>
        <v>0</v>
      </c>
      <c r="P217" s="295">
        <f t="shared" si="4"/>
        <v>9418</v>
      </c>
    </row>
    <row r="218" spans="2:16">
      <c r="B218" s="178" t="s">
        <v>4309</v>
      </c>
      <c r="C218" s="177" t="s">
        <v>4069</v>
      </c>
      <c r="D218" s="177" t="s">
        <v>3075</v>
      </c>
      <c r="E218" s="295">
        <f>IFERROR(VLOOKUP(D218,'Pricing source'!B:L,3,0),0)</f>
        <v>6313</v>
      </c>
      <c r="F218" s="177" t="s">
        <v>41</v>
      </c>
      <c r="G218" s="295">
        <f>IFERROR(VLOOKUP(F218,'Pricing source'!B:L,3,0),0)</f>
        <v>4174</v>
      </c>
      <c r="H218" s="177" t="s">
        <v>91</v>
      </c>
      <c r="I218" s="295">
        <f>IFERROR(VLOOKUP(H218,'Pricing source'!B:L,3,0),0)</f>
        <v>152</v>
      </c>
      <c r="K218" s="295">
        <f>IFERROR(VLOOKUP(J218,'Pricing source'!B:L,3,0),0)</f>
        <v>0</v>
      </c>
      <c r="M218" s="295">
        <f>IFERROR(VLOOKUP(L218,'Pricing source'!B:L,3,0),0)</f>
        <v>0</v>
      </c>
      <c r="P218" s="295">
        <f t="shared" si="4"/>
        <v>10639</v>
      </c>
    </row>
    <row r="219" spans="2:16">
      <c r="B219" s="178" t="s">
        <v>4309</v>
      </c>
      <c r="C219" s="177" t="s">
        <v>4070</v>
      </c>
      <c r="D219" s="177" t="s">
        <v>3087</v>
      </c>
      <c r="E219" s="295">
        <f>IFERROR(VLOOKUP(D219,'Pricing source'!B:L,3,0),0)</f>
        <v>6857</v>
      </c>
      <c r="F219" s="177" t="s">
        <v>3056</v>
      </c>
      <c r="G219" s="295">
        <f>IFERROR(VLOOKUP(F219,'Pricing source'!B:L,3,0),0)</f>
        <v>4966.2</v>
      </c>
      <c r="H219" s="177" t="s">
        <v>91</v>
      </c>
      <c r="I219" s="295">
        <f>IFERROR(VLOOKUP(H219,'Pricing source'!B:L,3,0),0)</f>
        <v>152</v>
      </c>
      <c r="K219" s="295">
        <f>IFERROR(VLOOKUP(J219,'Pricing source'!B:L,3,0),0)</f>
        <v>0</v>
      </c>
      <c r="M219" s="295">
        <f>IFERROR(VLOOKUP(L219,'Pricing source'!B:L,3,0),0)</f>
        <v>0</v>
      </c>
      <c r="P219" s="295">
        <f t="shared" si="4"/>
        <v>11975.2</v>
      </c>
    </row>
    <row r="220" spans="2:16">
      <c r="B220" s="178" t="s">
        <v>4309</v>
      </c>
      <c r="C220" s="177" t="s">
        <v>4079</v>
      </c>
      <c r="D220" s="177" t="s">
        <v>51</v>
      </c>
      <c r="E220" s="295">
        <f>IFERROR(VLOOKUP(D220,'Pricing source'!B:L,3,0),0)</f>
        <v>6696</v>
      </c>
      <c r="F220" s="177" t="s">
        <v>2730</v>
      </c>
      <c r="G220" s="295">
        <f>IFERROR(VLOOKUP(F220,'Pricing source'!B:L,3,0),0)</f>
        <v>3773</v>
      </c>
      <c r="H220" s="177" t="s">
        <v>91</v>
      </c>
      <c r="I220" s="295">
        <f>IFERROR(VLOOKUP(H220,'Pricing source'!B:L,3,0),0)</f>
        <v>152</v>
      </c>
      <c r="K220" s="295">
        <f>IFERROR(VLOOKUP(J220,'Pricing source'!B:L,3,0),0)</f>
        <v>0</v>
      </c>
      <c r="M220" s="295">
        <f>IFERROR(VLOOKUP(L220,'Pricing source'!B:L,3,0),0)</f>
        <v>0</v>
      </c>
      <c r="P220" s="295">
        <f t="shared" si="4"/>
        <v>10621</v>
      </c>
    </row>
    <row r="221" spans="2:16">
      <c r="B221" s="178" t="s">
        <v>4309</v>
      </c>
      <c r="C221" s="177" t="s">
        <v>4080</v>
      </c>
      <c r="D221" s="177" t="s">
        <v>51</v>
      </c>
      <c r="E221" s="295">
        <f>IFERROR(VLOOKUP(D221,'Pricing source'!B:L,3,0),0)</f>
        <v>6696</v>
      </c>
      <c r="F221" s="177" t="s">
        <v>2731</v>
      </c>
      <c r="G221" s="295">
        <f>IFERROR(VLOOKUP(F221,'Pricing source'!B:L,3,0),0)</f>
        <v>4907</v>
      </c>
      <c r="H221" s="177" t="s">
        <v>91</v>
      </c>
      <c r="I221" s="295">
        <f>IFERROR(VLOOKUP(H221,'Pricing source'!B:L,3,0),0)</f>
        <v>152</v>
      </c>
      <c r="K221" s="295">
        <f>IFERROR(VLOOKUP(J221,'Pricing source'!B:L,3,0),0)</f>
        <v>0</v>
      </c>
      <c r="M221" s="295">
        <f>IFERROR(VLOOKUP(L221,'Pricing source'!B:L,3,0),0)</f>
        <v>0</v>
      </c>
      <c r="P221" s="295">
        <f t="shared" si="4"/>
        <v>11755</v>
      </c>
    </row>
    <row r="222" spans="2:16">
      <c r="B222" s="178" t="s">
        <v>4309</v>
      </c>
      <c r="C222" s="177" t="s">
        <v>4081</v>
      </c>
      <c r="D222" s="177" t="s">
        <v>2723</v>
      </c>
      <c r="E222" s="295">
        <f>IFERROR(VLOOKUP(D222,'Pricing source'!B:L,3,0),0)</f>
        <v>7355</v>
      </c>
      <c r="F222" s="177" t="s">
        <v>2732</v>
      </c>
      <c r="G222" s="295">
        <f>IFERROR(VLOOKUP(F222,'Pricing source'!B:L,3,0),0)</f>
        <v>5849</v>
      </c>
      <c r="H222" s="177" t="s">
        <v>91</v>
      </c>
      <c r="I222" s="295">
        <f>IFERROR(VLOOKUP(H222,'Pricing source'!B:L,3,0),0)</f>
        <v>152</v>
      </c>
      <c r="K222" s="295">
        <f>IFERROR(VLOOKUP(J222,'Pricing source'!B:L,3,0),0)</f>
        <v>0</v>
      </c>
      <c r="M222" s="295">
        <f>IFERROR(VLOOKUP(L222,'Pricing source'!B:L,3,0),0)</f>
        <v>0</v>
      </c>
      <c r="P222" s="295">
        <f t="shared" si="4"/>
        <v>13356</v>
      </c>
    </row>
    <row r="223" spans="2:16">
      <c r="B223" s="178" t="s">
        <v>4309</v>
      </c>
      <c r="C223" s="177" t="s">
        <v>4082</v>
      </c>
      <c r="D223" s="177" t="s">
        <v>52</v>
      </c>
      <c r="E223" s="295">
        <f>IFERROR(VLOOKUP(D223,'Pricing source'!B:L,3,0),0)</f>
        <v>7366</v>
      </c>
      <c r="F223" s="177" t="s">
        <v>2730</v>
      </c>
      <c r="G223" s="295">
        <f>IFERROR(VLOOKUP(F223,'Pricing source'!B:L,3,0),0)</f>
        <v>3773</v>
      </c>
      <c r="H223" s="177" t="s">
        <v>91</v>
      </c>
      <c r="I223" s="295">
        <f>IFERROR(VLOOKUP(H223,'Pricing source'!B:L,3,0),0)</f>
        <v>152</v>
      </c>
      <c r="K223" s="295">
        <f>IFERROR(VLOOKUP(J223,'Pricing source'!B:L,3,0),0)</f>
        <v>0</v>
      </c>
      <c r="M223" s="295">
        <f>IFERROR(VLOOKUP(L223,'Pricing source'!B:L,3,0),0)</f>
        <v>0</v>
      </c>
      <c r="P223" s="295">
        <f t="shared" si="4"/>
        <v>11291</v>
      </c>
    </row>
    <row r="224" spans="2:16">
      <c r="B224" s="178" t="s">
        <v>4309</v>
      </c>
      <c r="C224" s="177" t="s">
        <v>4083</v>
      </c>
      <c r="D224" s="177" t="s">
        <v>52</v>
      </c>
      <c r="E224" s="295">
        <f>IFERROR(VLOOKUP(D224,'Pricing source'!B:L,3,0),0)</f>
        <v>7366</v>
      </c>
      <c r="F224" s="177" t="s">
        <v>2731</v>
      </c>
      <c r="G224" s="295">
        <f>IFERROR(VLOOKUP(F224,'Pricing source'!B:L,3,0),0)</f>
        <v>4907</v>
      </c>
      <c r="H224" s="177" t="s">
        <v>91</v>
      </c>
      <c r="I224" s="295">
        <f>IFERROR(VLOOKUP(H224,'Pricing source'!B:L,3,0),0)</f>
        <v>152</v>
      </c>
      <c r="K224" s="295">
        <f>IFERROR(VLOOKUP(J224,'Pricing source'!B:L,3,0),0)</f>
        <v>0</v>
      </c>
      <c r="M224" s="295">
        <f>IFERROR(VLOOKUP(L224,'Pricing source'!B:L,3,0),0)</f>
        <v>0</v>
      </c>
      <c r="P224" s="295">
        <f t="shared" si="4"/>
        <v>12425</v>
      </c>
    </row>
    <row r="225" spans="2:18">
      <c r="B225" s="178" t="s">
        <v>4309</v>
      </c>
      <c r="C225" s="177" t="s">
        <v>4084</v>
      </c>
      <c r="D225" s="177" t="s">
        <v>2724</v>
      </c>
      <c r="E225" s="295">
        <f>IFERROR(VLOOKUP(D225,'Pricing source'!B:L,3,0),0)</f>
        <v>7817</v>
      </c>
      <c r="F225" s="177" t="s">
        <v>2732</v>
      </c>
      <c r="G225" s="295">
        <f>IFERROR(VLOOKUP(F225,'Pricing source'!B:L,3,0),0)</f>
        <v>5849</v>
      </c>
      <c r="H225" s="177" t="s">
        <v>91</v>
      </c>
      <c r="I225" s="295">
        <f>IFERROR(VLOOKUP(H225,'Pricing source'!B:L,3,0),0)</f>
        <v>152</v>
      </c>
      <c r="K225" s="295">
        <f>IFERROR(VLOOKUP(J225,'Pricing source'!B:L,3,0),0)</f>
        <v>0</v>
      </c>
      <c r="M225" s="295">
        <f>IFERROR(VLOOKUP(L225,'Pricing source'!B:L,3,0),0)</f>
        <v>0</v>
      </c>
      <c r="P225" s="295">
        <f t="shared" si="4"/>
        <v>13818</v>
      </c>
    </row>
    <row r="226" spans="2:18">
      <c r="B226" s="178" t="s">
        <v>4309</v>
      </c>
      <c r="C226" s="177" t="s">
        <v>4073</v>
      </c>
      <c r="D226" s="177" t="s">
        <v>3077</v>
      </c>
      <c r="E226" s="295">
        <f>IFERROR(VLOOKUP(D226,'Pricing source'!B:L,3,0),0)</f>
        <v>8119</v>
      </c>
      <c r="F226" s="177" t="s">
        <v>2730</v>
      </c>
      <c r="G226" s="295">
        <f>IFERROR(VLOOKUP(F226,'Pricing source'!B:L,3,0),0)</f>
        <v>3773</v>
      </c>
      <c r="H226" s="177" t="s">
        <v>91</v>
      </c>
      <c r="I226" s="295">
        <f>IFERROR(VLOOKUP(H226,'Pricing source'!B:L,3,0),0)</f>
        <v>152</v>
      </c>
      <c r="K226" s="295">
        <f>IFERROR(VLOOKUP(J226,'Pricing source'!B:L,3,0),0)</f>
        <v>0</v>
      </c>
      <c r="M226" s="295">
        <f>IFERROR(VLOOKUP(L226,'Pricing source'!B:L,3,0),0)</f>
        <v>0</v>
      </c>
      <c r="P226" s="295">
        <f t="shared" si="4"/>
        <v>12044</v>
      </c>
    </row>
    <row r="227" spans="2:18">
      <c r="B227" s="178" t="s">
        <v>4309</v>
      </c>
      <c r="C227" s="177" t="s">
        <v>4074</v>
      </c>
      <c r="D227" s="177" t="s">
        <v>3077</v>
      </c>
      <c r="E227" s="295">
        <f>IFERROR(VLOOKUP(D227,'Pricing source'!B:L,3,0),0)</f>
        <v>8119</v>
      </c>
      <c r="F227" s="177" t="s">
        <v>2731</v>
      </c>
      <c r="G227" s="295">
        <f>IFERROR(VLOOKUP(F227,'Pricing source'!B:L,3,0),0)</f>
        <v>4907</v>
      </c>
      <c r="H227" s="177" t="s">
        <v>91</v>
      </c>
      <c r="I227" s="295">
        <f>IFERROR(VLOOKUP(H227,'Pricing source'!B:L,3,0),0)</f>
        <v>152</v>
      </c>
      <c r="K227" s="295">
        <f>IFERROR(VLOOKUP(J227,'Pricing source'!B:L,3,0),0)</f>
        <v>0</v>
      </c>
      <c r="M227" s="295">
        <f>IFERROR(VLOOKUP(L227,'Pricing source'!B:L,3,0),0)</f>
        <v>0</v>
      </c>
      <c r="P227" s="295">
        <f t="shared" si="4"/>
        <v>13178</v>
      </c>
    </row>
    <row r="228" spans="2:18">
      <c r="B228" s="178" t="s">
        <v>4309</v>
      </c>
      <c r="C228" s="177" t="s">
        <v>4075</v>
      </c>
      <c r="D228" s="177" t="s">
        <v>3079</v>
      </c>
      <c r="E228" s="295">
        <f>IFERROR(VLOOKUP(D228,'Pricing source'!B:L,3,0),0)</f>
        <v>7576</v>
      </c>
      <c r="F228" s="177" t="s">
        <v>2732</v>
      </c>
      <c r="G228" s="295">
        <f>IFERROR(VLOOKUP(F228,'Pricing source'!B:L,3,0),0)</f>
        <v>5849</v>
      </c>
      <c r="H228" s="177" t="s">
        <v>91</v>
      </c>
      <c r="I228" s="295">
        <f>IFERROR(VLOOKUP(H228,'Pricing source'!B:L,3,0),0)</f>
        <v>152</v>
      </c>
      <c r="K228" s="295">
        <f>IFERROR(VLOOKUP(J228,'Pricing source'!B:L,3,0),0)</f>
        <v>0</v>
      </c>
      <c r="M228" s="295">
        <f>IFERROR(VLOOKUP(L228,'Pricing source'!B:L,3,0),0)</f>
        <v>0</v>
      </c>
      <c r="P228" s="295">
        <f t="shared" si="4"/>
        <v>13577</v>
      </c>
    </row>
    <row r="229" spans="2:18">
      <c r="B229" s="178" t="s">
        <v>4309</v>
      </c>
      <c r="C229" s="177" t="s">
        <v>4076</v>
      </c>
      <c r="D229" s="177" t="s">
        <v>3078</v>
      </c>
      <c r="E229" s="295">
        <f>IFERROR(VLOOKUP(D229,'Pricing source'!B:L,3,0),0)</f>
        <v>8806</v>
      </c>
      <c r="F229" s="177" t="s">
        <v>2730</v>
      </c>
      <c r="G229" s="295">
        <f>IFERROR(VLOOKUP(F229,'Pricing source'!B:L,3,0),0)</f>
        <v>3773</v>
      </c>
      <c r="H229" s="177" t="s">
        <v>91</v>
      </c>
      <c r="I229" s="295">
        <f>IFERROR(VLOOKUP(H229,'Pricing source'!B:L,3,0),0)</f>
        <v>152</v>
      </c>
      <c r="K229" s="295">
        <f>IFERROR(VLOOKUP(J229,'Pricing source'!B:L,3,0),0)</f>
        <v>0</v>
      </c>
      <c r="M229" s="295">
        <f>IFERROR(VLOOKUP(L229,'Pricing source'!B:L,3,0),0)</f>
        <v>0</v>
      </c>
      <c r="P229" s="295">
        <f t="shared" si="4"/>
        <v>12731</v>
      </c>
    </row>
    <row r="230" spans="2:18">
      <c r="B230" s="178" t="s">
        <v>4309</v>
      </c>
      <c r="C230" s="177" t="s">
        <v>4077</v>
      </c>
      <c r="D230" s="177" t="s">
        <v>3078</v>
      </c>
      <c r="E230" s="295">
        <f>IFERROR(VLOOKUP(D230,'Pricing source'!B:L,3,0),0)</f>
        <v>8806</v>
      </c>
      <c r="F230" s="177" t="s">
        <v>2731</v>
      </c>
      <c r="G230" s="295">
        <f>IFERROR(VLOOKUP(F230,'Pricing source'!B:L,3,0),0)</f>
        <v>4907</v>
      </c>
      <c r="H230" s="177" t="s">
        <v>91</v>
      </c>
      <c r="I230" s="295">
        <f>IFERROR(VLOOKUP(H230,'Pricing source'!B:L,3,0),0)</f>
        <v>152</v>
      </c>
      <c r="K230" s="295">
        <f>IFERROR(VLOOKUP(J230,'Pricing source'!B:L,3,0),0)</f>
        <v>0</v>
      </c>
      <c r="M230" s="295">
        <f>IFERROR(VLOOKUP(L230,'Pricing source'!B:L,3,0),0)</f>
        <v>0</v>
      </c>
      <c r="P230" s="295">
        <f t="shared" si="4"/>
        <v>13865</v>
      </c>
    </row>
    <row r="231" spans="2:18">
      <c r="B231" s="178" t="s">
        <v>4309</v>
      </c>
      <c r="C231" s="177" t="s">
        <v>4078</v>
      </c>
      <c r="D231" s="177" t="s">
        <v>3080</v>
      </c>
      <c r="E231" s="295">
        <f>IFERROR(VLOOKUP(D231,'Pricing source'!B:L,3,0),0)</f>
        <v>8038</v>
      </c>
      <c r="F231" s="177" t="s">
        <v>2732</v>
      </c>
      <c r="G231" s="295">
        <f>IFERROR(VLOOKUP(F231,'Pricing source'!B:L,3,0),0)</f>
        <v>5849</v>
      </c>
      <c r="H231" s="177" t="s">
        <v>91</v>
      </c>
      <c r="I231" s="295">
        <f>IFERROR(VLOOKUP(H231,'Pricing source'!B:L,3,0),0)</f>
        <v>152</v>
      </c>
      <c r="K231" s="295">
        <f>IFERROR(VLOOKUP(J231,'Pricing source'!B:L,3,0),0)</f>
        <v>0</v>
      </c>
      <c r="M231" s="295">
        <f>IFERROR(VLOOKUP(L231,'Pricing source'!B:L,3,0),0)</f>
        <v>0</v>
      </c>
      <c r="P231" s="295">
        <f t="shared" si="4"/>
        <v>14039</v>
      </c>
    </row>
    <row r="232" spans="2:18">
      <c r="B232" s="178" t="s">
        <v>6498</v>
      </c>
      <c r="C232" s="177" t="s">
        <v>955</v>
      </c>
      <c r="D232" s="177" t="s">
        <v>53</v>
      </c>
      <c r="E232" s="295">
        <f>IFERROR(VLOOKUP(D232,'Pricing source'!B:L,3,0),0)</f>
        <v>3335</v>
      </c>
      <c r="F232" s="177" t="s">
        <v>37</v>
      </c>
      <c r="G232" s="295">
        <f>IFERROR(VLOOKUP(F232,'Pricing source'!B:L,3,0),0)</f>
        <v>1836</v>
      </c>
      <c r="H232" s="177" t="s">
        <v>91</v>
      </c>
      <c r="I232" s="295">
        <f>IFERROR(VLOOKUP(H232,'Pricing source'!B:L,3,0),0)</f>
        <v>152</v>
      </c>
      <c r="K232" s="295">
        <f>IFERROR(VLOOKUP(J232,'Pricing source'!B:L,3,0),0)</f>
        <v>0</v>
      </c>
      <c r="M232" s="295">
        <f>IFERROR(VLOOKUP(L232,'Pricing source'!B:L,3,0),0)</f>
        <v>0</v>
      </c>
      <c r="P232" s="295">
        <f t="shared" si="3"/>
        <v>5323</v>
      </c>
    </row>
    <row r="233" spans="2:18">
      <c r="B233" s="178" t="s">
        <v>6499</v>
      </c>
      <c r="C233" s="177" t="s">
        <v>957</v>
      </c>
      <c r="D233" s="177" t="s">
        <v>53</v>
      </c>
      <c r="E233" s="295">
        <f>IFERROR(VLOOKUP(D233,'Pricing source'!B:L,3,0),0)</f>
        <v>3335</v>
      </c>
      <c r="F233" s="177" t="s">
        <v>38</v>
      </c>
      <c r="G233" s="295">
        <f>IFERROR(VLOOKUP(F233,'Pricing source'!B:L,3,0),0)</f>
        <v>2045</v>
      </c>
      <c r="H233" s="177" t="s">
        <v>91</v>
      </c>
      <c r="I233" s="295">
        <f>IFERROR(VLOOKUP(H233,'Pricing source'!B:L,3,0),0)</f>
        <v>152</v>
      </c>
      <c r="K233" s="295">
        <f>IFERROR(VLOOKUP(J233,'Pricing source'!B:L,3,0),0)</f>
        <v>0</v>
      </c>
      <c r="M233" s="295">
        <f>IFERROR(VLOOKUP(L233,'Pricing source'!B:L,3,0),0)</f>
        <v>0</v>
      </c>
      <c r="P233" s="295">
        <f t="shared" si="3"/>
        <v>5532</v>
      </c>
    </row>
    <row r="234" spans="2:18">
      <c r="B234" s="178" t="s">
        <v>6500</v>
      </c>
      <c r="C234" s="177" t="s">
        <v>960</v>
      </c>
      <c r="D234" s="177" t="s">
        <v>53</v>
      </c>
      <c r="E234" s="295">
        <f>IFERROR(VLOOKUP(D234,'Pricing source'!B:L,3,0),0)</f>
        <v>3335</v>
      </c>
      <c r="F234" s="177" t="s">
        <v>39</v>
      </c>
      <c r="G234" s="295">
        <f>IFERROR(VLOOKUP(F234,'Pricing source'!B:L,3,0),0)</f>
        <v>2579</v>
      </c>
      <c r="H234" s="177" t="s">
        <v>91</v>
      </c>
      <c r="I234" s="295">
        <f>IFERROR(VLOOKUP(H234,'Pricing source'!B:L,3,0),0)</f>
        <v>152</v>
      </c>
      <c r="K234" s="295">
        <f>IFERROR(VLOOKUP(J234,'Pricing source'!B:L,3,0),0)</f>
        <v>0</v>
      </c>
      <c r="M234" s="295">
        <f>IFERROR(VLOOKUP(L234,'Pricing source'!B:L,3,0),0)</f>
        <v>0</v>
      </c>
      <c r="P234" s="295">
        <f t="shared" si="3"/>
        <v>6066</v>
      </c>
    </row>
    <row r="235" spans="2:18">
      <c r="B235" s="178" t="s">
        <v>6501</v>
      </c>
      <c r="C235" s="177" t="s">
        <v>964</v>
      </c>
      <c r="D235" s="177" t="s">
        <v>53</v>
      </c>
      <c r="E235" s="295">
        <f>IFERROR(VLOOKUP(D235,'Pricing source'!B:L,3,0),0)</f>
        <v>3335</v>
      </c>
      <c r="F235" s="177" t="s">
        <v>40</v>
      </c>
      <c r="G235" s="295">
        <f>IFERROR(VLOOKUP(F235,'Pricing source'!B:L,3,0),0)</f>
        <v>2953</v>
      </c>
      <c r="H235" s="177" t="s">
        <v>91</v>
      </c>
      <c r="I235" s="295">
        <f>IFERROR(VLOOKUP(H235,'Pricing source'!B:L,3,0),0)</f>
        <v>152</v>
      </c>
      <c r="K235" s="295">
        <f>IFERROR(VLOOKUP(J235,'Pricing source'!B:L,3,0),0)</f>
        <v>0</v>
      </c>
      <c r="M235" s="295">
        <f>IFERROR(VLOOKUP(L235,'Pricing source'!B:L,3,0),0)</f>
        <v>0</v>
      </c>
      <c r="P235" s="295">
        <f t="shared" si="3"/>
        <v>6440</v>
      </c>
    </row>
    <row r="236" spans="2:18">
      <c r="B236" s="178" t="s">
        <v>4309</v>
      </c>
      <c r="C236" s="177" t="s">
        <v>2829</v>
      </c>
      <c r="D236" s="177" t="s">
        <v>54</v>
      </c>
      <c r="E236" s="295">
        <f>IFERROR(VLOOKUP(D236,'Pricing source'!B:L,3,0),0)</f>
        <v>3980</v>
      </c>
      <c r="F236" s="177" t="s">
        <v>41</v>
      </c>
      <c r="G236" s="295">
        <f>IFERROR(VLOOKUP(F236,'Pricing source'!B:L,3,0),0)</f>
        <v>4174</v>
      </c>
      <c r="H236" s="177" t="s">
        <v>91</v>
      </c>
      <c r="I236" s="295">
        <f>IFERROR(VLOOKUP(H236,'Pricing source'!B:L,3,0),0)</f>
        <v>152</v>
      </c>
      <c r="K236" s="295">
        <f>IFERROR(VLOOKUP(J236,'Pricing source'!B:L,3,0),0)</f>
        <v>0</v>
      </c>
      <c r="M236" s="295">
        <f>IFERROR(VLOOKUP(L236,'Pricing source'!B:L,3,0),0)</f>
        <v>0</v>
      </c>
      <c r="P236" s="295">
        <f t="shared" si="3"/>
        <v>8306</v>
      </c>
      <c r="R236" s="295"/>
    </row>
    <row r="237" spans="2:18">
      <c r="B237" s="178" t="s">
        <v>4309</v>
      </c>
      <c r="C237" s="177" t="s">
        <v>3830</v>
      </c>
      <c r="D237" s="177" t="s">
        <v>3057</v>
      </c>
      <c r="E237" s="295">
        <f>IFERROR(VLOOKUP(D237,'Pricing source'!B:L,3,0),0)</f>
        <v>4354</v>
      </c>
      <c r="F237" s="177" t="s">
        <v>3056</v>
      </c>
      <c r="G237" s="295">
        <f>IFERROR(VLOOKUP(F237,'Pricing source'!B:L,3,0),0)</f>
        <v>4966.2</v>
      </c>
      <c r="H237" s="177" t="s">
        <v>91</v>
      </c>
      <c r="I237" s="295">
        <f>IFERROR(VLOOKUP(H237,'Pricing source'!B:L,3,0),0)</f>
        <v>152</v>
      </c>
      <c r="K237" s="295">
        <f>IFERROR(VLOOKUP(J237,'Pricing source'!B:L,3,0),0)</f>
        <v>0</v>
      </c>
      <c r="M237" s="295">
        <f>IFERROR(VLOOKUP(L237,'Pricing source'!B:L,3,0),0)</f>
        <v>0</v>
      </c>
      <c r="P237" s="295">
        <f t="shared" ref="P237:P242" si="5">M237+K237+I237+G237+E237</f>
        <v>9472.2000000000007</v>
      </c>
      <c r="R237" s="295"/>
    </row>
    <row r="238" spans="2:18">
      <c r="B238" s="178" t="s">
        <v>4309</v>
      </c>
      <c r="C238" s="177" t="s">
        <v>4204</v>
      </c>
      <c r="D238" s="177" t="s">
        <v>2727</v>
      </c>
      <c r="E238" s="295">
        <f>IFERROR(VLOOKUP(D238,'Pricing source'!B:L,3,0),0)</f>
        <v>3700</v>
      </c>
      <c r="F238" s="177" t="s">
        <v>2730</v>
      </c>
      <c r="G238" s="295">
        <f>IFERROR(VLOOKUP(F238,'Pricing source'!B:L,3,0),0)</f>
        <v>3773</v>
      </c>
      <c r="H238" s="177" t="s">
        <v>91</v>
      </c>
      <c r="I238" s="295">
        <f>IFERROR(VLOOKUP(H238,'Pricing source'!B:L,3,0),0)</f>
        <v>152</v>
      </c>
      <c r="K238" s="295">
        <f>IFERROR(VLOOKUP(J238,'Pricing source'!B:L,3,0),0)</f>
        <v>0</v>
      </c>
      <c r="M238" s="295">
        <f>IFERROR(VLOOKUP(L238,'Pricing source'!B:L,3,0),0)</f>
        <v>0</v>
      </c>
      <c r="P238" s="295">
        <f t="shared" si="5"/>
        <v>7625</v>
      </c>
      <c r="R238" s="295"/>
    </row>
    <row r="239" spans="2:18">
      <c r="B239" s="178" t="s">
        <v>4309</v>
      </c>
      <c r="C239" s="177" t="s">
        <v>4205</v>
      </c>
      <c r="D239" s="177" t="s">
        <v>2728</v>
      </c>
      <c r="E239" s="295">
        <f>IFERROR(VLOOKUP(D239,'Pricing source'!B:L,3,0),0)</f>
        <v>4259</v>
      </c>
      <c r="F239" s="177" t="s">
        <v>2731</v>
      </c>
      <c r="G239" s="295">
        <f>IFERROR(VLOOKUP(F239,'Pricing source'!B:L,3,0),0)</f>
        <v>4907</v>
      </c>
      <c r="H239" s="177" t="s">
        <v>91</v>
      </c>
      <c r="I239" s="295">
        <f>IFERROR(VLOOKUP(H239,'Pricing source'!B:L,3,0),0)</f>
        <v>152</v>
      </c>
      <c r="K239" s="295">
        <f>IFERROR(VLOOKUP(J239,'Pricing source'!B:L,3,0),0)</f>
        <v>0</v>
      </c>
      <c r="M239" s="295">
        <f>IFERROR(VLOOKUP(L239,'Pricing source'!B:L,3,0),0)</f>
        <v>0</v>
      </c>
      <c r="P239" s="295">
        <f t="shared" si="5"/>
        <v>9318</v>
      </c>
      <c r="R239" s="295"/>
    </row>
    <row r="240" spans="2:18">
      <c r="B240" s="178" t="s">
        <v>4309</v>
      </c>
      <c r="C240" s="177" t="s">
        <v>4206</v>
      </c>
      <c r="D240" s="177" t="s">
        <v>2729</v>
      </c>
      <c r="E240" s="295">
        <f>IFERROR(VLOOKUP(D240,'Pricing source'!B:L,3,0),0)</f>
        <v>4615</v>
      </c>
      <c r="F240" s="177" t="s">
        <v>2732</v>
      </c>
      <c r="G240" s="295">
        <f>IFERROR(VLOOKUP(F240,'Pricing source'!B:L,3,0),0)</f>
        <v>5849</v>
      </c>
      <c r="H240" s="177" t="s">
        <v>91</v>
      </c>
      <c r="I240" s="295">
        <f>IFERROR(VLOOKUP(H240,'Pricing source'!B:L,3,0),0)</f>
        <v>152</v>
      </c>
      <c r="K240" s="295">
        <f>IFERROR(VLOOKUP(J240,'Pricing source'!B:L,3,0),0)</f>
        <v>0</v>
      </c>
      <c r="M240" s="295">
        <f>IFERROR(VLOOKUP(L240,'Pricing source'!B:L,3,0),0)</f>
        <v>0</v>
      </c>
      <c r="P240" s="295">
        <f t="shared" si="5"/>
        <v>10616</v>
      </c>
      <c r="R240" s="295"/>
    </row>
    <row r="241" spans="2:16">
      <c r="B241" s="178" t="s">
        <v>6502</v>
      </c>
      <c r="C241" s="177" t="s">
        <v>929</v>
      </c>
      <c r="D241" s="177" t="s">
        <v>49</v>
      </c>
      <c r="E241" s="295">
        <f>IFERROR(VLOOKUP(D241,'Pricing source'!B:L,3,0),0)</f>
        <v>5679.9000000000005</v>
      </c>
      <c r="F241" s="177" t="s">
        <v>42</v>
      </c>
      <c r="G241" s="295">
        <f>IFERROR(VLOOKUP(F241,'Pricing source'!B:L,3,0),0)</f>
        <v>4408</v>
      </c>
      <c r="H241" s="177" t="s">
        <v>91</v>
      </c>
      <c r="I241" s="295">
        <f>IFERROR(VLOOKUP(H241,'Pricing source'!B:L,3,0),0)</f>
        <v>152</v>
      </c>
      <c r="K241" s="295">
        <f>IFERROR(VLOOKUP(J241,'Pricing source'!B:L,3,0),0)</f>
        <v>0</v>
      </c>
      <c r="M241" s="295">
        <f>IFERROR(VLOOKUP(L241,'Pricing source'!B:L,3,0),0)</f>
        <v>0</v>
      </c>
      <c r="P241" s="295">
        <f t="shared" si="5"/>
        <v>10239.900000000001</v>
      </c>
    </row>
    <row r="242" spans="2:16">
      <c r="B242" s="178" t="s">
        <v>6503</v>
      </c>
      <c r="C242" s="177" t="s">
        <v>935</v>
      </c>
      <c r="D242" s="177" t="s">
        <v>49</v>
      </c>
      <c r="E242" s="295">
        <f>IFERROR(VLOOKUP(D242,'Pricing source'!B:L,3,0),0)</f>
        <v>5679.9000000000005</v>
      </c>
      <c r="F242" s="177" t="s">
        <v>43</v>
      </c>
      <c r="G242" s="295">
        <f>IFERROR(VLOOKUP(F242,'Pricing source'!B:L,3,0),0)</f>
        <v>5199</v>
      </c>
      <c r="H242" s="177" t="s">
        <v>91</v>
      </c>
      <c r="I242" s="295">
        <f>IFERROR(VLOOKUP(H242,'Pricing source'!B:L,3,0),0)</f>
        <v>152</v>
      </c>
      <c r="K242" s="295">
        <f>IFERROR(VLOOKUP(J242,'Pricing source'!B:L,3,0),0)</f>
        <v>0</v>
      </c>
      <c r="M242" s="295">
        <f>IFERROR(VLOOKUP(L242,'Pricing source'!B:L,3,0),0)</f>
        <v>0</v>
      </c>
      <c r="P242" s="295">
        <f t="shared" si="5"/>
        <v>11030.900000000001</v>
      </c>
    </row>
    <row r="243" spans="2:16">
      <c r="B243" s="178" t="s">
        <v>6504</v>
      </c>
      <c r="C243" s="177" t="s">
        <v>930</v>
      </c>
      <c r="D243" s="177" t="s">
        <v>50</v>
      </c>
      <c r="E243" s="295">
        <f>IFERROR(VLOOKUP(D243,'Pricing source'!B:L,3,0),0)</f>
        <v>6141.9000000000005</v>
      </c>
      <c r="F243" s="177" t="s">
        <v>42</v>
      </c>
      <c r="G243" s="295">
        <f>IFERROR(VLOOKUP(F243,'Pricing source'!B:L,3,0),0)</f>
        <v>4408</v>
      </c>
      <c r="H243" s="177" t="s">
        <v>91</v>
      </c>
      <c r="I243" s="295">
        <f>IFERROR(VLOOKUP(H243,'Pricing source'!B:L,3,0),0)</f>
        <v>152</v>
      </c>
      <c r="K243" s="295">
        <f>IFERROR(VLOOKUP(J243,'Pricing source'!B:L,3,0),0)</f>
        <v>0</v>
      </c>
      <c r="M243" s="295">
        <f>IFERROR(VLOOKUP(L243,'Pricing source'!B:L,3,0),0)</f>
        <v>0</v>
      </c>
      <c r="P243" s="295">
        <f t="shared" si="3"/>
        <v>10701.900000000001</v>
      </c>
    </row>
    <row r="244" spans="2:16">
      <c r="B244" s="178" t="s">
        <v>6505</v>
      </c>
      <c r="C244" s="177" t="s">
        <v>936</v>
      </c>
      <c r="D244" s="177" t="s">
        <v>50</v>
      </c>
      <c r="E244" s="295">
        <f>IFERROR(VLOOKUP(D244,'Pricing source'!B:L,3,0),0)</f>
        <v>6141.9000000000005</v>
      </c>
      <c r="F244" s="177" t="s">
        <v>43</v>
      </c>
      <c r="G244" s="295">
        <f>IFERROR(VLOOKUP(F244,'Pricing source'!B:L,3,0),0)</f>
        <v>5199</v>
      </c>
      <c r="H244" s="177" t="s">
        <v>91</v>
      </c>
      <c r="I244" s="295">
        <f>IFERROR(VLOOKUP(H244,'Pricing source'!B:L,3,0),0)</f>
        <v>152</v>
      </c>
      <c r="K244" s="295">
        <f>IFERROR(VLOOKUP(J244,'Pricing source'!B:L,3,0),0)</f>
        <v>0</v>
      </c>
      <c r="M244" s="295">
        <f>IFERROR(VLOOKUP(L244,'Pricing source'!B:L,3,0),0)</f>
        <v>0</v>
      </c>
      <c r="P244" s="295">
        <f t="shared" si="3"/>
        <v>11492.900000000001</v>
      </c>
    </row>
    <row r="245" spans="2:16">
      <c r="B245" s="178" t="s">
        <v>4309</v>
      </c>
      <c r="C245" s="177" t="s">
        <v>4085</v>
      </c>
      <c r="D245" s="177" t="s">
        <v>3074</v>
      </c>
      <c r="E245" s="295">
        <f>IFERROR(VLOOKUP(D245,'Pricing source'!B:L,3,0),0)</f>
        <v>5851</v>
      </c>
      <c r="F245" s="177" t="s">
        <v>42</v>
      </c>
      <c r="G245" s="295">
        <f>IFERROR(VLOOKUP(F245,'Pricing source'!B:L,3,0),0)</f>
        <v>4408</v>
      </c>
      <c r="H245" s="177" t="s">
        <v>91</v>
      </c>
      <c r="I245" s="295">
        <f>IFERROR(VLOOKUP(H245,'Pricing source'!B:L,3,0),0)</f>
        <v>152</v>
      </c>
      <c r="K245" s="295">
        <f>IFERROR(VLOOKUP(J245,'Pricing source'!B:L,3,0),0)</f>
        <v>0</v>
      </c>
      <c r="M245" s="295">
        <f>IFERROR(VLOOKUP(L245,'Pricing source'!B:L,3,0),0)</f>
        <v>0</v>
      </c>
      <c r="P245" s="295">
        <f t="shared" si="3"/>
        <v>10411</v>
      </c>
    </row>
    <row r="246" spans="2:16">
      <c r="B246" s="178" t="s">
        <v>4309</v>
      </c>
      <c r="C246" s="177" t="s">
        <v>4086</v>
      </c>
      <c r="D246" s="177" t="s">
        <v>3074</v>
      </c>
      <c r="E246" s="295">
        <f>IFERROR(VLOOKUP(D246,'Pricing source'!B:L,3,0),0)</f>
        <v>5851</v>
      </c>
      <c r="F246" s="177" t="s">
        <v>43</v>
      </c>
      <c r="G246" s="295">
        <f>IFERROR(VLOOKUP(F246,'Pricing source'!B:L,3,0),0)</f>
        <v>5199</v>
      </c>
      <c r="H246" s="177" t="s">
        <v>91</v>
      </c>
      <c r="I246" s="295">
        <f>IFERROR(VLOOKUP(H246,'Pricing source'!B:L,3,0),0)</f>
        <v>152</v>
      </c>
      <c r="K246" s="295">
        <f>IFERROR(VLOOKUP(J246,'Pricing source'!B:L,3,0),0)</f>
        <v>0</v>
      </c>
      <c r="M246" s="295">
        <f>IFERROR(VLOOKUP(L246,'Pricing source'!B:L,3,0),0)</f>
        <v>0</v>
      </c>
      <c r="P246" s="295">
        <f t="shared" si="3"/>
        <v>11202</v>
      </c>
    </row>
    <row r="247" spans="2:16">
      <c r="B247" s="178" t="s">
        <v>4309</v>
      </c>
      <c r="C247" s="177" t="s">
        <v>4087</v>
      </c>
      <c r="D247" s="177" t="s">
        <v>3075</v>
      </c>
      <c r="E247" s="295">
        <f>IFERROR(VLOOKUP(D247,'Pricing source'!B:L,3,0),0)</f>
        <v>6313</v>
      </c>
      <c r="F247" s="177" t="s">
        <v>42</v>
      </c>
      <c r="G247" s="295">
        <f>IFERROR(VLOOKUP(F247,'Pricing source'!B:L,3,0),0)</f>
        <v>4408</v>
      </c>
      <c r="H247" s="177" t="s">
        <v>91</v>
      </c>
      <c r="I247" s="295">
        <f>IFERROR(VLOOKUP(H247,'Pricing source'!B:L,3,0),0)</f>
        <v>152</v>
      </c>
      <c r="K247" s="295">
        <f>IFERROR(VLOOKUP(J247,'Pricing source'!B:L,3,0),0)</f>
        <v>0</v>
      </c>
      <c r="M247" s="295">
        <f>IFERROR(VLOOKUP(L247,'Pricing source'!B:L,3,0),0)</f>
        <v>0</v>
      </c>
      <c r="P247" s="295">
        <f t="shared" si="3"/>
        <v>10873</v>
      </c>
    </row>
    <row r="248" spans="2:16">
      <c r="B248" s="178" t="s">
        <v>4309</v>
      </c>
      <c r="C248" s="177" t="s">
        <v>4088</v>
      </c>
      <c r="D248" s="177" t="s">
        <v>3075</v>
      </c>
      <c r="E248" s="295">
        <f>IFERROR(VLOOKUP(D248,'Pricing source'!B:L,3,0),0)</f>
        <v>6313</v>
      </c>
      <c r="F248" s="177" t="s">
        <v>43</v>
      </c>
      <c r="G248" s="295">
        <f>IFERROR(VLOOKUP(F248,'Pricing source'!B:L,3,0),0)</f>
        <v>5199</v>
      </c>
      <c r="H248" s="177" t="s">
        <v>91</v>
      </c>
      <c r="I248" s="295">
        <f>IFERROR(VLOOKUP(H248,'Pricing source'!B:L,3,0),0)</f>
        <v>152</v>
      </c>
      <c r="K248" s="295">
        <f>IFERROR(VLOOKUP(J248,'Pricing source'!B:L,3,0),0)</f>
        <v>0</v>
      </c>
      <c r="M248" s="295">
        <f>IFERROR(VLOOKUP(L248,'Pricing source'!B:L,3,0),0)</f>
        <v>0</v>
      </c>
      <c r="P248" s="295">
        <f t="shared" si="3"/>
        <v>11664</v>
      </c>
    </row>
    <row r="249" spans="2:16">
      <c r="B249" s="178" t="s">
        <v>6506</v>
      </c>
      <c r="C249" s="177" t="s">
        <v>931</v>
      </c>
      <c r="D249" s="177" t="s">
        <v>51</v>
      </c>
      <c r="E249" s="295">
        <f>IFERROR(VLOOKUP(D249,'Pricing source'!B:L,3,0),0)</f>
        <v>6696</v>
      </c>
      <c r="F249" s="177" t="s">
        <v>44</v>
      </c>
      <c r="G249" s="295">
        <f>IFERROR(VLOOKUP(F249,'Pricing source'!B:L,3,0),0)</f>
        <v>5509</v>
      </c>
      <c r="H249" s="177" t="s">
        <v>91</v>
      </c>
      <c r="I249" s="295">
        <f>IFERROR(VLOOKUP(H249,'Pricing source'!B:L,3,0),0)</f>
        <v>152</v>
      </c>
      <c r="K249" s="295">
        <f>IFERROR(VLOOKUP(J249,'Pricing source'!B:L,3,0),0)</f>
        <v>0</v>
      </c>
      <c r="M249" s="295">
        <f>IFERROR(VLOOKUP(L249,'Pricing source'!B:L,3,0),0)</f>
        <v>0</v>
      </c>
      <c r="P249" s="295">
        <f t="shared" si="3"/>
        <v>12357</v>
      </c>
    </row>
    <row r="250" spans="2:16">
      <c r="B250" s="178" t="s">
        <v>6507</v>
      </c>
      <c r="C250" s="177" t="s">
        <v>937</v>
      </c>
      <c r="D250" s="177" t="s">
        <v>51</v>
      </c>
      <c r="E250" s="295">
        <f>IFERROR(VLOOKUP(D250,'Pricing source'!B:L,3,0),0)</f>
        <v>6696</v>
      </c>
      <c r="F250" s="177" t="s">
        <v>45</v>
      </c>
      <c r="G250" s="295">
        <f>IFERROR(VLOOKUP(F250,'Pricing source'!B:L,3,0),0)</f>
        <v>5782</v>
      </c>
      <c r="H250" s="177" t="s">
        <v>91</v>
      </c>
      <c r="I250" s="295">
        <f>IFERROR(VLOOKUP(H250,'Pricing source'!B:L,3,0),0)</f>
        <v>152</v>
      </c>
      <c r="K250" s="295">
        <f>IFERROR(VLOOKUP(J250,'Pricing source'!B:L,3,0),0)</f>
        <v>0</v>
      </c>
      <c r="M250" s="295">
        <f>IFERROR(VLOOKUP(L250,'Pricing source'!B:L,3,0),0)</f>
        <v>0</v>
      </c>
      <c r="P250" s="295">
        <f t="shared" si="3"/>
        <v>12630</v>
      </c>
    </row>
    <row r="251" spans="2:16">
      <c r="B251" s="178" t="s">
        <v>4309</v>
      </c>
      <c r="C251" s="177" t="s">
        <v>2830</v>
      </c>
      <c r="D251" s="177" t="s">
        <v>2723</v>
      </c>
      <c r="E251" s="295">
        <f>IFERROR(VLOOKUP(D251,'Pricing source'!B:L,3,0),0)</f>
        <v>7355</v>
      </c>
      <c r="F251" s="177" t="s">
        <v>2726</v>
      </c>
      <c r="G251" s="295">
        <f>IFERROR(VLOOKUP(F251,'Pricing source'!B:L,3,0),0)</f>
        <v>6775</v>
      </c>
      <c r="H251" s="177" t="s">
        <v>91</v>
      </c>
      <c r="I251" s="295">
        <f>IFERROR(VLOOKUP(H251,'Pricing source'!B:L,3,0),0)</f>
        <v>152</v>
      </c>
      <c r="K251" s="295">
        <f>IFERROR(VLOOKUP(J251,'Pricing source'!B:L,3,0),0)</f>
        <v>0</v>
      </c>
      <c r="M251" s="295">
        <f>IFERROR(VLOOKUP(L251,'Pricing source'!B:L,3,0),0)</f>
        <v>0</v>
      </c>
      <c r="P251" s="295">
        <f t="shared" si="3"/>
        <v>14282</v>
      </c>
    </row>
    <row r="252" spans="2:16">
      <c r="B252" s="178" t="s">
        <v>6508</v>
      </c>
      <c r="C252" s="177" t="s">
        <v>932</v>
      </c>
      <c r="D252" s="177" t="s">
        <v>52</v>
      </c>
      <c r="E252" s="295">
        <f>IFERROR(VLOOKUP(D252,'Pricing source'!B:L,3,0),0)</f>
        <v>7366</v>
      </c>
      <c r="F252" s="177" t="s">
        <v>44</v>
      </c>
      <c r="G252" s="295">
        <f>IFERROR(VLOOKUP(F252,'Pricing source'!B:L,3,0),0)</f>
        <v>5509</v>
      </c>
      <c r="H252" s="177" t="s">
        <v>91</v>
      </c>
      <c r="I252" s="295">
        <f>IFERROR(VLOOKUP(H252,'Pricing source'!B:L,3,0),0)</f>
        <v>152</v>
      </c>
      <c r="K252" s="295">
        <f>IFERROR(VLOOKUP(J252,'Pricing source'!B:L,3,0),0)</f>
        <v>0</v>
      </c>
      <c r="M252" s="295">
        <f>IFERROR(VLOOKUP(L252,'Pricing source'!B:L,3,0),0)</f>
        <v>0</v>
      </c>
      <c r="P252" s="295">
        <f t="shared" si="3"/>
        <v>13027</v>
      </c>
    </row>
    <row r="253" spans="2:16">
      <c r="B253" s="178" t="s">
        <v>6509</v>
      </c>
      <c r="C253" s="177" t="s">
        <v>938</v>
      </c>
      <c r="D253" s="177" t="s">
        <v>52</v>
      </c>
      <c r="E253" s="295">
        <f>IFERROR(VLOOKUP(D253,'Pricing source'!B:L,3,0),0)</f>
        <v>7366</v>
      </c>
      <c r="F253" s="177" t="s">
        <v>45</v>
      </c>
      <c r="G253" s="295">
        <f>IFERROR(VLOOKUP(F253,'Pricing source'!B:L,3,0),0)</f>
        <v>5782</v>
      </c>
      <c r="H253" s="177" t="s">
        <v>91</v>
      </c>
      <c r="I253" s="295">
        <f>IFERROR(VLOOKUP(H253,'Pricing source'!B:L,3,0),0)</f>
        <v>152</v>
      </c>
      <c r="K253" s="295">
        <f>IFERROR(VLOOKUP(J253,'Pricing source'!B:L,3,0),0)</f>
        <v>0</v>
      </c>
      <c r="M253" s="295">
        <f>IFERROR(VLOOKUP(L253,'Pricing source'!B:L,3,0),0)</f>
        <v>0</v>
      </c>
      <c r="P253" s="295">
        <f t="shared" si="3"/>
        <v>13300</v>
      </c>
    </row>
    <row r="254" spans="2:16">
      <c r="B254" s="178" t="s">
        <v>4309</v>
      </c>
      <c r="C254" s="177" t="s">
        <v>2831</v>
      </c>
      <c r="D254" s="177" t="s">
        <v>2724</v>
      </c>
      <c r="E254" s="295">
        <f>IFERROR(VLOOKUP(D254,'Pricing source'!B:L,3,0),0)</f>
        <v>7817</v>
      </c>
      <c r="F254" s="177" t="s">
        <v>2726</v>
      </c>
      <c r="G254" s="295">
        <f>IFERROR(VLOOKUP(F254,'Pricing source'!B:L,3,0),0)</f>
        <v>6775</v>
      </c>
      <c r="H254" s="177" t="s">
        <v>91</v>
      </c>
      <c r="I254" s="295">
        <f>IFERROR(VLOOKUP(H254,'Pricing source'!B:L,3,0),0)</f>
        <v>152</v>
      </c>
      <c r="K254" s="295">
        <f>IFERROR(VLOOKUP(J254,'Pricing source'!B:L,3,0),0)</f>
        <v>0</v>
      </c>
      <c r="M254" s="295">
        <f>IFERROR(VLOOKUP(L254,'Pricing source'!B:L,3,0),0)</f>
        <v>0</v>
      </c>
      <c r="P254" s="295">
        <f t="shared" si="3"/>
        <v>14744</v>
      </c>
    </row>
    <row r="255" spans="2:16">
      <c r="B255" s="178" t="s">
        <v>4309</v>
      </c>
      <c r="C255" s="177" t="s">
        <v>4089</v>
      </c>
      <c r="D255" s="177" t="s">
        <v>3077</v>
      </c>
      <c r="E255" s="295">
        <f>IFERROR(VLOOKUP(D255,'Pricing source'!B:L,3,0),0)</f>
        <v>8119</v>
      </c>
      <c r="F255" s="177" t="s">
        <v>44</v>
      </c>
      <c r="G255" s="295">
        <f>IFERROR(VLOOKUP(F255,'Pricing source'!B:L,3,0),0)</f>
        <v>5509</v>
      </c>
      <c r="H255" s="177" t="s">
        <v>91</v>
      </c>
      <c r="I255" s="295">
        <f>IFERROR(VLOOKUP(H255,'Pricing source'!B:L,3,0),0)</f>
        <v>152</v>
      </c>
      <c r="K255" s="295">
        <f>IFERROR(VLOOKUP(J255,'Pricing source'!B:L,3,0),0)</f>
        <v>0</v>
      </c>
      <c r="M255" s="295">
        <f>IFERROR(VLOOKUP(L255,'Pricing source'!B:L,3,0),0)</f>
        <v>0</v>
      </c>
      <c r="P255" s="295">
        <f t="shared" si="3"/>
        <v>13780</v>
      </c>
    </row>
    <row r="256" spans="2:16">
      <c r="B256" s="178" t="s">
        <v>4309</v>
      </c>
      <c r="C256" s="177" t="s">
        <v>4090</v>
      </c>
      <c r="D256" s="177" t="s">
        <v>3077</v>
      </c>
      <c r="E256" s="295">
        <f>IFERROR(VLOOKUP(D256,'Pricing source'!B:L,3,0),0)</f>
        <v>8119</v>
      </c>
      <c r="F256" s="177" t="s">
        <v>45</v>
      </c>
      <c r="G256" s="295">
        <f>IFERROR(VLOOKUP(F256,'Pricing source'!B:L,3,0),0)</f>
        <v>5782</v>
      </c>
      <c r="H256" s="177" t="s">
        <v>91</v>
      </c>
      <c r="I256" s="295">
        <f>IFERROR(VLOOKUP(H256,'Pricing source'!B:L,3,0),0)</f>
        <v>152</v>
      </c>
      <c r="K256" s="295">
        <f>IFERROR(VLOOKUP(J256,'Pricing source'!B:L,3,0),0)</f>
        <v>0</v>
      </c>
      <c r="M256" s="295">
        <f>IFERROR(VLOOKUP(L256,'Pricing source'!B:L,3,0),0)</f>
        <v>0</v>
      </c>
      <c r="P256" s="295">
        <f t="shared" si="3"/>
        <v>14053</v>
      </c>
    </row>
    <row r="257" spans="1:16">
      <c r="B257" s="178" t="s">
        <v>4309</v>
      </c>
      <c r="C257" s="177" t="s">
        <v>4091</v>
      </c>
      <c r="D257" s="177" t="s">
        <v>3079</v>
      </c>
      <c r="E257" s="295">
        <f>IFERROR(VLOOKUP(D257,'Pricing source'!B:L,3,0),0)</f>
        <v>7576</v>
      </c>
      <c r="F257" s="177" t="s">
        <v>2726</v>
      </c>
      <c r="G257" s="295">
        <f>IFERROR(VLOOKUP(F257,'Pricing source'!B:L,3,0),0)</f>
        <v>6775</v>
      </c>
      <c r="H257" s="177" t="s">
        <v>91</v>
      </c>
      <c r="I257" s="295">
        <f>IFERROR(VLOOKUP(H257,'Pricing source'!B:L,3,0),0)</f>
        <v>152</v>
      </c>
      <c r="K257" s="295">
        <f>IFERROR(VLOOKUP(J257,'Pricing source'!B:L,3,0),0)</f>
        <v>0</v>
      </c>
      <c r="M257" s="295">
        <f>IFERROR(VLOOKUP(L257,'Pricing source'!B:L,3,0),0)</f>
        <v>0</v>
      </c>
      <c r="P257" s="295">
        <f t="shared" si="3"/>
        <v>14503</v>
      </c>
    </row>
    <row r="258" spans="1:16">
      <c r="B258" s="178" t="s">
        <v>4309</v>
      </c>
      <c r="C258" s="177" t="s">
        <v>4092</v>
      </c>
      <c r="D258" s="177" t="s">
        <v>3078</v>
      </c>
      <c r="E258" s="295">
        <f>IFERROR(VLOOKUP(D258,'Pricing source'!B:L,3,0),0)</f>
        <v>8806</v>
      </c>
      <c r="F258" s="177" t="s">
        <v>44</v>
      </c>
      <c r="G258" s="295">
        <f>IFERROR(VLOOKUP(F258,'Pricing source'!B:L,3,0),0)</f>
        <v>5509</v>
      </c>
      <c r="H258" s="177" t="s">
        <v>91</v>
      </c>
      <c r="I258" s="295">
        <f>IFERROR(VLOOKUP(H258,'Pricing source'!B:L,3,0),0)</f>
        <v>152</v>
      </c>
      <c r="K258" s="295">
        <f>IFERROR(VLOOKUP(J258,'Pricing source'!B:L,3,0),0)</f>
        <v>0</v>
      </c>
      <c r="M258" s="295">
        <f>IFERROR(VLOOKUP(L258,'Pricing source'!B:L,3,0),0)</f>
        <v>0</v>
      </c>
      <c r="P258" s="295">
        <f t="shared" si="3"/>
        <v>14467</v>
      </c>
    </row>
    <row r="259" spans="1:16">
      <c r="B259" s="178" t="s">
        <v>4309</v>
      </c>
      <c r="C259" s="177" t="s">
        <v>4093</v>
      </c>
      <c r="D259" s="177" t="s">
        <v>3078</v>
      </c>
      <c r="E259" s="295">
        <f>IFERROR(VLOOKUP(D259,'Pricing source'!B:L,3,0),0)</f>
        <v>8806</v>
      </c>
      <c r="F259" s="177" t="s">
        <v>45</v>
      </c>
      <c r="G259" s="295">
        <f>IFERROR(VLOOKUP(F259,'Pricing source'!B:L,3,0),0)</f>
        <v>5782</v>
      </c>
      <c r="H259" s="177" t="s">
        <v>91</v>
      </c>
      <c r="I259" s="295">
        <f>IFERROR(VLOOKUP(H259,'Pricing source'!B:L,3,0),0)</f>
        <v>152</v>
      </c>
      <c r="K259" s="295">
        <f>IFERROR(VLOOKUP(J259,'Pricing source'!B:L,3,0),0)</f>
        <v>0</v>
      </c>
      <c r="M259" s="295">
        <f>IFERROR(VLOOKUP(L259,'Pricing source'!B:L,3,0),0)</f>
        <v>0</v>
      </c>
      <c r="P259" s="295">
        <f t="shared" si="3"/>
        <v>14740</v>
      </c>
    </row>
    <row r="260" spans="1:16">
      <c r="B260" s="178" t="s">
        <v>4309</v>
      </c>
      <c r="C260" s="177" t="s">
        <v>4094</v>
      </c>
      <c r="D260" s="177" t="s">
        <v>3080</v>
      </c>
      <c r="E260" s="295">
        <f>IFERROR(VLOOKUP(D260,'Pricing source'!B:L,3,0),0)</f>
        <v>8038</v>
      </c>
      <c r="F260" s="177" t="s">
        <v>2726</v>
      </c>
      <c r="G260" s="295">
        <f>IFERROR(VLOOKUP(F260,'Pricing source'!B:L,3,0),0)</f>
        <v>6775</v>
      </c>
      <c r="H260" s="177" t="s">
        <v>91</v>
      </c>
      <c r="I260" s="295">
        <f>IFERROR(VLOOKUP(H260,'Pricing source'!B:L,3,0),0)</f>
        <v>152</v>
      </c>
      <c r="K260" s="295">
        <f>IFERROR(VLOOKUP(J260,'Pricing source'!B:L,3,0),0)</f>
        <v>0</v>
      </c>
      <c r="M260" s="295">
        <f>IFERROR(VLOOKUP(L260,'Pricing source'!B:L,3,0),0)</f>
        <v>0</v>
      </c>
      <c r="P260" s="295">
        <f t="shared" si="3"/>
        <v>14965</v>
      </c>
    </row>
    <row r="261" spans="1:16">
      <c r="B261" s="178" t="s">
        <v>4309</v>
      </c>
      <c r="C261" s="177" t="s">
        <v>3919</v>
      </c>
      <c r="D261" s="177" t="s">
        <v>55</v>
      </c>
      <c r="E261" s="295">
        <f>IFERROR(VLOOKUP(D261,'Pricing source'!B:L,3,0),0)</f>
        <v>3402</v>
      </c>
      <c r="F261" s="177" t="s">
        <v>42</v>
      </c>
      <c r="G261" s="295">
        <f>IFERROR(VLOOKUP(F261,'Pricing source'!B:L,3,0),0)</f>
        <v>4408</v>
      </c>
      <c r="H261" s="177" t="s">
        <v>91</v>
      </c>
      <c r="I261" s="295">
        <f>IFERROR(VLOOKUP(H261,'Pricing source'!B:L,3,0),0)</f>
        <v>152</v>
      </c>
      <c r="K261" s="295">
        <f>IFERROR(VLOOKUP(J261,'Pricing source'!B:L,3,0),0)</f>
        <v>0</v>
      </c>
      <c r="M261" s="295">
        <f>IFERROR(VLOOKUP(L261,'Pricing source'!B:L,3,0),0)</f>
        <v>0</v>
      </c>
      <c r="P261" s="295">
        <f t="shared" si="3"/>
        <v>7962</v>
      </c>
    </row>
    <row r="262" spans="1:16">
      <c r="B262" s="178" t="s">
        <v>4309</v>
      </c>
      <c r="C262" s="177" t="s">
        <v>3920</v>
      </c>
      <c r="D262" s="177" t="s">
        <v>56</v>
      </c>
      <c r="E262" s="295">
        <f>IFERROR(VLOOKUP(D262,'Pricing source'!B:L,3,0),0)</f>
        <v>4060</v>
      </c>
      <c r="F262" s="177" t="s">
        <v>43</v>
      </c>
      <c r="G262" s="295">
        <f>IFERROR(VLOOKUP(F262,'Pricing source'!B:L,3,0),0)</f>
        <v>5199</v>
      </c>
      <c r="H262" s="177" t="s">
        <v>91</v>
      </c>
      <c r="I262" s="295">
        <f>IFERROR(VLOOKUP(H262,'Pricing source'!B:L,3,0),0)</f>
        <v>152</v>
      </c>
      <c r="K262" s="295">
        <f>IFERROR(VLOOKUP(J262,'Pricing source'!B:L,3,0),0)</f>
        <v>0</v>
      </c>
      <c r="M262" s="295">
        <f>IFERROR(VLOOKUP(L262,'Pricing source'!B:L,3,0),0)</f>
        <v>0</v>
      </c>
      <c r="P262" s="295">
        <f t="shared" si="3"/>
        <v>9411</v>
      </c>
    </row>
    <row r="263" spans="1:16">
      <c r="B263" s="178" t="s">
        <v>4309</v>
      </c>
      <c r="C263" s="177" t="s">
        <v>3921</v>
      </c>
      <c r="D263" s="177" t="s">
        <v>57</v>
      </c>
      <c r="E263" s="295">
        <f>IFERROR(VLOOKUP(D263,'Pricing source'!B:L,3,0),0)</f>
        <v>3774</v>
      </c>
      <c r="F263" s="177" t="s">
        <v>44</v>
      </c>
      <c r="G263" s="295">
        <f>IFERROR(VLOOKUP(F263,'Pricing source'!B:L,3,0),0)</f>
        <v>5509</v>
      </c>
      <c r="H263" s="177" t="s">
        <v>91</v>
      </c>
      <c r="I263" s="295">
        <f>IFERROR(VLOOKUP(H263,'Pricing source'!B:L,3,0),0)</f>
        <v>152</v>
      </c>
      <c r="K263" s="295">
        <f>IFERROR(VLOOKUP(J263,'Pricing source'!B:L,3,0),0)</f>
        <v>0</v>
      </c>
      <c r="M263" s="295">
        <f>IFERROR(VLOOKUP(L263,'Pricing source'!B:L,3,0),0)</f>
        <v>0</v>
      </c>
      <c r="P263" s="295">
        <f t="shared" si="3"/>
        <v>9435</v>
      </c>
    </row>
    <row r="264" spans="1:16">
      <c r="B264" s="178" t="s">
        <v>4309</v>
      </c>
      <c r="C264" s="177" t="s">
        <v>3922</v>
      </c>
      <c r="D264" s="177" t="s">
        <v>58</v>
      </c>
      <c r="E264" s="295">
        <f>IFERROR(VLOOKUP(D264,'Pricing source'!B:L,3,0),0)</f>
        <v>4344</v>
      </c>
      <c r="F264" s="177" t="s">
        <v>45</v>
      </c>
      <c r="G264" s="295">
        <f>IFERROR(VLOOKUP(F264,'Pricing source'!B:L,3,0),0)</f>
        <v>5782</v>
      </c>
      <c r="H264" s="177" t="s">
        <v>91</v>
      </c>
      <c r="I264" s="295">
        <f>IFERROR(VLOOKUP(H264,'Pricing source'!B:L,3,0),0)</f>
        <v>152</v>
      </c>
      <c r="K264" s="295">
        <f>IFERROR(VLOOKUP(J264,'Pricing source'!B:L,3,0),0)</f>
        <v>0</v>
      </c>
      <c r="M264" s="295">
        <f>IFERROR(VLOOKUP(L264,'Pricing source'!B:L,3,0),0)</f>
        <v>0</v>
      </c>
      <c r="P264" s="295">
        <f t="shared" si="3"/>
        <v>10278</v>
      </c>
    </row>
    <row r="265" spans="1:16">
      <c r="B265" s="178" t="s">
        <v>4309</v>
      </c>
      <c r="C265" s="177" t="s">
        <v>3923</v>
      </c>
      <c r="D265" s="177" t="s">
        <v>2725</v>
      </c>
      <c r="E265" s="295">
        <f>IFERROR(VLOOKUP(D265,'Pricing source'!B:L,3,0),0)</f>
        <v>4937</v>
      </c>
      <c r="F265" s="177" t="s">
        <v>2726</v>
      </c>
      <c r="G265" s="295">
        <f>IFERROR(VLOOKUP(F265,'Pricing source'!B:L,3,0),0)</f>
        <v>6775</v>
      </c>
      <c r="H265" s="177" t="s">
        <v>91</v>
      </c>
      <c r="I265" s="295">
        <f>IFERROR(VLOOKUP(H265,'Pricing source'!B:L,3,0),0)</f>
        <v>152</v>
      </c>
      <c r="K265" s="295">
        <f>IFERROR(VLOOKUP(J265,'Pricing source'!B:L,3,0),0)</f>
        <v>0</v>
      </c>
      <c r="M265" s="295">
        <f>IFERROR(VLOOKUP(L265,'Pricing source'!B:L,3,0),0)</f>
        <v>0</v>
      </c>
      <c r="P265" s="295">
        <f t="shared" si="3"/>
        <v>11864</v>
      </c>
    </row>
    <row r="266" spans="1:16">
      <c r="E266" s="295">
        <f>IFERROR(VLOOKUP(D266,'Pricing source'!B:L,3,0),0)</f>
        <v>0</v>
      </c>
      <c r="G266" s="295">
        <f>IFERROR(VLOOKUP(F266,'Pricing source'!B:L,3,0),0)</f>
        <v>0</v>
      </c>
      <c r="I266" s="295">
        <f>IFERROR(VLOOKUP(H266,'Pricing source'!B:L,3,0),0)</f>
        <v>0</v>
      </c>
      <c r="K266" s="295">
        <f>IFERROR(VLOOKUP(J266,'Pricing source'!B:L,3,0),0)</f>
        <v>0</v>
      </c>
      <c r="M266" s="295">
        <f>IFERROR(VLOOKUP(L266,'Pricing source'!B:L,3,0),0)</f>
        <v>0</v>
      </c>
      <c r="P266" s="295">
        <f t="shared" si="3"/>
        <v>0</v>
      </c>
    </row>
    <row r="267" spans="1:16" s="288" customFormat="1" ht="18.75">
      <c r="A267" s="288" t="s">
        <v>1018</v>
      </c>
      <c r="E267" s="295">
        <f>IFERROR(VLOOKUP(D267,'Pricing source'!B:L,3,0),0)</f>
        <v>0</v>
      </c>
      <c r="G267" s="289">
        <f>IFERROR(VLOOKUP(F267,'Pricing source'!B:L,3,0),0)</f>
        <v>0</v>
      </c>
      <c r="I267" s="295">
        <f>IFERROR(VLOOKUP(H267,'Pricing source'!B:L,3,0),0)</f>
        <v>0</v>
      </c>
      <c r="K267" s="295">
        <f>IFERROR(VLOOKUP(J267,'Pricing source'!B:L,3,0),0)</f>
        <v>0</v>
      </c>
      <c r="M267" s="295">
        <f>IFERROR(VLOOKUP(L267,'Pricing source'!B:L,3,0),0)</f>
        <v>0</v>
      </c>
      <c r="P267" s="295">
        <f t="shared" si="3"/>
        <v>0</v>
      </c>
    </row>
    <row r="268" spans="1:16">
      <c r="A268" s="290"/>
      <c r="B268" s="291"/>
      <c r="C268" s="291"/>
      <c r="D268" s="292"/>
      <c r="E268" s="574">
        <f>IFERROR(VLOOKUP(D268,'Pricing source'!B:L,3,0),0)</f>
        <v>0</v>
      </c>
      <c r="F268" s="294"/>
      <c r="G268" s="293">
        <f>IFERROR(VLOOKUP(F268,'Pricing source'!B:L,3,0),0)</f>
        <v>0</v>
      </c>
      <c r="H268" s="294"/>
      <c r="I268" s="574">
        <f>IFERROR(VLOOKUP(H268,'Pricing source'!B:L,3,0),0)</f>
        <v>0</v>
      </c>
      <c r="J268" s="294"/>
      <c r="K268" s="574">
        <f>IFERROR(VLOOKUP(J268,'Pricing source'!B:L,3,0),0)</f>
        <v>0</v>
      </c>
      <c r="L268" s="294"/>
      <c r="M268" s="574">
        <f>IFERROR(VLOOKUP(L268,'Pricing source'!B:L,3,0),0)</f>
        <v>0</v>
      </c>
      <c r="N268" s="294"/>
      <c r="O268" s="294"/>
      <c r="P268" s="293">
        <f t="shared" si="3"/>
        <v>0</v>
      </c>
    </row>
    <row r="269" spans="1:16">
      <c r="B269" s="178" t="s">
        <v>6510</v>
      </c>
      <c r="C269" s="177" t="s">
        <v>927</v>
      </c>
      <c r="D269" s="177" t="s">
        <v>34</v>
      </c>
      <c r="E269" s="295">
        <f>IFERROR(VLOOKUP(D269,'Pricing source'!B:L,3,0),0)</f>
        <v>5469</v>
      </c>
      <c r="F269" s="177" t="s">
        <v>36</v>
      </c>
      <c r="G269" s="295">
        <f>IFERROR(VLOOKUP(F269,'Pricing source'!B:L,3,0),0)</f>
        <v>1404</v>
      </c>
      <c r="H269" s="177" t="s">
        <v>35</v>
      </c>
      <c r="I269" s="295">
        <f>IFERROR(VLOOKUP(H269,'Pricing source'!B:L,3,0),0)</f>
        <v>3883</v>
      </c>
      <c r="K269" s="295">
        <f>IFERROR(VLOOKUP(J269,'Pricing source'!B:L,3,0),0)</f>
        <v>0</v>
      </c>
      <c r="M269" s="295">
        <f>IFERROR(VLOOKUP(L269,'Pricing source'!B:L,3,0),0)</f>
        <v>0</v>
      </c>
      <c r="P269" s="295">
        <f>M269+K269+I269+G269+E269</f>
        <v>10756</v>
      </c>
    </row>
    <row r="270" spans="1:16" s="303" customFormat="1">
      <c r="A270" s="302"/>
      <c r="B270" s="310" t="s">
        <v>6511</v>
      </c>
      <c r="C270" s="310" t="s">
        <v>887</v>
      </c>
      <c r="D270" s="177" t="s">
        <v>997</v>
      </c>
      <c r="E270" s="295">
        <f>IFERROR(VLOOKUP(D270,'Pricing source'!B:L,3,0),0)</f>
        <v>0</v>
      </c>
      <c r="F270" s="177" t="s">
        <v>1001</v>
      </c>
      <c r="G270" s="295">
        <f>IFERROR(VLOOKUP(F270,'Pricing source'!B:L,3,0),0)</f>
        <v>2000</v>
      </c>
      <c r="H270" s="177"/>
      <c r="I270" s="295">
        <f>IFERROR(VLOOKUP(H270,'Pricing source'!B:L,3,0),0)</f>
        <v>0</v>
      </c>
      <c r="J270" s="177"/>
      <c r="K270" s="295">
        <f>IFERROR(VLOOKUP(J270,'Pricing source'!B:L,3,0),0)</f>
        <v>0</v>
      </c>
      <c r="L270" s="177"/>
      <c r="M270" s="295">
        <f>IFERROR(VLOOKUP(L270,'Pricing source'!B:L,3,0),0)</f>
        <v>0</v>
      </c>
      <c r="N270" s="177"/>
      <c r="O270" s="177"/>
      <c r="P270" s="295">
        <f t="shared" si="3"/>
        <v>2000</v>
      </c>
    </row>
    <row r="271" spans="1:16" s="303" customFormat="1">
      <c r="A271" s="302"/>
      <c r="B271" s="310" t="s">
        <v>6512</v>
      </c>
      <c r="C271" s="310" t="s">
        <v>888</v>
      </c>
      <c r="D271" s="177" t="s">
        <v>998</v>
      </c>
      <c r="E271" s="295">
        <f>IFERROR(VLOOKUP(D271,'Pricing source'!B:L,3,0),0)</f>
        <v>0</v>
      </c>
      <c r="F271" s="177" t="s">
        <v>1001</v>
      </c>
      <c r="G271" s="295">
        <f>IFERROR(VLOOKUP(F271,'Pricing source'!B:L,3,0),0)</f>
        <v>2000</v>
      </c>
      <c r="H271" s="177"/>
      <c r="I271" s="295">
        <f>IFERROR(VLOOKUP(H271,'Pricing source'!B:L,3,0),0)</f>
        <v>0</v>
      </c>
      <c r="J271" s="177"/>
      <c r="K271" s="295">
        <f>IFERROR(VLOOKUP(J271,'Pricing source'!B:L,3,0),0)</f>
        <v>0</v>
      </c>
      <c r="L271" s="177"/>
      <c r="M271" s="295">
        <f>IFERROR(VLOOKUP(L271,'Pricing source'!B:L,3,0),0)</f>
        <v>0</v>
      </c>
      <c r="N271" s="177"/>
      <c r="O271" s="177"/>
      <c r="P271" s="295">
        <f t="shared" si="3"/>
        <v>2000</v>
      </c>
    </row>
    <row r="272" spans="1:16" s="303" customFormat="1">
      <c r="A272" s="302"/>
      <c r="B272" s="310" t="s">
        <v>6513</v>
      </c>
      <c r="C272" s="310" t="s">
        <v>889</v>
      </c>
      <c r="D272" s="177" t="s">
        <v>996</v>
      </c>
      <c r="E272" s="295">
        <f>IFERROR(VLOOKUP(D272,'Pricing source'!B:L,3,0),0)</f>
        <v>0</v>
      </c>
      <c r="F272" s="177" t="s">
        <v>1001</v>
      </c>
      <c r="G272" s="295">
        <f>IFERROR(VLOOKUP(F272,'Pricing source'!B:L,3,0),0)</f>
        <v>2000</v>
      </c>
      <c r="H272" s="177"/>
      <c r="I272" s="295">
        <f>IFERROR(VLOOKUP(H272,'Pricing source'!B:L,3,0),0)</f>
        <v>0</v>
      </c>
      <c r="J272" s="177"/>
      <c r="K272" s="295">
        <f>IFERROR(VLOOKUP(J272,'Pricing source'!B:L,3,0),0)</f>
        <v>0</v>
      </c>
      <c r="L272" s="177"/>
      <c r="M272" s="295">
        <f>IFERROR(VLOOKUP(L272,'Pricing source'!B:L,3,0),0)</f>
        <v>0</v>
      </c>
      <c r="N272" s="177"/>
      <c r="O272" s="177"/>
      <c r="P272" s="295">
        <f t="shared" si="3"/>
        <v>2000</v>
      </c>
    </row>
    <row r="273" spans="1:16" s="303" customFormat="1">
      <c r="A273" s="302"/>
      <c r="B273" s="310" t="s">
        <v>6514</v>
      </c>
      <c r="C273" s="310" t="s">
        <v>893</v>
      </c>
      <c r="D273" s="177" t="s">
        <v>997</v>
      </c>
      <c r="E273" s="295">
        <f>IFERROR(VLOOKUP(D273,'Pricing source'!B:L,3,0),0)</f>
        <v>0</v>
      </c>
      <c r="F273" s="177" t="s">
        <v>1002</v>
      </c>
      <c r="G273" s="295">
        <f>IFERROR(VLOOKUP(F273,'Pricing source'!B:L,3,0),0)</f>
        <v>2227</v>
      </c>
      <c r="H273" s="177"/>
      <c r="I273" s="295">
        <f>IFERROR(VLOOKUP(H273,'Pricing source'!B:L,3,0),0)</f>
        <v>0</v>
      </c>
      <c r="J273" s="177"/>
      <c r="K273" s="295">
        <f>IFERROR(VLOOKUP(J273,'Pricing source'!B:L,3,0),0)</f>
        <v>0</v>
      </c>
      <c r="L273" s="177"/>
      <c r="M273" s="295">
        <f>IFERROR(VLOOKUP(L273,'Pricing source'!B:L,3,0),0)</f>
        <v>0</v>
      </c>
      <c r="N273" s="177"/>
      <c r="O273" s="177"/>
      <c r="P273" s="295">
        <f t="shared" si="3"/>
        <v>2227</v>
      </c>
    </row>
    <row r="274" spans="1:16" s="303" customFormat="1">
      <c r="A274" s="302"/>
      <c r="B274" s="310" t="s">
        <v>6515</v>
      </c>
      <c r="C274" s="310" t="s">
        <v>894</v>
      </c>
      <c r="D274" s="177" t="s">
        <v>998</v>
      </c>
      <c r="E274" s="295">
        <f>IFERROR(VLOOKUP(D274,'Pricing source'!B:L,3,0),0)</f>
        <v>0</v>
      </c>
      <c r="F274" s="177" t="s">
        <v>1002</v>
      </c>
      <c r="G274" s="295">
        <f>IFERROR(VLOOKUP(F274,'Pricing source'!B:L,3,0),0)</f>
        <v>2227</v>
      </c>
      <c r="H274" s="177"/>
      <c r="I274" s="295">
        <f>IFERROR(VLOOKUP(H274,'Pricing source'!B:L,3,0),0)</f>
        <v>0</v>
      </c>
      <c r="J274" s="177"/>
      <c r="K274" s="295">
        <f>IFERROR(VLOOKUP(J274,'Pricing source'!B:L,3,0),0)</f>
        <v>0</v>
      </c>
      <c r="L274" s="177"/>
      <c r="M274" s="295">
        <f>IFERROR(VLOOKUP(L274,'Pricing source'!B:L,3,0),0)</f>
        <v>0</v>
      </c>
      <c r="N274" s="177"/>
      <c r="O274" s="177"/>
      <c r="P274" s="295">
        <f t="shared" si="3"/>
        <v>2227</v>
      </c>
    </row>
    <row r="275" spans="1:16" s="303" customFormat="1">
      <c r="A275" s="302"/>
      <c r="B275" s="310" t="s">
        <v>6516</v>
      </c>
      <c r="C275" s="310" t="s">
        <v>895</v>
      </c>
      <c r="D275" s="177" t="s">
        <v>996</v>
      </c>
      <c r="E275" s="295">
        <f>IFERROR(VLOOKUP(D275,'Pricing source'!B:L,3,0),0)</f>
        <v>0</v>
      </c>
      <c r="F275" s="177" t="s">
        <v>1002</v>
      </c>
      <c r="G275" s="295">
        <f>IFERROR(VLOOKUP(F275,'Pricing source'!B:L,3,0),0)</f>
        <v>2227</v>
      </c>
      <c r="H275" s="177"/>
      <c r="I275" s="295">
        <f>IFERROR(VLOOKUP(H275,'Pricing source'!B:L,3,0),0)</f>
        <v>0</v>
      </c>
      <c r="J275" s="177"/>
      <c r="K275" s="295">
        <f>IFERROR(VLOOKUP(J275,'Pricing source'!B:L,3,0),0)</f>
        <v>0</v>
      </c>
      <c r="L275" s="177"/>
      <c r="M275" s="295">
        <f>IFERROR(VLOOKUP(L275,'Pricing source'!B:L,3,0),0)</f>
        <v>0</v>
      </c>
      <c r="N275" s="177"/>
      <c r="O275" s="177"/>
      <c r="P275" s="295">
        <f t="shared" si="3"/>
        <v>2227</v>
      </c>
    </row>
    <row r="276" spans="1:16" s="303" customFormat="1">
      <c r="A276" s="302"/>
      <c r="B276" s="310" t="s">
        <v>6517</v>
      </c>
      <c r="C276" s="310" t="s">
        <v>902</v>
      </c>
      <c r="D276" s="177" t="s">
        <v>997</v>
      </c>
      <c r="E276" s="295">
        <f>IFERROR(VLOOKUP(D276,'Pricing source'!B:L,3,0),0)</f>
        <v>0</v>
      </c>
      <c r="F276" s="177" t="s">
        <v>1003</v>
      </c>
      <c r="G276" s="295">
        <f>IFERROR(VLOOKUP(F276,'Pricing source'!B:L,3,0),0)</f>
        <v>2823</v>
      </c>
      <c r="H276" s="177"/>
      <c r="I276" s="295">
        <f>IFERROR(VLOOKUP(H276,'Pricing source'!B:L,3,0),0)</f>
        <v>0</v>
      </c>
      <c r="J276" s="177"/>
      <c r="K276" s="295">
        <f>IFERROR(VLOOKUP(J276,'Pricing source'!B:L,3,0),0)</f>
        <v>0</v>
      </c>
      <c r="L276" s="177"/>
      <c r="M276" s="295">
        <f>IFERROR(VLOOKUP(L276,'Pricing source'!B:L,3,0),0)</f>
        <v>0</v>
      </c>
      <c r="N276" s="177"/>
      <c r="O276" s="177"/>
      <c r="P276" s="295">
        <f t="shared" si="3"/>
        <v>2823</v>
      </c>
    </row>
    <row r="277" spans="1:16" s="303" customFormat="1">
      <c r="A277" s="302"/>
      <c r="B277" s="310" t="s">
        <v>6518</v>
      </c>
      <c r="C277" s="310" t="s">
        <v>903</v>
      </c>
      <c r="D277" s="177" t="s">
        <v>998</v>
      </c>
      <c r="E277" s="295">
        <f>IFERROR(VLOOKUP(D277,'Pricing source'!B:L,3,0),0)</f>
        <v>0</v>
      </c>
      <c r="F277" s="177" t="s">
        <v>1003</v>
      </c>
      <c r="G277" s="295">
        <f>IFERROR(VLOOKUP(F277,'Pricing source'!B:L,3,0),0)</f>
        <v>2823</v>
      </c>
      <c r="H277" s="177"/>
      <c r="I277" s="295">
        <f>IFERROR(VLOOKUP(H277,'Pricing source'!B:L,3,0),0)</f>
        <v>0</v>
      </c>
      <c r="J277" s="177"/>
      <c r="K277" s="295">
        <f>IFERROR(VLOOKUP(J277,'Pricing source'!B:L,3,0),0)</f>
        <v>0</v>
      </c>
      <c r="L277" s="177"/>
      <c r="M277" s="295">
        <f>IFERROR(VLOOKUP(L277,'Pricing source'!B:L,3,0),0)</f>
        <v>0</v>
      </c>
      <c r="N277" s="177"/>
      <c r="O277" s="177"/>
      <c r="P277" s="295">
        <f t="shared" si="3"/>
        <v>2823</v>
      </c>
    </row>
    <row r="278" spans="1:16" s="303" customFormat="1">
      <c r="A278" s="302"/>
      <c r="B278" s="310" t="s">
        <v>6519</v>
      </c>
      <c r="C278" s="310" t="s">
        <v>904</v>
      </c>
      <c r="D278" s="177" t="s">
        <v>996</v>
      </c>
      <c r="E278" s="295">
        <f>IFERROR(VLOOKUP(D278,'Pricing source'!B:L,3,0),0)</f>
        <v>0</v>
      </c>
      <c r="F278" s="177" t="s">
        <v>1003</v>
      </c>
      <c r="G278" s="295">
        <f>IFERROR(VLOOKUP(F278,'Pricing source'!B:L,3,0),0)</f>
        <v>2823</v>
      </c>
      <c r="H278" s="177"/>
      <c r="I278" s="295">
        <f>IFERROR(VLOOKUP(H278,'Pricing source'!B:L,3,0),0)</f>
        <v>0</v>
      </c>
      <c r="J278" s="177"/>
      <c r="K278" s="295">
        <f>IFERROR(VLOOKUP(J278,'Pricing source'!B:L,3,0),0)</f>
        <v>0</v>
      </c>
      <c r="L278" s="177"/>
      <c r="M278" s="295">
        <f>IFERROR(VLOOKUP(L278,'Pricing source'!B:L,3,0),0)</f>
        <v>0</v>
      </c>
      <c r="N278" s="177"/>
      <c r="O278" s="177"/>
      <c r="P278" s="295">
        <f t="shared" si="3"/>
        <v>2823</v>
      </c>
    </row>
    <row r="279" spans="1:16" s="303" customFormat="1">
      <c r="A279" s="302"/>
      <c r="B279" s="310" t="s">
        <v>6520</v>
      </c>
      <c r="C279" s="310" t="s">
        <v>911</v>
      </c>
      <c r="D279" s="177" t="s">
        <v>996</v>
      </c>
      <c r="E279" s="295">
        <f>IFERROR(VLOOKUP(D279,'Pricing source'!B:L,3,0),0)</f>
        <v>0</v>
      </c>
      <c r="F279" s="177" t="s">
        <v>1004</v>
      </c>
      <c r="G279" s="295">
        <f>IFERROR(VLOOKUP(F279,'Pricing source'!B:L,3,0),0)</f>
        <v>3125</v>
      </c>
      <c r="H279" s="177"/>
      <c r="I279" s="295">
        <f>IFERROR(VLOOKUP(H279,'Pricing source'!B:L,3,0),0)</f>
        <v>0</v>
      </c>
      <c r="J279" s="177"/>
      <c r="K279" s="295">
        <f>IFERROR(VLOOKUP(J279,'Pricing source'!B:L,3,0),0)</f>
        <v>0</v>
      </c>
      <c r="L279" s="177"/>
      <c r="M279" s="295">
        <f>IFERROR(VLOOKUP(L279,'Pricing source'!B:L,3,0),0)</f>
        <v>0</v>
      </c>
      <c r="N279" s="177"/>
      <c r="O279" s="177"/>
      <c r="P279" s="295">
        <f t="shared" si="3"/>
        <v>3125</v>
      </c>
    </row>
    <row r="280" spans="1:16" s="303" customFormat="1">
      <c r="A280" s="302"/>
      <c r="B280" s="310" t="s">
        <v>6521</v>
      </c>
      <c r="C280" s="310" t="s">
        <v>912</v>
      </c>
      <c r="D280" s="177" t="s">
        <v>997</v>
      </c>
      <c r="E280" s="295">
        <f>IFERROR(VLOOKUP(D280,'Pricing source'!B:L,3,0),0)</f>
        <v>0</v>
      </c>
      <c r="F280" s="177" t="s">
        <v>1004</v>
      </c>
      <c r="G280" s="295">
        <f>IFERROR(VLOOKUP(F280,'Pricing source'!B:L,3,0),0)</f>
        <v>3125</v>
      </c>
      <c r="H280" s="177"/>
      <c r="I280" s="295">
        <f>IFERROR(VLOOKUP(H280,'Pricing source'!B:L,3,0),0)</f>
        <v>0</v>
      </c>
      <c r="J280" s="177"/>
      <c r="K280" s="295">
        <f>IFERROR(VLOOKUP(J280,'Pricing source'!B:L,3,0),0)</f>
        <v>0</v>
      </c>
      <c r="L280" s="177"/>
      <c r="M280" s="295">
        <f>IFERROR(VLOOKUP(L280,'Pricing source'!B:L,3,0),0)</f>
        <v>0</v>
      </c>
      <c r="N280" s="177"/>
      <c r="O280" s="177"/>
      <c r="P280" s="295">
        <f t="shared" si="3"/>
        <v>3125</v>
      </c>
    </row>
    <row r="281" spans="1:16" s="303" customFormat="1">
      <c r="A281" s="302"/>
      <c r="B281" s="310" t="s">
        <v>6522</v>
      </c>
      <c r="C281" s="310" t="s">
        <v>913</v>
      </c>
      <c r="D281" s="177" t="s">
        <v>998</v>
      </c>
      <c r="E281" s="295">
        <f>IFERROR(VLOOKUP(D281,'Pricing source'!B:L,3,0),0)</f>
        <v>0</v>
      </c>
      <c r="F281" s="177" t="s">
        <v>1004</v>
      </c>
      <c r="G281" s="295">
        <f>IFERROR(VLOOKUP(F281,'Pricing source'!B:L,3,0),0)</f>
        <v>3125</v>
      </c>
      <c r="H281" s="177"/>
      <c r="I281" s="295">
        <f>IFERROR(VLOOKUP(H281,'Pricing source'!B:L,3,0),0)</f>
        <v>0</v>
      </c>
      <c r="J281" s="177"/>
      <c r="K281" s="295">
        <f>IFERROR(VLOOKUP(J281,'Pricing source'!B:L,3,0),0)</f>
        <v>0</v>
      </c>
      <c r="L281" s="177"/>
      <c r="M281" s="295">
        <f>IFERROR(VLOOKUP(L281,'Pricing source'!B:L,3,0),0)</f>
        <v>0</v>
      </c>
      <c r="N281" s="177"/>
      <c r="O281" s="177"/>
      <c r="P281" s="295">
        <f t="shared" si="3"/>
        <v>3125</v>
      </c>
    </row>
    <row r="282" spans="1:16" s="303" customFormat="1">
      <c r="A282" s="311"/>
      <c r="B282" s="301" t="s">
        <v>6510</v>
      </c>
      <c r="C282" s="301" t="s">
        <v>927</v>
      </c>
      <c r="D282" s="177" t="s">
        <v>34</v>
      </c>
      <c r="E282" s="295">
        <f>IFERROR(VLOOKUP(D282,'Pricing source'!B:L,3,0),0)</f>
        <v>5469</v>
      </c>
      <c r="F282" s="177" t="s">
        <v>36</v>
      </c>
      <c r="G282" s="295">
        <f>IFERROR(VLOOKUP(F282,'Pricing source'!B:L,3,0),0)</f>
        <v>1404</v>
      </c>
      <c r="H282" s="177"/>
      <c r="I282" s="295">
        <f>IFERROR(VLOOKUP(H282,'Pricing source'!B:L,3,0),0)</f>
        <v>0</v>
      </c>
      <c r="J282" s="177"/>
      <c r="K282" s="295">
        <f>IFERROR(VLOOKUP(J282,'Pricing source'!B:L,3,0),0)</f>
        <v>0</v>
      </c>
      <c r="L282" s="177"/>
      <c r="M282" s="295">
        <f>IFERROR(VLOOKUP(L282,'Pricing source'!B:L,3,0),0)</f>
        <v>0</v>
      </c>
      <c r="N282" s="177"/>
      <c r="O282" s="177"/>
      <c r="P282" s="295">
        <f t="shared" si="3"/>
        <v>6873</v>
      </c>
    </row>
    <row r="283" spans="1:16" s="303" customFormat="1">
      <c r="A283" s="302"/>
      <c r="B283" s="310" t="s">
        <v>6523</v>
      </c>
      <c r="C283" s="310" t="s">
        <v>954</v>
      </c>
      <c r="D283" s="177" t="s">
        <v>999</v>
      </c>
      <c r="E283" s="295">
        <f>IFERROR(VLOOKUP(D283,'Pricing source'!B:L,3,0),0)</f>
        <v>3176</v>
      </c>
      <c r="F283" s="177" t="s">
        <v>1001</v>
      </c>
      <c r="G283" s="295">
        <f>IFERROR(VLOOKUP(F283,'Pricing source'!B:L,3,0),0)</f>
        <v>2000</v>
      </c>
      <c r="H283" s="177"/>
      <c r="I283" s="295">
        <f>IFERROR(VLOOKUP(H283,'Pricing source'!B:L,3,0),0)</f>
        <v>0</v>
      </c>
      <c r="J283" s="177"/>
      <c r="K283" s="295">
        <f>IFERROR(VLOOKUP(J283,'Pricing source'!B:L,3,0),0)</f>
        <v>0</v>
      </c>
      <c r="L283" s="177"/>
      <c r="M283" s="295">
        <f>IFERROR(VLOOKUP(L283,'Pricing source'!B:L,3,0),0)</f>
        <v>0</v>
      </c>
      <c r="N283" s="177"/>
      <c r="O283" s="177"/>
      <c r="P283" s="295">
        <f t="shared" si="3"/>
        <v>5176</v>
      </c>
    </row>
    <row r="284" spans="1:16" s="303" customFormat="1">
      <c r="A284" s="302"/>
      <c r="B284" s="310" t="s">
        <v>6524</v>
      </c>
      <c r="C284" s="310" t="s">
        <v>956</v>
      </c>
      <c r="D284" s="177" t="s">
        <v>999</v>
      </c>
      <c r="E284" s="295">
        <f>IFERROR(VLOOKUP(D284,'Pricing source'!B:L,3,0),0)</f>
        <v>3176</v>
      </c>
      <c r="F284" s="177" t="s">
        <v>1002</v>
      </c>
      <c r="G284" s="295">
        <f>IFERROR(VLOOKUP(F284,'Pricing source'!B:L,3,0),0)</f>
        <v>2227</v>
      </c>
      <c r="H284" s="177"/>
      <c r="I284" s="295">
        <f>IFERROR(VLOOKUP(H284,'Pricing source'!B:L,3,0),0)</f>
        <v>0</v>
      </c>
      <c r="J284" s="177"/>
      <c r="K284" s="295">
        <f>IFERROR(VLOOKUP(J284,'Pricing source'!B:L,3,0),0)</f>
        <v>0</v>
      </c>
      <c r="L284" s="177"/>
      <c r="M284" s="295">
        <f>IFERROR(VLOOKUP(L284,'Pricing source'!B:L,3,0),0)</f>
        <v>0</v>
      </c>
      <c r="N284" s="177"/>
      <c r="O284" s="177"/>
      <c r="P284" s="295">
        <f t="shared" si="3"/>
        <v>5403</v>
      </c>
    </row>
    <row r="285" spans="1:16" s="303" customFormat="1">
      <c r="A285" s="302"/>
      <c r="B285" s="310" t="s">
        <v>6525</v>
      </c>
      <c r="C285" s="310" t="s">
        <v>959</v>
      </c>
      <c r="D285" s="177" t="s">
        <v>1000</v>
      </c>
      <c r="E285" s="295">
        <f>IFERROR(VLOOKUP(D285,'Pricing source'!B:L,3,0),0)</f>
        <v>3487</v>
      </c>
      <c r="F285" s="177" t="s">
        <v>1003</v>
      </c>
      <c r="G285" s="295">
        <f>IFERROR(VLOOKUP(F285,'Pricing source'!B:L,3,0),0)</f>
        <v>2823</v>
      </c>
      <c r="H285" s="177"/>
      <c r="I285" s="295">
        <f>IFERROR(VLOOKUP(H285,'Pricing source'!B:L,3,0),0)</f>
        <v>0</v>
      </c>
      <c r="J285" s="177"/>
      <c r="K285" s="295">
        <f>IFERROR(VLOOKUP(J285,'Pricing source'!B:L,3,0),0)</f>
        <v>0</v>
      </c>
      <c r="L285" s="177"/>
      <c r="M285" s="295">
        <f>IFERROR(VLOOKUP(L285,'Pricing source'!B:L,3,0),0)</f>
        <v>0</v>
      </c>
      <c r="N285" s="177"/>
      <c r="O285" s="177"/>
      <c r="P285" s="295">
        <f t="shared" si="3"/>
        <v>6310</v>
      </c>
    </row>
    <row r="286" spans="1:16" s="303" customFormat="1">
      <c r="A286" s="302"/>
      <c r="B286" s="310" t="s">
        <v>6526</v>
      </c>
      <c r="C286" s="310" t="s">
        <v>963</v>
      </c>
      <c r="D286" s="177" t="s">
        <v>1000</v>
      </c>
      <c r="E286" s="295">
        <f>IFERROR(VLOOKUP(D286,'Pricing source'!B:L,3,0),0)</f>
        <v>3487</v>
      </c>
      <c r="F286" s="177" t="s">
        <v>1004</v>
      </c>
      <c r="G286" s="295">
        <f>IFERROR(VLOOKUP(F286,'Pricing source'!B:L,3,0),0)</f>
        <v>3125</v>
      </c>
      <c r="H286" s="177"/>
      <c r="I286" s="295">
        <f>IFERROR(VLOOKUP(H286,'Pricing source'!B:L,3,0),0)</f>
        <v>0</v>
      </c>
      <c r="J286" s="177"/>
      <c r="K286" s="295">
        <f>IFERROR(VLOOKUP(J286,'Pricing source'!B:L,3,0),0)</f>
        <v>0</v>
      </c>
      <c r="L286" s="177"/>
      <c r="M286" s="295">
        <f>IFERROR(VLOOKUP(L286,'Pricing source'!B:L,3,0),0)</f>
        <v>0</v>
      </c>
      <c r="N286" s="177"/>
      <c r="O286" s="177"/>
      <c r="P286" s="295">
        <f t="shared" si="3"/>
        <v>6612</v>
      </c>
    </row>
    <row r="287" spans="1:16">
      <c r="E287" s="295">
        <f>IFERROR(VLOOKUP(D287,'Pricing source'!B:L,3,0),0)</f>
        <v>0</v>
      </c>
      <c r="G287" s="295">
        <f>IFERROR(VLOOKUP(F287,'Pricing source'!B:L,3,0),0)</f>
        <v>0</v>
      </c>
      <c r="I287" s="295">
        <f>IFERROR(VLOOKUP(H287,'Pricing source'!B:L,3,0),0)</f>
        <v>0</v>
      </c>
      <c r="K287" s="295">
        <f>IFERROR(VLOOKUP(J287,'Pricing source'!B:L,3,0),0)</f>
        <v>0</v>
      </c>
      <c r="M287" s="295">
        <f>IFERROR(VLOOKUP(L287,'Pricing source'!B:L,3,0),0)</f>
        <v>0</v>
      </c>
      <c r="P287" s="295">
        <f t="shared" si="3"/>
        <v>0</v>
      </c>
    </row>
    <row r="288" spans="1:16" s="288" customFormat="1" ht="18.75">
      <c r="A288" s="288" t="s">
        <v>1019</v>
      </c>
      <c r="E288" s="295">
        <f>IFERROR(VLOOKUP(D288,'Pricing source'!B:L,3,0),0)</f>
        <v>0</v>
      </c>
      <c r="G288" s="289">
        <f>IFERROR(VLOOKUP(F288,'Pricing source'!B:L,3,0),0)</f>
        <v>0</v>
      </c>
      <c r="I288" s="295">
        <f>IFERROR(VLOOKUP(H288,'Pricing source'!B:L,3,0),0)</f>
        <v>0</v>
      </c>
      <c r="K288" s="295">
        <f>IFERROR(VLOOKUP(J288,'Pricing source'!B:L,3,0),0)</f>
        <v>0</v>
      </c>
      <c r="M288" s="295">
        <f>IFERROR(VLOOKUP(L288,'Pricing source'!B:L,3,0),0)</f>
        <v>0</v>
      </c>
      <c r="P288" s="289">
        <f t="shared" si="3"/>
        <v>0</v>
      </c>
    </row>
    <row r="289" spans="1:16">
      <c r="A289" s="290"/>
      <c r="B289" s="291"/>
      <c r="C289" s="291"/>
      <c r="D289" s="292"/>
      <c r="E289" s="574">
        <f>IFERROR(VLOOKUP(D289,'Pricing source'!B:L,3,0),0)</f>
        <v>0</v>
      </c>
      <c r="F289" s="294"/>
      <c r="G289" s="293">
        <f>IFERROR(VLOOKUP(F289,'Pricing source'!B:L,3,0),0)</f>
        <v>0</v>
      </c>
      <c r="H289" s="294"/>
      <c r="I289" s="574">
        <f>IFERROR(VLOOKUP(H289,'Pricing source'!B:L,3,0),0)</f>
        <v>0</v>
      </c>
      <c r="J289" s="294"/>
      <c r="K289" s="574">
        <f>IFERROR(VLOOKUP(J289,'Pricing source'!B:L,3,0),0)</f>
        <v>0</v>
      </c>
      <c r="L289" s="294"/>
      <c r="M289" s="574">
        <f>IFERROR(VLOOKUP(L289,'Pricing source'!B:L,3,0),0)</f>
        <v>0</v>
      </c>
      <c r="N289" s="294"/>
      <c r="O289" s="294"/>
      <c r="P289" s="293">
        <f t="shared" si="3"/>
        <v>0</v>
      </c>
    </row>
    <row r="290" spans="1:16" s="303" customFormat="1">
      <c r="A290" s="309"/>
      <c r="B290" s="310" t="s">
        <v>6527</v>
      </c>
      <c r="C290" s="319" t="s">
        <v>920</v>
      </c>
      <c r="D290" s="177" t="s">
        <v>69</v>
      </c>
      <c r="E290" s="295">
        <f>IFERROR(VLOOKUP(D290,'Pricing source'!B:L,3,0),0)</f>
        <v>5516</v>
      </c>
      <c r="F290" s="177" t="s">
        <v>59</v>
      </c>
      <c r="G290" s="295">
        <f>IFERROR(VLOOKUP(F290,'Pricing source'!B:L,3,0),0)</f>
        <v>3988</v>
      </c>
      <c r="H290" s="177"/>
      <c r="I290" s="295">
        <f>IFERROR(VLOOKUP(H290,'Pricing source'!B:L,3,0),0)</f>
        <v>0</v>
      </c>
      <c r="J290" s="177"/>
      <c r="K290" s="295">
        <f>IFERROR(VLOOKUP(J290,'Pricing source'!B:L,3,0),0)</f>
        <v>0</v>
      </c>
      <c r="L290" s="177"/>
      <c r="M290" s="295">
        <f>IFERROR(VLOOKUP(L290,'Pricing source'!B:L,3,0),0)</f>
        <v>0</v>
      </c>
      <c r="N290" s="177"/>
      <c r="O290" s="177"/>
      <c r="P290" s="295">
        <f t="shared" si="3"/>
        <v>9504</v>
      </c>
    </row>
    <row r="291" spans="1:16" s="303" customFormat="1">
      <c r="A291" s="302"/>
      <c r="B291" s="310" t="s">
        <v>6528</v>
      </c>
      <c r="C291" s="310" t="s">
        <v>921</v>
      </c>
      <c r="D291" s="177" t="s">
        <v>667</v>
      </c>
      <c r="E291" s="295">
        <f>IFERROR(VLOOKUP(D291,'Pricing source'!B:L,3,0),0)</f>
        <v>5516</v>
      </c>
      <c r="F291" s="177" t="s">
        <v>59</v>
      </c>
      <c r="G291" s="295">
        <f>IFERROR(VLOOKUP(F291,'Pricing source'!B:L,3,0),0)</f>
        <v>3988</v>
      </c>
      <c r="H291" s="177"/>
      <c r="I291" s="295">
        <f>IFERROR(VLOOKUP(H291,'Pricing source'!B:L,3,0),0)</f>
        <v>0</v>
      </c>
      <c r="J291" s="177"/>
      <c r="K291" s="295">
        <f>IFERROR(VLOOKUP(J291,'Pricing source'!B:L,3,0),0)</f>
        <v>0</v>
      </c>
      <c r="L291" s="177"/>
      <c r="M291" s="295">
        <f>IFERROR(VLOOKUP(L291,'Pricing source'!B:L,3,0),0)</f>
        <v>0</v>
      </c>
      <c r="N291" s="177"/>
      <c r="O291" s="177"/>
      <c r="P291" s="295">
        <f t="shared" si="3"/>
        <v>9504</v>
      </c>
    </row>
    <row r="292" spans="1:16" s="303" customFormat="1">
      <c r="A292" s="302"/>
      <c r="B292" s="310" t="s">
        <v>6529</v>
      </c>
      <c r="C292" s="310" t="s">
        <v>922</v>
      </c>
      <c r="D292" s="177" t="s">
        <v>70</v>
      </c>
      <c r="E292" s="295">
        <f>IFERROR(VLOOKUP(D292,'Pricing source'!B:L,3,0),0)</f>
        <v>6565</v>
      </c>
      <c r="F292" s="177" t="s">
        <v>62</v>
      </c>
      <c r="G292" s="295">
        <f>IFERROR(VLOOKUP(F292,'Pricing source'!B:L,3,0),0)</f>
        <v>4546</v>
      </c>
      <c r="H292" s="177"/>
      <c r="I292" s="295">
        <f>IFERROR(VLOOKUP(H292,'Pricing source'!B:L,3,0),0)</f>
        <v>0</v>
      </c>
      <c r="J292" s="177"/>
      <c r="K292" s="295">
        <f>IFERROR(VLOOKUP(J292,'Pricing source'!B:L,3,0),0)</f>
        <v>0</v>
      </c>
      <c r="L292" s="177"/>
      <c r="M292" s="295">
        <f>IFERROR(VLOOKUP(L292,'Pricing source'!B:L,3,0),0)</f>
        <v>0</v>
      </c>
      <c r="N292" s="177"/>
      <c r="O292" s="177"/>
      <c r="P292" s="295">
        <f t="shared" si="3"/>
        <v>11111</v>
      </c>
    </row>
    <row r="293" spans="1:16" s="303" customFormat="1">
      <c r="A293" s="309"/>
      <c r="B293" s="310" t="s">
        <v>6530</v>
      </c>
      <c r="C293" s="319" t="s">
        <v>923</v>
      </c>
      <c r="D293" s="177" t="s">
        <v>69</v>
      </c>
      <c r="E293" s="295">
        <f>IFERROR(VLOOKUP(D293,'Pricing source'!B:L,3,0),0)</f>
        <v>5516</v>
      </c>
      <c r="F293" s="177" t="s">
        <v>60</v>
      </c>
      <c r="G293" s="295">
        <f>IFERROR(VLOOKUP(F293,'Pricing source'!B:L,3,0),0)</f>
        <v>4874</v>
      </c>
      <c r="H293" s="177"/>
      <c r="I293" s="295">
        <f>IFERROR(VLOOKUP(H293,'Pricing source'!B:L,3,0),0)</f>
        <v>0</v>
      </c>
      <c r="J293" s="177"/>
      <c r="K293" s="295">
        <f>IFERROR(VLOOKUP(J293,'Pricing source'!B:L,3,0),0)</f>
        <v>0</v>
      </c>
      <c r="L293" s="177"/>
      <c r="M293" s="295">
        <f>IFERROR(VLOOKUP(L293,'Pricing source'!B:L,3,0),0)</f>
        <v>0</v>
      </c>
      <c r="N293" s="177"/>
      <c r="O293" s="177"/>
      <c r="P293" s="295">
        <f t="shared" si="3"/>
        <v>10390</v>
      </c>
    </row>
    <row r="294" spans="1:16" s="303" customFormat="1">
      <c r="A294" s="302"/>
      <c r="B294" s="310" t="s">
        <v>6531</v>
      </c>
      <c r="C294" s="310" t="s">
        <v>924</v>
      </c>
      <c r="D294" s="177" t="s">
        <v>667</v>
      </c>
      <c r="E294" s="295">
        <f>IFERROR(VLOOKUP(D294,'Pricing source'!B:L,3,0),0)</f>
        <v>5516</v>
      </c>
      <c r="F294" s="177" t="s">
        <v>60</v>
      </c>
      <c r="G294" s="295">
        <f>IFERROR(VLOOKUP(F294,'Pricing source'!B:L,3,0),0)</f>
        <v>4874</v>
      </c>
      <c r="H294" s="177"/>
      <c r="I294" s="295">
        <f>IFERROR(VLOOKUP(H294,'Pricing source'!B:L,3,0),0)</f>
        <v>0</v>
      </c>
      <c r="J294" s="177"/>
      <c r="K294" s="295">
        <f>IFERROR(VLOOKUP(J294,'Pricing source'!B:L,3,0),0)</f>
        <v>0</v>
      </c>
      <c r="L294" s="177"/>
      <c r="M294" s="295">
        <f>IFERROR(VLOOKUP(L294,'Pricing source'!B:L,3,0),0)</f>
        <v>0</v>
      </c>
      <c r="N294" s="177"/>
      <c r="O294" s="177"/>
      <c r="P294" s="295">
        <f t="shared" si="3"/>
        <v>10390</v>
      </c>
    </row>
    <row r="295" spans="1:16" s="303" customFormat="1">
      <c r="A295" s="302"/>
      <c r="B295" s="310" t="s">
        <v>6532</v>
      </c>
      <c r="C295" s="310" t="s">
        <v>925</v>
      </c>
      <c r="D295" s="177" t="s">
        <v>70</v>
      </c>
      <c r="E295" s="295">
        <f>IFERROR(VLOOKUP(D295,'Pricing source'!B:L,3,0),0)</f>
        <v>6565</v>
      </c>
      <c r="F295" s="177" t="s">
        <v>63</v>
      </c>
      <c r="G295" s="295">
        <f>IFERROR(VLOOKUP(F295,'Pricing source'!B:L,3,0),0)</f>
        <v>6359</v>
      </c>
      <c r="H295" s="177"/>
      <c r="I295" s="295">
        <f>IFERROR(VLOOKUP(H295,'Pricing source'!B:L,3,0),0)</f>
        <v>0</v>
      </c>
      <c r="J295" s="177"/>
      <c r="K295" s="295">
        <f>IFERROR(VLOOKUP(J295,'Pricing source'!B:L,3,0),0)</f>
        <v>0</v>
      </c>
      <c r="L295" s="177"/>
      <c r="M295" s="295">
        <f>IFERROR(VLOOKUP(L295,'Pricing source'!B:L,3,0),0)</f>
        <v>0</v>
      </c>
      <c r="N295" s="177"/>
      <c r="O295" s="177"/>
      <c r="P295" s="295">
        <f t="shared" si="3"/>
        <v>12924</v>
      </c>
    </row>
    <row r="296" spans="1:16" s="303" customFormat="1">
      <c r="A296" s="302"/>
      <c r="B296" s="310" t="s">
        <v>6533</v>
      </c>
      <c r="C296" s="310" t="s">
        <v>926</v>
      </c>
      <c r="D296" s="177" t="s">
        <v>70</v>
      </c>
      <c r="E296" s="295">
        <f>IFERROR(VLOOKUP(D296,'Pricing source'!B:L,3,0),0)</f>
        <v>6565</v>
      </c>
      <c r="F296" s="177" t="s">
        <v>61</v>
      </c>
      <c r="G296" s="295">
        <f>IFERROR(VLOOKUP(F296,'Pricing source'!B:L,3,0),0)</f>
        <v>4432</v>
      </c>
      <c r="H296" s="177"/>
      <c r="I296" s="295">
        <f>IFERROR(VLOOKUP(H296,'Pricing source'!B:L,3,0),0)</f>
        <v>0</v>
      </c>
      <c r="J296" s="177"/>
      <c r="K296" s="295">
        <f>IFERROR(VLOOKUP(J296,'Pricing source'!B:L,3,0),0)</f>
        <v>0</v>
      </c>
      <c r="L296" s="177"/>
      <c r="M296" s="295">
        <f>IFERROR(VLOOKUP(L296,'Pricing source'!B:L,3,0),0)</f>
        <v>0</v>
      </c>
      <c r="N296" s="177"/>
      <c r="O296" s="177"/>
      <c r="P296" s="295">
        <f t="shared" si="3"/>
        <v>10997</v>
      </c>
    </row>
    <row r="297" spans="1:16" s="303" customFormat="1">
      <c r="A297" s="302"/>
      <c r="B297" s="310" t="s">
        <v>6534</v>
      </c>
      <c r="C297" s="310" t="s">
        <v>928</v>
      </c>
      <c r="D297" s="177" t="s">
        <v>69</v>
      </c>
      <c r="E297" s="295">
        <f>IFERROR(VLOOKUP(D297,'Pricing source'!B:L,3,0),0)</f>
        <v>5516</v>
      </c>
      <c r="F297" s="177" t="s">
        <v>64</v>
      </c>
      <c r="G297" s="295">
        <f>IFERROR(VLOOKUP(F297,'Pricing source'!B:L,3,0),0)</f>
        <v>4192</v>
      </c>
      <c r="H297" s="177"/>
      <c r="I297" s="295">
        <f>IFERROR(VLOOKUP(H297,'Pricing source'!B:L,3,0),0)</f>
        <v>0</v>
      </c>
      <c r="J297" s="177"/>
      <c r="K297" s="295">
        <f>IFERROR(VLOOKUP(J297,'Pricing source'!B:L,3,0),0)</f>
        <v>0</v>
      </c>
      <c r="L297" s="177"/>
      <c r="M297" s="295">
        <f>IFERROR(VLOOKUP(L297,'Pricing source'!B:L,3,0),0)</f>
        <v>0</v>
      </c>
      <c r="N297" s="177"/>
      <c r="O297" s="177"/>
      <c r="P297" s="295">
        <f t="shared" si="3"/>
        <v>9708</v>
      </c>
    </row>
    <row r="298" spans="1:16" s="303" customFormat="1">
      <c r="A298" s="302"/>
      <c r="B298" s="310" t="s">
        <v>6535</v>
      </c>
      <c r="C298" s="310" t="s">
        <v>933</v>
      </c>
      <c r="D298" s="177" t="s">
        <v>69</v>
      </c>
      <c r="E298" s="295">
        <f>IFERROR(VLOOKUP(D298,'Pricing source'!B:L,3,0),0)</f>
        <v>5516</v>
      </c>
      <c r="F298" s="177" t="s">
        <v>65</v>
      </c>
      <c r="G298" s="295">
        <f>IFERROR(VLOOKUP(F298,'Pricing source'!B:L,3,0),0)</f>
        <v>5097</v>
      </c>
      <c r="H298" s="177"/>
      <c r="I298" s="295">
        <f>IFERROR(VLOOKUP(H298,'Pricing source'!B:L,3,0),0)</f>
        <v>0</v>
      </c>
      <c r="J298" s="177"/>
      <c r="K298" s="295">
        <f>IFERROR(VLOOKUP(J298,'Pricing source'!B:L,3,0),0)</f>
        <v>0</v>
      </c>
      <c r="L298" s="177"/>
      <c r="M298" s="295">
        <f>IFERROR(VLOOKUP(L298,'Pricing source'!B:L,3,0),0)</f>
        <v>0</v>
      </c>
      <c r="N298" s="177"/>
      <c r="O298" s="177"/>
      <c r="P298" s="295">
        <f t="shared" si="3"/>
        <v>10613</v>
      </c>
    </row>
    <row r="299" spans="1:16" s="303" customFormat="1">
      <c r="A299" s="302"/>
      <c r="B299" s="310" t="s">
        <v>6536</v>
      </c>
      <c r="C299" s="310" t="s">
        <v>934</v>
      </c>
      <c r="D299" s="177" t="s">
        <v>70</v>
      </c>
      <c r="E299" s="295">
        <f>IFERROR(VLOOKUP(D299,'Pricing source'!B:L,3,0),0)</f>
        <v>6565</v>
      </c>
      <c r="F299" s="177" t="s">
        <v>67</v>
      </c>
      <c r="G299" s="295">
        <f>IFERROR(VLOOKUP(F299,'Pricing source'!B:L,3,0),0)</f>
        <v>5669</v>
      </c>
      <c r="H299" s="177"/>
      <c r="I299" s="295">
        <f>IFERROR(VLOOKUP(H299,'Pricing source'!B:L,3,0),0)</f>
        <v>0</v>
      </c>
      <c r="J299" s="177"/>
      <c r="K299" s="295">
        <f>IFERROR(VLOOKUP(J299,'Pricing source'!B:L,3,0),0)</f>
        <v>0</v>
      </c>
      <c r="L299" s="177"/>
      <c r="M299" s="295">
        <f>IFERROR(VLOOKUP(L299,'Pricing source'!B:L,3,0),0)</f>
        <v>0</v>
      </c>
      <c r="N299" s="177"/>
      <c r="O299" s="177"/>
      <c r="P299" s="295">
        <f t="shared" si="3"/>
        <v>12234</v>
      </c>
    </row>
    <row r="300" spans="1:16" s="303" customFormat="1">
      <c r="A300" s="302"/>
      <c r="B300" s="310" t="s">
        <v>6537</v>
      </c>
      <c r="C300" s="310" t="s">
        <v>939</v>
      </c>
      <c r="D300" s="177" t="s">
        <v>70</v>
      </c>
      <c r="E300" s="295">
        <f>IFERROR(VLOOKUP(D300,'Pricing source'!B:L,3,0),0)</f>
        <v>6565</v>
      </c>
      <c r="F300" s="177" t="s">
        <v>68</v>
      </c>
      <c r="G300" s="295">
        <f>IFERROR(VLOOKUP(F300,'Pricing source'!B:L,3,0),0)</f>
        <v>7691</v>
      </c>
      <c r="H300" s="177"/>
      <c r="I300" s="295">
        <f>IFERROR(VLOOKUP(H300,'Pricing source'!B:L,3,0),0)</f>
        <v>0</v>
      </c>
      <c r="J300" s="177"/>
      <c r="K300" s="295">
        <f>IFERROR(VLOOKUP(J300,'Pricing source'!B:L,3,0),0)</f>
        <v>0</v>
      </c>
      <c r="L300" s="177"/>
      <c r="M300" s="295">
        <f>IFERROR(VLOOKUP(L300,'Pricing source'!B:L,3,0),0)</f>
        <v>0</v>
      </c>
      <c r="N300" s="177"/>
      <c r="O300" s="177"/>
      <c r="P300" s="295">
        <f t="shared" si="3"/>
        <v>14256</v>
      </c>
    </row>
    <row r="301" spans="1:16" s="303" customFormat="1">
      <c r="A301" s="302"/>
      <c r="B301" s="310" t="s">
        <v>6538</v>
      </c>
      <c r="C301" s="310" t="s">
        <v>940</v>
      </c>
      <c r="D301" s="177" t="s">
        <v>70</v>
      </c>
      <c r="E301" s="295">
        <f>IFERROR(VLOOKUP(D301,'Pricing source'!B:L,3,0),0)</f>
        <v>6565</v>
      </c>
      <c r="F301" s="177" t="s">
        <v>66</v>
      </c>
      <c r="G301" s="295">
        <f>IFERROR(VLOOKUP(F301,'Pricing source'!B:L,3,0),0)</f>
        <v>5401</v>
      </c>
      <c r="H301" s="177"/>
      <c r="I301" s="295">
        <f>IFERROR(VLOOKUP(H301,'Pricing source'!B:L,3,0),0)</f>
        <v>0</v>
      </c>
      <c r="J301" s="177"/>
      <c r="K301" s="295">
        <f>IFERROR(VLOOKUP(J301,'Pricing source'!B:L,3,0),0)</f>
        <v>0</v>
      </c>
      <c r="L301" s="177"/>
      <c r="M301" s="295">
        <f>IFERROR(VLOOKUP(L301,'Pricing source'!B:L,3,0),0)</f>
        <v>0</v>
      </c>
      <c r="N301" s="177"/>
      <c r="O301" s="177"/>
      <c r="P301" s="295">
        <f t="shared" si="3"/>
        <v>11966</v>
      </c>
    </row>
    <row r="302" spans="1:16" s="303" customFormat="1">
      <c r="A302" s="302"/>
      <c r="B302" s="310" t="s">
        <v>6539</v>
      </c>
      <c r="C302" s="310" t="s">
        <v>962</v>
      </c>
      <c r="D302" s="177" t="s">
        <v>73</v>
      </c>
      <c r="E302" s="295">
        <f>IFERROR(VLOOKUP(D302,'Pricing source'!B:L,3,0),0)</f>
        <v>3345</v>
      </c>
      <c r="F302" s="177" t="s">
        <v>61</v>
      </c>
      <c r="G302" s="295">
        <f>IFERROR(VLOOKUP(F302,'Pricing source'!B:L,3,0),0)</f>
        <v>4432</v>
      </c>
      <c r="H302" s="177"/>
      <c r="I302" s="295">
        <f>IFERROR(VLOOKUP(H302,'Pricing source'!B:L,3,0),0)</f>
        <v>0</v>
      </c>
      <c r="J302" s="177"/>
      <c r="K302" s="295">
        <f>IFERROR(VLOOKUP(J302,'Pricing source'!B:L,3,0),0)</f>
        <v>0</v>
      </c>
      <c r="L302" s="177"/>
      <c r="M302" s="295">
        <f>IFERROR(VLOOKUP(L302,'Pricing source'!B:L,3,0),0)</f>
        <v>0</v>
      </c>
      <c r="N302" s="177"/>
      <c r="O302" s="177"/>
      <c r="P302" s="295">
        <f t="shared" si="3"/>
        <v>7777</v>
      </c>
    </row>
    <row r="303" spans="1:16" s="303" customFormat="1">
      <c r="A303" s="302"/>
      <c r="B303" s="310" t="s">
        <v>6540</v>
      </c>
      <c r="C303" s="310" t="s">
        <v>966</v>
      </c>
      <c r="D303" s="177" t="s">
        <v>71</v>
      </c>
      <c r="E303" s="295">
        <f>IFERROR(VLOOKUP(D303,'Pricing source'!B:L,3,0),0)</f>
        <v>3731</v>
      </c>
      <c r="F303" s="177" t="s">
        <v>59</v>
      </c>
      <c r="G303" s="295">
        <f>IFERROR(VLOOKUP(F303,'Pricing source'!B:L,3,0),0)</f>
        <v>3988</v>
      </c>
      <c r="H303" s="177"/>
      <c r="I303" s="295">
        <f>IFERROR(VLOOKUP(H303,'Pricing source'!B:L,3,0),0)</f>
        <v>0</v>
      </c>
      <c r="J303" s="177"/>
      <c r="K303" s="295">
        <f>IFERROR(VLOOKUP(J303,'Pricing source'!B:L,3,0),0)</f>
        <v>0</v>
      </c>
      <c r="L303" s="177"/>
      <c r="M303" s="295">
        <f>IFERROR(VLOOKUP(L303,'Pricing source'!B:L,3,0),0)</f>
        <v>0</v>
      </c>
      <c r="N303" s="177"/>
      <c r="O303" s="177"/>
      <c r="P303" s="295">
        <f t="shared" si="3"/>
        <v>7719</v>
      </c>
    </row>
    <row r="304" spans="1:16" s="303" customFormat="1">
      <c r="A304" s="302"/>
      <c r="B304" s="310" t="s">
        <v>6541</v>
      </c>
      <c r="C304" s="310" t="s">
        <v>967</v>
      </c>
      <c r="D304" s="177" t="s">
        <v>74</v>
      </c>
      <c r="E304" s="295">
        <f>IFERROR(VLOOKUP(D304,'Pricing source'!B:L,3,0),0)</f>
        <v>3691</v>
      </c>
      <c r="F304" s="177" t="s">
        <v>62</v>
      </c>
      <c r="G304" s="295">
        <f>IFERROR(VLOOKUP(F304,'Pricing source'!B:L,3,0),0)</f>
        <v>4546</v>
      </c>
      <c r="H304" s="177"/>
      <c r="I304" s="295">
        <f>IFERROR(VLOOKUP(H304,'Pricing source'!B:L,3,0),0)</f>
        <v>0</v>
      </c>
      <c r="J304" s="177"/>
      <c r="K304" s="295">
        <f>IFERROR(VLOOKUP(J304,'Pricing source'!B:L,3,0),0)</f>
        <v>0</v>
      </c>
      <c r="L304" s="177"/>
      <c r="M304" s="295">
        <f>IFERROR(VLOOKUP(L304,'Pricing source'!B:L,3,0),0)</f>
        <v>0</v>
      </c>
      <c r="N304" s="177"/>
      <c r="O304" s="177"/>
      <c r="P304" s="295">
        <f t="shared" si="3"/>
        <v>8237</v>
      </c>
    </row>
    <row r="305" spans="1:16" s="303" customFormat="1">
      <c r="A305" s="302"/>
      <c r="B305" s="310" t="s">
        <v>6542</v>
      </c>
      <c r="C305" s="310" t="s">
        <v>968</v>
      </c>
      <c r="D305" s="177" t="s">
        <v>72</v>
      </c>
      <c r="E305" s="295">
        <f>IFERROR(VLOOKUP(D305,'Pricing source'!B:L,3,0),0)</f>
        <v>4510</v>
      </c>
      <c r="F305" s="177" t="s">
        <v>60</v>
      </c>
      <c r="G305" s="295">
        <f>IFERROR(VLOOKUP(F305,'Pricing source'!B:L,3,0),0)</f>
        <v>4874</v>
      </c>
      <c r="H305" s="177"/>
      <c r="I305" s="295">
        <f>IFERROR(VLOOKUP(H305,'Pricing source'!B:L,3,0),0)</f>
        <v>0</v>
      </c>
      <c r="J305" s="177"/>
      <c r="K305" s="295">
        <f>IFERROR(VLOOKUP(J305,'Pricing source'!B:L,3,0),0)</f>
        <v>0</v>
      </c>
      <c r="L305" s="177"/>
      <c r="M305" s="295">
        <f>IFERROR(VLOOKUP(L305,'Pricing source'!B:L,3,0),0)</f>
        <v>0</v>
      </c>
      <c r="N305" s="177"/>
      <c r="O305" s="177"/>
      <c r="P305" s="295">
        <f t="shared" si="3"/>
        <v>9384</v>
      </c>
    </row>
    <row r="306" spans="1:16" s="303" customFormat="1">
      <c r="A306" s="302"/>
      <c r="B306" s="310" t="s">
        <v>6543</v>
      </c>
      <c r="C306" s="310" t="s">
        <v>969</v>
      </c>
      <c r="D306" s="177" t="s">
        <v>75</v>
      </c>
      <c r="E306" s="295">
        <f>IFERROR(VLOOKUP(D306,'Pricing source'!B:L,3,0),0)</f>
        <v>4012</v>
      </c>
      <c r="F306" s="177" t="s">
        <v>63</v>
      </c>
      <c r="G306" s="295">
        <f>IFERROR(VLOOKUP(F306,'Pricing source'!B:L,3,0),0)</f>
        <v>6359</v>
      </c>
      <c r="H306" s="177"/>
      <c r="I306" s="295">
        <f>IFERROR(VLOOKUP(H306,'Pricing source'!B:L,3,0),0)</f>
        <v>0</v>
      </c>
      <c r="J306" s="177"/>
      <c r="K306" s="295">
        <f>IFERROR(VLOOKUP(J306,'Pricing source'!B:L,3,0),0)</f>
        <v>0</v>
      </c>
      <c r="L306" s="177"/>
      <c r="M306" s="295">
        <f>IFERROR(VLOOKUP(L306,'Pricing source'!B:L,3,0),0)</f>
        <v>0</v>
      </c>
      <c r="N306" s="177"/>
      <c r="O306" s="177"/>
      <c r="P306" s="295">
        <f t="shared" si="3"/>
        <v>10371</v>
      </c>
    </row>
    <row r="307" spans="1:16" s="303" customFormat="1">
      <c r="A307" s="302"/>
      <c r="B307" s="310" t="s">
        <v>6544</v>
      </c>
      <c r="C307" s="310" t="s">
        <v>970</v>
      </c>
      <c r="D307" s="177" t="s">
        <v>659</v>
      </c>
      <c r="E307" s="295">
        <f>IFERROR(VLOOKUP(D307,'Pricing source'!B:L,3,0),0)</f>
        <v>2836</v>
      </c>
      <c r="F307" s="177" t="s">
        <v>657</v>
      </c>
      <c r="G307" s="295">
        <f>IFERROR(VLOOKUP(F307,'Pricing source'!B:L,3,0),0)</f>
        <v>4354</v>
      </c>
      <c r="H307" s="177"/>
      <c r="I307" s="295">
        <f>IFERROR(VLOOKUP(H307,'Pricing source'!B:L,3,0),0)</f>
        <v>0</v>
      </c>
      <c r="J307" s="177"/>
      <c r="K307" s="295">
        <f>IFERROR(VLOOKUP(J307,'Pricing source'!B:L,3,0),0)</f>
        <v>0</v>
      </c>
      <c r="L307" s="177"/>
      <c r="M307" s="295">
        <f>IFERROR(VLOOKUP(L307,'Pricing source'!B:L,3,0),0)</f>
        <v>0</v>
      </c>
      <c r="N307" s="177"/>
      <c r="O307" s="177"/>
      <c r="P307" s="295">
        <f t="shared" si="3"/>
        <v>7190</v>
      </c>
    </row>
    <row r="308" spans="1:16" s="303" customFormat="1">
      <c r="A308" s="302"/>
      <c r="B308" s="310" t="s">
        <v>6545</v>
      </c>
      <c r="C308" s="310" t="s">
        <v>971</v>
      </c>
      <c r="D308" s="177" t="s">
        <v>663</v>
      </c>
      <c r="E308" s="295">
        <f>IFERROR(VLOOKUP(D308,'Pricing source'!B:L,3,0),0)</f>
        <v>3153</v>
      </c>
      <c r="F308" s="177" t="s">
        <v>661</v>
      </c>
      <c r="G308" s="295">
        <f>IFERROR(VLOOKUP(F308,'Pricing source'!B:L,3,0),0)</f>
        <v>5678</v>
      </c>
      <c r="H308" s="177"/>
      <c r="I308" s="295">
        <f>IFERROR(VLOOKUP(H308,'Pricing source'!B:L,3,0),0)</f>
        <v>0</v>
      </c>
      <c r="J308" s="177"/>
      <c r="K308" s="295">
        <f>IFERROR(VLOOKUP(J308,'Pricing source'!B:L,3,0),0)</f>
        <v>0</v>
      </c>
      <c r="L308" s="177"/>
      <c r="M308" s="295">
        <f>IFERROR(VLOOKUP(L308,'Pricing source'!B:L,3,0),0)</f>
        <v>0</v>
      </c>
      <c r="N308" s="177"/>
      <c r="O308" s="177"/>
      <c r="P308" s="295">
        <f t="shared" si="3"/>
        <v>8831</v>
      </c>
    </row>
    <row r="309" spans="1:16" s="303" customFormat="1">
      <c r="A309" s="302"/>
      <c r="B309" s="310" t="s">
        <v>6546</v>
      </c>
      <c r="C309" s="310" t="s">
        <v>972</v>
      </c>
      <c r="D309" s="177" t="s">
        <v>660</v>
      </c>
      <c r="E309" s="295">
        <f>IFERROR(VLOOKUP(D309,'Pricing source'!B:L,3,0),0)</f>
        <v>3074</v>
      </c>
      <c r="F309" s="177" t="s">
        <v>658</v>
      </c>
      <c r="G309" s="295">
        <f>IFERROR(VLOOKUP(F309,'Pricing source'!B:L,3,0),0)</f>
        <v>5815</v>
      </c>
      <c r="H309" s="177"/>
      <c r="I309" s="295">
        <f>IFERROR(VLOOKUP(H309,'Pricing source'!B:L,3,0),0)</f>
        <v>0</v>
      </c>
      <c r="J309" s="177"/>
      <c r="K309" s="295">
        <f>IFERROR(VLOOKUP(J309,'Pricing source'!B:L,3,0),0)</f>
        <v>0</v>
      </c>
      <c r="L309" s="177"/>
      <c r="M309" s="295">
        <f>IFERROR(VLOOKUP(L309,'Pricing source'!B:L,3,0),0)</f>
        <v>0</v>
      </c>
      <c r="N309" s="177"/>
      <c r="O309" s="177"/>
      <c r="P309" s="295">
        <f t="shared" si="3"/>
        <v>8889</v>
      </c>
    </row>
    <row r="310" spans="1:16" s="303" customFormat="1">
      <c r="A310" s="302"/>
      <c r="B310" s="310" t="s">
        <v>6547</v>
      </c>
      <c r="C310" s="310" t="s">
        <v>973</v>
      </c>
      <c r="D310" s="177" t="s">
        <v>664</v>
      </c>
      <c r="E310" s="295">
        <f>IFERROR(VLOOKUP(D310,'Pricing source'!B:L,3,0),0)</f>
        <v>3393</v>
      </c>
      <c r="F310" s="177" t="s">
        <v>662</v>
      </c>
      <c r="G310" s="295">
        <f>IFERROR(VLOOKUP(F310,'Pricing source'!B:L,3,0),0)</f>
        <v>6032</v>
      </c>
      <c r="H310" s="177"/>
      <c r="I310" s="295">
        <f>IFERROR(VLOOKUP(H310,'Pricing source'!B:L,3,0),0)</f>
        <v>0</v>
      </c>
      <c r="J310" s="177"/>
      <c r="K310" s="295">
        <f>IFERROR(VLOOKUP(J310,'Pricing source'!B:L,3,0),0)</f>
        <v>0</v>
      </c>
      <c r="L310" s="177"/>
      <c r="M310" s="295">
        <f>IFERROR(VLOOKUP(L310,'Pricing source'!B:L,3,0),0)</f>
        <v>0</v>
      </c>
      <c r="N310" s="177"/>
      <c r="O310" s="177"/>
      <c r="P310" s="295">
        <f t="shared" si="3"/>
        <v>9425</v>
      </c>
    </row>
    <row r="311" spans="1:16" s="303" customFormat="1">
      <c r="A311" s="302"/>
      <c r="B311" s="310" t="s">
        <v>6548</v>
      </c>
      <c r="C311" s="310" t="s">
        <v>974</v>
      </c>
      <c r="D311" s="177" t="s">
        <v>76</v>
      </c>
      <c r="E311" s="295">
        <f>IFERROR(VLOOKUP(D311,'Pricing source'!B:L,3,0),0)</f>
        <v>3205</v>
      </c>
      <c r="F311" s="177" t="s">
        <v>64</v>
      </c>
      <c r="G311" s="295">
        <f>IFERROR(VLOOKUP(F311,'Pricing source'!B:L,3,0),0)</f>
        <v>4192</v>
      </c>
      <c r="H311" s="177"/>
      <c r="I311" s="295">
        <f>IFERROR(VLOOKUP(H311,'Pricing source'!B:L,3,0),0)</f>
        <v>0</v>
      </c>
      <c r="J311" s="177"/>
      <c r="K311" s="295">
        <f>IFERROR(VLOOKUP(J311,'Pricing source'!B:L,3,0),0)</f>
        <v>0</v>
      </c>
      <c r="L311" s="177"/>
      <c r="M311" s="295">
        <f>IFERROR(VLOOKUP(L311,'Pricing source'!B:L,3,0),0)</f>
        <v>0</v>
      </c>
      <c r="N311" s="177"/>
      <c r="O311" s="177"/>
      <c r="P311" s="295">
        <f t="shared" si="3"/>
        <v>7397</v>
      </c>
    </row>
    <row r="312" spans="1:16" s="303" customFormat="1">
      <c r="A312" s="302"/>
      <c r="B312" s="310" t="s">
        <v>6549</v>
      </c>
      <c r="C312" s="310" t="s">
        <v>975</v>
      </c>
      <c r="D312" s="177" t="s">
        <v>78</v>
      </c>
      <c r="E312" s="295">
        <f>IFERROR(VLOOKUP(D312,'Pricing source'!B:L,3,0),0)</f>
        <v>3555</v>
      </c>
      <c r="F312" s="177" t="s">
        <v>66</v>
      </c>
      <c r="G312" s="295">
        <f>IFERROR(VLOOKUP(F312,'Pricing source'!B:L,3,0),0)</f>
        <v>5401</v>
      </c>
      <c r="H312" s="177"/>
      <c r="I312" s="295">
        <f>IFERROR(VLOOKUP(H312,'Pricing source'!B:L,3,0),0)</f>
        <v>0</v>
      </c>
      <c r="J312" s="177"/>
      <c r="K312" s="295">
        <f>IFERROR(VLOOKUP(J312,'Pricing source'!B:L,3,0),0)</f>
        <v>0</v>
      </c>
      <c r="L312" s="177"/>
      <c r="M312" s="295">
        <f>IFERROR(VLOOKUP(L312,'Pricing source'!B:L,3,0),0)</f>
        <v>0</v>
      </c>
      <c r="N312" s="177"/>
      <c r="O312" s="177"/>
      <c r="P312" s="295">
        <f t="shared" si="3"/>
        <v>8956</v>
      </c>
    </row>
    <row r="313" spans="1:16" s="303" customFormat="1">
      <c r="A313" s="302"/>
      <c r="B313" s="310" t="s">
        <v>6550</v>
      </c>
      <c r="C313" s="310" t="s">
        <v>976</v>
      </c>
      <c r="D313" s="177" t="s">
        <v>77</v>
      </c>
      <c r="E313" s="295">
        <f>IFERROR(VLOOKUP(D313,'Pricing source'!B:L,3,0),0)</f>
        <v>4179</v>
      </c>
      <c r="F313" s="177" t="s">
        <v>65</v>
      </c>
      <c r="G313" s="295">
        <f>IFERROR(VLOOKUP(F313,'Pricing source'!B:L,3,0),0)</f>
        <v>5097</v>
      </c>
      <c r="H313" s="177"/>
      <c r="I313" s="295">
        <f>IFERROR(VLOOKUP(H313,'Pricing source'!B:L,3,0),0)</f>
        <v>0</v>
      </c>
      <c r="J313" s="177"/>
      <c r="K313" s="295">
        <f>IFERROR(VLOOKUP(J313,'Pricing source'!B:L,3,0),0)</f>
        <v>0</v>
      </c>
      <c r="L313" s="177"/>
      <c r="M313" s="295">
        <f>IFERROR(VLOOKUP(L313,'Pricing source'!B:L,3,0),0)</f>
        <v>0</v>
      </c>
      <c r="N313" s="177"/>
      <c r="O313" s="177"/>
      <c r="P313" s="295">
        <f t="shared" si="3"/>
        <v>9276</v>
      </c>
    </row>
    <row r="314" spans="1:16" s="303" customFormat="1">
      <c r="A314" s="302"/>
      <c r="B314" s="310" t="s">
        <v>6551</v>
      </c>
      <c r="C314" s="310" t="s">
        <v>977</v>
      </c>
      <c r="D314" s="177" t="s">
        <v>79</v>
      </c>
      <c r="E314" s="295">
        <f>IFERROR(VLOOKUP(D314,'Pricing source'!B:L,3,0),0)</f>
        <v>4095</v>
      </c>
      <c r="F314" s="177" t="s">
        <v>67</v>
      </c>
      <c r="G314" s="295">
        <f>IFERROR(VLOOKUP(F314,'Pricing source'!B:L,3,0),0)</f>
        <v>5669</v>
      </c>
      <c r="H314" s="177"/>
      <c r="I314" s="295">
        <f>IFERROR(VLOOKUP(H314,'Pricing source'!B:L,3,0),0)</f>
        <v>0</v>
      </c>
      <c r="J314" s="177"/>
      <c r="K314" s="295">
        <f>IFERROR(VLOOKUP(J314,'Pricing source'!B:L,3,0),0)</f>
        <v>0</v>
      </c>
      <c r="L314" s="177"/>
      <c r="M314" s="295">
        <f>IFERROR(VLOOKUP(L314,'Pricing source'!B:L,3,0),0)</f>
        <v>0</v>
      </c>
      <c r="N314" s="177"/>
      <c r="O314" s="177"/>
      <c r="P314" s="295">
        <f t="shared" si="3"/>
        <v>9764</v>
      </c>
    </row>
    <row r="315" spans="1:16" s="303" customFormat="1">
      <c r="A315" s="302"/>
      <c r="B315" s="310" t="s">
        <v>6552</v>
      </c>
      <c r="C315" s="310" t="s">
        <v>1020</v>
      </c>
      <c r="D315" s="177" t="s">
        <v>80</v>
      </c>
      <c r="E315" s="295">
        <f>IFERROR(VLOOKUP(D315,'Pricing source'!B:L,3,0),0)</f>
        <v>4561</v>
      </c>
      <c r="F315" s="177" t="s">
        <v>68</v>
      </c>
      <c r="G315" s="295">
        <f>IFERROR(VLOOKUP(F315,'Pricing source'!B:L,3,0),0)</f>
        <v>7691</v>
      </c>
      <c r="H315" s="177"/>
      <c r="I315" s="295">
        <f>IFERROR(VLOOKUP(H315,'Pricing source'!B:L,3,0),0)</f>
        <v>0</v>
      </c>
      <c r="J315" s="177"/>
      <c r="K315" s="295">
        <f>IFERROR(VLOOKUP(J315,'Pricing source'!B:L,3,0),0)</f>
        <v>0</v>
      </c>
      <c r="L315" s="177"/>
      <c r="M315" s="295">
        <f>IFERROR(VLOOKUP(L315,'Pricing source'!B:L,3,0),0)</f>
        <v>0</v>
      </c>
      <c r="N315" s="177"/>
      <c r="O315" s="177"/>
      <c r="P315" s="295">
        <f t="shared" si="3"/>
        <v>12252</v>
      </c>
    </row>
    <row r="316" spans="1:16">
      <c r="E316" s="295">
        <f>IFERROR(VLOOKUP(D316,'Pricing source'!B:L,3,0),0)</f>
        <v>0</v>
      </c>
      <c r="G316" s="295">
        <f>IFERROR(VLOOKUP(F316,'Pricing source'!B:L,3,0),0)</f>
        <v>0</v>
      </c>
      <c r="I316" s="295">
        <f>IFERROR(VLOOKUP(H316,'Pricing source'!B:L,3,0),0)</f>
        <v>0</v>
      </c>
      <c r="K316" s="295">
        <f>IFERROR(VLOOKUP(J316,'Pricing source'!B:L,3,0),0)</f>
        <v>0</v>
      </c>
      <c r="M316" s="295">
        <f>IFERROR(VLOOKUP(L316,'Pricing source'!B:L,3,0),0)</f>
        <v>0</v>
      </c>
      <c r="P316" s="295">
        <f t="shared" ref="P316:P322" si="6">M316+K316+I316+G316+E316</f>
        <v>0</v>
      </c>
    </row>
    <row r="317" spans="1:16" s="288" customFormat="1" ht="18.75">
      <c r="A317" s="288" t="s">
        <v>4942</v>
      </c>
      <c r="E317" s="295">
        <f>IFERROR(VLOOKUP(D317,'Pricing source'!B:L,3,0),0)</f>
        <v>0</v>
      </c>
      <c r="G317" s="289">
        <f>IFERROR(VLOOKUP(F317,'Pricing source'!B:L,3,0),0)</f>
        <v>0</v>
      </c>
      <c r="I317" s="295">
        <f>IFERROR(VLOOKUP(H317,'Pricing source'!B:L,3,0),0)</f>
        <v>0</v>
      </c>
      <c r="K317" s="295">
        <f>IFERROR(VLOOKUP(J317,'Pricing source'!B:L,3,0),0)</f>
        <v>0</v>
      </c>
      <c r="M317" s="295">
        <f>IFERROR(VLOOKUP(L317,'Pricing source'!B:L,3,0),0)</f>
        <v>0</v>
      </c>
      <c r="P317" s="289">
        <f t="shared" si="6"/>
        <v>0</v>
      </c>
    </row>
    <row r="318" spans="1:16">
      <c r="A318" s="290"/>
      <c r="B318" s="291"/>
      <c r="C318" s="291"/>
      <c r="D318" s="292"/>
      <c r="E318" s="574">
        <f>IFERROR(VLOOKUP(D318,'Pricing source'!B:L,3,0),0)</f>
        <v>0</v>
      </c>
      <c r="F318" s="294"/>
      <c r="G318" s="293">
        <f>IFERROR(VLOOKUP(F318,'Pricing source'!B:L,3,0),0)</f>
        <v>0</v>
      </c>
      <c r="H318" s="294"/>
      <c r="I318" s="574">
        <f>IFERROR(VLOOKUP(H318,'Pricing source'!B:L,3,0),0)</f>
        <v>0</v>
      </c>
      <c r="J318" s="294"/>
      <c r="K318" s="574">
        <f>IFERROR(VLOOKUP(J318,'Pricing source'!B:L,3,0),0)</f>
        <v>0</v>
      </c>
      <c r="L318" s="294"/>
      <c r="M318" s="574">
        <f>IFERROR(VLOOKUP(L318,'Pricing source'!B:L,3,0),0)</f>
        <v>0</v>
      </c>
      <c r="N318" s="294"/>
      <c r="O318" s="294"/>
      <c r="P318" s="293">
        <f t="shared" si="6"/>
        <v>0</v>
      </c>
    </row>
    <row r="319" spans="1:16" s="303" customFormat="1">
      <c r="A319" s="309"/>
      <c r="B319" s="310"/>
      <c r="C319" s="319" t="s">
        <v>4943</v>
      </c>
      <c r="D319" s="177" t="s">
        <v>3403</v>
      </c>
      <c r="E319" s="295">
        <f>IFERROR(VLOOKUP(D319,'Pricing source'!B:L,3,0),0)</f>
        <v>206</v>
      </c>
      <c r="F319" s="177" t="s">
        <v>3405</v>
      </c>
      <c r="G319" s="295">
        <f>IFERROR(VLOOKUP(F319,'Pricing source'!B:L,3,0),0)</f>
        <v>82</v>
      </c>
      <c r="H319" s="177"/>
      <c r="I319" s="295">
        <f>IFERROR(VLOOKUP(H319,'Pricing source'!B:L,3,0),0)</f>
        <v>0</v>
      </c>
      <c r="J319" s="177"/>
      <c r="K319" s="295">
        <f>IFERROR(VLOOKUP(J319,'Pricing source'!B:L,3,0),0)</f>
        <v>0</v>
      </c>
      <c r="L319" s="177"/>
      <c r="M319" s="295">
        <f>IFERROR(VLOOKUP(L319,'Pricing source'!B:L,3,0),0)</f>
        <v>0</v>
      </c>
      <c r="N319" s="177"/>
      <c r="O319" s="177"/>
      <c r="P319" s="295">
        <f t="shared" si="6"/>
        <v>288</v>
      </c>
    </row>
    <row r="320" spans="1:16" s="303" customFormat="1">
      <c r="A320" s="302"/>
      <c r="B320" s="310"/>
      <c r="C320" s="310" t="s">
        <v>4944</v>
      </c>
      <c r="D320" s="177" t="s">
        <v>3403</v>
      </c>
      <c r="E320" s="295">
        <f>IFERROR(VLOOKUP(D320,'Pricing source'!B:L,3,0),0)</f>
        <v>206</v>
      </c>
      <c r="F320" s="177" t="s">
        <v>3406</v>
      </c>
      <c r="G320" s="295">
        <f>IFERROR(VLOOKUP(F320,'Pricing source'!B:L,3,0),0)</f>
        <v>302</v>
      </c>
      <c r="H320" s="177"/>
      <c r="I320" s="295">
        <f>IFERROR(VLOOKUP(H320,'Pricing source'!B:L,3,0),0)</f>
        <v>0</v>
      </c>
      <c r="J320" s="177"/>
      <c r="K320" s="295">
        <f>IFERROR(VLOOKUP(J320,'Pricing source'!B:L,3,0),0)</f>
        <v>0</v>
      </c>
      <c r="L320" s="177"/>
      <c r="M320" s="295">
        <f>IFERROR(VLOOKUP(L320,'Pricing source'!B:L,3,0),0)</f>
        <v>0</v>
      </c>
      <c r="N320" s="177"/>
      <c r="O320" s="177"/>
      <c r="P320" s="295">
        <f t="shared" si="6"/>
        <v>508</v>
      </c>
    </row>
    <row r="321" spans="1:16" s="303" customFormat="1">
      <c r="A321" s="302"/>
      <c r="B321" s="310"/>
      <c r="C321" s="310" t="s">
        <v>4945</v>
      </c>
      <c r="D321" s="177" t="s">
        <v>3403</v>
      </c>
      <c r="E321" s="295">
        <f>IFERROR(VLOOKUP(D321,'Pricing source'!B:L,3,0),0)</f>
        <v>206</v>
      </c>
      <c r="F321" s="177" t="s">
        <v>3403</v>
      </c>
      <c r="G321" s="295">
        <f>IFERROR(VLOOKUP(F321,'Pricing source'!B:L,3,0),0)</f>
        <v>206</v>
      </c>
      <c r="H321" s="177"/>
      <c r="I321" s="295">
        <f>IFERROR(VLOOKUP(H321,'Pricing source'!B:L,3,0),0)</f>
        <v>0</v>
      </c>
      <c r="J321" s="177"/>
      <c r="K321" s="295">
        <f>IFERROR(VLOOKUP(J321,'Pricing source'!B:L,3,0),0)</f>
        <v>0</v>
      </c>
      <c r="L321" s="177"/>
      <c r="M321" s="295">
        <f>IFERROR(VLOOKUP(L321,'Pricing source'!B:L,3,0),0)</f>
        <v>0</v>
      </c>
      <c r="N321" s="177"/>
      <c r="O321" s="177"/>
      <c r="P321" s="295">
        <f t="shared" si="6"/>
        <v>412</v>
      </c>
    </row>
    <row r="322" spans="1:16" s="303" customFormat="1">
      <c r="A322" s="302"/>
      <c r="B322" s="310"/>
      <c r="C322" s="310" t="s">
        <v>4946</v>
      </c>
      <c r="D322" s="177" t="s">
        <v>3403</v>
      </c>
      <c r="E322" s="295">
        <f>IFERROR(VLOOKUP(D322,'Pricing source'!B:L,3,0),0)</f>
        <v>206</v>
      </c>
      <c r="F322" s="177" t="s">
        <v>3403</v>
      </c>
      <c r="G322" s="295">
        <f>IFERROR(VLOOKUP(F322,'Pricing source'!B:L,3,0),0)</f>
        <v>206</v>
      </c>
      <c r="H322" s="177" t="s">
        <v>3405</v>
      </c>
      <c r="I322" s="295">
        <f>IFERROR(VLOOKUP(H322,'Pricing source'!B:L,3,0),0)</f>
        <v>82</v>
      </c>
      <c r="J322" s="177" t="s">
        <v>3405</v>
      </c>
      <c r="K322" s="295">
        <f>IFERROR(VLOOKUP(J322,'Pricing source'!B:L,3,0),0)</f>
        <v>82</v>
      </c>
      <c r="L322" s="177"/>
      <c r="M322" s="295">
        <f>IFERROR(VLOOKUP(L322,'Pricing source'!B:L,3,0),0)</f>
        <v>0</v>
      </c>
      <c r="N322" s="177"/>
      <c r="O322" s="177"/>
      <c r="P322" s="295">
        <f t="shared" si="6"/>
        <v>576</v>
      </c>
    </row>
    <row r="323" spans="1:16">
      <c r="E323" s="295">
        <f>IFERROR(VLOOKUP(D323,'Pricing source'!B:L,3,0),0)</f>
        <v>0</v>
      </c>
      <c r="G323" s="295">
        <f>IFERROR(VLOOKUP(F323,'Pricing source'!B:L,3,0),0)</f>
        <v>0</v>
      </c>
      <c r="I323" s="295">
        <f>IFERROR(VLOOKUP(H323,'Pricing source'!B:L,3,0),0)</f>
        <v>0</v>
      </c>
      <c r="K323" s="295">
        <f>IFERROR(VLOOKUP(J323,'Pricing source'!B:L,3,0),0)</f>
        <v>0</v>
      </c>
      <c r="M323" s="295">
        <f>IFERROR(VLOOKUP(L323,'Pricing source'!B:L,3,0),0)</f>
        <v>0</v>
      </c>
      <c r="P323" s="295">
        <f t="shared" si="3"/>
        <v>0</v>
      </c>
    </row>
    <row r="324" spans="1:16" s="288" customFormat="1" ht="18.75">
      <c r="A324" s="288" t="s">
        <v>1021</v>
      </c>
      <c r="E324" s="295">
        <f>IFERROR(VLOOKUP(D324,'Pricing source'!B:L,3,0),0)</f>
        <v>0</v>
      </c>
      <c r="G324" s="289">
        <f>IFERROR(VLOOKUP(F324,'Pricing source'!B:L,3,0),0)</f>
        <v>0</v>
      </c>
      <c r="I324" s="295">
        <f>IFERROR(VLOOKUP(H324,'Pricing source'!B:L,3,0),0)</f>
        <v>0</v>
      </c>
      <c r="K324" s="295">
        <f>IFERROR(VLOOKUP(J324,'Pricing source'!B:L,3,0),0)</f>
        <v>0</v>
      </c>
      <c r="M324" s="295">
        <f>IFERROR(VLOOKUP(L324,'Pricing source'!B:L,3,0),0)</f>
        <v>0</v>
      </c>
      <c r="P324" s="289">
        <f t="shared" si="3"/>
        <v>0</v>
      </c>
    </row>
    <row r="325" spans="1:16">
      <c r="A325" s="296"/>
      <c r="B325" s="296"/>
      <c r="C325" s="296"/>
      <c r="D325" s="296"/>
      <c r="E325" s="573">
        <f>IFERROR(VLOOKUP(D325,'Pricing source'!B:L,3,0),0)</f>
        <v>0</v>
      </c>
      <c r="F325" s="296"/>
      <c r="G325" s="297">
        <f>IFERROR(VLOOKUP(F325,'Pricing source'!B:L,3,0),0)</f>
        <v>0</v>
      </c>
      <c r="H325" s="296"/>
      <c r="I325" s="573">
        <f>IFERROR(VLOOKUP(H325,'Pricing source'!B:L,3,0),0)</f>
        <v>0</v>
      </c>
      <c r="J325" s="296"/>
      <c r="K325" s="573">
        <f>IFERROR(VLOOKUP(J325,'Pricing source'!B:L,3,0),0)</f>
        <v>0</v>
      </c>
      <c r="L325" s="296"/>
      <c r="M325" s="573">
        <f>IFERROR(VLOOKUP(L325,'Pricing source'!B:L,3,0),0)</f>
        <v>0</v>
      </c>
      <c r="N325" s="296"/>
      <c r="O325" s="296"/>
      <c r="P325" s="297">
        <f t="shared" si="3"/>
        <v>0</v>
      </c>
    </row>
    <row r="326" spans="1:16">
      <c r="B326" s="178" t="s">
        <v>1022</v>
      </c>
      <c r="C326" s="177" t="s">
        <v>981</v>
      </c>
      <c r="D326" s="177" t="s">
        <v>167</v>
      </c>
      <c r="E326" s="295">
        <f>IFERROR(VLOOKUP(D326,'Pricing source'!B:L,3,0),0)</f>
        <v>525</v>
      </c>
      <c r="F326" s="177" t="s">
        <v>161</v>
      </c>
      <c r="G326" s="295">
        <f>IFERROR(VLOOKUP(F326,'Pricing source'!B:L,3,0),0)</f>
        <v>787</v>
      </c>
      <c r="I326" s="295">
        <f>IFERROR(VLOOKUP(H326,'Pricing source'!B:L,3,0),0)</f>
        <v>0</v>
      </c>
      <c r="K326" s="295">
        <f>IFERROR(VLOOKUP(J326,'Pricing source'!B:L,3,0),0)</f>
        <v>0</v>
      </c>
      <c r="M326" s="295">
        <f>IFERROR(VLOOKUP(L326,'Pricing source'!B:L,3,0),0)</f>
        <v>0</v>
      </c>
      <c r="P326" s="295">
        <f t="shared" si="3"/>
        <v>1312</v>
      </c>
    </row>
    <row r="327" spans="1:16">
      <c r="B327" s="178" t="s">
        <v>1023</v>
      </c>
      <c r="C327" s="177" t="s">
        <v>984</v>
      </c>
      <c r="D327" s="177" t="s">
        <v>168</v>
      </c>
      <c r="E327" s="295">
        <f>IFERROR(VLOOKUP(D327,'Pricing source'!B:L,3,0),0)</f>
        <v>568</v>
      </c>
      <c r="F327" s="177" t="s">
        <v>162</v>
      </c>
      <c r="G327" s="295">
        <f>IFERROR(VLOOKUP(F327,'Pricing source'!B:L,3,0),0)</f>
        <v>836</v>
      </c>
      <c r="I327" s="295">
        <f>IFERROR(VLOOKUP(H327,'Pricing source'!B:L,3,0),0)</f>
        <v>0</v>
      </c>
      <c r="K327" s="295">
        <f>IFERROR(VLOOKUP(J327,'Pricing source'!B:L,3,0),0)</f>
        <v>0</v>
      </c>
      <c r="M327" s="295">
        <f>IFERROR(VLOOKUP(L327,'Pricing source'!B:L,3,0),0)</f>
        <v>0</v>
      </c>
      <c r="P327" s="295">
        <f t="shared" si="3"/>
        <v>1404</v>
      </c>
    </row>
    <row r="328" spans="1:16">
      <c r="B328" s="178" t="s">
        <v>1024</v>
      </c>
      <c r="C328" s="177" t="s">
        <v>987</v>
      </c>
      <c r="D328" s="177" t="s">
        <v>169</v>
      </c>
      <c r="E328" s="295">
        <f>IFERROR(VLOOKUP(D328,'Pricing source'!B:L,3,0),0)</f>
        <v>664</v>
      </c>
      <c r="F328" s="177" t="s">
        <v>163</v>
      </c>
      <c r="G328" s="295">
        <f>IFERROR(VLOOKUP(F328,'Pricing source'!B:L,3,0),0)</f>
        <v>881</v>
      </c>
      <c r="I328" s="295">
        <f>IFERROR(VLOOKUP(H328,'Pricing source'!B:L,3,0),0)</f>
        <v>0</v>
      </c>
      <c r="K328" s="295">
        <f>IFERROR(VLOOKUP(J328,'Pricing source'!B:L,3,0),0)</f>
        <v>0</v>
      </c>
      <c r="M328" s="295">
        <f>IFERROR(VLOOKUP(L328,'Pricing source'!B:L,3,0),0)</f>
        <v>0</v>
      </c>
      <c r="P328" s="295">
        <f t="shared" si="3"/>
        <v>1545</v>
      </c>
    </row>
    <row r="329" spans="1:16">
      <c r="B329" s="178" t="s">
        <v>1025</v>
      </c>
      <c r="C329" s="177" t="s">
        <v>988</v>
      </c>
      <c r="D329" s="177" t="s">
        <v>170</v>
      </c>
      <c r="E329" s="295">
        <f>IFERROR(VLOOKUP(D329,'Pricing source'!B:L,3,0),0)</f>
        <v>847</v>
      </c>
      <c r="F329" s="177" t="s">
        <v>164</v>
      </c>
      <c r="G329" s="295">
        <f>IFERROR(VLOOKUP(F329,'Pricing source'!B:L,3,0),0)</f>
        <v>1180</v>
      </c>
      <c r="I329" s="295">
        <f>IFERROR(VLOOKUP(H329,'Pricing source'!B:L,3,0),0)</f>
        <v>0</v>
      </c>
      <c r="K329" s="295">
        <f>IFERROR(VLOOKUP(J329,'Pricing source'!B:L,3,0),0)</f>
        <v>0</v>
      </c>
      <c r="M329" s="295">
        <f>IFERROR(VLOOKUP(L329,'Pricing source'!B:L,3,0),0)</f>
        <v>0</v>
      </c>
      <c r="P329" s="295">
        <f t="shared" si="3"/>
        <v>2027</v>
      </c>
    </row>
    <row r="330" spans="1:16">
      <c r="B330" s="178" t="s">
        <v>1026</v>
      </c>
      <c r="C330" s="177" t="s">
        <v>991</v>
      </c>
      <c r="D330" s="177" t="s">
        <v>171</v>
      </c>
      <c r="E330" s="295">
        <f>IFERROR(VLOOKUP(D330,'Pricing source'!B:L,3,0),0)</f>
        <v>1058</v>
      </c>
      <c r="F330" s="177" t="s">
        <v>165</v>
      </c>
      <c r="G330" s="295">
        <f>IFERROR(VLOOKUP(F330,'Pricing source'!B:L,3,0),0)</f>
        <v>1616</v>
      </c>
      <c r="I330" s="295">
        <f>IFERROR(VLOOKUP(H330,'Pricing source'!B:L,3,0),0)</f>
        <v>0</v>
      </c>
      <c r="K330" s="295">
        <f>IFERROR(VLOOKUP(J330,'Pricing source'!B:L,3,0),0)</f>
        <v>0</v>
      </c>
      <c r="M330" s="295">
        <f>IFERROR(VLOOKUP(L330,'Pricing source'!B:L,3,0),0)</f>
        <v>0</v>
      </c>
      <c r="P330" s="295">
        <f t="shared" si="3"/>
        <v>2674</v>
      </c>
    </row>
    <row r="331" spans="1:16">
      <c r="B331" s="178" t="s">
        <v>1027</v>
      </c>
      <c r="C331" s="177" t="s">
        <v>993</v>
      </c>
      <c r="D331" s="177" t="s">
        <v>172</v>
      </c>
      <c r="E331" s="295">
        <f>IFERROR(VLOOKUP(D331,'Pricing source'!B:L,3,0),0)</f>
        <v>1623</v>
      </c>
      <c r="F331" s="177" t="s">
        <v>166</v>
      </c>
      <c r="G331" s="295">
        <f>IFERROR(VLOOKUP(F331,'Pricing source'!B:L,3,0),0)</f>
        <v>2497</v>
      </c>
      <c r="I331" s="295">
        <f>IFERROR(VLOOKUP(H331,'Pricing source'!B:L,3,0),0)</f>
        <v>0</v>
      </c>
      <c r="K331" s="295">
        <f>IFERROR(VLOOKUP(J331,'Pricing source'!B:L,3,0),0)</f>
        <v>0</v>
      </c>
      <c r="M331" s="295">
        <f>IFERROR(VLOOKUP(L331,'Pricing source'!B:L,3,0),0)</f>
        <v>0</v>
      </c>
      <c r="P331" s="295">
        <f t="shared" si="3"/>
        <v>4120</v>
      </c>
    </row>
    <row r="332" spans="1:16">
      <c r="B332" s="178" t="s">
        <v>1028</v>
      </c>
      <c r="C332" s="177" t="s">
        <v>978</v>
      </c>
      <c r="D332" s="177" t="s">
        <v>174</v>
      </c>
      <c r="E332" s="295">
        <f>IFERROR(VLOOKUP(D332,'Pricing source'!B:L,3,0),0)</f>
        <v>697</v>
      </c>
      <c r="F332" s="177" t="s">
        <v>161</v>
      </c>
      <c r="G332" s="295">
        <f>IFERROR(VLOOKUP(F332,'Pricing source'!B:L,3,0),0)</f>
        <v>787</v>
      </c>
      <c r="I332" s="295">
        <f>IFERROR(VLOOKUP(H332,'Pricing source'!B:L,3,0),0)</f>
        <v>0</v>
      </c>
      <c r="K332" s="295">
        <f>IFERROR(VLOOKUP(J332,'Pricing source'!B:L,3,0),0)</f>
        <v>0</v>
      </c>
      <c r="M332" s="295">
        <f>IFERROR(VLOOKUP(L332,'Pricing source'!B:L,3,0),0)</f>
        <v>0</v>
      </c>
      <c r="P332" s="295">
        <f t="shared" si="3"/>
        <v>1484</v>
      </c>
    </row>
    <row r="333" spans="1:16">
      <c r="B333" s="178" t="s">
        <v>1029</v>
      </c>
      <c r="C333" s="177" t="s">
        <v>979</v>
      </c>
      <c r="D333" s="177" t="s">
        <v>175</v>
      </c>
      <c r="E333" s="295">
        <f>IFERROR(VLOOKUP(D333,'Pricing source'!B:L,3,0),0)</f>
        <v>741</v>
      </c>
      <c r="F333" s="177" t="s">
        <v>162</v>
      </c>
      <c r="G333" s="295">
        <f>IFERROR(VLOOKUP(F333,'Pricing source'!B:L,3,0),0)</f>
        <v>836</v>
      </c>
      <c r="I333" s="295">
        <f>IFERROR(VLOOKUP(H333,'Pricing source'!B:L,3,0),0)</f>
        <v>0</v>
      </c>
      <c r="K333" s="295">
        <f>IFERROR(VLOOKUP(J333,'Pricing source'!B:L,3,0),0)</f>
        <v>0</v>
      </c>
      <c r="M333" s="295">
        <f>IFERROR(VLOOKUP(L333,'Pricing source'!B:L,3,0),0)</f>
        <v>0</v>
      </c>
      <c r="P333" s="295">
        <f t="shared" si="3"/>
        <v>1577</v>
      </c>
    </row>
    <row r="334" spans="1:16">
      <c r="B334" s="178" t="s">
        <v>1030</v>
      </c>
      <c r="C334" s="177" t="s">
        <v>980</v>
      </c>
      <c r="D334" s="177" t="s">
        <v>176</v>
      </c>
      <c r="E334" s="295">
        <f>IFERROR(VLOOKUP(D334,'Pricing source'!B:L,3,0),0)</f>
        <v>836</v>
      </c>
      <c r="F334" s="177" t="s">
        <v>163</v>
      </c>
      <c r="G334" s="295">
        <f>IFERROR(VLOOKUP(F334,'Pricing source'!B:L,3,0),0)</f>
        <v>881</v>
      </c>
      <c r="I334" s="295">
        <f>IFERROR(VLOOKUP(H334,'Pricing source'!B:L,3,0),0)</f>
        <v>0</v>
      </c>
      <c r="K334" s="295">
        <f>IFERROR(VLOOKUP(J334,'Pricing source'!B:L,3,0),0)</f>
        <v>0</v>
      </c>
      <c r="M334" s="295">
        <f>IFERROR(VLOOKUP(L334,'Pricing source'!B:L,3,0),0)</f>
        <v>0</v>
      </c>
      <c r="P334" s="295">
        <f t="shared" si="3"/>
        <v>1717</v>
      </c>
    </row>
    <row r="335" spans="1:16">
      <c r="E335" s="295">
        <f>IFERROR(VLOOKUP(D335,'Pricing source'!B:L,3,0),0)</f>
        <v>0</v>
      </c>
      <c r="G335" s="295">
        <f>IFERROR(VLOOKUP(F335,'Pricing source'!B:L,3,0),0)</f>
        <v>0</v>
      </c>
      <c r="I335" s="295">
        <f>IFERROR(VLOOKUP(H335,'Pricing source'!B:L,3,0),0)</f>
        <v>0</v>
      </c>
      <c r="K335" s="295">
        <f>IFERROR(VLOOKUP(J335,'Pricing source'!B:L,3,0),0)</f>
        <v>0</v>
      </c>
      <c r="M335" s="295">
        <f>IFERROR(VLOOKUP(L335,'Pricing source'!B:L,3,0),0)</f>
        <v>0</v>
      </c>
      <c r="P335" s="295">
        <f t="shared" si="3"/>
        <v>0</v>
      </c>
    </row>
    <row r="336" spans="1:16" s="288" customFormat="1" ht="18.75">
      <c r="A336" s="288" t="s">
        <v>1031</v>
      </c>
      <c r="E336" s="295">
        <f>IFERROR(VLOOKUP(D336,'Pricing source'!B:L,3,0),0)</f>
        <v>0</v>
      </c>
      <c r="G336" s="289">
        <f>IFERROR(VLOOKUP(F336,'Pricing source'!B:L,3,0),0)</f>
        <v>0</v>
      </c>
      <c r="I336" s="295">
        <f>IFERROR(VLOOKUP(H336,'Pricing source'!B:L,3,0),0)</f>
        <v>0</v>
      </c>
      <c r="K336" s="295">
        <f>IFERROR(VLOOKUP(J336,'Pricing source'!B:L,3,0),0)</f>
        <v>0</v>
      </c>
      <c r="M336" s="295">
        <f>IFERROR(VLOOKUP(L336,'Pricing source'!B:L,3,0),0)</f>
        <v>0</v>
      </c>
      <c r="P336" s="289">
        <f t="shared" ref="P336:P344" si="7">M336+K336+I336+G336+E336</f>
        <v>0</v>
      </c>
    </row>
    <row r="337" spans="1:16">
      <c r="A337" s="296"/>
      <c r="B337" s="296"/>
      <c r="C337" s="296"/>
      <c r="D337" s="296"/>
      <c r="E337" s="573">
        <f>IFERROR(VLOOKUP(D337,'Pricing source'!B:L,3,0),0)</f>
        <v>0</v>
      </c>
      <c r="F337" s="296"/>
      <c r="G337" s="297">
        <f>IFERROR(VLOOKUP(F337,'Pricing source'!B:L,3,0),0)</f>
        <v>0</v>
      </c>
      <c r="H337" s="296"/>
      <c r="I337" s="573">
        <f>IFERROR(VLOOKUP(H337,'Pricing source'!B:L,3,0),0)</f>
        <v>0</v>
      </c>
      <c r="J337" s="296"/>
      <c r="K337" s="573">
        <f>IFERROR(VLOOKUP(J337,'Pricing source'!B:L,3,0),0)</f>
        <v>0</v>
      </c>
      <c r="L337" s="296"/>
      <c r="M337" s="573">
        <f>IFERROR(VLOOKUP(L337,'Pricing source'!B:L,3,0),0)</f>
        <v>0</v>
      </c>
      <c r="N337" s="296"/>
      <c r="O337" s="296"/>
      <c r="P337" s="297">
        <f t="shared" si="7"/>
        <v>0</v>
      </c>
    </row>
    <row r="338" spans="1:16">
      <c r="B338" s="178" t="s">
        <v>1032</v>
      </c>
      <c r="C338" s="177" t="s">
        <v>947</v>
      </c>
      <c r="D338" s="177" t="s">
        <v>185</v>
      </c>
      <c r="E338" s="295">
        <f>IFERROR(VLOOKUP(D338,'Pricing source'!B:L,3,0),0)</f>
        <v>403</v>
      </c>
      <c r="F338" s="177" t="s">
        <v>177</v>
      </c>
      <c r="G338" s="295">
        <f>IFERROR(VLOOKUP(F338,'Pricing source'!B:L,3,0),0)</f>
        <v>514</v>
      </c>
      <c r="I338" s="295">
        <f>IFERROR(VLOOKUP(H338,'Pricing source'!B:L,3,0),0)</f>
        <v>0</v>
      </c>
      <c r="K338" s="295">
        <f>IFERROR(VLOOKUP(J338,'Pricing source'!B:L,3,0),0)</f>
        <v>0</v>
      </c>
      <c r="M338" s="295">
        <f>IFERROR(VLOOKUP(L338,'Pricing source'!B:L,3,0),0)</f>
        <v>0</v>
      </c>
      <c r="P338" s="295">
        <f t="shared" si="7"/>
        <v>917</v>
      </c>
    </row>
    <row r="339" spans="1:16">
      <c r="B339" s="178" t="s">
        <v>1033</v>
      </c>
      <c r="C339" s="177" t="s">
        <v>948</v>
      </c>
      <c r="D339" s="177" t="s">
        <v>186</v>
      </c>
      <c r="E339" s="295">
        <f>IFERROR(VLOOKUP(D339,'Pricing source'!B:L,3,0),0)</f>
        <v>444</v>
      </c>
      <c r="F339" s="177" t="s">
        <v>178</v>
      </c>
      <c r="G339" s="295">
        <f>IFERROR(VLOOKUP(F339,'Pricing source'!B:L,3,0),0)</f>
        <v>571</v>
      </c>
      <c r="I339" s="295">
        <f>IFERROR(VLOOKUP(H339,'Pricing source'!B:L,3,0),0)</f>
        <v>0</v>
      </c>
      <c r="K339" s="295">
        <f>IFERROR(VLOOKUP(J339,'Pricing source'!B:L,3,0),0)</f>
        <v>0</v>
      </c>
      <c r="M339" s="295">
        <f>IFERROR(VLOOKUP(L339,'Pricing source'!B:L,3,0),0)</f>
        <v>0</v>
      </c>
      <c r="P339" s="295">
        <f t="shared" si="7"/>
        <v>1015</v>
      </c>
    </row>
    <row r="340" spans="1:16">
      <c r="B340" s="178" t="s">
        <v>1034</v>
      </c>
      <c r="C340" s="177" t="s">
        <v>949</v>
      </c>
      <c r="D340" s="177" t="s">
        <v>187</v>
      </c>
      <c r="E340" s="295">
        <f>IFERROR(VLOOKUP(D340,'Pricing source'!B:L,3,0),0)</f>
        <v>496</v>
      </c>
      <c r="F340" s="177" t="s">
        <v>179</v>
      </c>
      <c r="G340" s="295">
        <f>IFERROR(VLOOKUP(F340,'Pricing source'!B:L,3,0),0)</f>
        <v>631</v>
      </c>
      <c r="I340" s="295">
        <f>IFERROR(VLOOKUP(H340,'Pricing source'!B:L,3,0),0)</f>
        <v>0</v>
      </c>
      <c r="K340" s="295">
        <f>IFERROR(VLOOKUP(J340,'Pricing source'!B:L,3,0),0)</f>
        <v>0</v>
      </c>
      <c r="M340" s="295">
        <f>IFERROR(VLOOKUP(L340,'Pricing source'!B:L,3,0),0)</f>
        <v>0</v>
      </c>
      <c r="P340" s="295">
        <f t="shared" si="7"/>
        <v>1127</v>
      </c>
    </row>
    <row r="341" spans="1:16">
      <c r="B341" s="178" t="s">
        <v>1035</v>
      </c>
      <c r="C341" s="177" t="s">
        <v>950</v>
      </c>
      <c r="D341" s="177" t="s">
        <v>188</v>
      </c>
      <c r="E341" s="295">
        <f>IFERROR(VLOOKUP(D341,'Pricing source'!B:L,3,0),0)</f>
        <v>633</v>
      </c>
      <c r="F341" s="177" t="s">
        <v>180</v>
      </c>
      <c r="G341" s="295">
        <f>IFERROR(VLOOKUP(F341,'Pricing source'!B:L,3,0),0)</f>
        <v>966</v>
      </c>
      <c r="I341" s="295">
        <f>IFERROR(VLOOKUP(H341,'Pricing source'!B:L,3,0),0)</f>
        <v>0</v>
      </c>
      <c r="K341" s="295">
        <f>IFERROR(VLOOKUP(J341,'Pricing source'!B:L,3,0),0)</f>
        <v>0</v>
      </c>
      <c r="M341" s="295">
        <f>IFERROR(VLOOKUP(L341,'Pricing source'!B:L,3,0),0)</f>
        <v>0</v>
      </c>
      <c r="P341" s="295">
        <f t="shared" si="7"/>
        <v>1599</v>
      </c>
    </row>
    <row r="342" spans="1:16">
      <c r="B342" s="178" t="s">
        <v>1036</v>
      </c>
      <c r="C342" s="177" t="s">
        <v>951</v>
      </c>
      <c r="D342" s="177" t="s">
        <v>189</v>
      </c>
      <c r="E342" s="295">
        <f>IFERROR(VLOOKUP(D342,'Pricing source'!B:L,3,0),0)</f>
        <v>996</v>
      </c>
      <c r="F342" s="177" t="s">
        <v>181</v>
      </c>
      <c r="G342" s="295">
        <f>IFERROR(VLOOKUP(F342,'Pricing source'!B:L,3,0),0)</f>
        <v>1520</v>
      </c>
      <c r="I342" s="295">
        <f>IFERROR(VLOOKUP(H342,'Pricing source'!B:L,3,0),0)</f>
        <v>0</v>
      </c>
      <c r="K342" s="295">
        <f>IFERROR(VLOOKUP(J342,'Pricing source'!B:L,3,0),0)</f>
        <v>0</v>
      </c>
      <c r="M342" s="295">
        <f>IFERROR(VLOOKUP(L342,'Pricing source'!B:L,3,0),0)</f>
        <v>0</v>
      </c>
      <c r="P342" s="295">
        <f t="shared" si="7"/>
        <v>2516</v>
      </c>
    </row>
    <row r="343" spans="1:16">
      <c r="B343" s="178" t="s">
        <v>1037</v>
      </c>
      <c r="C343" s="177" t="s">
        <v>952</v>
      </c>
      <c r="D343" s="177" t="s">
        <v>190</v>
      </c>
      <c r="E343" s="295">
        <f>IFERROR(VLOOKUP(D343,'Pricing source'!B:L,3,0),0)</f>
        <v>1227</v>
      </c>
      <c r="F343" s="177" t="s">
        <v>182</v>
      </c>
      <c r="G343" s="295">
        <f>IFERROR(VLOOKUP(F343,'Pricing source'!B:L,3,0),0)</f>
        <v>1869</v>
      </c>
      <c r="I343" s="295">
        <f>IFERROR(VLOOKUP(H343,'Pricing source'!B:L,3,0),0)</f>
        <v>0</v>
      </c>
      <c r="K343" s="295">
        <f>IFERROR(VLOOKUP(J343,'Pricing source'!B:L,3,0),0)</f>
        <v>0</v>
      </c>
      <c r="M343" s="295">
        <f>IFERROR(VLOOKUP(L343,'Pricing source'!B:L,3,0),0)</f>
        <v>0</v>
      </c>
      <c r="P343" s="295">
        <f t="shared" si="7"/>
        <v>3096</v>
      </c>
    </row>
    <row r="344" spans="1:16">
      <c r="B344" s="178" t="s">
        <v>1038</v>
      </c>
      <c r="C344" s="177" t="s">
        <v>953</v>
      </c>
      <c r="D344" s="177" t="s">
        <v>191</v>
      </c>
      <c r="E344" s="295">
        <f>IFERROR(VLOOKUP(D344,'Pricing source'!B:L,3,0),0)</f>
        <v>1426</v>
      </c>
      <c r="F344" s="177" t="s">
        <v>183</v>
      </c>
      <c r="G344" s="295">
        <f>IFERROR(VLOOKUP(F344,'Pricing source'!B:L,3,0),0)</f>
        <v>2167</v>
      </c>
      <c r="I344" s="295">
        <f>IFERROR(VLOOKUP(H344,'Pricing source'!B:L,3,0),0)</f>
        <v>0</v>
      </c>
      <c r="K344" s="295">
        <f>IFERROR(VLOOKUP(J344,'Pricing source'!B:L,3,0),0)</f>
        <v>0</v>
      </c>
      <c r="M344" s="295">
        <f>IFERROR(VLOOKUP(L344,'Pricing source'!B:L,3,0),0)</f>
        <v>0</v>
      </c>
      <c r="P344" s="295">
        <f t="shared" si="7"/>
        <v>3593</v>
      </c>
    </row>
    <row r="345" spans="1:16" s="288" customFormat="1" ht="18.75">
      <c r="A345" s="288" t="s">
        <v>4789</v>
      </c>
      <c r="E345" s="295">
        <f>IFERROR(VLOOKUP(D345,'Pricing source'!B:L,3,0),0)</f>
        <v>0</v>
      </c>
      <c r="G345" s="289">
        <f>IFERROR(VLOOKUP(F345,'Pricing source'!B:L,3,0),0)</f>
        <v>0</v>
      </c>
      <c r="I345" s="295">
        <f>IFERROR(VLOOKUP(H345,'Pricing source'!B:L,3,0),0)</f>
        <v>0</v>
      </c>
      <c r="K345" s="295">
        <f>IFERROR(VLOOKUP(J345,'Pricing source'!B:L,3,0),0)</f>
        <v>0</v>
      </c>
      <c r="M345" s="295">
        <f>IFERROR(VLOOKUP(L345,'Pricing source'!B:L,3,0),0)</f>
        <v>0</v>
      </c>
      <c r="P345" s="289">
        <f t="shared" si="3"/>
        <v>0</v>
      </c>
    </row>
    <row r="346" spans="1:16">
      <c r="A346" s="296"/>
      <c r="B346" s="296"/>
      <c r="C346" s="296"/>
      <c r="D346" s="296"/>
      <c r="E346" s="573">
        <f>IFERROR(VLOOKUP(D346,'Pricing source'!B:L,3,0),0)</f>
        <v>0</v>
      </c>
      <c r="F346" s="296"/>
      <c r="G346" s="297">
        <f>IFERROR(VLOOKUP(F346,'Pricing source'!B:L,3,0),0)</f>
        <v>0</v>
      </c>
      <c r="H346" s="296"/>
      <c r="I346" s="573">
        <f>IFERROR(VLOOKUP(H346,'Pricing source'!B:L,3,0),0)</f>
        <v>0</v>
      </c>
      <c r="J346" s="296"/>
      <c r="K346" s="573">
        <f>IFERROR(VLOOKUP(J346,'Pricing source'!B:L,3,0),0)</f>
        <v>0</v>
      </c>
      <c r="L346" s="296"/>
      <c r="M346" s="573">
        <f>IFERROR(VLOOKUP(L346,'Pricing source'!B:L,3,0),0)</f>
        <v>0</v>
      </c>
      <c r="N346" s="296"/>
      <c r="O346" s="296"/>
      <c r="P346" s="297">
        <f t="shared" si="3"/>
        <v>0</v>
      </c>
    </row>
    <row r="347" spans="1:16">
      <c r="B347" s="178" t="s">
        <v>4309</v>
      </c>
      <c r="C347" s="177" t="s">
        <v>4788</v>
      </c>
      <c r="D347" s="177" t="s">
        <v>3479</v>
      </c>
      <c r="E347" s="295">
        <f>IFERROR(VLOOKUP(D347,'Pricing source'!B:L,3,0),0)</f>
        <v>380</v>
      </c>
      <c r="F347" s="177" t="s">
        <v>2777</v>
      </c>
      <c r="G347" s="295">
        <f>IFERROR(VLOOKUP(F347,'Pricing source'!B:L,3,0),0)</f>
        <v>519</v>
      </c>
      <c r="I347" s="295">
        <f>IFERROR(VLOOKUP(H347,'Pricing source'!B:L,3,0),0)</f>
        <v>0</v>
      </c>
      <c r="K347" s="295">
        <f>IFERROR(VLOOKUP(J347,'Pricing source'!B:L,3,0),0)</f>
        <v>0</v>
      </c>
      <c r="M347" s="295">
        <f>IFERROR(VLOOKUP(L347,'Pricing source'!B:L,3,0),0)</f>
        <v>0</v>
      </c>
      <c r="P347" s="295">
        <f t="shared" si="3"/>
        <v>899</v>
      </c>
    </row>
    <row r="348" spans="1:16">
      <c r="B348" s="178" t="s">
        <v>4309</v>
      </c>
      <c r="C348" s="177" t="s">
        <v>4790</v>
      </c>
      <c r="D348" s="177" t="s">
        <v>3480</v>
      </c>
      <c r="E348" s="295">
        <f>IFERROR(VLOOKUP(D348,'Pricing source'!B:L,3,0),0)</f>
        <v>439</v>
      </c>
      <c r="F348" s="177" t="s">
        <v>2778</v>
      </c>
      <c r="G348" s="295">
        <f>IFERROR(VLOOKUP(F348,'Pricing source'!B:L,3,0),0)</f>
        <v>560</v>
      </c>
      <c r="I348" s="295">
        <f>IFERROR(VLOOKUP(H348,'Pricing source'!B:L,3,0),0)</f>
        <v>0</v>
      </c>
      <c r="K348" s="295">
        <f>IFERROR(VLOOKUP(J348,'Pricing source'!B:L,3,0),0)</f>
        <v>0</v>
      </c>
      <c r="M348" s="295">
        <f>IFERROR(VLOOKUP(L348,'Pricing source'!B:L,3,0),0)</f>
        <v>0</v>
      </c>
      <c r="P348" s="295">
        <f t="shared" si="3"/>
        <v>999</v>
      </c>
    </row>
    <row r="349" spans="1:16">
      <c r="B349" s="178" t="s">
        <v>4309</v>
      </c>
      <c r="C349" s="177" t="s">
        <v>4791</v>
      </c>
      <c r="D349" s="177" t="s">
        <v>2776</v>
      </c>
      <c r="E349" s="295">
        <f>IFERROR(VLOOKUP(D349,'Pricing source'!B:L,3,0),0)</f>
        <v>700</v>
      </c>
      <c r="F349" s="177" t="s">
        <v>2779</v>
      </c>
      <c r="G349" s="295">
        <f>IFERROR(VLOOKUP(F349,'Pricing source'!B:L,3,0),0)</f>
        <v>1099</v>
      </c>
      <c r="I349" s="295">
        <f>IFERROR(VLOOKUP(H349,'Pricing source'!B:L,3,0),0)</f>
        <v>0</v>
      </c>
      <c r="K349" s="295">
        <f>IFERROR(VLOOKUP(J349,'Pricing source'!B:L,3,0),0)</f>
        <v>0</v>
      </c>
      <c r="M349" s="295">
        <f>IFERROR(VLOOKUP(L349,'Pricing source'!B:L,3,0),0)</f>
        <v>0</v>
      </c>
      <c r="P349" s="295">
        <f t="shared" si="3"/>
        <v>1799</v>
      </c>
    </row>
    <row r="350" spans="1:16">
      <c r="E350" s="295">
        <f>IFERROR(VLOOKUP(D350,'Pricing source'!B:L,3,0),0)</f>
        <v>0</v>
      </c>
      <c r="G350" s="295">
        <f>IFERROR(VLOOKUP(F350,'Pricing source'!B:L,3,0),0)</f>
        <v>0</v>
      </c>
      <c r="I350" s="295">
        <f>IFERROR(VLOOKUP(H350,'Pricing source'!B:L,3,0),0)</f>
        <v>0</v>
      </c>
      <c r="K350" s="295">
        <f>IFERROR(VLOOKUP(J350,'Pricing source'!B:L,3,0),0)</f>
        <v>0</v>
      </c>
      <c r="M350" s="295">
        <f>IFERROR(VLOOKUP(L350,'Pricing source'!B:L,3,0),0)</f>
        <v>0</v>
      </c>
      <c r="P350" s="295">
        <f t="shared" ref="P350:P417" si="8">M350+K350+I350+G350+E350</f>
        <v>0</v>
      </c>
    </row>
    <row r="351" spans="1:16" s="288" customFormat="1" ht="18.75">
      <c r="A351" s="288" t="s">
        <v>1039</v>
      </c>
      <c r="E351" s="295">
        <f>IFERROR(VLOOKUP(D351,'Pricing source'!B:L,3,0),0)</f>
        <v>0</v>
      </c>
      <c r="G351" s="289">
        <f>IFERROR(VLOOKUP(F351,'Pricing source'!B:L,3,0),0)</f>
        <v>0</v>
      </c>
      <c r="I351" s="295">
        <f>IFERROR(VLOOKUP(H351,'Pricing source'!B:L,3,0),0)</f>
        <v>0</v>
      </c>
      <c r="K351" s="295">
        <f>IFERROR(VLOOKUP(J351,'Pricing source'!B:L,3,0),0)</f>
        <v>0</v>
      </c>
      <c r="M351" s="295">
        <f>IFERROR(VLOOKUP(L351,'Pricing source'!B:L,3,0),0)</f>
        <v>0</v>
      </c>
      <c r="P351" s="289">
        <f t="shared" si="8"/>
        <v>0</v>
      </c>
    </row>
    <row r="352" spans="1:16">
      <c r="A352" s="296"/>
      <c r="B352" s="296"/>
      <c r="C352" s="296"/>
      <c r="D352" s="296"/>
      <c r="E352" s="573">
        <f>IFERROR(VLOOKUP(D352,'Pricing source'!B:L,3,0),0)</f>
        <v>0</v>
      </c>
      <c r="F352" s="296"/>
      <c r="G352" s="297">
        <f>IFERROR(VLOOKUP(F352,'Pricing source'!B:L,3,0),0)</f>
        <v>0</v>
      </c>
      <c r="H352" s="296"/>
      <c r="I352" s="573">
        <f>IFERROR(VLOOKUP(H352,'Pricing source'!B:L,3,0),0)</f>
        <v>0</v>
      </c>
      <c r="J352" s="296"/>
      <c r="K352" s="573">
        <f>IFERROR(VLOOKUP(J352,'Pricing source'!B:L,3,0),0)</f>
        <v>0</v>
      </c>
      <c r="L352" s="296"/>
      <c r="M352" s="573">
        <f>IFERROR(VLOOKUP(L352,'Pricing source'!B:L,3,0),0)</f>
        <v>0</v>
      </c>
      <c r="N352" s="296"/>
      <c r="O352" s="296"/>
      <c r="P352" s="297">
        <f t="shared" si="8"/>
        <v>0</v>
      </c>
    </row>
    <row r="353" spans="1:16">
      <c r="B353" s="178" t="s">
        <v>1040</v>
      </c>
      <c r="C353" s="177" t="s">
        <v>941</v>
      </c>
      <c r="D353" s="177" t="s">
        <v>196</v>
      </c>
      <c r="E353" s="295">
        <f>IFERROR(VLOOKUP(D353,'Pricing source'!B:L,3,0),0)</f>
        <v>293</v>
      </c>
      <c r="F353" s="177" t="s">
        <v>192</v>
      </c>
      <c r="G353" s="295">
        <f>IFERROR(VLOOKUP(F353,'Pricing source'!B:L,3,0),0)</f>
        <v>426</v>
      </c>
      <c r="I353" s="295">
        <f>IFERROR(VLOOKUP(H353,'Pricing source'!B:L,3,0),0)</f>
        <v>0</v>
      </c>
      <c r="K353" s="295">
        <f>IFERROR(VLOOKUP(J353,'Pricing source'!B:L,3,0),0)</f>
        <v>0</v>
      </c>
      <c r="M353" s="295">
        <f>IFERROR(VLOOKUP(L353,'Pricing source'!B:L,3,0),0)</f>
        <v>0</v>
      </c>
      <c r="P353" s="295">
        <f t="shared" si="8"/>
        <v>719</v>
      </c>
    </row>
    <row r="354" spans="1:16">
      <c r="B354" s="178" t="s">
        <v>1041</v>
      </c>
      <c r="C354" s="177" t="s">
        <v>942</v>
      </c>
      <c r="D354" s="177" t="s">
        <v>197</v>
      </c>
      <c r="E354" s="295">
        <f>IFERROR(VLOOKUP(D354,'Pricing source'!B:L,3,0),0)</f>
        <v>304</v>
      </c>
      <c r="F354" s="177" t="s">
        <v>193</v>
      </c>
      <c r="G354" s="295">
        <f>IFERROR(VLOOKUP(F354,'Pricing source'!B:L,3,0),0)</f>
        <v>445</v>
      </c>
      <c r="I354" s="295">
        <f>IFERROR(VLOOKUP(H354,'Pricing source'!B:L,3,0),0)</f>
        <v>0</v>
      </c>
      <c r="K354" s="295">
        <f>IFERROR(VLOOKUP(J354,'Pricing source'!B:L,3,0),0)</f>
        <v>0</v>
      </c>
      <c r="M354" s="295">
        <f>IFERROR(VLOOKUP(L354,'Pricing source'!B:L,3,0),0)</f>
        <v>0</v>
      </c>
      <c r="P354" s="295">
        <f t="shared" si="8"/>
        <v>749</v>
      </c>
    </row>
    <row r="355" spans="1:16">
      <c r="B355" s="178" t="s">
        <v>1042</v>
      </c>
      <c r="C355" s="177" t="s">
        <v>943</v>
      </c>
      <c r="D355" s="177" t="s">
        <v>198</v>
      </c>
      <c r="E355" s="295">
        <f>IFERROR(VLOOKUP(D355,'Pricing source'!B:L,3,0),0)</f>
        <v>554</v>
      </c>
      <c r="F355" s="177" t="s">
        <v>194</v>
      </c>
      <c r="G355" s="295">
        <f>IFERROR(VLOOKUP(F355,'Pricing source'!B:L,3,0),0)</f>
        <v>805</v>
      </c>
      <c r="I355" s="295">
        <f>IFERROR(VLOOKUP(H355,'Pricing source'!B:L,3,0),0)</f>
        <v>0</v>
      </c>
      <c r="K355" s="295">
        <f>IFERROR(VLOOKUP(J355,'Pricing source'!B:L,3,0),0)</f>
        <v>0</v>
      </c>
      <c r="M355" s="295">
        <f>IFERROR(VLOOKUP(L355,'Pricing source'!B:L,3,0),0)</f>
        <v>0</v>
      </c>
      <c r="P355" s="295">
        <f t="shared" si="8"/>
        <v>1359</v>
      </c>
    </row>
    <row r="356" spans="1:16">
      <c r="B356" s="178" t="s">
        <v>1043</v>
      </c>
      <c r="C356" s="177" t="s">
        <v>944</v>
      </c>
      <c r="D356" s="177" t="s">
        <v>199</v>
      </c>
      <c r="E356" s="295">
        <f>IFERROR(VLOOKUP(D356,'Pricing source'!B:L,3,0),0)</f>
        <v>684</v>
      </c>
      <c r="F356" s="177" t="s">
        <v>195</v>
      </c>
      <c r="G356" s="295">
        <f>IFERROR(VLOOKUP(F356,'Pricing source'!B:L,3,0),0)</f>
        <v>1015</v>
      </c>
      <c r="I356" s="295">
        <f>IFERROR(VLOOKUP(H356,'Pricing source'!B:L,3,0),0)</f>
        <v>0</v>
      </c>
      <c r="K356" s="295">
        <f>IFERROR(VLOOKUP(J356,'Pricing source'!B:L,3,0),0)</f>
        <v>0</v>
      </c>
      <c r="M356" s="295">
        <f>IFERROR(VLOOKUP(L356,'Pricing source'!B:L,3,0),0)</f>
        <v>0</v>
      </c>
      <c r="P356" s="295">
        <f t="shared" si="8"/>
        <v>1699</v>
      </c>
    </row>
    <row r="357" spans="1:16" s="288" customFormat="1" ht="18.75">
      <c r="A357" s="288" t="s">
        <v>2991</v>
      </c>
      <c r="E357" s="295">
        <f>IFERROR(VLOOKUP(D357,'Pricing source'!B:L,3,0),0)</f>
        <v>0</v>
      </c>
      <c r="G357" s="289">
        <f>IFERROR(VLOOKUP(F357,'Pricing source'!B:L,3,0),0)</f>
        <v>0</v>
      </c>
      <c r="I357" s="295">
        <f>IFERROR(VLOOKUP(H357,'Pricing source'!B:L,3,0),0)</f>
        <v>0</v>
      </c>
      <c r="K357" s="295">
        <f>IFERROR(VLOOKUP(J357,'Pricing source'!B:L,3,0),0)</f>
        <v>0</v>
      </c>
      <c r="M357" s="295">
        <f>IFERROR(VLOOKUP(L357,'Pricing source'!B:L,3,0),0)</f>
        <v>0</v>
      </c>
      <c r="P357" s="289">
        <f t="shared" ref="P357:P360" si="9">M357+K357+I357+G357+E357</f>
        <v>0</v>
      </c>
    </row>
    <row r="358" spans="1:16">
      <c r="A358" s="296"/>
      <c r="B358" s="296"/>
      <c r="C358" s="296"/>
      <c r="D358" s="296"/>
      <c r="E358" s="573">
        <f>IFERROR(VLOOKUP(D358,'Pricing source'!B:L,3,0),0)</f>
        <v>0</v>
      </c>
      <c r="F358" s="296"/>
      <c r="G358" s="297">
        <f>IFERROR(VLOOKUP(F358,'Pricing source'!B:L,3,0),0)</f>
        <v>0</v>
      </c>
      <c r="H358" s="296"/>
      <c r="I358" s="573">
        <f>IFERROR(VLOOKUP(H358,'Pricing source'!B:L,3,0),0)</f>
        <v>0</v>
      </c>
      <c r="J358" s="296"/>
      <c r="K358" s="573">
        <f>IFERROR(VLOOKUP(J358,'Pricing source'!B:L,3,0),0)</f>
        <v>0</v>
      </c>
      <c r="L358" s="296"/>
      <c r="M358" s="573">
        <f>IFERROR(VLOOKUP(L358,'Pricing source'!B:L,3,0),0)</f>
        <v>0</v>
      </c>
      <c r="N358" s="296"/>
      <c r="O358" s="296"/>
      <c r="P358" s="297">
        <f t="shared" si="9"/>
        <v>0</v>
      </c>
    </row>
    <row r="359" spans="1:16">
      <c r="B359" s="178" t="s">
        <v>2975</v>
      </c>
      <c r="C359" s="177" t="s">
        <v>2974</v>
      </c>
      <c r="D359" s="177" t="s">
        <v>2972</v>
      </c>
      <c r="E359" s="295">
        <f>IFERROR(VLOOKUP(D359,'Pricing source'!B:L,3,0),0)</f>
        <v>293</v>
      </c>
      <c r="F359" s="177" t="s">
        <v>2970</v>
      </c>
      <c r="G359" s="295">
        <f>IFERROR(VLOOKUP(F359,'Pricing source'!B:L,3,0),0)</f>
        <v>426</v>
      </c>
      <c r="I359" s="295">
        <f>IFERROR(VLOOKUP(H359,'Pricing source'!B:L,3,0),0)</f>
        <v>0</v>
      </c>
      <c r="K359" s="295">
        <f>IFERROR(VLOOKUP(J359,'Pricing source'!B:L,3,0),0)</f>
        <v>0</v>
      </c>
      <c r="M359" s="295">
        <f>IFERROR(VLOOKUP(L359,'Pricing source'!B:L,3,0),0)</f>
        <v>0</v>
      </c>
      <c r="P359" s="295">
        <f t="shared" si="9"/>
        <v>719</v>
      </c>
    </row>
    <row r="360" spans="1:16">
      <c r="B360" s="178" t="s">
        <v>2969</v>
      </c>
      <c r="C360" s="177" t="s">
        <v>2968</v>
      </c>
      <c r="D360" s="177" t="s">
        <v>2966</v>
      </c>
      <c r="E360" s="295">
        <f>IFERROR(VLOOKUP(D360,'Pricing source'!B:L,3,0),0)</f>
        <v>304</v>
      </c>
      <c r="F360" s="177" t="s">
        <v>2964</v>
      </c>
      <c r="G360" s="295">
        <f>IFERROR(VLOOKUP(F360,'Pricing source'!B:L,3,0),0)</f>
        <v>445</v>
      </c>
      <c r="I360" s="295">
        <f>IFERROR(VLOOKUP(H360,'Pricing source'!B:L,3,0),0)</f>
        <v>0</v>
      </c>
      <c r="K360" s="295">
        <f>IFERROR(VLOOKUP(J360,'Pricing source'!B:L,3,0),0)</f>
        <v>0</v>
      </c>
      <c r="M360" s="295">
        <f>IFERROR(VLOOKUP(L360,'Pricing source'!B:L,3,0),0)</f>
        <v>0</v>
      </c>
      <c r="P360" s="295">
        <f t="shared" si="9"/>
        <v>749</v>
      </c>
    </row>
    <row r="361" spans="1:16">
      <c r="B361" s="178" t="s">
        <v>4309</v>
      </c>
      <c r="E361" s="295">
        <f>IFERROR(VLOOKUP(D361,'Pricing source'!B:L,3,0),0)</f>
        <v>0</v>
      </c>
      <c r="G361" s="295">
        <f>IFERROR(VLOOKUP(F361,'Pricing source'!B:L,3,0),0)</f>
        <v>0</v>
      </c>
      <c r="I361" s="295">
        <f>IFERROR(VLOOKUP(H361,'Pricing source'!B:L,3,0),0)</f>
        <v>0</v>
      </c>
      <c r="K361" s="295">
        <f>IFERROR(VLOOKUP(J361,'Pricing source'!B:L,3,0),0)</f>
        <v>0</v>
      </c>
      <c r="M361" s="295">
        <f>IFERROR(VLOOKUP(L361,'Pricing source'!B:L,3,0),0)</f>
        <v>0</v>
      </c>
    </row>
    <row r="362" spans="1:16">
      <c r="B362" s="178"/>
      <c r="E362" s="295">
        <f>IFERROR(VLOOKUP(D362,'Pricing source'!B:L,3,0),0)</f>
        <v>0</v>
      </c>
      <c r="G362" s="295">
        <f>IFERROR(VLOOKUP(F362,'Pricing source'!B:L,3,0),0)</f>
        <v>0</v>
      </c>
      <c r="I362" s="295">
        <f>IFERROR(VLOOKUP(H362,'Pricing source'!B:L,3,0),0)</f>
        <v>0</v>
      </c>
      <c r="K362" s="295">
        <f>IFERROR(VLOOKUP(J362,'Pricing source'!B:L,3,0),0)</f>
        <v>0</v>
      </c>
      <c r="M362" s="295">
        <f>IFERROR(VLOOKUP(L362,'Pricing source'!B:L,3,0),0)</f>
        <v>0</v>
      </c>
    </row>
    <row r="363" spans="1:16" s="288" customFormat="1" ht="18.75">
      <c r="A363" s="288" t="s">
        <v>1044</v>
      </c>
      <c r="E363" s="295">
        <f>IFERROR(VLOOKUP(D363,'Pricing source'!B:L,3,0),0)</f>
        <v>0</v>
      </c>
      <c r="G363" s="289">
        <f>IFERROR(VLOOKUP(F363,'Pricing source'!B:L,3,0),0)</f>
        <v>0</v>
      </c>
      <c r="I363" s="295">
        <f>IFERROR(VLOOKUP(H363,'Pricing source'!B:L,3,0),0)</f>
        <v>0</v>
      </c>
      <c r="K363" s="295">
        <f>IFERROR(VLOOKUP(J363,'Pricing source'!B:L,3,0),0)</f>
        <v>0</v>
      </c>
      <c r="M363" s="295">
        <f>IFERROR(VLOOKUP(L363,'Pricing source'!B:L,3,0),0)</f>
        <v>0</v>
      </c>
      <c r="P363" s="289">
        <f t="shared" si="8"/>
        <v>0</v>
      </c>
    </row>
    <row r="364" spans="1:16">
      <c r="A364" s="296"/>
      <c r="B364" s="296"/>
      <c r="C364" s="296"/>
      <c r="D364" s="296"/>
      <c r="E364" s="573">
        <f>IFERROR(VLOOKUP(D364,'Pricing source'!B:L,3,0),0)</f>
        <v>0</v>
      </c>
      <c r="F364" s="296"/>
      <c r="G364" s="297">
        <f>IFERROR(VLOOKUP(F364,'Pricing source'!B:L,3,0),0)</f>
        <v>0</v>
      </c>
      <c r="H364" s="296"/>
      <c r="I364" s="573">
        <f>IFERROR(VLOOKUP(H364,'Pricing source'!B:L,3,0),0)</f>
        <v>0</v>
      </c>
      <c r="J364" s="296"/>
      <c r="K364" s="573">
        <f>IFERROR(VLOOKUP(J364,'Pricing source'!B:L,3,0),0)</f>
        <v>0</v>
      </c>
      <c r="L364" s="296"/>
      <c r="M364" s="573">
        <f>IFERROR(VLOOKUP(L364,'Pricing source'!B:L,3,0),0)</f>
        <v>0</v>
      </c>
      <c r="N364" s="296"/>
      <c r="O364" s="296"/>
      <c r="P364" s="297">
        <f t="shared" si="8"/>
        <v>0</v>
      </c>
    </row>
    <row r="365" spans="1:16">
      <c r="B365" s="178" t="s">
        <v>4309</v>
      </c>
      <c r="C365" s="177" t="s">
        <v>2804</v>
      </c>
      <c r="D365" s="177" t="s">
        <v>2809</v>
      </c>
      <c r="E365" s="295">
        <f>IFERROR(VLOOKUP(D365,'Pricing source'!B:L,3,0),0)</f>
        <v>521</v>
      </c>
      <c r="F365" s="177" t="s">
        <v>2810</v>
      </c>
      <c r="G365" s="295">
        <f>IFERROR(VLOOKUP(F365,'Pricing source'!B:L,3,0),0)</f>
        <v>931</v>
      </c>
      <c r="I365" s="295">
        <f>IFERROR(VLOOKUP(H365,'Pricing source'!B:L,3,0),0)</f>
        <v>0</v>
      </c>
      <c r="K365" s="295">
        <f>IFERROR(VLOOKUP(J365,'Pricing source'!B:L,3,0),0)</f>
        <v>0</v>
      </c>
      <c r="M365" s="295">
        <f>IFERROR(VLOOKUP(L365,'Pricing source'!B:L,3,0),0)</f>
        <v>0</v>
      </c>
      <c r="P365" s="295">
        <f t="shared" ref="P365:P369" si="10">M365+K365+I365+G365+E365</f>
        <v>1452</v>
      </c>
    </row>
    <row r="366" spans="1:16">
      <c r="B366" s="178" t="s">
        <v>4309</v>
      </c>
      <c r="C366" s="177" t="s">
        <v>2805</v>
      </c>
      <c r="D366" s="177" t="s">
        <v>2811</v>
      </c>
      <c r="E366" s="295">
        <f>IFERROR(VLOOKUP(D366,'Pricing source'!B:L,3,0),0)</f>
        <v>586</v>
      </c>
      <c r="F366" s="177" t="s">
        <v>2812</v>
      </c>
      <c r="G366" s="295">
        <f>IFERROR(VLOOKUP(F366,'Pricing source'!B:L,3,0),0)</f>
        <v>981</v>
      </c>
      <c r="I366" s="295">
        <f>IFERROR(VLOOKUP(H366,'Pricing source'!B:L,3,0),0)</f>
        <v>0</v>
      </c>
      <c r="K366" s="295">
        <f>IFERROR(VLOOKUP(J366,'Pricing source'!B:L,3,0),0)</f>
        <v>0</v>
      </c>
      <c r="M366" s="295">
        <f>IFERROR(VLOOKUP(L366,'Pricing source'!B:L,3,0),0)</f>
        <v>0</v>
      </c>
      <c r="P366" s="295">
        <f t="shared" si="10"/>
        <v>1567</v>
      </c>
    </row>
    <row r="367" spans="1:16">
      <c r="B367" s="178" t="s">
        <v>4309</v>
      </c>
      <c r="C367" s="177" t="s">
        <v>2806</v>
      </c>
      <c r="D367" s="177" t="s">
        <v>2813</v>
      </c>
      <c r="E367" s="295">
        <f>IFERROR(VLOOKUP(D367,'Pricing source'!B:L,3,0),0)</f>
        <v>840</v>
      </c>
      <c r="F367" s="177" t="s">
        <v>2814</v>
      </c>
      <c r="G367" s="295">
        <f>IFERROR(VLOOKUP(F367,'Pricing source'!B:L,3,0),0)</f>
        <v>1589</v>
      </c>
      <c r="I367" s="295">
        <f>IFERROR(VLOOKUP(H367,'Pricing source'!B:L,3,0),0)</f>
        <v>0</v>
      </c>
      <c r="K367" s="295">
        <f>IFERROR(VLOOKUP(J367,'Pricing source'!B:L,3,0),0)</f>
        <v>0</v>
      </c>
      <c r="M367" s="295">
        <f>IFERROR(VLOOKUP(L367,'Pricing source'!B:L,3,0),0)</f>
        <v>0</v>
      </c>
      <c r="P367" s="295">
        <f t="shared" si="10"/>
        <v>2429</v>
      </c>
    </row>
    <row r="368" spans="1:16">
      <c r="B368" s="178" t="s">
        <v>4309</v>
      </c>
      <c r="C368" s="177" t="s">
        <v>2807</v>
      </c>
      <c r="D368" s="177" t="s">
        <v>2815</v>
      </c>
      <c r="E368" s="295">
        <f>IFERROR(VLOOKUP(D368,'Pricing source'!B:L,3,0),0)</f>
        <v>879</v>
      </c>
      <c r="F368" s="177" t="s">
        <v>2816</v>
      </c>
      <c r="G368" s="295">
        <f>IFERROR(VLOOKUP(F368,'Pricing source'!B:L,3,0),0)</f>
        <v>1784</v>
      </c>
      <c r="I368" s="295">
        <f>IFERROR(VLOOKUP(H368,'Pricing source'!B:L,3,0),0)</f>
        <v>0</v>
      </c>
      <c r="K368" s="295">
        <f>IFERROR(VLOOKUP(J368,'Pricing source'!B:L,3,0),0)</f>
        <v>0</v>
      </c>
      <c r="M368" s="295">
        <f>IFERROR(VLOOKUP(L368,'Pricing source'!B:L,3,0),0)</f>
        <v>0</v>
      </c>
      <c r="P368" s="295">
        <f t="shared" si="10"/>
        <v>2663</v>
      </c>
    </row>
    <row r="369" spans="1:16">
      <c r="B369" s="178" t="s">
        <v>4309</v>
      </c>
      <c r="C369" s="177" t="s">
        <v>2808</v>
      </c>
      <c r="D369" s="177" t="s">
        <v>2817</v>
      </c>
      <c r="E369" s="295">
        <f>IFERROR(VLOOKUP(D369,'Pricing source'!B:L,3,0),0)</f>
        <v>1253</v>
      </c>
      <c r="F369" s="177" t="s">
        <v>2818</v>
      </c>
      <c r="G369" s="295">
        <f>IFERROR(VLOOKUP(F369,'Pricing source'!B:L,3,0),0)</f>
        <v>2331</v>
      </c>
      <c r="I369" s="295">
        <f>IFERROR(VLOOKUP(H369,'Pricing source'!B:L,3,0),0)</f>
        <v>0</v>
      </c>
      <c r="K369" s="295">
        <f>IFERROR(VLOOKUP(J369,'Pricing source'!B:L,3,0),0)</f>
        <v>0</v>
      </c>
      <c r="M369" s="295">
        <f>IFERROR(VLOOKUP(L369,'Pricing source'!B:L,3,0),0)</f>
        <v>0</v>
      </c>
      <c r="P369" s="295">
        <f t="shared" si="10"/>
        <v>3584</v>
      </c>
    </row>
    <row r="370" spans="1:16">
      <c r="E370" s="295">
        <f>IFERROR(VLOOKUP(D370,'Pricing source'!B:L,3,0),0)</f>
        <v>0</v>
      </c>
      <c r="G370" s="295">
        <f>IFERROR(VLOOKUP(F370,'Pricing source'!B:L,3,0),0)</f>
        <v>0</v>
      </c>
      <c r="I370" s="295">
        <f>IFERROR(VLOOKUP(H370,'Pricing source'!B:L,3,0),0)</f>
        <v>0</v>
      </c>
      <c r="K370" s="295">
        <f>IFERROR(VLOOKUP(J370,'Pricing source'!B:L,3,0),0)</f>
        <v>0</v>
      </c>
      <c r="M370" s="295">
        <f>IFERROR(VLOOKUP(L370,'Pricing source'!B:L,3,0),0)</f>
        <v>0</v>
      </c>
      <c r="P370" s="295">
        <f t="shared" si="8"/>
        <v>0</v>
      </c>
    </row>
    <row r="371" spans="1:16" s="288" customFormat="1" ht="18.75">
      <c r="A371" s="288" t="s">
        <v>1045</v>
      </c>
      <c r="E371" s="295">
        <f>IFERROR(VLOOKUP(D371,'Pricing source'!B:L,3,0),0)</f>
        <v>0</v>
      </c>
      <c r="G371" s="289">
        <f>IFERROR(VLOOKUP(F371,'Pricing source'!B:L,3,0),0)</f>
        <v>0</v>
      </c>
      <c r="I371" s="295">
        <f>IFERROR(VLOOKUP(H371,'Pricing source'!B:L,3,0),0)</f>
        <v>0</v>
      </c>
      <c r="K371" s="295">
        <f>IFERROR(VLOOKUP(J371,'Pricing source'!B:L,3,0),0)</f>
        <v>0</v>
      </c>
      <c r="M371" s="295">
        <f>IFERROR(VLOOKUP(L371,'Pricing source'!B:L,3,0),0)</f>
        <v>0</v>
      </c>
      <c r="P371" s="289">
        <f t="shared" si="8"/>
        <v>0</v>
      </c>
    </row>
    <row r="372" spans="1:16">
      <c r="A372" s="296"/>
      <c r="B372" s="296"/>
      <c r="C372" s="296"/>
      <c r="D372" s="296"/>
      <c r="E372" s="573">
        <f>IFERROR(VLOOKUP(D372,'Pricing source'!B:L,3,0),0)</f>
        <v>0</v>
      </c>
      <c r="F372" s="296"/>
      <c r="G372" s="297">
        <f>IFERROR(VLOOKUP(F372,'Pricing source'!B:L,3,0),0)</f>
        <v>0</v>
      </c>
      <c r="H372" s="296"/>
      <c r="I372" s="573">
        <f>IFERROR(VLOOKUP(H372,'Pricing source'!B:L,3,0),0)</f>
        <v>0</v>
      </c>
      <c r="J372" s="296"/>
      <c r="K372" s="573">
        <f>IFERROR(VLOOKUP(J372,'Pricing source'!B:L,3,0),0)</f>
        <v>0</v>
      </c>
      <c r="L372" s="296"/>
      <c r="M372" s="573">
        <f>IFERROR(VLOOKUP(L372,'Pricing source'!B:L,3,0),0)</f>
        <v>0</v>
      </c>
      <c r="N372" s="296"/>
      <c r="O372" s="296"/>
      <c r="P372" s="297">
        <f t="shared" si="8"/>
        <v>0</v>
      </c>
    </row>
    <row r="373" spans="1:16">
      <c r="B373" s="178" t="s">
        <v>6553</v>
      </c>
      <c r="C373" s="177" t="s">
        <v>983</v>
      </c>
      <c r="D373" s="177" t="s">
        <v>205</v>
      </c>
      <c r="E373" s="295">
        <f>IFERROR(VLOOKUP(D373,'Pricing source'!B:L,3,0),0)</f>
        <v>1278</v>
      </c>
      <c r="F373" s="177" t="s">
        <v>200</v>
      </c>
      <c r="G373" s="295">
        <f>IFERROR(VLOOKUP(F373,'Pricing source'!B:L,3,0),0)</f>
        <v>654</v>
      </c>
      <c r="I373" s="295">
        <f>IFERROR(VLOOKUP(H373,'Pricing source'!B:L,3,0),0)</f>
        <v>0</v>
      </c>
      <c r="K373" s="295">
        <f>IFERROR(VLOOKUP(J373,'Pricing source'!B:L,3,0),0)</f>
        <v>0</v>
      </c>
      <c r="M373" s="295">
        <f>IFERROR(VLOOKUP(L373,'Pricing source'!B:L,3,0),0)</f>
        <v>0</v>
      </c>
      <c r="P373" s="295">
        <f t="shared" si="8"/>
        <v>1932</v>
      </c>
    </row>
    <row r="374" spans="1:16">
      <c r="B374" s="178" t="s">
        <v>6554</v>
      </c>
      <c r="C374" s="177" t="s">
        <v>986</v>
      </c>
      <c r="D374" s="177" t="s">
        <v>206</v>
      </c>
      <c r="E374" s="295">
        <f>IFERROR(VLOOKUP(D374,'Pricing source'!B:L,3,0),0)</f>
        <v>1307</v>
      </c>
      <c r="F374" s="177" t="s">
        <v>201</v>
      </c>
      <c r="G374" s="295">
        <f>IFERROR(VLOOKUP(F374,'Pricing source'!B:L,3,0),0)</f>
        <v>916</v>
      </c>
      <c r="I374" s="295">
        <f>IFERROR(VLOOKUP(H374,'Pricing source'!B:L,3,0),0)</f>
        <v>0</v>
      </c>
      <c r="K374" s="295">
        <f>IFERROR(VLOOKUP(J374,'Pricing source'!B:L,3,0),0)</f>
        <v>0</v>
      </c>
      <c r="M374" s="295">
        <f>IFERROR(VLOOKUP(L374,'Pricing source'!B:L,3,0),0)</f>
        <v>0</v>
      </c>
      <c r="P374" s="295">
        <f t="shared" si="8"/>
        <v>2223</v>
      </c>
    </row>
    <row r="375" spans="1:16">
      <c r="B375" s="178" t="s">
        <v>6555</v>
      </c>
      <c r="C375" s="177" t="s">
        <v>990</v>
      </c>
      <c r="D375" s="177" t="s">
        <v>207</v>
      </c>
      <c r="E375" s="295">
        <f>IFERROR(VLOOKUP(D375,'Pricing source'!B:L,3,0),0)</f>
        <v>1948</v>
      </c>
      <c r="F375" s="177" t="s">
        <v>202</v>
      </c>
      <c r="G375" s="295">
        <f>IFERROR(VLOOKUP(F375,'Pricing source'!B:L,3,0),0)</f>
        <v>1158</v>
      </c>
      <c r="I375" s="295">
        <f>IFERROR(VLOOKUP(H375,'Pricing source'!B:L,3,0),0)</f>
        <v>0</v>
      </c>
      <c r="K375" s="295">
        <f>IFERROR(VLOOKUP(J375,'Pricing source'!B:L,3,0),0)</f>
        <v>0</v>
      </c>
      <c r="M375" s="295">
        <f>IFERROR(VLOOKUP(L375,'Pricing source'!B:L,3,0),0)</f>
        <v>0</v>
      </c>
      <c r="P375" s="295">
        <f t="shared" si="8"/>
        <v>3106</v>
      </c>
    </row>
    <row r="376" spans="1:16">
      <c r="E376" s="295">
        <f>IFERROR(VLOOKUP(D376,'Pricing source'!B:L,3,0),0)</f>
        <v>0</v>
      </c>
      <c r="G376" s="295">
        <f>IFERROR(VLOOKUP(F376,'Pricing source'!B:L,3,0),0)</f>
        <v>0</v>
      </c>
      <c r="I376" s="295">
        <f>IFERROR(VLOOKUP(H376,'Pricing source'!B:L,3,0),0)</f>
        <v>0</v>
      </c>
      <c r="K376" s="295">
        <f>IFERROR(VLOOKUP(J376,'Pricing source'!B:L,3,0),0)</f>
        <v>0</v>
      </c>
      <c r="M376" s="295">
        <f>IFERROR(VLOOKUP(L376,'Pricing source'!B:L,3,0),0)</f>
        <v>0</v>
      </c>
      <c r="P376" s="295">
        <f t="shared" si="8"/>
        <v>0</v>
      </c>
    </row>
    <row r="377" spans="1:16" s="288" customFormat="1" ht="18.75">
      <c r="A377" s="288" t="s">
        <v>1046</v>
      </c>
      <c r="E377" s="295">
        <f>IFERROR(VLOOKUP(D377,'Pricing source'!B:L,3,0),0)</f>
        <v>0</v>
      </c>
      <c r="G377" s="289">
        <f>IFERROR(VLOOKUP(F377,'Pricing source'!B:L,3,0),0)</f>
        <v>0</v>
      </c>
      <c r="I377" s="295">
        <f>IFERROR(VLOOKUP(H377,'Pricing source'!B:L,3,0),0)</f>
        <v>0</v>
      </c>
      <c r="K377" s="295">
        <f>IFERROR(VLOOKUP(J377,'Pricing source'!B:L,3,0),0)</f>
        <v>0</v>
      </c>
      <c r="M377" s="295">
        <f>IFERROR(VLOOKUP(L377,'Pricing source'!B:L,3,0),0)</f>
        <v>0</v>
      </c>
      <c r="P377" s="289">
        <f t="shared" si="8"/>
        <v>0</v>
      </c>
    </row>
    <row r="378" spans="1:16">
      <c r="A378" s="296"/>
      <c r="B378" s="296"/>
      <c r="C378" s="296"/>
      <c r="D378" s="296"/>
      <c r="E378" s="573">
        <f>IFERROR(VLOOKUP(D378,'Pricing source'!B:L,3,0),0)</f>
        <v>0</v>
      </c>
      <c r="F378" s="296"/>
      <c r="G378" s="297">
        <f>IFERROR(VLOOKUP(F378,'Pricing source'!B:L,3,0),0)</f>
        <v>0</v>
      </c>
      <c r="H378" s="296"/>
      <c r="I378" s="573">
        <f>IFERROR(VLOOKUP(H378,'Pricing source'!B:L,3,0),0)</f>
        <v>0</v>
      </c>
      <c r="J378" s="296"/>
      <c r="K378" s="573">
        <f>IFERROR(VLOOKUP(J378,'Pricing source'!B:L,3,0),0)</f>
        <v>0</v>
      </c>
      <c r="L378" s="296"/>
      <c r="M378" s="573">
        <f>IFERROR(VLOOKUP(L378,'Pricing source'!B:L,3,0),0)</f>
        <v>0</v>
      </c>
      <c r="N378" s="296"/>
      <c r="O378" s="296"/>
      <c r="P378" s="297">
        <f t="shared" si="8"/>
        <v>0</v>
      </c>
    </row>
    <row r="379" spans="1:16">
      <c r="B379" s="178" t="s">
        <v>6556</v>
      </c>
      <c r="C379" s="177" t="s">
        <v>982</v>
      </c>
      <c r="D379" s="177" t="s">
        <v>209</v>
      </c>
      <c r="E379" s="295">
        <f>IFERROR(VLOOKUP(D379,'Pricing source'!B:L,3,0),0)</f>
        <v>889</v>
      </c>
      <c r="F379" s="177" t="s">
        <v>200</v>
      </c>
      <c r="G379" s="295">
        <f>IFERROR(VLOOKUP(F379,'Pricing source'!B:L,3,0),0)</f>
        <v>654</v>
      </c>
      <c r="I379" s="295">
        <f>IFERROR(VLOOKUP(H379,'Pricing source'!B:L,3,0),0)</f>
        <v>0</v>
      </c>
      <c r="K379" s="295">
        <f>IFERROR(VLOOKUP(J379,'Pricing source'!B:L,3,0),0)</f>
        <v>0</v>
      </c>
      <c r="M379" s="295">
        <f>IFERROR(VLOOKUP(L379,'Pricing source'!B:L,3,0),0)</f>
        <v>0</v>
      </c>
      <c r="P379" s="295">
        <f t="shared" si="8"/>
        <v>1543</v>
      </c>
    </row>
    <row r="380" spans="1:16">
      <c r="B380" s="178" t="s">
        <v>6557</v>
      </c>
      <c r="C380" s="177" t="s">
        <v>985</v>
      </c>
      <c r="D380" s="177" t="s">
        <v>210</v>
      </c>
      <c r="E380" s="295">
        <f>IFERROR(VLOOKUP(D380,'Pricing source'!B:L,3,0),0)</f>
        <v>893</v>
      </c>
      <c r="F380" s="177" t="s">
        <v>201</v>
      </c>
      <c r="G380" s="295">
        <f>IFERROR(VLOOKUP(F380,'Pricing source'!B:L,3,0),0)</f>
        <v>916</v>
      </c>
      <c r="I380" s="295">
        <f>IFERROR(VLOOKUP(H380,'Pricing source'!B:L,3,0),0)</f>
        <v>0</v>
      </c>
      <c r="K380" s="295">
        <f>IFERROR(VLOOKUP(J380,'Pricing source'!B:L,3,0),0)</f>
        <v>0</v>
      </c>
      <c r="M380" s="295">
        <f>IFERROR(VLOOKUP(L380,'Pricing source'!B:L,3,0),0)</f>
        <v>0</v>
      </c>
      <c r="P380" s="295">
        <f t="shared" si="8"/>
        <v>1809</v>
      </c>
    </row>
    <row r="381" spans="1:16">
      <c r="B381" s="178" t="s">
        <v>6558</v>
      </c>
      <c r="C381" s="177" t="s">
        <v>989</v>
      </c>
      <c r="D381" s="177" t="s">
        <v>211</v>
      </c>
      <c r="E381" s="295">
        <f>IFERROR(VLOOKUP(D381,'Pricing source'!B:L,3,0),0)</f>
        <v>1023</v>
      </c>
      <c r="F381" s="177" t="s">
        <v>202</v>
      </c>
      <c r="G381" s="295">
        <f>IFERROR(VLOOKUP(F381,'Pricing source'!B:L,3,0),0)</f>
        <v>1158</v>
      </c>
      <c r="I381" s="295">
        <f>IFERROR(VLOOKUP(H381,'Pricing source'!B:L,3,0),0)</f>
        <v>0</v>
      </c>
      <c r="K381" s="295">
        <f>IFERROR(VLOOKUP(J381,'Pricing source'!B:L,3,0),0)</f>
        <v>0</v>
      </c>
      <c r="M381" s="295">
        <f>IFERROR(VLOOKUP(L381,'Pricing source'!B:L,3,0),0)</f>
        <v>0</v>
      </c>
      <c r="P381" s="295">
        <f t="shared" si="8"/>
        <v>2181</v>
      </c>
    </row>
    <row r="382" spans="1:16">
      <c r="B382" s="178" t="s">
        <v>6559</v>
      </c>
      <c r="C382" s="177" t="s">
        <v>992</v>
      </c>
      <c r="D382" s="177" t="s">
        <v>212</v>
      </c>
      <c r="E382" s="295">
        <f>IFERROR(VLOOKUP(D382,'Pricing source'!B:L,3,0),0)</f>
        <v>1133</v>
      </c>
      <c r="F382" s="177" t="s">
        <v>203</v>
      </c>
      <c r="G382" s="295">
        <f>IFERROR(VLOOKUP(F382,'Pricing source'!B:L,3,0),0)</f>
        <v>1332</v>
      </c>
      <c r="I382" s="295">
        <f>IFERROR(VLOOKUP(H382,'Pricing source'!B:L,3,0),0)</f>
        <v>0</v>
      </c>
      <c r="K382" s="295">
        <f>IFERROR(VLOOKUP(J382,'Pricing source'!B:L,3,0),0)</f>
        <v>0</v>
      </c>
      <c r="M382" s="295">
        <f>IFERROR(VLOOKUP(L382,'Pricing source'!B:L,3,0),0)</f>
        <v>0</v>
      </c>
      <c r="P382" s="295">
        <f t="shared" si="8"/>
        <v>2465</v>
      </c>
    </row>
    <row r="383" spans="1:16">
      <c r="E383" s="295">
        <f>IFERROR(VLOOKUP(D383,'Pricing source'!B:L,3,0),0)</f>
        <v>0</v>
      </c>
      <c r="G383" s="295">
        <f>IFERROR(VLOOKUP(F383,'Pricing source'!B:L,3,0),0)</f>
        <v>0</v>
      </c>
      <c r="I383" s="295">
        <f>IFERROR(VLOOKUP(H383,'Pricing source'!B:L,3,0),0)</f>
        <v>0</v>
      </c>
      <c r="K383" s="295">
        <f>IFERROR(VLOOKUP(J383,'Pricing source'!B:L,3,0),0)</f>
        <v>0</v>
      </c>
      <c r="M383" s="295">
        <f>IFERROR(VLOOKUP(L383,'Pricing source'!B:L,3,0),0)</f>
        <v>0</v>
      </c>
      <c r="P383" s="295">
        <f t="shared" si="8"/>
        <v>0</v>
      </c>
    </row>
    <row r="384" spans="1:16" s="288" customFormat="1" ht="18.75">
      <c r="A384" s="288" t="s">
        <v>1047</v>
      </c>
      <c r="E384" s="295">
        <f>IFERROR(VLOOKUP(D384,'Pricing source'!B:L,3,0),0)</f>
        <v>0</v>
      </c>
      <c r="G384" s="289">
        <f>IFERROR(VLOOKUP(F384,'Pricing source'!B:L,3,0),0)</f>
        <v>0</v>
      </c>
      <c r="I384" s="295">
        <f>IFERROR(VLOOKUP(H384,'Pricing source'!B:L,3,0),0)</f>
        <v>0</v>
      </c>
      <c r="K384" s="295">
        <f>IFERROR(VLOOKUP(J384,'Pricing source'!B:L,3,0),0)</f>
        <v>0</v>
      </c>
      <c r="M384" s="295">
        <f>IFERROR(VLOOKUP(L384,'Pricing source'!B:L,3,0),0)</f>
        <v>0</v>
      </c>
      <c r="P384" s="289">
        <f t="shared" si="8"/>
        <v>0</v>
      </c>
    </row>
    <row r="385" spans="1:16">
      <c r="A385" s="296"/>
      <c r="B385" s="296"/>
      <c r="C385" s="296"/>
      <c r="D385" s="296"/>
      <c r="E385" s="573">
        <f>IFERROR(VLOOKUP(D385,'Pricing source'!B:L,3,0),0)</f>
        <v>0</v>
      </c>
      <c r="F385" s="296"/>
      <c r="G385" s="297">
        <f>IFERROR(VLOOKUP(F385,'Pricing source'!B:L,3,0),0)</f>
        <v>0</v>
      </c>
      <c r="H385" s="296"/>
      <c r="I385" s="573">
        <f>IFERROR(VLOOKUP(H385,'Pricing source'!B:L,3,0),0)</f>
        <v>0</v>
      </c>
      <c r="J385" s="296"/>
      <c r="K385" s="573">
        <f>IFERROR(VLOOKUP(J385,'Pricing source'!B:L,3,0),0)</f>
        <v>0</v>
      </c>
      <c r="L385" s="296"/>
      <c r="M385" s="573">
        <f>IFERROR(VLOOKUP(L385,'Pricing source'!B:L,3,0),0)</f>
        <v>0</v>
      </c>
      <c r="N385" s="296"/>
      <c r="O385" s="296"/>
      <c r="P385" s="297">
        <f t="shared" si="8"/>
        <v>0</v>
      </c>
    </row>
    <row r="386" spans="1:16">
      <c r="B386" s="178" t="s">
        <v>6560</v>
      </c>
      <c r="C386" s="177" t="s">
        <v>817</v>
      </c>
      <c r="D386" s="177" t="s">
        <v>185</v>
      </c>
      <c r="E386" s="295">
        <f>IFERROR(VLOOKUP(D386,'Pricing source'!B:L,3,0),0)</f>
        <v>403</v>
      </c>
      <c r="F386" s="177" t="s">
        <v>187</v>
      </c>
      <c r="G386" s="295">
        <f>IFERROR(VLOOKUP(F386,'Pricing source'!B:L,3,0),0)</f>
        <v>496</v>
      </c>
      <c r="H386" s="177" t="s">
        <v>213</v>
      </c>
      <c r="I386" s="295">
        <f>IFERROR(VLOOKUP(H386,'Pricing source'!B:L,3,0),0)</f>
        <v>1070</v>
      </c>
      <c r="K386" s="295">
        <f>IFERROR(VLOOKUP(J386,'Pricing source'!B:L,3,0),0)</f>
        <v>0</v>
      </c>
      <c r="M386" s="295">
        <f>IFERROR(VLOOKUP(L386,'Pricing source'!B:L,3,0),0)</f>
        <v>0</v>
      </c>
      <c r="P386" s="295">
        <f>M386+K386+I386+G386+E386</f>
        <v>1969</v>
      </c>
    </row>
    <row r="387" spans="1:16">
      <c r="B387" s="178" t="s">
        <v>6561</v>
      </c>
      <c r="C387" s="177" t="s">
        <v>818</v>
      </c>
      <c r="D387" s="177" t="s">
        <v>186</v>
      </c>
      <c r="E387" s="295">
        <f>IFERROR(VLOOKUP(D387,'Pricing source'!B:L,3,0),0)</f>
        <v>444</v>
      </c>
      <c r="F387" s="177" t="s">
        <v>187</v>
      </c>
      <c r="G387" s="295">
        <f>IFERROR(VLOOKUP(F387,'Pricing source'!B:L,3,0),0)</f>
        <v>496</v>
      </c>
      <c r="H387" s="177" t="s">
        <v>213</v>
      </c>
      <c r="I387" s="295">
        <f>IFERROR(VLOOKUP(H387,'Pricing source'!B:L,3,0),0)</f>
        <v>1070</v>
      </c>
      <c r="K387" s="295">
        <f>IFERROR(VLOOKUP(J387,'Pricing source'!B:L,3,0),0)</f>
        <v>0</v>
      </c>
      <c r="M387" s="295">
        <f>IFERROR(VLOOKUP(L387,'Pricing source'!B:L,3,0),0)</f>
        <v>0</v>
      </c>
      <c r="P387" s="295">
        <f t="shared" si="8"/>
        <v>2010</v>
      </c>
    </row>
    <row r="388" spans="1:16">
      <c r="B388" s="178" t="s">
        <v>6562</v>
      </c>
      <c r="C388" s="177" t="s">
        <v>819</v>
      </c>
      <c r="D388" s="177" t="s">
        <v>186</v>
      </c>
      <c r="E388" s="295">
        <f>IFERROR(VLOOKUP(D388,'Pricing source'!B:L,3,0),0)</f>
        <v>444</v>
      </c>
      <c r="F388" s="177" t="s">
        <v>187</v>
      </c>
      <c r="G388" s="295">
        <f>IFERROR(VLOOKUP(F388,'Pricing source'!B:L,3,0),0)</f>
        <v>496</v>
      </c>
      <c r="H388" s="177" t="s">
        <v>214</v>
      </c>
      <c r="I388" s="295">
        <f>IFERROR(VLOOKUP(H388,'Pricing source'!B:L,3,0),0)</f>
        <v>1295</v>
      </c>
      <c r="K388" s="295">
        <f>IFERROR(VLOOKUP(J388,'Pricing source'!B:L,3,0),0)</f>
        <v>0</v>
      </c>
      <c r="M388" s="295">
        <f>IFERROR(VLOOKUP(L388,'Pricing source'!B:L,3,0),0)</f>
        <v>0</v>
      </c>
      <c r="P388" s="295">
        <f t="shared" si="8"/>
        <v>2235</v>
      </c>
    </row>
    <row r="389" spans="1:16">
      <c r="E389" s="295">
        <f>IFERROR(VLOOKUP(D389,'Pricing source'!B:L,3,0),0)</f>
        <v>0</v>
      </c>
      <c r="G389" s="295">
        <f>IFERROR(VLOOKUP(F389,'Pricing source'!B:L,3,0),0)</f>
        <v>0</v>
      </c>
      <c r="I389" s="295">
        <f>IFERROR(VLOOKUP(H389,'Pricing source'!B:L,3,0),0)</f>
        <v>0</v>
      </c>
      <c r="K389" s="295">
        <f>IFERROR(VLOOKUP(J389,'Pricing source'!B:L,3,0),0)</f>
        <v>0</v>
      </c>
      <c r="M389" s="295">
        <f>IFERROR(VLOOKUP(L389,'Pricing source'!B:L,3,0),0)</f>
        <v>0</v>
      </c>
      <c r="P389" s="295">
        <f t="shared" si="8"/>
        <v>0</v>
      </c>
    </row>
    <row r="390" spans="1:16" s="288" customFormat="1" ht="18.75">
      <c r="A390" s="288" t="s">
        <v>1048</v>
      </c>
      <c r="E390" s="295">
        <f>IFERROR(VLOOKUP(D390,'Pricing source'!B:L,3,0),0)</f>
        <v>0</v>
      </c>
      <c r="G390" s="289">
        <f>IFERROR(VLOOKUP(F390,'Pricing source'!B:L,3,0),0)</f>
        <v>0</v>
      </c>
      <c r="I390" s="295">
        <f>IFERROR(VLOOKUP(H390,'Pricing source'!B:L,3,0),0)</f>
        <v>0</v>
      </c>
      <c r="K390" s="295">
        <f>IFERROR(VLOOKUP(J390,'Pricing source'!B:L,3,0),0)</f>
        <v>0</v>
      </c>
      <c r="M390" s="295">
        <f>IFERROR(VLOOKUP(L390,'Pricing source'!B:L,3,0),0)</f>
        <v>0</v>
      </c>
      <c r="P390" s="289">
        <f t="shared" si="8"/>
        <v>0</v>
      </c>
    </row>
    <row r="391" spans="1:16">
      <c r="A391" s="575"/>
      <c r="B391" s="575"/>
      <c r="C391" s="575"/>
      <c r="D391" s="575"/>
      <c r="E391" s="576">
        <f>IFERROR(VLOOKUP(D391,'Pricing source'!B:L,3,0),0)</f>
        <v>0</v>
      </c>
      <c r="F391" s="575"/>
      <c r="G391" s="577">
        <f>IFERROR(VLOOKUP(F391,'Pricing source'!B:L,3,0),0)</f>
        <v>0</v>
      </c>
      <c r="H391" s="575"/>
      <c r="I391" s="576">
        <f>IFERROR(VLOOKUP(H391,'Pricing source'!B:L,3,0),0)</f>
        <v>0</v>
      </c>
      <c r="J391" s="575"/>
      <c r="K391" s="576">
        <f>IFERROR(VLOOKUP(J391,'Pricing source'!B:L,3,0),0)</f>
        <v>0</v>
      </c>
      <c r="L391" s="575"/>
      <c r="M391" s="576">
        <f>IFERROR(VLOOKUP(L391,'Pricing source'!B:L,3,0),0)</f>
        <v>0</v>
      </c>
      <c r="N391" s="575"/>
      <c r="O391" s="575"/>
      <c r="P391" s="577">
        <f t="shared" si="8"/>
        <v>0</v>
      </c>
    </row>
    <row r="392" spans="1:16">
      <c r="B392" s="178" t="s">
        <v>6563</v>
      </c>
      <c r="C392" s="177" t="s">
        <v>824</v>
      </c>
      <c r="D392" s="177" t="s">
        <v>272</v>
      </c>
      <c r="E392" s="295">
        <f>IFERROR(VLOOKUP(D392,'Pricing source'!B:L,3,0),0)</f>
        <v>1056</v>
      </c>
      <c r="F392" s="177" t="s">
        <v>238</v>
      </c>
      <c r="G392" s="295">
        <f>IFERROR(VLOOKUP(F392,'Pricing source'!B:L,3,0),0)</f>
        <v>2020</v>
      </c>
      <c r="H392" s="177" t="s">
        <v>335</v>
      </c>
      <c r="I392" s="295">
        <f>IFERROR(VLOOKUP(H392,'Pricing source'!B:L,3,0),0)</f>
        <v>294</v>
      </c>
      <c r="K392" s="295">
        <f>IFERROR(VLOOKUP(J392,'Pricing source'!B:L,3,0),0)</f>
        <v>0</v>
      </c>
      <c r="M392" s="295">
        <f>IFERROR(VLOOKUP(L392,'Pricing source'!B:L,3,0),0)</f>
        <v>0</v>
      </c>
      <c r="P392" s="295">
        <f t="shared" si="8"/>
        <v>3370</v>
      </c>
    </row>
    <row r="393" spans="1:16">
      <c r="B393" s="178" t="s">
        <v>6564</v>
      </c>
      <c r="C393" s="177" t="s">
        <v>841</v>
      </c>
      <c r="D393" s="177" t="s">
        <v>272</v>
      </c>
      <c r="E393" s="295">
        <f>IFERROR(VLOOKUP(D393,'Pricing source'!B:L,3,0),0)</f>
        <v>1056</v>
      </c>
      <c r="F393" s="177" t="s">
        <v>239</v>
      </c>
      <c r="G393" s="295">
        <f>IFERROR(VLOOKUP(F393,'Pricing source'!B:L,3,0),0)</f>
        <v>2308</v>
      </c>
      <c r="H393" s="177" t="s">
        <v>335</v>
      </c>
      <c r="I393" s="295">
        <f>IFERROR(VLOOKUP(H393,'Pricing source'!B:L,3,0),0)</f>
        <v>294</v>
      </c>
      <c r="K393" s="295">
        <f>IFERROR(VLOOKUP(J393,'Pricing source'!B:L,3,0),0)</f>
        <v>0</v>
      </c>
      <c r="M393" s="295">
        <f>IFERROR(VLOOKUP(L393,'Pricing source'!B:L,3,0),0)</f>
        <v>0</v>
      </c>
      <c r="P393" s="295">
        <f t="shared" si="8"/>
        <v>3658</v>
      </c>
    </row>
    <row r="394" spans="1:16">
      <c r="B394" s="178" t="s">
        <v>6565</v>
      </c>
      <c r="C394" s="177" t="s">
        <v>861</v>
      </c>
      <c r="D394" s="177" t="s">
        <v>273</v>
      </c>
      <c r="E394" s="295">
        <f>IFERROR(VLOOKUP(D394,'Pricing source'!B:L,3,0),0)</f>
        <v>1076</v>
      </c>
      <c r="F394" s="177" t="s">
        <v>240</v>
      </c>
      <c r="G394" s="295">
        <f>IFERROR(VLOOKUP(F394,'Pricing source'!B:L,3,0),0)</f>
        <v>2440</v>
      </c>
      <c r="H394" s="177" t="s">
        <v>335</v>
      </c>
      <c r="I394" s="295">
        <f>IFERROR(VLOOKUP(H394,'Pricing source'!B:L,3,0),0)</f>
        <v>294</v>
      </c>
      <c r="K394" s="295">
        <f>IFERROR(VLOOKUP(J394,'Pricing source'!B:L,3,0),0)</f>
        <v>0</v>
      </c>
      <c r="M394" s="295">
        <f>IFERROR(VLOOKUP(L394,'Pricing source'!B:L,3,0),0)</f>
        <v>0</v>
      </c>
      <c r="P394" s="295">
        <f t="shared" si="8"/>
        <v>3810</v>
      </c>
    </row>
    <row r="395" spans="1:16">
      <c r="B395" s="178" t="s">
        <v>4309</v>
      </c>
      <c r="C395" s="177" t="s">
        <v>1050</v>
      </c>
      <c r="D395" s="177" t="s">
        <v>273</v>
      </c>
      <c r="E395" s="295">
        <f>IFERROR(VLOOKUP(D395,'Pricing source'!B:L,3,0),0)</f>
        <v>1076</v>
      </c>
      <c r="F395" s="177" t="s">
        <v>241</v>
      </c>
      <c r="G395" s="295">
        <f>IFERROR(VLOOKUP(F395,'Pricing source'!B:L,3,0),0)</f>
        <v>3075</v>
      </c>
      <c r="H395" s="177" t="s">
        <v>335</v>
      </c>
      <c r="I395" s="295">
        <f>IFERROR(VLOOKUP(H395,'Pricing source'!B:L,3,0),0)</f>
        <v>294</v>
      </c>
      <c r="K395" s="295">
        <f>IFERROR(VLOOKUP(J395,'Pricing source'!B:L,3,0),0)</f>
        <v>0</v>
      </c>
      <c r="M395" s="295">
        <f>IFERROR(VLOOKUP(L395,'Pricing source'!B:L,3,0),0)</f>
        <v>0</v>
      </c>
      <c r="P395" s="295">
        <f t="shared" si="8"/>
        <v>4445</v>
      </c>
    </row>
    <row r="396" spans="1:16">
      <c r="B396" s="178" t="s">
        <v>4309</v>
      </c>
      <c r="C396" s="177" t="s">
        <v>1051</v>
      </c>
      <c r="D396" s="177" t="s">
        <v>273</v>
      </c>
      <c r="E396" s="295">
        <f>IFERROR(VLOOKUP(D396,'Pricing source'!B:L,3,0),0)</f>
        <v>1076</v>
      </c>
      <c r="F396" s="177" t="s">
        <v>245</v>
      </c>
      <c r="G396" s="295">
        <f>IFERROR(VLOOKUP(F396,'Pricing source'!B:L,3,0),0)</f>
        <v>3390</v>
      </c>
      <c r="H396" s="177" t="s">
        <v>335</v>
      </c>
      <c r="I396" s="295">
        <f>IFERROR(VLOOKUP(H396,'Pricing source'!B:L,3,0),0)</f>
        <v>294</v>
      </c>
      <c r="K396" s="295">
        <f>IFERROR(VLOOKUP(J396,'Pricing source'!B:L,3,0),0)</f>
        <v>0</v>
      </c>
      <c r="M396" s="295">
        <f>IFERROR(VLOOKUP(L396,'Pricing source'!B:L,3,0),0)</f>
        <v>0</v>
      </c>
      <c r="P396" s="295">
        <f t="shared" si="8"/>
        <v>4760</v>
      </c>
    </row>
    <row r="397" spans="1:16">
      <c r="B397" s="178" t="s">
        <v>4309</v>
      </c>
      <c r="C397" s="177" t="s">
        <v>1052</v>
      </c>
      <c r="D397" s="177" t="s">
        <v>274</v>
      </c>
      <c r="E397" s="295">
        <f>IFERROR(VLOOKUP(D397,'Pricing source'!B:L,3,0),0)</f>
        <v>1782</v>
      </c>
      <c r="F397" s="177" t="s">
        <v>242</v>
      </c>
      <c r="G397" s="295">
        <f>IFERROR(VLOOKUP(F397,'Pricing source'!B:L,3,0),0)</f>
        <v>3740</v>
      </c>
      <c r="H397" s="177" t="s">
        <v>335</v>
      </c>
      <c r="I397" s="295">
        <f>IFERROR(VLOOKUP(H397,'Pricing source'!B:L,3,0),0)</f>
        <v>294</v>
      </c>
      <c r="K397" s="295">
        <f>IFERROR(VLOOKUP(J397,'Pricing source'!B:L,3,0),0)</f>
        <v>0</v>
      </c>
      <c r="M397" s="295">
        <f>IFERROR(VLOOKUP(L397,'Pricing source'!B:L,3,0),0)</f>
        <v>0</v>
      </c>
      <c r="P397" s="295">
        <f t="shared" si="8"/>
        <v>5816</v>
      </c>
    </row>
    <row r="398" spans="1:16">
      <c r="B398" s="178" t="s">
        <v>4309</v>
      </c>
      <c r="C398" s="177" t="s">
        <v>1053</v>
      </c>
      <c r="D398" s="177" t="s">
        <v>274</v>
      </c>
      <c r="E398" s="295">
        <f>IFERROR(VLOOKUP(D398,'Pricing source'!B:L,3,0),0)</f>
        <v>1782</v>
      </c>
      <c r="F398" s="177" t="s">
        <v>246</v>
      </c>
      <c r="G398" s="295">
        <f>IFERROR(VLOOKUP(F398,'Pricing source'!B:L,3,0),0)</f>
        <v>4073</v>
      </c>
      <c r="H398" s="177" t="s">
        <v>335</v>
      </c>
      <c r="I398" s="295">
        <f>IFERROR(VLOOKUP(H398,'Pricing source'!B:L,3,0),0)</f>
        <v>294</v>
      </c>
      <c r="K398" s="295">
        <f>IFERROR(VLOOKUP(J398,'Pricing source'!B:L,3,0),0)</f>
        <v>0</v>
      </c>
      <c r="M398" s="295">
        <f>IFERROR(VLOOKUP(L398,'Pricing source'!B:L,3,0),0)</f>
        <v>0</v>
      </c>
      <c r="P398" s="295">
        <f t="shared" si="8"/>
        <v>6149</v>
      </c>
    </row>
    <row r="399" spans="1:16">
      <c r="B399" s="178" t="s">
        <v>4309</v>
      </c>
      <c r="C399" s="177" t="s">
        <v>1054</v>
      </c>
      <c r="D399" s="177" t="s">
        <v>274</v>
      </c>
      <c r="E399" s="295">
        <f>IFERROR(VLOOKUP(D399,'Pricing source'!B:L,3,0),0)</f>
        <v>1782</v>
      </c>
      <c r="F399" s="177" t="s">
        <v>243</v>
      </c>
      <c r="G399" s="295">
        <f>IFERROR(VLOOKUP(F399,'Pricing source'!B:L,3,0),0)</f>
        <v>4819</v>
      </c>
      <c r="H399" s="177" t="s">
        <v>335</v>
      </c>
      <c r="I399" s="295">
        <f>IFERROR(VLOOKUP(H399,'Pricing source'!B:L,3,0),0)</f>
        <v>294</v>
      </c>
      <c r="K399" s="295">
        <f>IFERROR(VLOOKUP(J399,'Pricing source'!B:L,3,0),0)</f>
        <v>0</v>
      </c>
      <c r="M399" s="295">
        <f>IFERROR(VLOOKUP(L399,'Pricing source'!B:L,3,0),0)</f>
        <v>0</v>
      </c>
      <c r="P399" s="295">
        <f t="shared" si="8"/>
        <v>6895</v>
      </c>
    </row>
    <row r="400" spans="1:16">
      <c r="B400" s="178" t="s">
        <v>4309</v>
      </c>
      <c r="C400" s="177" t="s">
        <v>1055</v>
      </c>
      <c r="D400" s="177" t="s">
        <v>274</v>
      </c>
      <c r="E400" s="295">
        <f>IFERROR(VLOOKUP(D400,'Pricing source'!B:L,3,0),0)</f>
        <v>1782</v>
      </c>
      <c r="F400" s="177" t="s">
        <v>247</v>
      </c>
      <c r="G400" s="295">
        <f>IFERROR(VLOOKUP(F400,'Pricing source'!B:L,3,0),0)</f>
        <v>5236</v>
      </c>
      <c r="H400" s="177" t="s">
        <v>335</v>
      </c>
      <c r="I400" s="295">
        <f>IFERROR(VLOOKUP(H400,'Pricing source'!B:L,3,0),0)</f>
        <v>294</v>
      </c>
      <c r="K400" s="295">
        <f>IFERROR(VLOOKUP(J400,'Pricing source'!B:L,3,0),0)</f>
        <v>0</v>
      </c>
      <c r="M400" s="295">
        <f>IFERROR(VLOOKUP(L400,'Pricing source'!B:L,3,0),0)</f>
        <v>0</v>
      </c>
      <c r="P400" s="295">
        <f t="shared" si="8"/>
        <v>7312</v>
      </c>
    </row>
    <row r="401" spans="1:16">
      <c r="B401" s="178" t="s">
        <v>4309</v>
      </c>
      <c r="C401" s="177" t="s">
        <v>1056</v>
      </c>
      <c r="D401" s="177" t="s">
        <v>274</v>
      </c>
      <c r="E401" s="295">
        <f>IFERROR(VLOOKUP(D401,'Pricing source'!B:L,3,0),0)</f>
        <v>1782</v>
      </c>
      <c r="F401" s="177" t="s">
        <v>244</v>
      </c>
      <c r="G401" s="295">
        <f>IFERROR(VLOOKUP(F401,'Pricing source'!B:L,3,0),0)</f>
        <v>6220</v>
      </c>
      <c r="H401" s="177" t="s">
        <v>335</v>
      </c>
      <c r="I401" s="295">
        <f>IFERROR(VLOOKUP(H401,'Pricing source'!B:L,3,0),0)</f>
        <v>294</v>
      </c>
      <c r="K401" s="295">
        <f>IFERROR(VLOOKUP(J401,'Pricing source'!B:L,3,0),0)</f>
        <v>0</v>
      </c>
      <c r="M401" s="295">
        <f>IFERROR(VLOOKUP(L401,'Pricing source'!B:L,3,0),0)</f>
        <v>0</v>
      </c>
      <c r="P401" s="295">
        <f t="shared" si="8"/>
        <v>8296</v>
      </c>
    </row>
    <row r="402" spans="1:16">
      <c r="B402" s="178" t="s">
        <v>4309</v>
      </c>
      <c r="C402" s="177" t="s">
        <v>1057</v>
      </c>
      <c r="D402" s="177" t="s">
        <v>274</v>
      </c>
      <c r="E402" s="295">
        <f>IFERROR(VLOOKUP(D402,'Pricing source'!B:L,3,0),0)</f>
        <v>1782</v>
      </c>
      <c r="F402" s="177" t="s">
        <v>248</v>
      </c>
      <c r="G402" s="295">
        <f>IFERROR(VLOOKUP(F402,'Pricing source'!B:L,3,0),0)</f>
        <v>6571</v>
      </c>
      <c r="H402" s="177" t="s">
        <v>335</v>
      </c>
      <c r="I402" s="295">
        <f>IFERROR(VLOOKUP(H402,'Pricing source'!B:L,3,0),0)</f>
        <v>294</v>
      </c>
      <c r="K402" s="295">
        <f>IFERROR(VLOOKUP(J402,'Pricing source'!B:L,3,0),0)</f>
        <v>0</v>
      </c>
      <c r="M402" s="295">
        <f>IFERROR(VLOOKUP(L402,'Pricing source'!B:L,3,0),0)</f>
        <v>0</v>
      </c>
      <c r="P402" s="295">
        <f t="shared" si="8"/>
        <v>8647</v>
      </c>
    </row>
    <row r="403" spans="1:16">
      <c r="E403" s="295">
        <f>IFERROR(VLOOKUP(D403,'Pricing source'!B:L,3,0),0)</f>
        <v>0</v>
      </c>
      <c r="G403" s="295">
        <f>IFERROR(VLOOKUP(F403,'Pricing source'!B:L,3,0),0)</f>
        <v>0</v>
      </c>
      <c r="I403" s="295">
        <f>IFERROR(VLOOKUP(H403,'Pricing source'!B:L,3,0),0)</f>
        <v>0</v>
      </c>
      <c r="K403" s="295">
        <f>IFERROR(VLOOKUP(J403,'Pricing source'!B:L,3,0),0)</f>
        <v>0</v>
      </c>
      <c r="M403" s="295">
        <f>IFERROR(VLOOKUP(L403,'Pricing source'!B:L,3,0),0)</f>
        <v>0</v>
      </c>
      <c r="P403" s="295">
        <f t="shared" si="8"/>
        <v>0</v>
      </c>
    </row>
    <row r="404" spans="1:16" s="288" customFormat="1" ht="18.75">
      <c r="A404" s="288" t="s">
        <v>1058</v>
      </c>
      <c r="E404" s="295">
        <f>IFERROR(VLOOKUP(D404,'Pricing source'!B:L,3,0),0)</f>
        <v>0</v>
      </c>
      <c r="G404" s="289">
        <f>IFERROR(VLOOKUP(F404,'Pricing source'!B:L,3,0),0)</f>
        <v>0</v>
      </c>
      <c r="I404" s="295">
        <f>IFERROR(VLOOKUP(H404,'Pricing source'!B:L,3,0),0)</f>
        <v>0</v>
      </c>
      <c r="K404" s="295">
        <f>IFERROR(VLOOKUP(J404,'Pricing source'!B:L,3,0),0)</f>
        <v>0</v>
      </c>
      <c r="M404" s="295">
        <f>IFERROR(VLOOKUP(L404,'Pricing source'!B:L,3,0),0)</f>
        <v>0</v>
      </c>
      <c r="P404" s="289">
        <f t="shared" si="8"/>
        <v>0</v>
      </c>
    </row>
    <row r="405" spans="1:16">
      <c r="A405" s="575"/>
      <c r="B405" s="575"/>
      <c r="C405" s="575"/>
      <c r="D405" s="575"/>
      <c r="E405" s="576">
        <f>IFERROR(VLOOKUP(D405,'Pricing source'!B:L,3,0),0)</f>
        <v>0</v>
      </c>
      <c r="F405" s="575"/>
      <c r="G405" s="577">
        <f>IFERROR(VLOOKUP(F405,'Pricing source'!B:L,3,0),0)</f>
        <v>0</v>
      </c>
      <c r="H405" s="575"/>
      <c r="I405" s="576">
        <f>IFERROR(VLOOKUP(H405,'Pricing source'!B:L,3,0),0)</f>
        <v>0</v>
      </c>
      <c r="J405" s="575"/>
      <c r="K405" s="576">
        <f>IFERROR(VLOOKUP(J405,'Pricing source'!B:L,3,0),0)</f>
        <v>0</v>
      </c>
      <c r="L405" s="575"/>
      <c r="M405" s="576">
        <f>IFERROR(VLOOKUP(L405,'Pricing source'!B:L,3,0),0)</f>
        <v>0</v>
      </c>
      <c r="N405" s="575"/>
      <c r="O405" s="575"/>
      <c r="P405" s="577">
        <f t="shared" si="8"/>
        <v>0</v>
      </c>
    </row>
    <row r="406" spans="1:16">
      <c r="B406" s="178" t="s">
        <v>6566</v>
      </c>
      <c r="C406" s="177" t="s">
        <v>823</v>
      </c>
      <c r="D406" s="177" t="s">
        <v>272</v>
      </c>
      <c r="E406" s="295">
        <f>IFERROR(VLOOKUP(D406,'Pricing source'!B:L,3,0),0)</f>
        <v>1056</v>
      </c>
      <c r="F406" s="177" t="s">
        <v>238</v>
      </c>
      <c r="G406" s="295">
        <f>IFERROR(VLOOKUP(F406,'Pricing source'!B:L,3,0),0)</f>
        <v>2020</v>
      </c>
      <c r="H406" s="177" t="s">
        <v>336</v>
      </c>
      <c r="I406" s="295">
        <f>IFERROR(VLOOKUP(H406,'Pricing source'!B:L,3,0),0)</f>
        <v>188</v>
      </c>
      <c r="K406" s="295">
        <f>IFERROR(VLOOKUP(J406,'Pricing source'!B:L,3,0),0)</f>
        <v>0</v>
      </c>
      <c r="M406" s="295">
        <f>IFERROR(VLOOKUP(L406,'Pricing source'!B:L,3,0),0)</f>
        <v>0</v>
      </c>
      <c r="P406" s="295">
        <f t="shared" si="8"/>
        <v>3264</v>
      </c>
    </row>
    <row r="407" spans="1:16">
      <c r="B407" s="178" t="s">
        <v>6567</v>
      </c>
      <c r="C407" s="177" t="s">
        <v>840</v>
      </c>
      <c r="D407" s="177" t="s">
        <v>272</v>
      </c>
      <c r="E407" s="295">
        <f>IFERROR(VLOOKUP(D407,'Pricing source'!B:L,3,0),0)</f>
        <v>1056</v>
      </c>
      <c r="F407" s="177" t="s">
        <v>239</v>
      </c>
      <c r="G407" s="295">
        <f>IFERROR(VLOOKUP(F407,'Pricing source'!B:L,3,0),0)</f>
        <v>2308</v>
      </c>
      <c r="H407" s="177" t="s">
        <v>336</v>
      </c>
      <c r="I407" s="295">
        <f>IFERROR(VLOOKUP(H407,'Pricing source'!B:L,3,0),0)</f>
        <v>188</v>
      </c>
      <c r="K407" s="295">
        <f>IFERROR(VLOOKUP(J407,'Pricing source'!B:L,3,0),0)</f>
        <v>0</v>
      </c>
      <c r="M407" s="295">
        <f>IFERROR(VLOOKUP(L407,'Pricing source'!B:L,3,0),0)</f>
        <v>0</v>
      </c>
      <c r="P407" s="295">
        <f t="shared" si="8"/>
        <v>3552</v>
      </c>
    </row>
    <row r="408" spans="1:16">
      <c r="B408" s="178" t="s">
        <v>6568</v>
      </c>
      <c r="C408" s="177" t="s">
        <v>860</v>
      </c>
      <c r="D408" s="177" t="s">
        <v>273</v>
      </c>
      <c r="E408" s="295">
        <f>IFERROR(VLOOKUP(D408,'Pricing source'!B:L,3,0),0)</f>
        <v>1076</v>
      </c>
      <c r="F408" s="177" t="s">
        <v>240</v>
      </c>
      <c r="G408" s="295">
        <f>IFERROR(VLOOKUP(F408,'Pricing source'!B:L,3,0),0)</f>
        <v>2440</v>
      </c>
      <c r="H408" s="177" t="s">
        <v>336</v>
      </c>
      <c r="I408" s="295">
        <f>IFERROR(VLOOKUP(H408,'Pricing source'!B:L,3,0),0)</f>
        <v>188</v>
      </c>
      <c r="K408" s="295">
        <f>IFERROR(VLOOKUP(J408,'Pricing source'!B:L,3,0),0)</f>
        <v>0</v>
      </c>
      <c r="M408" s="295">
        <f>IFERROR(VLOOKUP(L408,'Pricing source'!B:L,3,0),0)</f>
        <v>0</v>
      </c>
      <c r="P408" s="295">
        <f t="shared" si="8"/>
        <v>3704</v>
      </c>
    </row>
    <row r="409" spans="1:16">
      <c r="B409" s="178" t="s">
        <v>4309</v>
      </c>
      <c r="C409" s="177" t="s">
        <v>1059</v>
      </c>
      <c r="D409" s="177" t="s">
        <v>273</v>
      </c>
      <c r="E409" s="295">
        <f>IFERROR(VLOOKUP(D409,'Pricing source'!B:L,3,0),0)</f>
        <v>1076</v>
      </c>
      <c r="F409" s="177" t="s">
        <v>241</v>
      </c>
      <c r="G409" s="295">
        <f>IFERROR(VLOOKUP(F409,'Pricing source'!B:L,3,0),0)</f>
        <v>3075</v>
      </c>
      <c r="H409" s="177" t="s">
        <v>336</v>
      </c>
      <c r="I409" s="295">
        <f>IFERROR(VLOOKUP(H409,'Pricing source'!B:L,3,0),0)</f>
        <v>188</v>
      </c>
      <c r="K409" s="295">
        <f>IFERROR(VLOOKUP(J409,'Pricing source'!B:L,3,0),0)</f>
        <v>0</v>
      </c>
      <c r="M409" s="295">
        <f>IFERROR(VLOOKUP(L409,'Pricing source'!B:L,3,0),0)</f>
        <v>0</v>
      </c>
      <c r="P409" s="295">
        <f t="shared" si="8"/>
        <v>4339</v>
      </c>
    </row>
    <row r="410" spans="1:16">
      <c r="B410" s="178" t="s">
        <v>4309</v>
      </c>
      <c r="C410" s="177" t="s">
        <v>1060</v>
      </c>
      <c r="D410" s="177" t="s">
        <v>273</v>
      </c>
      <c r="E410" s="295">
        <f>IFERROR(VLOOKUP(D410,'Pricing source'!B:L,3,0),0)</f>
        <v>1076</v>
      </c>
      <c r="F410" s="177" t="s">
        <v>245</v>
      </c>
      <c r="G410" s="295">
        <f>IFERROR(VLOOKUP(F410,'Pricing source'!B:L,3,0),0)</f>
        <v>3390</v>
      </c>
      <c r="H410" s="177" t="s">
        <v>336</v>
      </c>
      <c r="I410" s="295">
        <f>IFERROR(VLOOKUP(H410,'Pricing source'!B:L,3,0),0)</f>
        <v>188</v>
      </c>
      <c r="K410" s="295">
        <f>IFERROR(VLOOKUP(J410,'Pricing source'!B:L,3,0),0)</f>
        <v>0</v>
      </c>
      <c r="M410" s="295">
        <f>IFERROR(VLOOKUP(L410,'Pricing source'!B:L,3,0),0)</f>
        <v>0</v>
      </c>
      <c r="P410" s="295">
        <f t="shared" si="8"/>
        <v>4654</v>
      </c>
    </row>
    <row r="411" spans="1:16">
      <c r="B411" s="178" t="s">
        <v>4309</v>
      </c>
      <c r="C411" s="177" t="s">
        <v>1061</v>
      </c>
      <c r="D411" s="177" t="s">
        <v>274</v>
      </c>
      <c r="E411" s="295">
        <f>IFERROR(VLOOKUP(D411,'Pricing source'!B:L,3,0),0)</f>
        <v>1782</v>
      </c>
      <c r="F411" s="177" t="s">
        <v>242</v>
      </c>
      <c r="G411" s="295">
        <f>IFERROR(VLOOKUP(F411,'Pricing source'!B:L,3,0),0)</f>
        <v>3740</v>
      </c>
      <c r="H411" s="177" t="s">
        <v>336</v>
      </c>
      <c r="I411" s="295">
        <f>IFERROR(VLOOKUP(H411,'Pricing source'!B:L,3,0),0)</f>
        <v>188</v>
      </c>
      <c r="K411" s="295">
        <f>IFERROR(VLOOKUP(J411,'Pricing source'!B:L,3,0),0)</f>
        <v>0</v>
      </c>
      <c r="M411" s="295">
        <f>IFERROR(VLOOKUP(L411,'Pricing source'!B:L,3,0),0)</f>
        <v>0</v>
      </c>
      <c r="P411" s="295">
        <f t="shared" si="8"/>
        <v>5710</v>
      </c>
    </row>
    <row r="412" spans="1:16">
      <c r="B412" s="178" t="s">
        <v>4309</v>
      </c>
      <c r="C412" s="177" t="s">
        <v>1062</v>
      </c>
      <c r="D412" s="177" t="s">
        <v>274</v>
      </c>
      <c r="E412" s="295">
        <f>IFERROR(VLOOKUP(D412,'Pricing source'!B:L,3,0),0)</f>
        <v>1782</v>
      </c>
      <c r="F412" s="177" t="s">
        <v>246</v>
      </c>
      <c r="G412" s="295">
        <f>IFERROR(VLOOKUP(F412,'Pricing source'!B:L,3,0),0)</f>
        <v>4073</v>
      </c>
      <c r="H412" s="177" t="s">
        <v>336</v>
      </c>
      <c r="I412" s="295">
        <f>IFERROR(VLOOKUP(H412,'Pricing source'!B:L,3,0),0)</f>
        <v>188</v>
      </c>
      <c r="K412" s="295">
        <f>IFERROR(VLOOKUP(J412,'Pricing source'!B:L,3,0),0)</f>
        <v>0</v>
      </c>
      <c r="M412" s="295">
        <f>IFERROR(VLOOKUP(L412,'Pricing source'!B:L,3,0),0)</f>
        <v>0</v>
      </c>
      <c r="P412" s="295">
        <f t="shared" si="8"/>
        <v>6043</v>
      </c>
    </row>
    <row r="413" spans="1:16">
      <c r="B413" s="178" t="s">
        <v>4309</v>
      </c>
      <c r="C413" s="177" t="s">
        <v>1063</v>
      </c>
      <c r="D413" s="177" t="s">
        <v>274</v>
      </c>
      <c r="E413" s="295">
        <f>IFERROR(VLOOKUP(D413,'Pricing source'!B:L,3,0),0)</f>
        <v>1782</v>
      </c>
      <c r="F413" s="177" t="s">
        <v>243</v>
      </c>
      <c r="G413" s="295">
        <f>IFERROR(VLOOKUP(F413,'Pricing source'!B:L,3,0),0)</f>
        <v>4819</v>
      </c>
      <c r="H413" s="177" t="s">
        <v>336</v>
      </c>
      <c r="I413" s="295">
        <f>IFERROR(VLOOKUP(H413,'Pricing source'!B:L,3,0),0)</f>
        <v>188</v>
      </c>
      <c r="K413" s="295">
        <f>IFERROR(VLOOKUP(J413,'Pricing source'!B:L,3,0),0)</f>
        <v>0</v>
      </c>
      <c r="M413" s="295">
        <f>IFERROR(VLOOKUP(L413,'Pricing source'!B:L,3,0),0)</f>
        <v>0</v>
      </c>
      <c r="P413" s="295">
        <f t="shared" si="8"/>
        <v>6789</v>
      </c>
    </row>
    <row r="414" spans="1:16">
      <c r="B414" s="178" t="s">
        <v>4309</v>
      </c>
      <c r="C414" s="177" t="s">
        <v>1064</v>
      </c>
      <c r="D414" s="177" t="s">
        <v>274</v>
      </c>
      <c r="E414" s="295">
        <f>IFERROR(VLOOKUP(D414,'Pricing source'!B:L,3,0),0)</f>
        <v>1782</v>
      </c>
      <c r="F414" s="177" t="s">
        <v>247</v>
      </c>
      <c r="G414" s="295">
        <f>IFERROR(VLOOKUP(F414,'Pricing source'!B:L,3,0),0)</f>
        <v>5236</v>
      </c>
      <c r="H414" s="177" t="s">
        <v>336</v>
      </c>
      <c r="I414" s="295">
        <f>IFERROR(VLOOKUP(H414,'Pricing source'!B:L,3,0),0)</f>
        <v>188</v>
      </c>
      <c r="K414" s="295">
        <f>IFERROR(VLOOKUP(J414,'Pricing source'!B:L,3,0),0)</f>
        <v>0</v>
      </c>
      <c r="M414" s="295">
        <f>IFERROR(VLOOKUP(L414,'Pricing source'!B:L,3,0),0)</f>
        <v>0</v>
      </c>
      <c r="P414" s="295">
        <f t="shared" si="8"/>
        <v>7206</v>
      </c>
    </row>
    <row r="415" spans="1:16">
      <c r="B415" s="178" t="s">
        <v>4309</v>
      </c>
      <c r="C415" s="177" t="s">
        <v>1065</v>
      </c>
      <c r="D415" s="177" t="s">
        <v>274</v>
      </c>
      <c r="E415" s="295">
        <f>IFERROR(VLOOKUP(D415,'Pricing source'!B:L,3,0),0)</f>
        <v>1782</v>
      </c>
      <c r="F415" s="177" t="s">
        <v>244</v>
      </c>
      <c r="G415" s="295">
        <f>IFERROR(VLOOKUP(F415,'Pricing source'!B:L,3,0),0)</f>
        <v>6220</v>
      </c>
      <c r="H415" s="177" t="s">
        <v>336</v>
      </c>
      <c r="I415" s="295">
        <f>IFERROR(VLOOKUP(H415,'Pricing source'!B:L,3,0),0)</f>
        <v>188</v>
      </c>
      <c r="K415" s="295">
        <f>IFERROR(VLOOKUP(J415,'Pricing source'!B:L,3,0),0)</f>
        <v>0</v>
      </c>
      <c r="M415" s="295">
        <f>IFERROR(VLOOKUP(L415,'Pricing source'!B:L,3,0),0)</f>
        <v>0</v>
      </c>
      <c r="P415" s="295">
        <f t="shared" si="8"/>
        <v>8190</v>
      </c>
    </row>
    <row r="416" spans="1:16">
      <c r="B416" s="178" t="s">
        <v>4309</v>
      </c>
      <c r="C416" s="177" t="s">
        <v>1066</v>
      </c>
      <c r="D416" s="177" t="s">
        <v>274</v>
      </c>
      <c r="E416" s="295">
        <f>IFERROR(VLOOKUP(D416,'Pricing source'!B:L,3,0),0)</f>
        <v>1782</v>
      </c>
      <c r="F416" s="177" t="s">
        <v>248</v>
      </c>
      <c r="G416" s="295">
        <f>IFERROR(VLOOKUP(F416,'Pricing source'!B:L,3,0),0)</f>
        <v>6571</v>
      </c>
      <c r="H416" s="177" t="s">
        <v>336</v>
      </c>
      <c r="I416" s="295">
        <f>IFERROR(VLOOKUP(H416,'Pricing source'!B:L,3,0),0)</f>
        <v>188</v>
      </c>
      <c r="K416" s="295">
        <f>IFERROR(VLOOKUP(J416,'Pricing source'!B:L,3,0),0)</f>
        <v>0</v>
      </c>
      <c r="M416" s="295">
        <f>IFERROR(VLOOKUP(L416,'Pricing source'!B:L,3,0),0)</f>
        <v>0</v>
      </c>
      <c r="P416" s="295">
        <f t="shared" si="8"/>
        <v>8541</v>
      </c>
    </row>
    <row r="417" spans="1:16">
      <c r="E417" s="295">
        <f>IFERROR(VLOOKUP(D417,'Pricing source'!B:L,3,0),0)</f>
        <v>0</v>
      </c>
      <c r="G417" s="295">
        <f>IFERROR(VLOOKUP(F417,'Pricing source'!B:L,3,0),0)</f>
        <v>0</v>
      </c>
      <c r="I417" s="295">
        <f>IFERROR(VLOOKUP(H417,'Pricing source'!B:L,3,0),0)</f>
        <v>0</v>
      </c>
      <c r="K417" s="295">
        <f>IFERROR(VLOOKUP(J417,'Pricing source'!B:L,3,0),0)</f>
        <v>0</v>
      </c>
      <c r="M417" s="295">
        <f>IFERROR(VLOOKUP(L417,'Pricing source'!B:L,3,0),0)</f>
        <v>0</v>
      </c>
      <c r="P417" s="295">
        <f t="shared" si="8"/>
        <v>0</v>
      </c>
    </row>
    <row r="418" spans="1:16" s="288" customFormat="1" ht="18.75">
      <c r="A418" s="288" t="s">
        <v>1067</v>
      </c>
      <c r="E418" s="295">
        <f>IFERROR(VLOOKUP(D418,'Pricing source'!B:L,3,0),0)</f>
        <v>0</v>
      </c>
      <c r="G418" s="289">
        <f>IFERROR(VLOOKUP(F418,'Pricing source'!B:L,3,0),0)</f>
        <v>0</v>
      </c>
      <c r="I418" s="295">
        <f>IFERROR(VLOOKUP(H418,'Pricing source'!B:L,3,0),0)</f>
        <v>0</v>
      </c>
      <c r="K418" s="295">
        <f>IFERROR(VLOOKUP(J418,'Pricing source'!B:L,3,0),0)</f>
        <v>0</v>
      </c>
      <c r="M418" s="295">
        <f>IFERROR(VLOOKUP(L418,'Pricing source'!B:L,3,0),0)</f>
        <v>0</v>
      </c>
      <c r="P418" s="289">
        <f t="shared" ref="P418:P481" si="11">M418+K418+I418+G418+E418</f>
        <v>0</v>
      </c>
    </row>
    <row r="419" spans="1:16">
      <c r="A419" s="575"/>
      <c r="B419" s="575"/>
      <c r="C419" s="575"/>
      <c r="D419" s="575"/>
      <c r="E419" s="576">
        <f>IFERROR(VLOOKUP(D419,'Pricing source'!B:L,3,0),0)</f>
        <v>0</v>
      </c>
      <c r="F419" s="575"/>
      <c r="G419" s="577">
        <f>IFERROR(VLOOKUP(F419,'Pricing source'!B:L,3,0),0)</f>
        <v>0</v>
      </c>
      <c r="H419" s="575"/>
      <c r="I419" s="576">
        <f>IFERROR(VLOOKUP(H419,'Pricing source'!B:L,3,0),0)</f>
        <v>0</v>
      </c>
      <c r="J419" s="575"/>
      <c r="K419" s="576">
        <f>IFERROR(VLOOKUP(J419,'Pricing source'!B:L,3,0),0)</f>
        <v>0</v>
      </c>
      <c r="L419" s="575"/>
      <c r="M419" s="576">
        <f>IFERROR(VLOOKUP(L419,'Pricing source'!B:L,3,0),0)</f>
        <v>0</v>
      </c>
      <c r="N419" s="575"/>
      <c r="O419" s="575"/>
      <c r="P419" s="577">
        <f t="shared" si="11"/>
        <v>0</v>
      </c>
    </row>
    <row r="420" spans="1:16">
      <c r="B420" s="178" t="s">
        <v>6569</v>
      </c>
      <c r="C420" s="177" t="s">
        <v>822</v>
      </c>
      <c r="D420" s="177" t="s">
        <v>272</v>
      </c>
      <c r="E420" s="295">
        <f>IFERROR(VLOOKUP(D420,'Pricing source'!B:L,3,0),0)</f>
        <v>1056</v>
      </c>
      <c r="F420" s="177" t="s">
        <v>250</v>
      </c>
      <c r="G420" s="295">
        <f>IFERROR(VLOOKUP(F420,'Pricing source'!B:L,3,0),0)</f>
        <v>670</v>
      </c>
      <c r="H420" s="177" t="s">
        <v>335</v>
      </c>
      <c r="I420" s="295">
        <f>IFERROR(VLOOKUP(H420,'Pricing source'!B:L,3,0),0)</f>
        <v>294</v>
      </c>
      <c r="K420" s="295">
        <f>IFERROR(VLOOKUP(J420,'Pricing source'!B:L,3,0),0)</f>
        <v>0</v>
      </c>
      <c r="M420" s="295">
        <f>IFERROR(VLOOKUP(L420,'Pricing source'!B:L,3,0),0)</f>
        <v>0</v>
      </c>
      <c r="P420" s="295">
        <f t="shared" si="11"/>
        <v>2020</v>
      </c>
    </row>
    <row r="421" spans="1:16">
      <c r="B421" s="178" t="s">
        <v>6570</v>
      </c>
      <c r="C421" s="177" t="s">
        <v>839</v>
      </c>
      <c r="D421" s="177" t="s">
        <v>272</v>
      </c>
      <c r="E421" s="295">
        <f>IFERROR(VLOOKUP(D421,'Pricing source'!B:L,3,0),0)</f>
        <v>1056</v>
      </c>
      <c r="F421" s="177" t="s">
        <v>251</v>
      </c>
      <c r="G421" s="295">
        <f>IFERROR(VLOOKUP(F421,'Pricing source'!B:L,3,0),0)</f>
        <v>1348</v>
      </c>
      <c r="H421" s="177" t="s">
        <v>335</v>
      </c>
      <c r="I421" s="295">
        <f>IFERROR(VLOOKUP(H421,'Pricing source'!B:L,3,0),0)</f>
        <v>294</v>
      </c>
      <c r="K421" s="295">
        <f>IFERROR(VLOOKUP(J421,'Pricing source'!B:L,3,0),0)</f>
        <v>0</v>
      </c>
      <c r="M421" s="295">
        <f>IFERROR(VLOOKUP(L421,'Pricing source'!B:L,3,0),0)</f>
        <v>0</v>
      </c>
      <c r="P421" s="295">
        <f t="shared" si="11"/>
        <v>2698</v>
      </c>
    </row>
    <row r="422" spans="1:16">
      <c r="B422" s="178" t="s">
        <v>6571</v>
      </c>
      <c r="C422" s="177" t="s">
        <v>859</v>
      </c>
      <c r="D422" s="177" t="s">
        <v>273</v>
      </c>
      <c r="E422" s="295">
        <f>IFERROR(VLOOKUP(D422,'Pricing source'!B:L,3,0),0)</f>
        <v>1076</v>
      </c>
      <c r="F422" s="177" t="s">
        <v>252</v>
      </c>
      <c r="G422" s="295">
        <f>IFERROR(VLOOKUP(F422,'Pricing source'!B:L,3,0),0)</f>
        <v>1404</v>
      </c>
      <c r="H422" s="177" t="s">
        <v>335</v>
      </c>
      <c r="I422" s="295">
        <f>IFERROR(VLOOKUP(H422,'Pricing source'!B:L,3,0),0)</f>
        <v>294</v>
      </c>
      <c r="K422" s="295">
        <f>IFERROR(VLOOKUP(J422,'Pricing source'!B:L,3,0),0)</f>
        <v>0</v>
      </c>
      <c r="M422" s="295">
        <f>IFERROR(VLOOKUP(L422,'Pricing source'!B:L,3,0),0)</f>
        <v>0</v>
      </c>
      <c r="P422" s="295">
        <f t="shared" si="11"/>
        <v>2774</v>
      </c>
    </row>
    <row r="423" spans="1:16">
      <c r="B423" s="178" t="s">
        <v>6572</v>
      </c>
      <c r="C423" s="177" t="s">
        <v>879</v>
      </c>
      <c r="D423" s="177" t="s">
        <v>273</v>
      </c>
      <c r="E423" s="295">
        <f>IFERROR(VLOOKUP(D423,'Pricing source'!B:L,3,0),0)</f>
        <v>1076</v>
      </c>
      <c r="F423" s="177" t="s">
        <v>253</v>
      </c>
      <c r="G423" s="295">
        <f>IFERROR(VLOOKUP(F423,'Pricing source'!B:L,3,0),0)</f>
        <v>1417</v>
      </c>
      <c r="H423" s="177" t="s">
        <v>335</v>
      </c>
      <c r="I423" s="295">
        <f>IFERROR(VLOOKUP(H423,'Pricing source'!B:L,3,0),0)</f>
        <v>294</v>
      </c>
      <c r="K423" s="295">
        <f>IFERROR(VLOOKUP(J423,'Pricing source'!B:L,3,0),0)</f>
        <v>0</v>
      </c>
      <c r="M423" s="295">
        <f>IFERROR(VLOOKUP(L423,'Pricing source'!B:L,3,0),0)</f>
        <v>0</v>
      </c>
      <c r="P423" s="295">
        <f t="shared" si="11"/>
        <v>2787</v>
      </c>
    </row>
    <row r="424" spans="1:16">
      <c r="B424" s="178" t="s">
        <v>6573</v>
      </c>
      <c r="C424" s="177" t="s">
        <v>762</v>
      </c>
      <c r="D424" s="177" t="s">
        <v>274</v>
      </c>
      <c r="E424" s="295">
        <f>IFERROR(VLOOKUP(D424,'Pricing source'!B:L,3,0),0)</f>
        <v>1782</v>
      </c>
      <c r="F424" s="177" t="s">
        <v>254</v>
      </c>
      <c r="G424" s="295">
        <f>IFERROR(VLOOKUP(F424,'Pricing source'!B:L,3,0),0)</f>
        <v>2102</v>
      </c>
      <c r="H424" s="177" t="s">
        <v>335</v>
      </c>
      <c r="I424" s="295">
        <f>IFERROR(VLOOKUP(H424,'Pricing source'!B:L,3,0),0)</f>
        <v>294</v>
      </c>
      <c r="K424" s="295">
        <f>IFERROR(VLOOKUP(J424,'Pricing source'!B:L,3,0),0)</f>
        <v>0</v>
      </c>
      <c r="M424" s="295">
        <f>IFERROR(VLOOKUP(L424,'Pricing source'!B:L,3,0),0)</f>
        <v>0</v>
      </c>
      <c r="P424" s="295">
        <f t="shared" si="11"/>
        <v>4178</v>
      </c>
    </row>
    <row r="425" spans="1:16">
      <c r="B425" s="178" t="s">
        <v>6574</v>
      </c>
      <c r="C425" s="177" t="s">
        <v>765</v>
      </c>
      <c r="D425" s="177" t="s">
        <v>274</v>
      </c>
      <c r="E425" s="295">
        <f>IFERROR(VLOOKUP(D425,'Pricing source'!B:L,3,0),0)</f>
        <v>1782</v>
      </c>
      <c r="F425" s="177" t="s">
        <v>257</v>
      </c>
      <c r="G425" s="295">
        <f>IFERROR(VLOOKUP(F425,'Pricing source'!B:L,3,0),0)</f>
        <v>2466</v>
      </c>
      <c r="H425" s="177" t="s">
        <v>335</v>
      </c>
      <c r="I425" s="295">
        <f>IFERROR(VLOOKUP(H425,'Pricing source'!B:L,3,0),0)</f>
        <v>294</v>
      </c>
      <c r="K425" s="295">
        <f>IFERROR(VLOOKUP(J425,'Pricing source'!B:L,3,0),0)</f>
        <v>0</v>
      </c>
      <c r="M425" s="295">
        <f>IFERROR(VLOOKUP(L425,'Pricing source'!B:L,3,0),0)</f>
        <v>0</v>
      </c>
      <c r="P425" s="295">
        <f t="shared" si="11"/>
        <v>4542</v>
      </c>
    </row>
    <row r="426" spans="1:16">
      <c r="B426" s="178" t="s">
        <v>6575</v>
      </c>
      <c r="C426" s="177" t="s">
        <v>782</v>
      </c>
      <c r="D426" s="177" t="s">
        <v>274</v>
      </c>
      <c r="E426" s="295">
        <f>IFERROR(VLOOKUP(D426,'Pricing source'!B:L,3,0),0)</f>
        <v>1782</v>
      </c>
      <c r="F426" s="177" t="s">
        <v>255</v>
      </c>
      <c r="G426" s="295">
        <f>IFERROR(VLOOKUP(F426,'Pricing source'!B:L,3,0),0)</f>
        <v>2784</v>
      </c>
      <c r="H426" s="177" t="s">
        <v>335</v>
      </c>
      <c r="I426" s="295">
        <f>IFERROR(VLOOKUP(H426,'Pricing source'!B:L,3,0),0)</f>
        <v>294</v>
      </c>
      <c r="K426" s="295">
        <f>IFERROR(VLOOKUP(J426,'Pricing source'!B:L,3,0),0)</f>
        <v>0</v>
      </c>
      <c r="M426" s="295">
        <f>IFERROR(VLOOKUP(L426,'Pricing source'!B:L,3,0),0)</f>
        <v>0</v>
      </c>
      <c r="P426" s="295">
        <f t="shared" si="11"/>
        <v>4860</v>
      </c>
    </row>
    <row r="427" spans="1:16">
      <c r="B427" s="178" t="s">
        <v>6576</v>
      </c>
      <c r="C427" s="177" t="s">
        <v>785</v>
      </c>
      <c r="D427" s="177" t="s">
        <v>274</v>
      </c>
      <c r="E427" s="295">
        <f>IFERROR(VLOOKUP(D427,'Pricing source'!B:L,3,0),0)</f>
        <v>1782</v>
      </c>
      <c r="F427" s="177" t="s">
        <v>258</v>
      </c>
      <c r="G427" s="295">
        <f>IFERROR(VLOOKUP(F427,'Pricing source'!B:L,3,0),0)</f>
        <v>3198</v>
      </c>
      <c r="H427" s="177" t="s">
        <v>335</v>
      </c>
      <c r="I427" s="295">
        <f>IFERROR(VLOOKUP(H427,'Pricing source'!B:L,3,0),0)</f>
        <v>294</v>
      </c>
      <c r="K427" s="295">
        <f>IFERROR(VLOOKUP(J427,'Pricing source'!B:L,3,0),0)</f>
        <v>0</v>
      </c>
      <c r="M427" s="295">
        <f>IFERROR(VLOOKUP(L427,'Pricing source'!B:L,3,0),0)</f>
        <v>0</v>
      </c>
      <c r="P427" s="295">
        <f t="shared" si="11"/>
        <v>5274</v>
      </c>
    </row>
    <row r="428" spans="1:16">
      <c r="B428" s="178" t="s">
        <v>6577</v>
      </c>
      <c r="C428" s="177" t="s">
        <v>798</v>
      </c>
      <c r="D428" s="177" t="s">
        <v>274</v>
      </c>
      <c r="E428" s="295">
        <f>IFERROR(VLOOKUP(D428,'Pricing source'!B:L,3,0),0)</f>
        <v>1782</v>
      </c>
      <c r="F428" s="177" t="s">
        <v>256</v>
      </c>
      <c r="G428" s="295">
        <f>IFERROR(VLOOKUP(F428,'Pricing source'!B:L,3,0),0)</f>
        <v>3989</v>
      </c>
      <c r="H428" s="177" t="s">
        <v>335</v>
      </c>
      <c r="I428" s="295">
        <f>IFERROR(VLOOKUP(H428,'Pricing source'!B:L,3,0),0)</f>
        <v>294</v>
      </c>
      <c r="K428" s="295">
        <f>IFERROR(VLOOKUP(J428,'Pricing source'!B:L,3,0),0)</f>
        <v>0</v>
      </c>
      <c r="M428" s="295">
        <f>IFERROR(VLOOKUP(L428,'Pricing source'!B:L,3,0),0)</f>
        <v>0</v>
      </c>
      <c r="P428" s="295">
        <f t="shared" si="11"/>
        <v>6065</v>
      </c>
    </row>
    <row r="429" spans="1:16">
      <c r="B429" s="178" t="s">
        <v>6578</v>
      </c>
      <c r="C429" s="177" t="s">
        <v>801</v>
      </c>
      <c r="D429" s="177" t="s">
        <v>274</v>
      </c>
      <c r="E429" s="295">
        <f>IFERROR(VLOOKUP(D429,'Pricing source'!B:L,3,0),0)</f>
        <v>1782</v>
      </c>
      <c r="F429" s="177" t="s">
        <v>259</v>
      </c>
      <c r="G429" s="295">
        <f>IFERROR(VLOOKUP(F429,'Pricing source'!B:L,3,0),0)</f>
        <v>4330</v>
      </c>
      <c r="H429" s="177" t="s">
        <v>335</v>
      </c>
      <c r="I429" s="295">
        <f>IFERROR(VLOOKUP(H429,'Pricing source'!B:L,3,0),0)</f>
        <v>294</v>
      </c>
      <c r="K429" s="295">
        <f>IFERROR(VLOOKUP(J429,'Pricing source'!B:L,3,0),0)</f>
        <v>0</v>
      </c>
      <c r="M429" s="295">
        <f>IFERROR(VLOOKUP(L429,'Pricing source'!B:L,3,0),0)</f>
        <v>0</v>
      </c>
      <c r="P429" s="295">
        <f t="shared" si="11"/>
        <v>6406</v>
      </c>
    </row>
    <row r="430" spans="1:16">
      <c r="E430" s="295">
        <f>IFERROR(VLOOKUP(D430,'Pricing source'!B:L,3,0),0)</f>
        <v>0</v>
      </c>
      <c r="G430" s="295">
        <f>IFERROR(VLOOKUP(F430,'Pricing source'!B:L,3,0),0)</f>
        <v>0</v>
      </c>
      <c r="I430" s="295">
        <f>IFERROR(VLOOKUP(H430,'Pricing source'!B:L,3,0),0)</f>
        <v>0</v>
      </c>
      <c r="K430" s="295">
        <f>IFERROR(VLOOKUP(J430,'Pricing source'!B:L,3,0),0)</f>
        <v>0</v>
      </c>
      <c r="M430" s="295">
        <f>IFERROR(VLOOKUP(L430,'Pricing source'!B:L,3,0),0)</f>
        <v>0</v>
      </c>
      <c r="P430" s="295">
        <f t="shared" si="11"/>
        <v>0</v>
      </c>
    </row>
    <row r="431" spans="1:16" s="288" customFormat="1" ht="18.75">
      <c r="A431" s="288" t="s">
        <v>1068</v>
      </c>
      <c r="E431" s="295">
        <f>IFERROR(VLOOKUP(D431,'Pricing source'!B:L,3,0),0)</f>
        <v>0</v>
      </c>
      <c r="G431" s="289">
        <f>IFERROR(VLOOKUP(F431,'Pricing source'!B:L,3,0),0)</f>
        <v>0</v>
      </c>
      <c r="I431" s="295">
        <f>IFERROR(VLOOKUP(H431,'Pricing source'!B:L,3,0),0)</f>
        <v>0</v>
      </c>
      <c r="K431" s="295">
        <f>IFERROR(VLOOKUP(J431,'Pricing source'!B:L,3,0),0)</f>
        <v>0</v>
      </c>
      <c r="M431" s="295">
        <f>IFERROR(VLOOKUP(L431,'Pricing source'!B:L,3,0),0)</f>
        <v>0</v>
      </c>
      <c r="P431" s="289">
        <f t="shared" si="11"/>
        <v>0</v>
      </c>
    </row>
    <row r="432" spans="1:16">
      <c r="A432" s="575"/>
      <c r="B432" s="575"/>
      <c r="C432" s="575"/>
      <c r="D432" s="575"/>
      <c r="E432" s="576">
        <f>IFERROR(VLOOKUP(D432,'Pricing source'!B:L,3,0),0)</f>
        <v>0</v>
      </c>
      <c r="F432" s="575"/>
      <c r="G432" s="577">
        <f>IFERROR(VLOOKUP(F432,'Pricing source'!B:L,3,0),0)</f>
        <v>0</v>
      </c>
      <c r="H432" s="575"/>
      <c r="I432" s="576">
        <f>IFERROR(VLOOKUP(H432,'Pricing source'!B:L,3,0),0)</f>
        <v>0</v>
      </c>
      <c r="J432" s="575"/>
      <c r="K432" s="576">
        <f>IFERROR(VLOOKUP(J432,'Pricing source'!B:L,3,0),0)</f>
        <v>0</v>
      </c>
      <c r="L432" s="575"/>
      <c r="M432" s="576">
        <f>IFERROR(VLOOKUP(L432,'Pricing source'!B:L,3,0),0)</f>
        <v>0</v>
      </c>
      <c r="N432" s="575"/>
      <c r="O432" s="575"/>
      <c r="P432" s="577">
        <f t="shared" si="11"/>
        <v>0</v>
      </c>
    </row>
    <row r="433" spans="1:16">
      <c r="B433" s="178" t="s">
        <v>1069</v>
      </c>
      <c r="C433" s="177" t="s">
        <v>821</v>
      </c>
      <c r="D433" s="177" t="s">
        <v>272</v>
      </c>
      <c r="E433" s="295">
        <f>IFERROR(VLOOKUP(D433,'Pricing source'!B:L,3,0),0)</f>
        <v>1056</v>
      </c>
      <c r="F433" s="177" t="s">
        <v>250</v>
      </c>
      <c r="G433" s="295">
        <f>IFERROR(VLOOKUP(F433,'Pricing source'!B:L,3,0),0)</f>
        <v>670</v>
      </c>
      <c r="H433" s="177" t="s">
        <v>333</v>
      </c>
      <c r="I433" s="295">
        <f>IFERROR(VLOOKUP(H433,'Pricing source'!B:L,3,0),0)</f>
        <v>188</v>
      </c>
      <c r="K433" s="295">
        <f>IFERROR(VLOOKUP(J433,'Pricing source'!B:L,3,0),0)</f>
        <v>0</v>
      </c>
      <c r="M433" s="295">
        <f>IFERROR(VLOOKUP(L433,'Pricing source'!B:L,3,0),0)</f>
        <v>0</v>
      </c>
      <c r="P433" s="295">
        <f t="shared" si="11"/>
        <v>1914</v>
      </c>
    </row>
    <row r="434" spans="1:16">
      <c r="B434" s="178" t="s">
        <v>1070</v>
      </c>
      <c r="C434" s="177" t="s">
        <v>838</v>
      </c>
      <c r="D434" s="177" t="s">
        <v>272</v>
      </c>
      <c r="E434" s="295">
        <f>IFERROR(VLOOKUP(D434,'Pricing source'!B:L,3,0),0)</f>
        <v>1056</v>
      </c>
      <c r="F434" s="177" t="s">
        <v>251</v>
      </c>
      <c r="G434" s="295">
        <f>IFERROR(VLOOKUP(F434,'Pricing source'!B:L,3,0),0)</f>
        <v>1348</v>
      </c>
      <c r="H434" s="177" t="s">
        <v>333</v>
      </c>
      <c r="I434" s="295">
        <f>IFERROR(VLOOKUP(H434,'Pricing source'!B:L,3,0),0)</f>
        <v>188</v>
      </c>
      <c r="K434" s="295">
        <f>IFERROR(VLOOKUP(J434,'Pricing source'!B:L,3,0),0)</f>
        <v>0</v>
      </c>
      <c r="M434" s="295">
        <f>IFERROR(VLOOKUP(L434,'Pricing source'!B:L,3,0),0)</f>
        <v>0</v>
      </c>
      <c r="P434" s="295">
        <f t="shared" si="11"/>
        <v>2592</v>
      </c>
    </row>
    <row r="435" spans="1:16">
      <c r="B435" s="178" t="s">
        <v>1071</v>
      </c>
      <c r="C435" s="177" t="s">
        <v>858</v>
      </c>
      <c r="D435" s="177" t="s">
        <v>273</v>
      </c>
      <c r="E435" s="295">
        <f>IFERROR(VLOOKUP(D435,'Pricing source'!B:L,3,0),0)</f>
        <v>1076</v>
      </c>
      <c r="F435" s="177" t="s">
        <v>252</v>
      </c>
      <c r="G435" s="295">
        <f>IFERROR(VLOOKUP(F435,'Pricing source'!B:L,3,0),0)</f>
        <v>1404</v>
      </c>
      <c r="H435" s="177" t="s">
        <v>333</v>
      </c>
      <c r="I435" s="295">
        <f>IFERROR(VLOOKUP(H435,'Pricing source'!B:L,3,0),0)</f>
        <v>188</v>
      </c>
      <c r="K435" s="295">
        <f>IFERROR(VLOOKUP(J435,'Pricing source'!B:L,3,0),0)</f>
        <v>0</v>
      </c>
      <c r="M435" s="295">
        <f>IFERROR(VLOOKUP(L435,'Pricing source'!B:L,3,0),0)</f>
        <v>0</v>
      </c>
      <c r="P435" s="295">
        <f t="shared" si="11"/>
        <v>2668</v>
      </c>
    </row>
    <row r="436" spans="1:16">
      <c r="B436" s="178" t="s">
        <v>1072</v>
      </c>
      <c r="C436" s="177" t="s">
        <v>878</v>
      </c>
      <c r="D436" s="177" t="s">
        <v>273</v>
      </c>
      <c r="E436" s="295">
        <f>IFERROR(VLOOKUP(D436,'Pricing source'!B:L,3,0),0)</f>
        <v>1076</v>
      </c>
      <c r="F436" s="177" t="s">
        <v>253</v>
      </c>
      <c r="G436" s="295">
        <f>IFERROR(VLOOKUP(F436,'Pricing source'!B:L,3,0),0)</f>
        <v>1417</v>
      </c>
      <c r="H436" s="177" t="s">
        <v>333</v>
      </c>
      <c r="I436" s="295">
        <f>IFERROR(VLOOKUP(H436,'Pricing source'!B:L,3,0),0)</f>
        <v>188</v>
      </c>
      <c r="K436" s="295">
        <f>IFERROR(VLOOKUP(J436,'Pricing source'!B:L,3,0),0)</f>
        <v>0</v>
      </c>
      <c r="M436" s="295">
        <f>IFERROR(VLOOKUP(L436,'Pricing source'!B:L,3,0),0)</f>
        <v>0</v>
      </c>
      <c r="P436" s="295">
        <f t="shared" si="11"/>
        <v>2681</v>
      </c>
    </row>
    <row r="437" spans="1:16">
      <c r="B437" s="178" t="s">
        <v>1073</v>
      </c>
      <c r="C437" s="177" t="s">
        <v>761</v>
      </c>
      <c r="D437" s="177" t="s">
        <v>274</v>
      </c>
      <c r="E437" s="295">
        <f>IFERROR(VLOOKUP(D437,'Pricing source'!B:L,3,0),0)</f>
        <v>1782</v>
      </c>
      <c r="F437" s="177" t="s">
        <v>254</v>
      </c>
      <c r="G437" s="295">
        <f>IFERROR(VLOOKUP(F437,'Pricing source'!B:L,3,0),0)</f>
        <v>2102</v>
      </c>
      <c r="H437" s="177" t="s">
        <v>333</v>
      </c>
      <c r="I437" s="295">
        <f>IFERROR(VLOOKUP(H437,'Pricing source'!B:L,3,0),0)</f>
        <v>188</v>
      </c>
      <c r="K437" s="295">
        <f>IFERROR(VLOOKUP(J437,'Pricing source'!B:L,3,0),0)</f>
        <v>0</v>
      </c>
      <c r="M437" s="295">
        <f>IFERROR(VLOOKUP(L437,'Pricing source'!B:L,3,0),0)</f>
        <v>0</v>
      </c>
      <c r="P437" s="295">
        <f t="shared" si="11"/>
        <v>4072</v>
      </c>
    </row>
    <row r="438" spans="1:16">
      <c r="B438" s="178" t="s">
        <v>1074</v>
      </c>
      <c r="C438" s="177" t="s">
        <v>764</v>
      </c>
      <c r="D438" s="177" t="s">
        <v>274</v>
      </c>
      <c r="E438" s="295">
        <f>IFERROR(VLOOKUP(D438,'Pricing source'!B:L,3,0),0)</f>
        <v>1782</v>
      </c>
      <c r="F438" s="177" t="s">
        <v>257</v>
      </c>
      <c r="G438" s="295">
        <f>IFERROR(VLOOKUP(F438,'Pricing source'!B:L,3,0),0)</f>
        <v>2466</v>
      </c>
      <c r="H438" s="177" t="s">
        <v>333</v>
      </c>
      <c r="I438" s="295">
        <f>IFERROR(VLOOKUP(H438,'Pricing source'!B:L,3,0),0)</f>
        <v>188</v>
      </c>
      <c r="K438" s="295">
        <f>IFERROR(VLOOKUP(J438,'Pricing source'!B:L,3,0),0)</f>
        <v>0</v>
      </c>
      <c r="M438" s="295">
        <f>IFERROR(VLOOKUP(L438,'Pricing source'!B:L,3,0),0)</f>
        <v>0</v>
      </c>
      <c r="P438" s="295">
        <f t="shared" si="11"/>
        <v>4436</v>
      </c>
    </row>
    <row r="439" spans="1:16">
      <c r="B439" s="178" t="s">
        <v>1075</v>
      </c>
      <c r="C439" s="177" t="s">
        <v>781</v>
      </c>
      <c r="D439" s="177" t="s">
        <v>274</v>
      </c>
      <c r="E439" s="295">
        <f>IFERROR(VLOOKUP(D439,'Pricing source'!B:L,3,0),0)</f>
        <v>1782</v>
      </c>
      <c r="F439" s="177" t="s">
        <v>255</v>
      </c>
      <c r="G439" s="295">
        <f>IFERROR(VLOOKUP(F439,'Pricing source'!B:L,3,0),0)</f>
        <v>2784</v>
      </c>
      <c r="H439" s="177" t="s">
        <v>333</v>
      </c>
      <c r="I439" s="295">
        <f>IFERROR(VLOOKUP(H439,'Pricing source'!B:L,3,0),0)</f>
        <v>188</v>
      </c>
      <c r="K439" s="295">
        <f>IFERROR(VLOOKUP(J439,'Pricing source'!B:L,3,0),0)</f>
        <v>0</v>
      </c>
      <c r="M439" s="295">
        <f>IFERROR(VLOOKUP(L439,'Pricing source'!B:L,3,0),0)</f>
        <v>0</v>
      </c>
      <c r="P439" s="295">
        <f t="shared" si="11"/>
        <v>4754</v>
      </c>
    </row>
    <row r="440" spans="1:16">
      <c r="B440" s="178" t="s">
        <v>1076</v>
      </c>
      <c r="C440" s="177" t="s">
        <v>784</v>
      </c>
      <c r="D440" s="177" t="s">
        <v>274</v>
      </c>
      <c r="E440" s="295">
        <f>IFERROR(VLOOKUP(D440,'Pricing source'!B:L,3,0),0)</f>
        <v>1782</v>
      </c>
      <c r="F440" s="177" t="s">
        <v>258</v>
      </c>
      <c r="G440" s="295">
        <f>IFERROR(VLOOKUP(F440,'Pricing source'!B:L,3,0),0)</f>
        <v>3198</v>
      </c>
      <c r="H440" s="177" t="s">
        <v>333</v>
      </c>
      <c r="I440" s="295">
        <f>IFERROR(VLOOKUP(H440,'Pricing source'!B:L,3,0),0)</f>
        <v>188</v>
      </c>
      <c r="K440" s="295">
        <f>IFERROR(VLOOKUP(J440,'Pricing source'!B:L,3,0),0)</f>
        <v>0</v>
      </c>
      <c r="M440" s="295">
        <f>IFERROR(VLOOKUP(L440,'Pricing source'!B:L,3,0),0)</f>
        <v>0</v>
      </c>
      <c r="P440" s="295">
        <f t="shared" si="11"/>
        <v>5168</v>
      </c>
    </row>
    <row r="441" spans="1:16">
      <c r="B441" s="178" t="s">
        <v>1077</v>
      </c>
      <c r="C441" s="177" t="s">
        <v>797</v>
      </c>
      <c r="D441" s="177" t="s">
        <v>274</v>
      </c>
      <c r="E441" s="295">
        <f>IFERROR(VLOOKUP(D441,'Pricing source'!B:L,3,0),0)</f>
        <v>1782</v>
      </c>
      <c r="F441" s="177" t="s">
        <v>256</v>
      </c>
      <c r="G441" s="295">
        <f>IFERROR(VLOOKUP(F441,'Pricing source'!B:L,3,0),0)</f>
        <v>3989</v>
      </c>
      <c r="H441" s="177" t="s">
        <v>333</v>
      </c>
      <c r="I441" s="295">
        <f>IFERROR(VLOOKUP(H441,'Pricing source'!B:L,3,0),0)</f>
        <v>188</v>
      </c>
      <c r="K441" s="295">
        <f>IFERROR(VLOOKUP(J441,'Pricing source'!B:L,3,0),0)</f>
        <v>0</v>
      </c>
      <c r="M441" s="295">
        <f>IFERROR(VLOOKUP(L441,'Pricing source'!B:L,3,0),0)</f>
        <v>0</v>
      </c>
      <c r="P441" s="295">
        <f t="shared" si="11"/>
        <v>5959</v>
      </c>
    </row>
    <row r="442" spans="1:16">
      <c r="B442" s="178" t="s">
        <v>1078</v>
      </c>
      <c r="C442" s="177" t="s">
        <v>800</v>
      </c>
      <c r="D442" s="177" t="s">
        <v>274</v>
      </c>
      <c r="E442" s="295">
        <f>IFERROR(VLOOKUP(D442,'Pricing source'!B:L,3,0),0)</f>
        <v>1782</v>
      </c>
      <c r="F442" s="177" t="s">
        <v>259</v>
      </c>
      <c r="G442" s="295">
        <f>IFERROR(VLOOKUP(F442,'Pricing source'!B:L,3,0),0)</f>
        <v>4330</v>
      </c>
      <c r="H442" s="177" t="s">
        <v>333</v>
      </c>
      <c r="I442" s="295">
        <f>IFERROR(VLOOKUP(H442,'Pricing source'!B:L,3,0),0)</f>
        <v>188</v>
      </c>
      <c r="K442" s="295">
        <f>IFERROR(VLOOKUP(J442,'Pricing source'!B:L,3,0),0)</f>
        <v>0</v>
      </c>
      <c r="M442" s="295">
        <f>IFERROR(VLOOKUP(L442,'Pricing source'!B:L,3,0),0)</f>
        <v>0</v>
      </c>
      <c r="P442" s="295">
        <f t="shared" si="11"/>
        <v>6300</v>
      </c>
    </row>
    <row r="443" spans="1:16">
      <c r="E443" s="295">
        <f>IFERROR(VLOOKUP(D443,'Pricing source'!B:L,3,0),0)</f>
        <v>0</v>
      </c>
      <c r="G443" s="295">
        <f>IFERROR(VLOOKUP(F443,'Pricing source'!B:L,3,0),0)</f>
        <v>0</v>
      </c>
      <c r="I443" s="295">
        <f>IFERROR(VLOOKUP(H443,'Pricing source'!B:L,3,0),0)</f>
        <v>0</v>
      </c>
      <c r="K443" s="295">
        <f>IFERROR(VLOOKUP(J443,'Pricing source'!B:L,3,0),0)</f>
        <v>0</v>
      </c>
      <c r="M443" s="295">
        <f>IFERROR(VLOOKUP(L443,'Pricing source'!B:L,3,0),0)</f>
        <v>0</v>
      </c>
      <c r="P443" s="295">
        <f t="shared" si="11"/>
        <v>0</v>
      </c>
    </row>
    <row r="444" spans="1:16" s="288" customFormat="1" ht="18.75">
      <c r="A444" s="288" t="s">
        <v>1079</v>
      </c>
      <c r="E444" s="295">
        <f>IFERROR(VLOOKUP(D444,'Pricing source'!B:L,3,0),0)</f>
        <v>0</v>
      </c>
      <c r="G444" s="289">
        <f>IFERROR(VLOOKUP(F444,'Pricing source'!B:L,3,0),0)</f>
        <v>0</v>
      </c>
      <c r="I444" s="295">
        <f>IFERROR(VLOOKUP(H444,'Pricing source'!B:L,3,0),0)</f>
        <v>0</v>
      </c>
      <c r="K444" s="295">
        <f>IFERROR(VLOOKUP(J444,'Pricing source'!B:L,3,0),0)</f>
        <v>0</v>
      </c>
      <c r="M444" s="295">
        <f>IFERROR(VLOOKUP(L444,'Pricing source'!B:L,3,0),0)</f>
        <v>0</v>
      </c>
      <c r="P444" s="289">
        <f t="shared" si="11"/>
        <v>0</v>
      </c>
    </row>
    <row r="445" spans="1:16">
      <c r="A445" s="575"/>
      <c r="B445" s="575"/>
      <c r="C445" s="575"/>
      <c r="D445" s="575"/>
      <c r="E445" s="576">
        <f>IFERROR(VLOOKUP(D445,'Pricing source'!B:L,3,0),0)</f>
        <v>0</v>
      </c>
      <c r="F445" s="575"/>
      <c r="G445" s="577">
        <f>IFERROR(VLOOKUP(F445,'Pricing source'!B:L,3,0),0)</f>
        <v>0</v>
      </c>
      <c r="H445" s="575"/>
      <c r="I445" s="576">
        <f>IFERROR(VLOOKUP(H445,'Pricing source'!B:L,3,0),0)</f>
        <v>0</v>
      </c>
      <c r="J445" s="575"/>
      <c r="K445" s="576">
        <f>IFERROR(VLOOKUP(J445,'Pricing source'!B:L,3,0),0)</f>
        <v>0</v>
      </c>
      <c r="L445" s="575"/>
      <c r="M445" s="576">
        <f>IFERROR(VLOOKUP(L445,'Pricing source'!B:L,3,0),0)</f>
        <v>0</v>
      </c>
      <c r="N445" s="575"/>
      <c r="O445" s="575"/>
      <c r="P445" s="577">
        <f t="shared" si="11"/>
        <v>0</v>
      </c>
    </row>
    <row r="446" spans="1:16">
      <c r="B446" s="178" t="s">
        <v>6579</v>
      </c>
      <c r="C446" s="177" t="s">
        <v>820</v>
      </c>
      <c r="D446" s="177" t="s">
        <v>272</v>
      </c>
      <c r="E446" s="295">
        <f>IFERROR(VLOOKUP(D446,'Pricing source'!B:L,3,0),0)</f>
        <v>1056</v>
      </c>
      <c r="F446" s="177" t="s">
        <v>250</v>
      </c>
      <c r="G446" s="295">
        <f>IFERROR(VLOOKUP(F446,'Pricing source'!B:L,3,0),0)</f>
        <v>670</v>
      </c>
      <c r="H446" s="177" t="s">
        <v>336</v>
      </c>
      <c r="I446" s="295">
        <f>IFERROR(VLOOKUP(H446,'Pricing source'!B:L,3,0),0)</f>
        <v>188</v>
      </c>
      <c r="K446" s="295">
        <f>IFERROR(VLOOKUP(J446,'Pricing source'!B:L,3,0),0)</f>
        <v>0</v>
      </c>
      <c r="M446" s="295">
        <f>IFERROR(VLOOKUP(L446,'Pricing source'!B:L,3,0),0)</f>
        <v>0</v>
      </c>
      <c r="P446" s="295">
        <f t="shared" si="11"/>
        <v>1914</v>
      </c>
    </row>
    <row r="447" spans="1:16">
      <c r="B447" s="178" t="s">
        <v>6580</v>
      </c>
      <c r="C447" s="177" t="s">
        <v>837</v>
      </c>
      <c r="D447" s="177" t="s">
        <v>272</v>
      </c>
      <c r="E447" s="295">
        <f>IFERROR(VLOOKUP(D447,'Pricing source'!B:L,3,0),0)</f>
        <v>1056</v>
      </c>
      <c r="F447" s="177" t="s">
        <v>251</v>
      </c>
      <c r="G447" s="295">
        <f>IFERROR(VLOOKUP(F447,'Pricing source'!B:L,3,0),0)</f>
        <v>1348</v>
      </c>
      <c r="H447" s="177" t="s">
        <v>336</v>
      </c>
      <c r="I447" s="295">
        <f>IFERROR(VLOOKUP(H447,'Pricing source'!B:L,3,0),0)</f>
        <v>188</v>
      </c>
      <c r="K447" s="295">
        <f>IFERROR(VLOOKUP(J447,'Pricing source'!B:L,3,0),0)</f>
        <v>0</v>
      </c>
      <c r="M447" s="295">
        <f>IFERROR(VLOOKUP(L447,'Pricing source'!B:L,3,0),0)</f>
        <v>0</v>
      </c>
      <c r="P447" s="295">
        <f t="shared" si="11"/>
        <v>2592</v>
      </c>
    </row>
    <row r="448" spans="1:16">
      <c r="B448" s="178" t="s">
        <v>6581</v>
      </c>
      <c r="C448" s="177" t="s">
        <v>857</v>
      </c>
      <c r="D448" s="177" t="s">
        <v>273</v>
      </c>
      <c r="E448" s="295">
        <f>IFERROR(VLOOKUP(D448,'Pricing source'!B:L,3,0),0)</f>
        <v>1076</v>
      </c>
      <c r="F448" s="177" t="s">
        <v>252</v>
      </c>
      <c r="G448" s="295">
        <f>IFERROR(VLOOKUP(F448,'Pricing source'!B:L,3,0),0)</f>
        <v>1404</v>
      </c>
      <c r="H448" s="177" t="s">
        <v>336</v>
      </c>
      <c r="I448" s="295">
        <f>IFERROR(VLOOKUP(H448,'Pricing source'!B:L,3,0),0)</f>
        <v>188</v>
      </c>
      <c r="K448" s="295">
        <f>IFERROR(VLOOKUP(J448,'Pricing source'!B:L,3,0),0)</f>
        <v>0</v>
      </c>
      <c r="M448" s="295">
        <f>IFERROR(VLOOKUP(L448,'Pricing source'!B:L,3,0),0)</f>
        <v>0</v>
      </c>
      <c r="P448" s="295">
        <f t="shared" si="11"/>
        <v>2668</v>
      </c>
    </row>
    <row r="449" spans="1:16">
      <c r="B449" s="178" t="s">
        <v>6582</v>
      </c>
      <c r="C449" s="177" t="s">
        <v>877</v>
      </c>
      <c r="D449" s="177" t="s">
        <v>273</v>
      </c>
      <c r="E449" s="295">
        <f>IFERROR(VLOOKUP(D449,'Pricing source'!B:L,3,0),0)</f>
        <v>1076</v>
      </c>
      <c r="F449" s="177" t="s">
        <v>253</v>
      </c>
      <c r="G449" s="295">
        <f>IFERROR(VLOOKUP(F449,'Pricing source'!B:L,3,0),0)</f>
        <v>1417</v>
      </c>
      <c r="H449" s="177" t="s">
        <v>336</v>
      </c>
      <c r="I449" s="295">
        <f>IFERROR(VLOOKUP(H449,'Pricing source'!B:L,3,0),0)</f>
        <v>188</v>
      </c>
      <c r="K449" s="295">
        <f>IFERROR(VLOOKUP(J449,'Pricing source'!B:L,3,0),0)</f>
        <v>0</v>
      </c>
      <c r="M449" s="295">
        <f>IFERROR(VLOOKUP(L449,'Pricing source'!B:L,3,0),0)</f>
        <v>0</v>
      </c>
      <c r="P449" s="295">
        <f t="shared" si="11"/>
        <v>2681</v>
      </c>
    </row>
    <row r="450" spans="1:16">
      <c r="B450" s="178" t="s">
        <v>6583</v>
      </c>
      <c r="C450" s="177" t="s">
        <v>760</v>
      </c>
      <c r="D450" s="177" t="s">
        <v>274</v>
      </c>
      <c r="E450" s="295">
        <f>IFERROR(VLOOKUP(D450,'Pricing source'!B:L,3,0),0)</f>
        <v>1782</v>
      </c>
      <c r="F450" s="177" t="s">
        <v>254</v>
      </c>
      <c r="G450" s="295">
        <f>IFERROR(VLOOKUP(F450,'Pricing source'!B:L,3,0),0)</f>
        <v>2102</v>
      </c>
      <c r="H450" s="177" t="s">
        <v>336</v>
      </c>
      <c r="I450" s="295">
        <f>IFERROR(VLOOKUP(H450,'Pricing source'!B:L,3,0),0)</f>
        <v>188</v>
      </c>
      <c r="K450" s="295">
        <f>IFERROR(VLOOKUP(J450,'Pricing source'!B:L,3,0),0)</f>
        <v>0</v>
      </c>
      <c r="M450" s="295">
        <f>IFERROR(VLOOKUP(L450,'Pricing source'!B:L,3,0),0)</f>
        <v>0</v>
      </c>
      <c r="P450" s="295">
        <f t="shared" si="11"/>
        <v>4072</v>
      </c>
    </row>
    <row r="451" spans="1:16">
      <c r="B451" s="178" t="s">
        <v>6584</v>
      </c>
      <c r="C451" s="177" t="s">
        <v>763</v>
      </c>
      <c r="D451" s="177" t="s">
        <v>274</v>
      </c>
      <c r="E451" s="295">
        <f>IFERROR(VLOOKUP(D451,'Pricing source'!B:L,3,0),0)</f>
        <v>1782</v>
      </c>
      <c r="F451" s="177" t="s">
        <v>257</v>
      </c>
      <c r="G451" s="295">
        <f>IFERROR(VLOOKUP(F451,'Pricing source'!B:L,3,0),0)</f>
        <v>2466</v>
      </c>
      <c r="H451" s="177" t="s">
        <v>336</v>
      </c>
      <c r="I451" s="295">
        <f>IFERROR(VLOOKUP(H451,'Pricing source'!B:L,3,0),0)</f>
        <v>188</v>
      </c>
      <c r="K451" s="295">
        <f>IFERROR(VLOOKUP(J451,'Pricing source'!B:L,3,0),0)</f>
        <v>0</v>
      </c>
      <c r="M451" s="295">
        <f>IFERROR(VLOOKUP(L451,'Pricing source'!B:L,3,0),0)</f>
        <v>0</v>
      </c>
      <c r="P451" s="295">
        <f t="shared" si="11"/>
        <v>4436</v>
      </c>
    </row>
    <row r="452" spans="1:16">
      <c r="B452" s="178" t="s">
        <v>6585</v>
      </c>
      <c r="C452" s="177" t="s">
        <v>780</v>
      </c>
      <c r="D452" s="177" t="s">
        <v>274</v>
      </c>
      <c r="E452" s="295">
        <f>IFERROR(VLOOKUP(D452,'Pricing source'!B:L,3,0),0)</f>
        <v>1782</v>
      </c>
      <c r="F452" s="177" t="s">
        <v>255</v>
      </c>
      <c r="G452" s="295">
        <f>IFERROR(VLOOKUP(F452,'Pricing source'!B:L,3,0),0)</f>
        <v>2784</v>
      </c>
      <c r="H452" s="177" t="s">
        <v>336</v>
      </c>
      <c r="I452" s="295">
        <f>IFERROR(VLOOKUP(H452,'Pricing source'!B:L,3,0),0)</f>
        <v>188</v>
      </c>
      <c r="K452" s="295">
        <f>IFERROR(VLOOKUP(J452,'Pricing source'!B:L,3,0),0)</f>
        <v>0</v>
      </c>
      <c r="M452" s="295">
        <f>IFERROR(VLOOKUP(L452,'Pricing source'!B:L,3,0),0)</f>
        <v>0</v>
      </c>
      <c r="P452" s="295">
        <f t="shared" si="11"/>
        <v>4754</v>
      </c>
    </row>
    <row r="453" spans="1:16">
      <c r="B453" s="178" t="s">
        <v>6586</v>
      </c>
      <c r="C453" s="177" t="s">
        <v>783</v>
      </c>
      <c r="D453" s="177" t="s">
        <v>274</v>
      </c>
      <c r="E453" s="295">
        <f>IFERROR(VLOOKUP(D453,'Pricing source'!B:L,3,0),0)</f>
        <v>1782</v>
      </c>
      <c r="F453" s="177" t="s">
        <v>258</v>
      </c>
      <c r="G453" s="295">
        <f>IFERROR(VLOOKUP(F453,'Pricing source'!B:L,3,0),0)</f>
        <v>3198</v>
      </c>
      <c r="H453" s="177" t="s">
        <v>336</v>
      </c>
      <c r="I453" s="295">
        <f>IFERROR(VLOOKUP(H453,'Pricing source'!B:L,3,0),0)</f>
        <v>188</v>
      </c>
      <c r="K453" s="295">
        <f>IFERROR(VLOOKUP(J453,'Pricing source'!B:L,3,0),0)</f>
        <v>0</v>
      </c>
      <c r="M453" s="295">
        <f>IFERROR(VLOOKUP(L453,'Pricing source'!B:L,3,0),0)</f>
        <v>0</v>
      </c>
      <c r="P453" s="295">
        <f t="shared" si="11"/>
        <v>5168</v>
      </c>
    </row>
    <row r="454" spans="1:16">
      <c r="B454" s="178" t="s">
        <v>6587</v>
      </c>
      <c r="C454" s="177" t="s">
        <v>796</v>
      </c>
      <c r="D454" s="177" t="s">
        <v>274</v>
      </c>
      <c r="E454" s="295">
        <f>IFERROR(VLOOKUP(D454,'Pricing source'!B:L,3,0),0)</f>
        <v>1782</v>
      </c>
      <c r="F454" s="177" t="s">
        <v>256</v>
      </c>
      <c r="G454" s="295">
        <f>IFERROR(VLOOKUP(F454,'Pricing source'!B:L,3,0),0)</f>
        <v>3989</v>
      </c>
      <c r="H454" s="177" t="s">
        <v>336</v>
      </c>
      <c r="I454" s="295">
        <f>IFERROR(VLOOKUP(H454,'Pricing source'!B:L,3,0),0)</f>
        <v>188</v>
      </c>
      <c r="K454" s="295">
        <f>IFERROR(VLOOKUP(J454,'Pricing source'!B:L,3,0),0)</f>
        <v>0</v>
      </c>
      <c r="M454" s="295">
        <f>IFERROR(VLOOKUP(L454,'Pricing source'!B:L,3,0),0)</f>
        <v>0</v>
      </c>
      <c r="P454" s="295">
        <f t="shared" si="11"/>
        <v>5959</v>
      </c>
    </row>
    <row r="455" spans="1:16">
      <c r="B455" s="178" t="s">
        <v>6588</v>
      </c>
      <c r="C455" s="177" t="s">
        <v>799</v>
      </c>
      <c r="D455" s="177" t="s">
        <v>274</v>
      </c>
      <c r="E455" s="295">
        <f>IFERROR(VLOOKUP(D455,'Pricing source'!B:L,3,0),0)</f>
        <v>1782</v>
      </c>
      <c r="F455" s="177" t="s">
        <v>259</v>
      </c>
      <c r="G455" s="295">
        <f>IFERROR(VLOOKUP(F455,'Pricing source'!B:L,3,0),0)</f>
        <v>4330</v>
      </c>
      <c r="H455" s="177" t="s">
        <v>336</v>
      </c>
      <c r="I455" s="295">
        <f>IFERROR(VLOOKUP(H455,'Pricing source'!B:L,3,0),0)</f>
        <v>188</v>
      </c>
      <c r="K455" s="295">
        <f>IFERROR(VLOOKUP(J455,'Pricing source'!B:L,3,0),0)</f>
        <v>0</v>
      </c>
      <c r="M455" s="295">
        <f>IFERROR(VLOOKUP(L455,'Pricing source'!B:L,3,0),0)</f>
        <v>0</v>
      </c>
      <c r="P455" s="295">
        <f t="shared" si="11"/>
        <v>6300</v>
      </c>
    </row>
    <row r="456" spans="1:16">
      <c r="B456" s="178"/>
      <c r="E456" s="295">
        <f>IFERROR(VLOOKUP(D456,'Pricing source'!B:L,3,0),0)</f>
        <v>0</v>
      </c>
      <c r="G456" s="295">
        <f>IFERROR(VLOOKUP(F456,'Pricing source'!B:L,3,0),0)</f>
        <v>0</v>
      </c>
      <c r="I456" s="295">
        <f>IFERROR(VLOOKUP(H456,'Pricing source'!B:L,3,0),0)</f>
        <v>0</v>
      </c>
      <c r="K456" s="295">
        <f>IFERROR(VLOOKUP(J456,'Pricing source'!B:L,3,0),0)</f>
        <v>0</v>
      </c>
      <c r="M456" s="295">
        <f>IFERROR(VLOOKUP(L456,'Pricing source'!B:L,3,0),0)</f>
        <v>0</v>
      </c>
      <c r="P456" s="295">
        <f t="shared" si="11"/>
        <v>0</v>
      </c>
    </row>
    <row r="457" spans="1:16" s="288" customFormat="1" ht="18.75">
      <c r="A457" s="288" t="s">
        <v>1080</v>
      </c>
      <c r="E457" s="295">
        <f>IFERROR(VLOOKUP(D457,'Pricing source'!B:L,3,0),0)</f>
        <v>0</v>
      </c>
      <c r="G457" s="289">
        <f>IFERROR(VLOOKUP(F457,'Pricing source'!B:L,3,0),0)</f>
        <v>0</v>
      </c>
      <c r="I457" s="295">
        <f>IFERROR(VLOOKUP(H457,'Pricing source'!B:L,3,0),0)</f>
        <v>0</v>
      </c>
      <c r="K457" s="295">
        <f>IFERROR(VLOOKUP(J457,'Pricing source'!B:L,3,0),0)</f>
        <v>0</v>
      </c>
      <c r="M457" s="295">
        <f>IFERROR(VLOOKUP(L457,'Pricing source'!B:L,3,0),0)</f>
        <v>0</v>
      </c>
      <c r="P457" s="289">
        <f t="shared" si="11"/>
        <v>0</v>
      </c>
    </row>
    <row r="458" spans="1:16">
      <c r="A458" s="575"/>
      <c r="B458" s="575"/>
      <c r="C458" s="575"/>
      <c r="D458" s="575"/>
      <c r="E458" s="576">
        <f>IFERROR(VLOOKUP(D458,'Pricing source'!B:L,3,0),0)</f>
        <v>0</v>
      </c>
      <c r="F458" s="575"/>
      <c r="G458" s="577">
        <f>IFERROR(VLOOKUP(F458,'Pricing source'!B:L,3,0),0)</f>
        <v>0</v>
      </c>
      <c r="H458" s="575"/>
      <c r="I458" s="576">
        <f>IFERROR(VLOOKUP(H458,'Pricing source'!B:L,3,0),0)</f>
        <v>0</v>
      </c>
      <c r="J458" s="575"/>
      <c r="K458" s="576">
        <f>IFERROR(VLOOKUP(J458,'Pricing source'!B:L,3,0),0)</f>
        <v>0</v>
      </c>
      <c r="L458" s="575"/>
      <c r="M458" s="576">
        <f>IFERROR(VLOOKUP(L458,'Pricing source'!B:L,3,0),0)</f>
        <v>0</v>
      </c>
      <c r="N458" s="575"/>
      <c r="O458" s="575"/>
      <c r="P458" s="577">
        <f t="shared" si="11"/>
        <v>0</v>
      </c>
    </row>
    <row r="459" spans="1:16">
      <c r="B459" s="178" t="s">
        <v>6589</v>
      </c>
      <c r="C459" s="177" t="s">
        <v>834</v>
      </c>
      <c r="D459" s="177" t="s">
        <v>260</v>
      </c>
      <c r="E459" s="295">
        <f>IFERROR(VLOOKUP(D459,'Pricing source'!B:L,3,0),0)</f>
        <v>906</v>
      </c>
      <c r="F459" s="177" t="s">
        <v>238</v>
      </c>
      <c r="G459" s="295">
        <f>IFERROR(VLOOKUP(F459,'Pricing source'!B:L,3,0),0)</f>
        <v>2020</v>
      </c>
      <c r="H459" s="177" t="s">
        <v>335</v>
      </c>
      <c r="I459" s="295">
        <f>IFERROR(VLOOKUP(H459,'Pricing source'!B:L,3,0),0)</f>
        <v>294</v>
      </c>
      <c r="J459" s="177" t="s">
        <v>264</v>
      </c>
      <c r="K459" s="295">
        <f>IFERROR(VLOOKUP(J459,'Pricing source'!B:L,3,0),0)</f>
        <v>348</v>
      </c>
      <c r="M459" s="295">
        <f>IFERROR(VLOOKUP(L459,'Pricing source'!B:L,3,0),0)</f>
        <v>0</v>
      </c>
      <c r="P459" s="295">
        <f t="shared" si="11"/>
        <v>3568</v>
      </c>
    </row>
    <row r="460" spans="1:16">
      <c r="B460" s="178" t="s">
        <v>6590</v>
      </c>
      <c r="C460" s="177" t="s">
        <v>851</v>
      </c>
      <c r="D460" s="177" t="s">
        <v>260</v>
      </c>
      <c r="E460" s="295">
        <f>IFERROR(VLOOKUP(D460,'Pricing source'!B:L,3,0),0)</f>
        <v>906</v>
      </c>
      <c r="F460" s="177" t="s">
        <v>239</v>
      </c>
      <c r="G460" s="295">
        <f>IFERROR(VLOOKUP(F460,'Pricing source'!B:L,3,0),0)</f>
        <v>2308</v>
      </c>
      <c r="H460" s="177" t="s">
        <v>335</v>
      </c>
      <c r="I460" s="295">
        <f>IFERROR(VLOOKUP(H460,'Pricing source'!B:L,3,0),0)</f>
        <v>294</v>
      </c>
      <c r="J460" s="177" t="s">
        <v>264</v>
      </c>
      <c r="K460" s="295">
        <f>IFERROR(VLOOKUP(J460,'Pricing source'!B:L,3,0),0)</f>
        <v>348</v>
      </c>
      <c r="M460" s="295">
        <f>IFERROR(VLOOKUP(L460,'Pricing source'!B:L,3,0),0)</f>
        <v>0</v>
      </c>
      <c r="P460" s="295">
        <f t="shared" si="11"/>
        <v>3856</v>
      </c>
    </row>
    <row r="461" spans="1:16">
      <c r="B461" s="178" t="s">
        <v>6591</v>
      </c>
      <c r="C461" s="177" t="s">
        <v>871</v>
      </c>
      <c r="D461" s="177" t="s">
        <v>261</v>
      </c>
      <c r="E461" s="295">
        <f>IFERROR(VLOOKUP(D461,'Pricing source'!B:L,3,0),0)</f>
        <v>1092</v>
      </c>
      <c r="F461" s="177" t="s">
        <v>240</v>
      </c>
      <c r="G461" s="295">
        <f>IFERROR(VLOOKUP(F461,'Pricing source'!B:L,3,0),0)</f>
        <v>2440</v>
      </c>
      <c r="H461" s="177" t="s">
        <v>335</v>
      </c>
      <c r="I461" s="295">
        <f>IFERROR(VLOOKUP(H461,'Pricing source'!B:L,3,0),0)</f>
        <v>294</v>
      </c>
      <c r="J461" s="177" t="s">
        <v>264</v>
      </c>
      <c r="K461" s="295">
        <f>IFERROR(VLOOKUP(J461,'Pricing source'!B:L,3,0),0)</f>
        <v>348</v>
      </c>
      <c r="M461" s="295">
        <f>IFERROR(VLOOKUP(L461,'Pricing source'!B:L,3,0),0)</f>
        <v>0</v>
      </c>
      <c r="P461" s="295">
        <f t="shared" si="11"/>
        <v>4174</v>
      </c>
    </row>
    <row r="462" spans="1:16">
      <c r="B462" s="178" t="s">
        <v>4309</v>
      </c>
      <c r="C462" s="177" t="s">
        <v>1081</v>
      </c>
      <c r="D462" s="177" t="s">
        <v>261</v>
      </c>
      <c r="E462" s="295">
        <f>IFERROR(VLOOKUP(D462,'Pricing source'!B:L,3,0),0)</f>
        <v>1092</v>
      </c>
      <c r="F462" s="177" t="s">
        <v>241</v>
      </c>
      <c r="G462" s="295">
        <f>IFERROR(VLOOKUP(F462,'Pricing source'!B:L,3,0),0)</f>
        <v>3075</v>
      </c>
      <c r="H462" s="177" t="s">
        <v>335</v>
      </c>
      <c r="I462" s="295">
        <f>IFERROR(VLOOKUP(H462,'Pricing source'!B:L,3,0),0)</f>
        <v>294</v>
      </c>
      <c r="J462" s="177" t="s">
        <v>264</v>
      </c>
      <c r="K462" s="295">
        <f>IFERROR(VLOOKUP(J462,'Pricing source'!B:L,3,0),0)</f>
        <v>348</v>
      </c>
      <c r="M462" s="295">
        <f>IFERROR(VLOOKUP(L462,'Pricing source'!B:L,3,0),0)</f>
        <v>0</v>
      </c>
      <c r="P462" s="295">
        <f t="shared" si="11"/>
        <v>4809</v>
      </c>
    </row>
    <row r="463" spans="1:16">
      <c r="B463" s="178" t="s">
        <v>4309</v>
      </c>
      <c r="C463" s="177" t="s">
        <v>1082</v>
      </c>
      <c r="D463" s="177" t="s">
        <v>261</v>
      </c>
      <c r="E463" s="295">
        <f>IFERROR(VLOOKUP(D463,'Pricing source'!B:L,3,0),0)</f>
        <v>1092</v>
      </c>
      <c r="F463" s="177" t="s">
        <v>245</v>
      </c>
      <c r="G463" s="295">
        <f>IFERROR(VLOOKUP(F463,'Pricing source'!B:L,3,0),0)</f>
        <v>3390</v>
      </c>
      <c r="H463" s="177" t="s">
        <v>335</v>
      </c>
      <c r="I463" s="295">
        <f>IFERROR(VLOOKUP(H463,'Pricing source'!B:L,3,0),0)</f>
        <v>294</v>
      </c>
      <c r="J463" s="177" t="s">
        <v>264</v>
      </c>
      <c r="K463" s="295">
        <f>IFERROR(VLOOKUP(J463,'Pricing source'!B:L,3,0),0)</f>
        <v>348</v>
      </c>
      <c r="M463" s="295">
        <f>IFERROR(VLOOKUP(L463,'Pricing source'!B:L,3,0),0)</f>
        <v>0</v>
      </c>
      <c r="P463" s="295">
        <f t="shared" si="11"/>
        <v>5124</v>
      </c>
    </row>
    <row r="464" spans="1:16">
      <c r="B464" s="178" t="s">
        <v>4309</v>
      </c>
      <c r="C464" s="177" t="s">
        <v>1083</v>
      </c>
      <c r="D464" s="177" t="s">
        <v>262</v>
      </c>
      <c r="E464" s="295">
        <f>IFERROR(VLOOKUP(D464,'Pricing source'!B:L,3,0),0)</f>
        <v>1093</v>
      </c>
      <c r="F464" s="177" t="s">
        <v>242</v>
      </c>
      <c r="G464" s="295">
        <f>IFERROR(VLOOKUP(F464,'Pricing source'!B:L,3,0),0)</f>
        <v>3740</v>
      </c>
      <c r="H464" s="177" t="s">
        <v>335</v>
      </c>
      <c r="I464" s="295">
        <f>IFERROR(VLOOKUP(H464,'Pricing source'!B:L,3,0),0)</f>
        <v>294</v>
      </c>
      <c r="J464" s="177" t="s">
        <v>264</v>
      </c>
      <c r="K464" s="295">
        <f>IFERROR(VLOOKUP(J464,'Pricing source'!B:L,3,0),0)</f>
        <v>348</v>
      </c>
      <c r="M464" s="295">
        <f>IFERROR(VLOOKUP(L464,'Pricing source'!B:L,3,0),0)</f>
        <v>0</v>
      </c>
      <c r="P464" s="295">
        <f t="shared" si="11"/>
        <v>5475</v>
      </c>
    </row>
    <row r="465" spans="1:16">
      <c r="B465" s="178" t="s">
        <v>4309</v>
      </c>
      <c r="C465" s="177" t="s">
        <v>1084</v>
      </c>
      <c r="D465" s="177" t="s">
        <v>262</v>
      </c>
      <c r="E465" s="295">
        <f>IFERROR(VLOOKUP(D465,'Pricing source'!B:L,3,0),0)</f>
        <v>1093</v>
      </c>
      <c r="F465" s="177" t="s">
        <v>246</v>
      </c>
      <c r="G465" s="295">
        <f>IFERROR(VLOOKUP(F465,'Pricing source'!B:L,3,0),0)</f>
        <v>4073</v>
      </c>
      <c r="H465" s="177" t="s">
        <v>335</v>
      </c>
      <c r="I465" s="295">
        <f>IFERROR(VLOOKUP(H465,'Pricing source'!B:L,3,0),0)</f>
        <v>294</v>
      </c>
      <c r="J465" s="177" t="s">
        <v>264</v>
      </c>
      <c r="K465" s="295">
        <f>IFERROR(VLOOKUP(J465,'Pricing source'!B:L,3,0),0)</f>
        <v>348</v>
      </c>
      <c r="M465" s="295">
        <f>IFERROR(VLOOKUP(L465,'Pricing source'!B:L,3,0),0)</f>
        <v>0</v>
      </c>
      <c r="P465" s="295">
        <f t="shared" si="11"/>
        <v>5808</v>
      </c>
    </row>
    <row r="466" spans="1:16">
      <c r="B466" s="178" t="s">
        <v>4309</v>
      </c>
      <c r="C466" s="177" t="s">
        <v>1085</v>
      </c>
      <c r="D466" s="177" t="s">
        <v>262</v>
      </c>
      <c r="E466" s="295">
        <f>IFERROR(VLOOKUP(D466,'Pricing source'!B:L,3,0),0)</f>
        <v>1093</v>
      </c>
      <c r="F466" s="177" t="s">
        <v>243</v>
      </c>
      <c r="G466" s="295">
        <f>IFERROR(VLOOKUP(F466,'Pricing source'!B:L,3,0),0)</f>
        <v>4819</v>
      </c>
      <c r="H466" s="177" t="s">
        <v>335</v>
      </c>
      <c r="I466" s="295">
        <f>IFERROR(VLOOKUP(H466,'Pricing source'!B:L,3,0),0)</f>
        <v>294</v>
      </c>
      <c r="J466" s="177" t="s">
        <v>264</v>
      </c>
      <c r="K466" s="295">
        <f>IFERROR(VLOOKUP(J466,'Pricing source'!B:L,3,0),0)</f>
        <v>348</v>
      </c>
      <c r="M466" s="295">
        <f>IFERROR(VLOOKUP(L466,'Pricing source'!B:L,3,0),0)</f>
        <v>0</v>
      </c>
      <c r="P466" s="295">
        <f t="shared" si="11"/>
        <v>6554</v>
      </c>
    </row>
    <row r="467" spans="1:16">
      <c r="B467" s="178" t="s">
        <v>4309</v>
      </c>
      <c r="C467" s="177" t="s">
        <v>1086</v>
      </c>
      <c r="D467" s="177" t="s">
        <v>262</v>
      </c>
      <c r="E467" s="295">
        <f>IFERROR(VLOOKUP(D467,'Pricing source'!B:L,3,0),0)</f>
        <v>1093</v>
      </c>
      <c r="F467" s="177" t="s">
        <v>247</v>
      </c>
      <c r="G467" s="295">
        <f>IFERROR(VLOOKUP(F467,'Pricing source'!B:L,3,0),0)</f>
        <v>5236</v>
      </c>
      <c r="H467" s="177" t="s">
        <v>335</v>
      </c>
      <c r="I467" s="295">
        <f>IFERROR(VLOOKUP(H467,'Pricing source'!B:L,3,0),0)</f>
        <v>294</v>
      </c>
      <c r="J467" s="177" t="s">
        <v>264</v>
      </c>
      <c r="K467" s="295">
        <f>IFERROR(VLOOKUP(J467,'Pricing source'!B:L,3,0),0)</f>
        <v>348</v>
      </c>
      <c r="M467" s="295">
        <f>IFERROR(VLOOKUP(L467,'Pricing source'!B:L,3,0),0)</f>
        <v>0</v>
      </c>
      <c r="P467" s="295">
        <f t="shared" si="11"/>
        <v>6971</v>
      </c>
    </row>
    <row r="468" spans="1:16">
      <c r="B468" s="178" t="s">
        <v>4309</v>
      </c>
      <c r="C468" s="177" t="s">
        <v>1087</v>
      </c>
      <c r="D468" s="177" t="s">
        <v>262</v>
      </c>
      <c r="E468" s="295">
        <f>IFERROR(VLOOKUP(D468,'Pricing source'!B:L,3,0),0)</f>
        <v>1093</v>
      </c>
      <c r="F468" s="177" t="s">
        <v>244</v>
      </c>
      <c r="G468" s="295">
        <f>IFERROR(VLOOKUP(F468,'Pricing source'!B:L,3,0),0)</f>
        <v>6220</v>
      </c>
      <c r="H468" s="177" t="s">
        <v>335</v>
      </c>
      <c r="I468" s="295">
        <f>IFERROR(VLOOKUP(H468,'Pricing source'!B:L,3,0),0)</f>
        <v>294</v>
      </c>
      <c r="J468" s="177" t="s">
        <v>264</v>
      </c>
      <c r="K468" s="295">
        <f>IFERROR(VLOOKUP(J468,'Pricing source'!B:L,3,0),0)</f>
        <v>348</v>
      </c>
      <c r="M468" s="295">
        <f>IFERROR(VLOOKUP(L468,'Pricing source'!B:L,3,0),0)</f>
        <v>0</v>
      </c>
      <c r="P468" s="295">
        <f t="shared" si="11"/>
        <v>7955</v>
      </c>
    </row>
    <row r="469" spans="1:16">
      <c r="B469" s="178" t="s">
        <v>4309</v>
      </c>
      <c r="C469" s="177" t="s">
        <v>1088</v>
      </c>
      <c r="D469" s="177" t="s">
        <v>262</v>
      </c>
      <c r="E469" s="295">
        <f>IFERROR(VLOOKUP(D469,'Pricing source'!B:L,3,0),0)</f>
        <v>1093</v>
      </c>
      <c r="F469" s="177" t="s">
        <v>248</v>
      </c>
      <c r="G469" s="295">
        <f>IFERROR(VLOOKUP(F469,'Pricing source'!B:L,3,0),0)</f>
        <v>6571</v>
      </c>
      <c r="H469" s="177" t="s">
        <v>335</v>
      </c>
      <c r="I469" s="295">
        <f>IFERROR(VLOOKUP(H469,'Pricing source'!B:L,3,0),0)</f>
        <v>294</v>
      </c>
      <c r="J469" s="177" t="s">
        <v>264</v>
      </c>
      <c r="K469" s="295">
        <f>IFERROR(VLOOKUP(J469,'Pricing source'!B:L,3,0),0)</f>
        <v>348</v>
      </c>
      <c r="M469" s="295">
        <f>IFERROR(VLOOKUP(L469,'Pricing source'!B:L,3,0),0)</f>
        <v>0</v>
      </c>
      <c r="P469" s="295">
        <f t="shared" si="11"/>
        <v>8306</v>
      </c>
    </row>
    <row r="470" spans="1:16">
      <c r="E470" s="295">
        <f>IFERROR(VLOOKUP(D470,'Pricing source'!B:L,3,0),0)</f>
        <v>0</v>
      </c>
      <c r="G470" s="295">
        <f>IFERROR(VLOOKUP(F470,'Pricing source'!B:L,3,0),0)</f>
        <v>0</v>
      </c>
      <c r="I470" s="295">
        <f>IFERROR(VLOOKUP(H470,'Pricing source'!B:L,3,0),0)</f>
        <v>0</v>
      </c>
      <c r="K470" s="295">
        <f>IFERROR(VLOOKUP(J470,'Pricing source'!B:L,3,0),0)</f>
        <v>0</v>
      </c>
      <c r="M470" s="295">
        <f>IFERROR(VLOOKUP(L470,'Pricing source'!B:L,3,0),0)</f>
        <v>0</v>
      </c>
      <c r="P470" s="295">
        <f t="shared" si="11"/>
        <v>0</v>
      </c>
    </row>
    <row r="471" spans="1:16" s="288" customFormat="1" ht="18.75">
      <c r="A471" s="288" t="s">
        <v>1089</v>
      </c>
      <c r="E471" s="295">
        <f>IFERROR(VLOOKUP(D471,'Pricing source'!B:L,3,0),0)</f>
        <v>0</v>
      </c>
      <c r="G471" s="289">
        <f>IFERROR(VLOOKUP(F471,'Pricing source'!B:L,3,0),0)</f>
        <v>0</v>
      </c>
      <c r="I471" s="295">
        <f>IFERROR(VLOOKUP(H471,'Pricing source'!B:L,3,0),0)</f>
        <v>0</v>
      </c>
      <c r="K471" s="295">
        <f>IFERROR(VLOOKUP(J471,'Pricing source'!B:L,3,0),0)</f>
        <v>0</v>
      </c>
      <c r="M471" s="295">
        <f>IFERROR(VLOOKUP(L471,'Pricing source'!B:L,3,0),0)</f>
        <v>0</v>
      </c>
      <c r="P471" s="289">
        <f t="shared" si="11"/>
        <v>0</v>
      </c>
    </row>
    <row r="472" spans="1:16">
      <c r="A472" s="575"/>
      <c r="B472" s="575"/>
      <c r="C472" s="575"/>
      <c r="D472" s="575"/>
      <c r="E472" s="576">
        <f>IFERROR(VLOOKUP(D472,'Pricing source'!B:L,3,0),0)</f>
        <v>0</v>
      </c>
      <c r="F472" s="575"/>
      <c r="G472" s="577">
        <f>IFERROR(VLOOKUP(F472,'Pricing source'!B:L,3,0),0)</f>
        <v>0</v>
      </c>
      <c r="H472" s="575"/>
      <c r="I472" s="576">
        <f>IFERROR(VLOOKUP(H472,'Pricing source'!B:L,3,0),0)</f>
        <v>0</v>
      </c>
      <c r="J472" s="575"/>
      <c r="K472" s="576">
        <f>IFERROR(VLOOKUP(J472,'Pricing source'!B:L,3,0),0)</f>
        <v>0</v>
      </c>
      <c r="L472" s="575"/>
      <c r="M472" s="576">
        <f>IFERROR(VLOOKUP(L472,'Pricing source'!B:L,3,0),0)</f>
        <v>0</v>
      </c>
      <c r="N472" s="575"/>
      <c r="O472" s="575"/>
      <c r="P472" s="577">
        <f t="shared" si="11"/>
        <v>0</v>
      </c>
    </row>
    <row r="473" spans="1:16">
      <c r="B473" s="178" t="s">
        <v>6592</v>
      </c>
      <c r="C473" s="177" t="s">
        <v>835</v>
      </c>
      <c r="D473" s="177" t="s">
        <v>260</v>
      </c>
      <c r="E473" s="295">
        <f>IFERROR(VLOOKUP(D473,'Pricing source'!B:L,3,0),0)</f>
        <v>906</v>
      </c>
      <c r="F473" s="177" t="s">
        <v>238</v>
      </c>
      <c r="G473" s="295">
        <f>IFERROR(VLOOKUP(F473,'Pricing source'!B:L,3,0),0)</f>
        <v>2020</v>
      </c>
      <c r="H473" s="177" t="s">
        <v>336</v>
      </c>
      <c r="I473" s="295">
        <f>IFERROR(VLOOKUP(H473,'Pricing source'!B:L,3,0),0)</f>
        <v>188</v>
      </c>
      <c r="J473" s="177" t="s">
        <v>264</v>
      </c>
      <c r="K473" s="295">
        <f>IFERROR(VLOOKUP(J473,'Pricing source'!B:L,3,0),0)</f>
        <v>348</v>
      </c>
      <c r="M473" s="295">
        <f>IFERROR(VLOOKUP(L473,'Pricing source'!B:L,3,0),0)</f>
        <v>0</v>
      </c>
      <c r="P473" s="295">
        <f t="shared" si="11"/>
        <v>3462</v>
      </c>
    </row>
    <row r="474" spans="1:16">
      <c r="B474" s="178" t="s">
        <v>6593</v>
      </c>
      <c r="C474" s="177" t="s">
        <v>852</v>
      </c>
      <c r="D474" s="177" t="s">
        <v>260</v>
      </c>
      <c r="E474" s="295">
        <f>IFERROR(VLOOKUP(D474,'Pricing source'!B:L,3,0),0)</f>
        <v>906</v>
      </c>
      <c r="F474" s="177" t="s">
        <v>239</v>
      </c>
      <c r="G474" s="295">
        <f>IFERROR(VLOOKUP(F474,'Pricing source'!B:L,3,0),0)</f>
        <v>2308</v>
      </c>
      <c r="H474" s="177" t="s">
        <v>336</v>
      </c>
      <c r="I474" s="295">
        <f>IFERROR(VLOOKUP(H474,'Pricing source'!B:L,3,0),0)</f>
        <v>188</v>
      </c>
      <c r="J474" s="177" t="s">
        <v>264</v>
      </c>
      <c r="K474" s="295">
        <f>IFERROR(VLOOKUP(J474,'Pricing source'!B:L,3,0),0)</f>
        <v>348</v>
      </c>
      <c r="M474" s="295">
        <f>IFERROR(VLOOKUP(L474,'Pricing source'!B:L,3,0),0)</f>
        <v>0</v>
      </c>
      <c r="P474" s="295">
        <f t="shared" si="11"/>
        <v>3750</v>
      </c>
    </row>
    <row r="475" spans="1:16">
      <c r="B475" s="178" t="s">
        <v>6594</v>
      </c>
      <c r="C475" s="177" t="s">
        <v>872</v>
      </c>
      <c r="D475" s="177" t="s">
        <v>261</v>
      </c>
      <c r="E475" s="295">
        <f>IFERROR(VLOOKUP(D475,'Pricing source'!B:L,3,0),0)</f>
        <v>1092</v>
      </c>
      <c r="F475" s="177" t="s">
        <v>240</v>
      </c>
      <c r="G475" s="295">
        <f>IFERROR(VLOOKUP(F475,'Pricing source'!B:L,3,0),0)</f>
        <v>2440</v>
      </c>
      <c r="H475" s="177" t="s">
        <v>336</v>
      </c>
      <c r="I475" s="295">
        <f>IFERROR(VLOOKUP(H475,'Pricing source'!B:L,3,0),0)</f>
        <v>188</v>
      </c>
      <c r="J475" s="177" t="s">
        <v>264</v>
      </c>
      <c r="K475" s="295">
        <f>IFERROR(VLOOKUP(J475,'Pricing source'!B:L,3,0),0)</f>
        <v>348</v>
      </c>
      <c r="M475" s="295">
        <f>IFERROR(VLOOKUP(L475,'Pricing source'!B:L,3,0),0)</f>
        <v>0</v>
      </c>
      <c r="P475" s="295">
        <f t="shared" si="11"/>
        <v>4068</v>
      </c>
    </row>
    <row r="476" spans="1:16">
      <c r="B476" s="178" t="s">
        <v>4309</v>
      </c>
      <c r="C476" s="177" t="s">
        <v>1090</v>
      </c>
      <c r="D476" s="177" t="s">
        <v>261</v>
      </c>
      <c r="E476" s="295">
        <f>IFERROR(VLOOKUP(D476,'Pricing source'!B:L,3,0),0)</f>
        <v>1092</v>
      </c>
      <c r="F476" s="177" t="s">
        <v>241</v>
      </c>
      <c r="G476" s="295">
        <f>IFERROR(VLOOKUP(F476,'Pricing source'!B:L,3,0),0)</f>
        <v>3075</v>
      </c>
      <c r="H476" s="177" t="s">
        <v>336</v>
      </c>
      <c r="I476" s="295">
        <f>IFERROR(VLOOKUP(H476,'Pricing source'!B:L,3,0),0)</f>
        <v>188</v>
      </c>
      <c r="J476" s="177" t="s">
        <v>264</v>
      </c>
      <c r="K476" s="295">
        <f>IFERROR(VLOOKUP(J476,'Pricing source'!B:L,3,0),0)</f>
        <v>348</v>
      </c>
      <c r="M476" s="295">
        <f>IFERROR(VLOOKUP(L476,'Pricing source'!B:L,3,0),0)</f>
        <v>0</v>
      </c>
      <c r="P476" s="295">
        <f t="shared" si="11"/>
        <v>4703</v>
      </c>
    </row>
    <row r="477" spans="1:16">
      <c r="B477" s="178" t="s">
        <v>4309</v>
      </c>
      <c r="C477" s="177" t="s">
        <v>1091</v>
      </c>
      <c r="D477" s="177" t="s">
        <v>261</v>
      </c>
      <c r="E477" s="295">
        <f>IFERROR(VLOOKUP(D477,'Pricing source'!B:L,3,0),0)</f>
        <v>1092</v>
      </c>
      <c r="F477" s="177" t="s">
        <v>245</v>
      </c>
      <c r="G477" s="295">
        <f>IFERROR(VLOOKUP(F477,'Pricing source'!B:L,3,0),0)</f>
        <v>3390</v>
      </c>
      <c r="H477" s="177" t="s">
        <v>336</v>
      </c>
      <c r="I477" s="295">
        <f>IFERROR(VLOOKUP(H477,'Pricing source'!B:L,3,0),0)</f>
        <v>188</v>
      </c>
      <c r="J477" s="177" t="s">
        <v>264</v>
      </c>
      <c r="K477" s="295">
        <f>IFERROR(VLOOKUP(J477,'Pricing source'!B:L,3,0),0)</f>
        <v>348</v>
      </c>
      <c r="M477" s="295">
        <f>IFERROR(VLOOKUP(L477,'Pricing source'!B:L,3,0),0)</f>
        <v>0</v>
      </c>
      <c r="P477" s="295">
        <f t="shared" si="11"/>
        <v>5018</v>
      </c>
    </row>
    <row r="478" spans="1:16">
      <c r="B478" s="178" t="s">
        <v>4309</v>
      </c>
      <c r="C478" s="177" t="s">
        <v>1092</v>
      </c>
      <c r="D478" s="177" t="s">
        <v>262</v>
      </c>
      <c r="E478" s="295">
        <f>IFERROR(VLOOKUP(D478,'Pricing source'!B:L,3,0),0)</f>
        <v>1093</v>
      </c>
      <c r="F478" s="177" t="s">
        <v>242</v>
      </c>
      <c r="G478" s="295">
        <f>IFERROR(VLOOKUP(F478,'Pricing source'!B:L,3,0),0)</f>
        <v>3740</v>
      </c>
      <c r="H478" s="177" t="s">
        <v>336</v>
      </c>
      <c r="I478" s="295">
        <f>IFERROR(VLOOKUP(H478,'Pricing source'!B:L,3,0),0)</f>
        <v>188</v>
      </c>
      <c r="J478" s="177" t="s">
        <v>264</v>
      </c>
      <c r="K478" s="295">
        <f>IFERROR(VLOOKUP(J478,'Pricing source'!B:L,3,0),0)</f>
        <v>348</v>
      </c>
      <c r="M478" s="295">
        <f>IFERROR(VLOOKUP(L478,'Pricing source'!B:L,3,0),0)</f>
        <v>0</v>
      </c>
      <c r="P478" s="295">
        <f t="shared" si="11"/>
        <v>5369</v>
      </c>
    </row>
    <row r="479" spans="1:16">
      <c r="B479" s="178" t="s">
        <v>4309</v>
      </c>
      <c r="C479" s="177" t="s">
        <v>1093</v>
      </c>
      <c r="D479" s="177" t="s">
        <v>262</v>
      </c>
      <c r="E479" s="295">
        <f>IFERROR(VLOOKUP(D479,'Pricing source'!B:L,3,0),0)</f>
        <v>1093</v>
      </c>
      <c r="F479" s="177" t="s">
        <v>246</v>
      </c>
      <c r="G479" s="295">
        <f>IFERROR(VLOOKUP(F479,'Pricing source'!B:L,3,0),0)</f>
        <v>4073</v>
      </c>
      <c r="H479" s="177" t="s">
        <v>336</v>
      </c>
      <c r="I479" s="295">
        <f>IFERROR(VLOOKUP(H479,'Pricing source'!B:L,3,0),0)</f>
        <v>188</v>
      </c>
      <c r="J479" s="177" t="s">
        <v>264</v>
      </c>
      <c r="K479" s="295">
        <f>IFERROR(VLOOKUP(J479,'Pricing source'!B:L,3,0),0)</f>
        <v>348</v>
      </c>
      <c r="M479" s="295">
        <f>IFERROR(VLOOKUP(L479,'Pricing source'!B:L,3,0),0)</f>
        <v>0</v>
      </c>
      <c r="P479" s="295">
        <f t="shared" si="11"/>
        <v>5702</v>
      </c>
    </row>
    <row r="480" spans="1:16">
      <c r="B480" s="178" t="s">
        <v>4309</v>
      </c>
      <c r="C480" s="177" t="s">
        <v>1094</v>
      </c>
      <c r="D480" s="177" t="s">
        <v>262</v>
      </c>
      <c r="E480" s="295">
        <f>IFERROR(VLOOKUP(D480,'Pricing source'!B:L,3,0),0)</f>
        <v>1093</v>
      </c>
      <c r="F480" s="177" t="s">
        <v>243</v>
      </c>
      <c r="G480" s="295">
        <f>IFERROR(VLOOKUP(F480,'Pricing source'!B:L,3,0),0)</f>
        <v>4819</v>
      </c>
      <c r="H480" s="177" t="s">
        <v>336</v>
      </c>
      <c r="I480" s="295">
        <f>IFERROR(VLOOKUP(H480,'Pricing source'!B:L,3,0),0)</f>
        <v>188</v>
      </c>
      <c r="J480" s="177" t="s">
        <v>264</v>
      </c>
      <c r="K480" s="295">
        <f>IFERROR(VLOOKUP(J480,'Pricing source'!B:L,3,0),0)</f>
        <v>348</v>
      </c>
      <c r="M480" s="295">
        <f>IFERROR(VLOOKUP(L480,'Pricing source'!B:L,3,0),0)</f>
        <v>0</v>
      </c>
      <c r="P480" s="295">
        <f t="shared" si="11"/>
        <v>6448</v>
      </c>
    </row>
    <row r="481" spans="1:16">
      <c r="B481" s="178" t="s">
        <v>4309</v>
      </c>
      <c r="C481" s="177" t="s">
        <v>1095</v>
      </c>
      <c r="D481" s="177" t="s">
        <v>262</v>
      </c>
      <c r="E481" s="295">
        <f>IFERROR(VLOOKUP(D481,'Pricing source'!B:L,3,0),0)</f>
        <v>1093</v>
      </c>
      <c r="F481" s="177" t="s">
        <v>247</v>
      </c>
      <c r="G481" s="295">
        <f>IFERROR(VLOOKUP(F481,'Pricing source'!B:L,3,0),0)</f>
        <v>5236</v>
      </c>
      <c r="H481" s="177" t="s">
        <v>336</v>
      </c>
      <c r="I481" s="295">
        <f>IFERROR(VLOOKUP(H481,'Pricing source'!B:L,3,0),0)</f>
        <v>188</v>
      </c>
      <c r="J481" s="177" t="s">
        <v>264</v>
      </c>
      <c r="K481" s="295">
        <f>IFERROR(VLOOKUP(J481,'Pricing source'!B:L,3,0),0)</f>
        <v>348</v>
      </c>
      <c r="M481" s="295">
        <f>IFERROR(VLOOKUP(L481,'Pricing source'!B:L,3,0),0)</f>
        <v>0</v>
      </c>
      <c r="P481" s="295">
        <f t="shared" si="11"/>
        <v>6865</v>
      </c>
    </row>
    <row r="482" spans="1:16">
      <c r="B482" s="178" t="s">
        <v>4309</v>
      </c>
      <c r="C482" s="177" t="s">
        <v>1096</v>
      </c>
      <c r="D482" s="177" t="s">
        <v>262</v>
      </c>
      <c r="E482" s="295">
        <f>IFERROR(VLOOKUP(D482,'Pricing source'!B:L,3,0),0)</f>
        <v>1093</v>
      </c>
      <c r="F482" s="177" t="s">
        <v>244</v>
      </c>
      <c r="G482" s="295">
        <f>IFERROR(VLOOKUP(F482,'Pricing source'!B:L,3,0),0)</f>
        <v>6220</v>
      </c>
      <c r="H482" s="177" t="s">
        <v>336</v>
      </c>
      <c r="I482" s="295">
        <f>IFERROR(VLOOKUP(H482,'Pricing source'!B:L,3,0),0)</f>
        <v>188</v>
      </c>
      <c r="J482" s="177" t="s">
        <v>264</v>
      </c>
      <c r="K482" s="295">
        <f>IFERROR(VLOOKUP(J482,'Pricing source'!B:L,3,0),0)</f>
        <v>348</v>
      </c>
      <c r="M482" s="295">
        <f>IFERROR(VLOOKUP(L482,'Pricing source'!B:L,3,0),0)</f>
        <v>0</v>
      </c>
      <c r="P482" s="295">
        <f t="shared" ref="P482:P545" si="12">M482+K482+I482+G482+E482</f>
        <v>7849</v>
      </c>
    </row>
    <row r="483" spans="1:16">
      <c r="B483" s="178" t="s">
        <v>4309</v>
      </c>
      <c r="C483" s="177" t="s">
        <v>1097</v>
      </c>
      <c r="D483" s="177" t="s">
        <v>262</v>
      </c>
      <c r="E483" s="295">
        <f>IFERROR(VLOOKUP(D483,'Pricing source'!B:L,3,0),0)</f>
        <v>1093</v>
      </c>
      <c r="F483" s="177" t="s">
        <v>248</v>
      </c>
      <c r="G483" s="295">
        <f>IFERROR(VLOOKUP(F483,'Pricing source'!B:L,3,0),0)</f>
        <v>6571</v>
      </c>
      <c r="H483" s="177" t="s">
        <v>336</v>
      </c>
      <c r="I483" s="295">
        <f>IFERROR(VLOOKUP(H483,'Pricing source'!B:L,3,0),0)</f>
        <v>188</v>
      </c>
      <c r="J483" s="177" t="s">
        <v>264</v>
      </c>
      <c r="K483" s="295">
        <f>IFERROR(VLOOKUP(J483,'Pricing source'!B:L,3,0),0)</f>
        <v>348</v>
      </c>
      <c r="M483" s="295">
        <f>IFERROR(VLOOKUP(L483,'Pricing source'!B:L,3,0),0)</f>
        <v>0</v>
      </c>
      <c r="P483" s="295">
        <f t="shared" si="12"/>
        <v>8200</v>
      </c>
    </row>
    <row r="484" spans="1:16">
      <c r="E484" s="295">
        <f>IFERROR(VLOOKUP(D484,'Pricing source'!B:L,3,0),0)</f>
        <v>0</v>
      </c>
      <c r="G484" s="295">
        <f>IFERROR(VLOOKUP(F484,'Pricing source'!B:L,3,0),0)</f>
        <v>0</v>
      </c>
      <c r="I484" s="295">
        <f>IFERROR(VLOOKUP(H484,'Pricing source'!B:L,3,0),0)</f>
        <v>0</v>
      </c>
      <c r="K484" s="295">
        <f>IFERROR(VLOOKUP(J484,'Pricing source'!B:L,3,0),0)</f>
        <v>0</v>
      </c>
      <c r="M484" s="295">
        <f>IFERROR(VLOOKUP(L484,'Pricing source'!B:L,3,0),0)</f>
        <v>0</v>
      </c>
      <c r="P484" s="295">
        <f t="shared" si="12"/>
        <v>0</v>
      </c>
    </row>
    <row r="485" spans="1:16" s="288" customFormat="1" ht="18.75">
      <c r="A485" s="288" t="s">
        <v>1098</v>
      </c>
      <c r="E485" s="295">
        <f>IFERROR(VLOOKUP(D485,'Pricing source'!B:L,3,0),0)</f>
        <v>0</v>
      </c>
      <c r="G485" s="289">
        <f>IFERROR(VLOOKUP(F485,'Pricing source'!B:L,3,0),0)</f>
        <v>0</v>
      </c>
      <c r="I485" s="295">
        <f>IFERROR(VLOOKUP(H485,'Pricing source'!B:L,3,0),0)</f>
        <v>0</v>
      </c>
      <c r="K485" s="295">
        <f>IFERROR(VLOOKUP(J485,'Pricing source'!B:L,3,0),0)</f>
        <v>0</v>
      </c>
      <c r="M485" s="295">
        <f>IFERROR(VLOOKUP(L485,'Pricing source'!B:L,3,0),0)</f>
        <v>0</v>
      </c>
      <c r="P485" s="289">
        <f t="shared" si="12"/>
        <v>0</v>
      </c>
    </row>
    <row r="486" spans="1:16">
      <c r="A486" s="575"/>
      <c r="B486" s="575"/>
      <c r="C486" s="575"/>
      <c r="D486" s="575"/>
      <c r="E486" s="576">
        <f>IFERROR(VLOOKUP(D486,'Pricing source'!B:L,3,0),0)</f>
        <v>0</v>
      </c>
      <c r="F486" s="575"/>
      <c r="G486" s="577">
        <f>IFERROR(VLOOKUP(F486,'Pricing source'!B:L,3,0),0)</f>
        <v>0</v>
      </c>
      <c r="H486" s="575"/>
      <c r="I486" s="576">
        <f>IFERROR(VLOOKUP(H486,'Pricing source'!B:L,3,0),0)</f>
        <v>0</v>
      </c>
      <c r="J486" s="575"/>
      <c r="K486" s="576">
        <f>IFERROR(VLOOKUP(J486,'Pricing source'!B:L,3,0),0)</f>
        <v>0</v>
      </c>
      <c r="L486" s="575"/>
      <c r="M486" s="576">
        <f>IFERROR(VLOOKUP(L486,'Pricing source'!B:L,3,0),0)</f>
        <v>0</v>
      </c>
      <c r="N486" s="575"/>
      <c r="O486" s="575"/>
      <c r="P486" s="577">
        <f t="shared" si="12"/>
        <v>0</v>
      </c>
    </row>
    <row r="487" spans="1:16">
      <c r="B487" s="178" t="s">
        <v>6595</v>
      </c>
      <c r="C487" s="177" t="s">
        <v>833</v>
      </c>
      <c r="D487" s="177" t="s">
        <v>260</v>
      </c>
      <c r="E487" s="295">
        <f>IFERROR(VLOOKUP(D487,'Pricing source'!B:L,3,0),0)</f>
        <v>906</v>
      </c>
      <c r="F487" s="177" t="s">
        <v>250</v>
      </c>
      <c r="G487" s="295">
        <f>IFERROR(VLOOKUP(F487,'Pricing source'!B:L,3,0),0)</f>
        <v>670</v>
      </c>
      <c r="H487" s="177" t="s">
        <v>335</v>
      </c>
      <c r="I487" s="295">
        <f>IFERROR(VLOOKUP(H487,'Pricing source'!B:L,3,0),0)</f>
        <v>294</v>
      </c>
      <c r="J487" s="177" t="s">
        <v>263</v>
      </c>
      <c r="K487" s="295">
        <f>IFERROR(VLOOKUP(J487,'Pricing source'!B:L,3,0),0)</f>
        <v>328</v>
      </c>
      <c r="M487" s="295">
        <f>IFERROR(VLOOKUP(L487,'Pricing source'!B:L,3,0),0)</f>
        <v>0</v>
      </c>
      <c r="P487" s="295">
        <f t="shared" si="12"/>
        <v>2198</v>
      </c>
    </row>
    <row r="488" spans="1:16">
      <c r="B488" s="178" t="s">
        <v>6596</v>
      </c>
      <c r="C488" s="177" t="s">
        <v>850</v>
      </c>
      <c r="D488" s="177" t="s">
        <v>260</v>
      </c>
      <c r="E488" s="295">
        <f>IFERROR(VLOOKUP(D488,'Pricing source'!B:L,3,0),0)</f>
        <v>906</v>
      </c>
      <c r="F488" s="177" t="s">
        <v>251</v>
      </c>
      <c r="G488" s="295">
        <f>IFERROR(VLOOKUP(F488,'Pricing source'!B:L,3,0),0)</f>
        <v>1348</v>
      </c>
      <c r="H488" s="177" t="s">
        <v>335</v>
      </c>
      <c r="I488" s="295">
        <f>IFERROR(VLOOKUP(H488,'Pricing source'!B:L,3,0),0)</f>
        <v>294</v>
      </c>
      <c r="J488" s="177" t="s">
        <v>263</v>
      </c>
      <c r="K488" s="295">
        <f>IFERROR(VLOOKUP(J488,'Pricing source'!B:L,3,0),0)</f>
        <v>328</v>
      </c>
      <c r="M488" s="295">
        <f>IFERROR(VLOOKUP(L488,'Pricing source'!B:L,3,0),0)</f>
        <v>0</v>
      </c>
      <c r="P488" s="295">
        <f t="shared" si="12"/>
        <v>2876</v>
      </c>
    </row>
    <row r="489" spans="1:16">
      <c r="B489" s="178" t="s">
        <v>6597</v>
      </c>
      <c r="C489" s="177" t="s">
        <v>870</v>
      </c>
      <c r="D489" s="177" t="s">
        <v>261</v>
      </c>
      <c r="E489" s="295">
        <f>IFERROR(VLOOKUP(D489,'Pricing source'!B:L,3,0),0)</f>
        <v>1092</v>
      </c>
      <c r="F489" s="177" t="s">
        <v>252</v>
      </c>
      <c r="G489" s="295">
        <f>IFERROR(VLOOKUP(F489,'Pricing source'!B:L,3,0),0)</f>
        <v>1404</v>
      </c>
      <c r="H489" s="177" t="s">
        <v>335</v>
      </c>
      <c r="I489" s="295">
        <f>IFERROR(VLOOKUP(H489,'Pricing source'!B:L,3,0),0)</f>
        <v>294</v>
      </c>
      <c r="J489" s="177" t="s">
        <v>263</v>
      </c>
      <c r="K489" s="295">
        <f>IFERROR(VLOOKUP(J489,'Pricing source'!B:L,3,0),0)</f>
        <v>328</v>
      </c>
      <c r="M489" s="295">
        <f>IFERROR(VLOOKUP(L489,'Pricing source'!B:L,3,0),0)</f>
        <v>0</v>
      </c>
      <c r="P489" s="295">
        <f t="shared" si="12"/>
        <v>3118</v>
      </c>
    </row>
    <row r="490" spans="1:16">
      <c r="B490" s="178" t="s">
        <v>6598</v>
      </c>
      <c r="C490" s="177" t="s">
        <v>886</v>
      </c>
      <c r="D490" s="177" t="s">
        <v>261</v>
      </c>
      <c r="E490" s="295">
        <f>IFERROR(VLOOKUP(D490,'Pricing source'!B:L,3,0),0)</f>
        <v>1092</v>
      </c>
      <c r="F490" s="177" t="s">
        <v>253</v>
      </c>
      <c r="G490" s="295">
        <f>IFERROR(VLOOKUP(F490,'Pricing source'!B:L,3,0),0)</f>
        <v>1417</v>
      </c>
      <c r="H490" s="177" t="s">
        <v>335</v>
      </c>
      <c r="I490" s="295">
        <f>IFERROR(VLOOKUP(H490,'Pricing source'!B:L,3,0),0)</f>
        <v>294</v>
      </c>
      <c r="J490" s="177" t="s">
        <v>263</v>
      </c>
      <c r="K490" s="295">
        <f>IFERROR(VLOOKUP(J490,'Pricing source'!B:L,3,0),0)</f>
        <v>328</v>
      </c>
      <c r="M490" s="295">
        <f>IFERROR(VLOOKUP(L490,'Pricing source'!B:L,3,0),0)</f>
        <v>0</v>
      </c>
      <c r="P490" s="295">
        <f t="shared" si="12"/>
        <v>3131</v>
      </c>
    </row>
    <row r="491" spans="1:16">
      <c r="B491" s="178" t="s">
        <v>6599</v>
      </c>
      <c r="C491" s="177" t="s">
        <v>776</v>
      </c>
      <c r="D491" s="177" t="s">
        <v>262</v>
      </c>
      <c r="E491" s="295">
        <f>IFERROR(VLOOKUP(D491,'Pricing source'!B:L,3,0),0)</f>
        <v>1093</v>
      </c>
      <c r="F491" s="177" t="s">
        <v>254</v>
      </c>
      <c r="G491" s="295">
        <f>IFERROR(VLOOKUP(F491,'Pricing source'!B:L,3,0),0)</f>
        <v>2102</v>
      </c>
      <c r="H491" s="177" t="s">
        <v>335</v>
      </c>
      <c r="I491" s="295">
        <f>IFERROR(VLOOKUP(H491,'Pricing source'!B:L,3,0),0)</f>
        <v>294</v>
      </c>
      <c r="J491" s="177" t="s">
        <v>263</v>
      </c>
      <c r="K491" s="295">
        <f>IFERROR(VLOOKUP(J491,'Pricing source'!B:L,3,0),0)</f>
        <v>328</v>
      </c>
      <c r="M491" s="295">
        <f>IFERROR(VLOOKUP(L491,'Pricing source'!B:L,3,0),0)</f>
        <v>0</v>
      </c>
      <c r="P491" s="295">
        <f t="shared" si="12"/>
        <v>3817</v>
      </c>
    </row>
    <row r="492" spans="1:16">
      <c r="B492" s="178" t="s">
        <v>6600</v>
      </c>
      <c r="C492" s="177" t="s">
        <v>779</v>
      </c>
      <c r="D492" s="177" t="s">
        <v>262</v>
      </c>
      <c r="E492" s="295">
        <f>IFERROR(VLOOKUP(D492,'Pricing source'!B:L,3,0),0)</f>
        <v>1093</v>
      </c>
      <c r="F492" s="177" t="s">
        <v>257</v>
      </c>
      <c r="G492" s="295">
        <f>IFERROR(VLOOKUP(F492,'Pricing source'!B:L,3,0),0)</f>
        <v>2466</v>
      </c>
      <c r="H492" s="177" t="s">
        <v>335</v>
      </c>
      <c r="I492" s="295">
        <f>IFERROR(VLOOKUP(H492,'Pricing source'!B:L,3,0),0)</f>
        <v>294</v>
      </c>
      <c r="J492" s="177" t="s">
        <v>263</v>
      </c>
      <c r="K492" s="295">
        <f>IFERROR(VLOOKUP(J492,'Pricing source'!B:L,3,0),0)</f>
        <v>328</v>
      </c>
      <c r="M492" s="295">
        <f>IFERROR(VLOOKUP(L492,'Pricing source'!B:L,3,0),0)</f>
        <v>0</v>
      </c>
      <c r="P492" s="295">
        <f t="shared" si="12"/>
        <v>4181</v>
      </c>
    </row>
    <row r="493" spans="1:16">
      <c r="B493" s="178" t="s">
        <v>6601</v>
      </c>
      <c r="C493" s="177" t="s">
        <v>792</v>
      </c>
      <c r="D493" s="177" t="s">
        <v>262</v>
      </c>
      <c r="E493" s="295">
        <f>IFERROR(VLOOKUP(D493,'Pricing source'!B:L,3,0),0)</f>
        <v>1093</v>
      </c>
      <c r="F493" s="177" t="s">
        <v>255</v>
      </c>
      <c r="G493" s="295">
        <f>IFERROR(VLOOKUP(F493,'Pricing source'!B:L,3,0),0)</f>
        <v>2784</v>
      </c>
      <c r="H493" s="177" t="s">
        <v>335</v>
      </c>
      <c r="I493" s="295">
        <f>IFERROR(VLOOKUP(H493,'Pricing source'!B:L,3,0),0)</f>
        <v>294</v>
      </c>
      <c r="J493" s="177" t="s">
        <v>263</v>
      </c>
      <c r="K493" s="295">
        <f>IFERROR(VLOOKUP(J493,'Pricing source'!B:L,3,0),0)</f>
        <v>328</v>
      </c>
      <c r="M493" s="295">
        <f>IFERROR(VLOOKUP(L493,'Pricing source'!B:L,3,0),0)</f>
        <v>0</v>
      </c>
      <c r="P493" s="295">
        <f t="shared" si="12"/>
        <v>4499</v>
      </c>
    </row>
    <row r="494" spans="1:16">
      <c r="B494" s="178" t="s">
        <v>6602</v>
      </c>
      <c r="C494" s="177" t="s">
        <v>795</v>
      </c>
      <c r="D494" s="177" t="s">
        <v>262</v>
      </c>
      <c r="E494" s="295">
        <f>IFERROR(VLOOKUP(D494,'Pricing source'!B:L,3,0),0)</f>
        <v>1093</v>
      </c>
      <c r="F494" s="177" t="s">
        <v>258</v>
      </c>
      <c r="G494" s="295">
        <f>IFERROR(VLOOKUP(F494,'Pricing source'!B:L,3,0),0)</f>
        <v>3198</v>
      </c>
      <c r="H494" s="177" t="s">
        <v>335</v>
      </c>
      <c r="I494" s="295">
        <f>IFERROR(VLOOKUP(H494,'Pricing source'!B:L,3,0),0)</f>
        <v>294</v>
      </c>
      <c r="J494" s="177" t="s">
        <v>263</v>
      </c>
      <c r="K494" s="295">
        <f>IFERROR(VLOOKUP(J494,'Pricing source'!B:L,3,0),0)</f>
        <v>328</v>
      </c>
      <c r="M494" s="295">
        <f>IFERROR(VLOOKUP(L494,'Pricing source'!B:L,3,0),0)</f>
        <v>0</v>
      </c>
      <c r="P494" s="295">
        <f t="shared" si="12"/>
        <v>4913</v>
      </c>
    </row>
    <row r="495" spans="1:16">
      <c r="B495" s="178" t="s">
        <v>6603</v>
      </c>
      <c r="C495" s="177" t="s">
        <v>808</v>
      </c>
      <c r="D495" s="177" t="s">
        <v>262</v>
      </c>
      <c r="E495" s="295">
        <f>IFERROR(VLOOKUP(D495,'Pricing source'!B:L,3,0),0)</f>
        <v>1093</v>
      </c>
      <c r="F495" s="177" t="s">
        <v>256</v>
      </c>
      <c r="G495" s="295">
        <f>IFERROR(VLOOKUP(F495,'Pricing source'!B:L,3,0),0)</f>
        <v>3989</v>
      </c>
      <c r="H495" s="177" t="s">
        <v>335</v>
      </c>
      <c r="I495" s="295">
        <f>IFERROR(VLOOKUP(H495,'Pricing source'!B:L,3,0),0)</f>
        <v>294</v>
      </c>
      <c r="J495" s="177" t="s">
        <v>263</v>
      </c>
      <c r="K495" s="295">
        <f>IFERROR(VLOOKUP(J495,'Pricing source'!B:L,3,0),0)</f>
        <v>328</v>
      </c>
      <c r="M495" s="295">
        <f>IFERROR(VLOOKUP(L495,'Pricing source'!B:L,3,0),0)</f>
        <v>0</v>
      </c>
      <c r="P495" s="295">
        <f t="shared" si="12"/>
        <v>5704</v>
      </c>
    </row>
    <row r="496" spans="1:16">
      <c r="B496" s="178" t="s">
        <v>6604</v>
      </c>
      <c r="C496" s="177" t="s">
        <v>811</v>
      </c>
      <c r="D496" s="177" t="s">
        <v>262</v>
      </c>
      <c r="E496" s="295">
        <f>IFERROR(VLOOKUP(D496,'Pricing source'!B:L,3,0),0)</f>
        <v>1093</v>
      </c>
      <c r="F496" s="177" t="s">
        <v>259</v>
      </c>
      <c r="G496" s="295">
        <f>IFERROR(VLOOKUP(F496,'Pricing source'!B:L,3,0),0)</f>
        <v>4330</v>
      </c>
      <c r="H496" s="177" t="s">
        <v>335</v>
      </c>
      <c r="I496" s="295">
        <f>IFERROR(VLOOKUP(H496,'Pricing source'!B:L,3,0),0)</f>
        <v>294</v>
      </c>
      <c r="J496" s="177" t="s">
        <v>263</v>
      </c>
      <c r="K496" s="295">
        <f>IFERROR(VLOOKUP(J496,'Pricing source'!B:L,3,0),0)</f>
        <v>328</v>
      </c>
      <c r="M496" s="295">
        <f>IFERROR(VLOOKUP(L496,'Pricing source'!B:L,3,0),0)</f>
        <v>0</v>
      </c>
      <c r="P496" s="295">
        <f t="shared" si="12"/>
        <v>6045</v>
      </c>
    </row>
    <row r="497" spans="1:16">
      <c r="E497" s="295">
        <f>IFERROR(VLOOKUP(D497,'Pricing source'!B:L,3,0),0)</f>
        <v>0</v>
      </c>
      <c r="G497" s="295">
        <f>IFERROR(VLOOKUP(F497,'Pricing source'!B:L,3,0),0)</f>
        <v>0</v>
      </c>
      <c r="I497" s="295">
        <f>IFERROR(VLOOKUP(H497,'Pricing source'!B:L,3,0),0)</f>
        <v>0</v>
      </c>
      <c r="K497" s="295">
        <f>IFERROR(VLOOKUP(J497,'Pricing source'!B:L,3,0),0)</f>
        <v>0</v>
      </c>
      <c r="M497" s="295">
        <f>IFERROR(VLOOKUP(L497,'Pricing source'!B:L,3,0),0)</f>
        <v>0</v>
      </c>
      <c r="P497" s="295">
        <f t="shared" si="12"/>
        <v>0</v>
      </c>
    </row>
    <row r="498" spans="1:16" s="288" customFormat="1" ht="18.75">
      <c r="A498" s="288" t="s">
        <v>1099</v>
      </c>
      <c r="E498" s="295">
        <f>IFERROR(VLOOKUP(D498,'Pricing source'!B:L,3,0),0)</f>
        <v>0</v>
      </c>
      <c r="G498" s="289">
        <f>IFERROR(VLOOKUP(F498,'Pricing source'!B:L,3,0),0)</f>
        <v>0</v>
      </c>
      <c r="I498" s="295">
        <f>IFERROR(VLOOKUP(H498,'Pricing source'!B:L,3,0),0)</f>
        <v>0</v>
      </c>
      <c r="K498" s="295">
        <f>IFERROR(VLOOKUP(J498,'Pricing source'!B:L,3,0),0)</f>
        <v>0</v>
      </c>
      <c r="M498" s="295">
        <f>IFERROR(VLOOKUP(L498,'Pricing source'!B:L,3,0),0)</f>
        <v>0</v>
      </c>
      <c r="P498" s="289">
        <f t="shared" si="12"/>
        <v>0</v>
      </c>
    </row>
    <row r="499" spans="1:16">
      <c r="A499" s="575"/>
      <c r="B499" s="575"/>
      <c r="C499" s="575"/>
      <c r="D499" s="575"/>
      <c r="E499" s="576">
        <f>IFERROR(VLOOKUP(D499,'Pricing source'!B:L,3,0),0)</f>
        <v>0</v>
      </c>
      <c r="F499" s="575"/>
      <c r="G499" s="577">
        <f>IFERROR(VLOOKUP(F499,'Pricing source'!B:L,3,0),0)</f>
        <v>0</v>
      </c>
      <c r="H499" s="575"/>
      <c r="I499" s="576">
        <f>IFERROR(VLOOKUP(H499,'Pricing source'!B:L,3,0),0)</f>
        <v>0</v>
      </c>
      <c r="J499" s="575"/>
      <c r="K499" s="576">
        <f>IFERROR(VLOOKUP(J499,'Pricing source'!B:L,3,0),0)</f>
        <v>0</v>
      </c>
      <c r="L499" s="575"/>
      <c r="M499" s="576">
        <f>IFERROR(VLOOKUP(L499,'Pricing source'!B:L,3,0),0)</f>
        <v>0</v>
      </c>
      <c r="N499" s="575"/>
      <c r="O499" s="575"/>
      <c r="P499" s="577">
        <f t="shared" si="12"/>
        <v>0</v>
      </c>
    </row>
    <row r="500" spans="1:16">
      <c r="B500" s="178" t="s">
        <v>1100</v>
      </c>
      <c r="C500" s="177" t="s">
        <v>832</v>
      </c>
      <c r="D500" s="177" t="s">
        <v>260</v>
      </c>
      <c r="E500" s="295">
        <f>IFERROR(VLOOKUP(D500,'Pricing source'!B:L,3,0),0)</f>
        <v>906</v>
      </c>
      <c r="F500" s="177" t="s">
        <v>250</v>
      </c>
      <c r="G500" s="295">
        <f>IFERROR(VLOOKUP(F500,'Pricing source'!B:L,3,0),0)</f>
        <v>670</v>
      </c>
      <c r="H500" s="177" t="s">
        <v>333</v>
      </c>
      <c r="I500" s="295">
        <f>IFERROR(VLOOKUP(H500,'Pricing source'!B:L,3,0),0)</f>
        <v>188</v>
      </c>
      <c r="J500" s="177" t="s">
        <v>263</v>
      </c>
      <c r="K500" s="295">
        <f>IFERROR(VLOOKUP(J500,'Pricing source'!B:L,3,0),0)</f>
        <v>328</v>
      </c>
      <c r="M500" s="295">
        <f>IFERROR(VLOOKUP(L500,'Pricing source'!B:L,3,0),0)</f>
        <v>0</v>
      </c>
      <c r="P500" s="295">
        <f t="shared" si="12"/>
        <v>2092</v>
      </c>
    </row>
    <row r="501" spans="1:16">
      <c r="B501" s="178" t="s">
        <v>1101</v>
      </c>
      <c r="C501" s="177" t="s">
        <v>849</v>
      </c>
      <c r="D501" s="177" t="s">
        <v>260</v>
      </c>
      <c r="E501" s="295">
        <f>IFERROR(VLOOKUP(D501,'Pricing source'!B:L,3,0),0)</f>
        <v>906</v>
      </c>
      <c r="F501" s="177" t="s">
        <v>251</v>
      </c>
      <c r="G501" s="295">
        <f>IFERROR(VLOOKUP(F501,'Pricing source'!B:L,3,0),0)</f>
        <v>1348</v>
      </c>
      <c r="H501" s="177" t="s">
        <v>333</v>
      </c>
      <c r="I501" s="295">
        <f>IFERROR(VLOOKUP(H501,'Pricing source'!B:L,3,0),0)</f>
        <v>188</v>
      </c>
      <c r="J501" s="177" t="s">
        <v>263</v>
      </c>
      <c r="K501" s="295">
        <f>IFERROR(VLOOKUP(J501,'Pricing source'!B:L,3,0),0)</f>
        <v>328</v>
      </c>
      <c r="M501" s="295">
        <f>IFERROR(VLOOKUP(L501,'Pricing source'!B:L,3,0),0)</f>
        <v>0</v>
      </c>
      <c r="P501" s="295">
        <f t="shared" si="12"/>
        <v>2770</v>
      </c>
    </row>
    <row r="502" spans="1:16">
      <c r="B502" s="178" t="s">
        <v>1102</v>
      </c>
      <c r="C502" s="177" t="s">
        <v>869</v>
      </c>
      <c r="D502" s="177" t="s">
        <v>261</v>
      </c>
      <c r="E502" s="295">
        <f>IFERROR(VLOOKUP(D502,'Pricing source'!B:L,3,0),0)</f>
        <v>1092</v>
      </c>
      <c r="F502" s="177" t="s">
        <v>252</v>
      </c>
      <c r="G502" s="295">
        <f>IFERROR(VLOOKUP(F502,'Pricing source'!B:L,3,0),0)</f>
        <v>1404</v>
      </c>
      <c r="H502" s="177" t="s">
        <v>333</v>
      </c>
      <c r="I502" s="295">
        <f>IFERROR(VLOOKUP(H502,'Pricing source'!B:L,3,0),0)</f>
        <v>188</v>
      </c>
      <c r="J502" s="177" t="s">
        <v>263</v>
      </c>
      <c r="K502" s="295">
        <f>IFERROR(VLOOKUP(J502,'Pricing source'!B:L,3,0),0)</f>
        <v>328</v>
      </c>
      <c r="M502" s="295">
        <f>IFERROR(VLOOKUP(L502,'Pricing source'!B:L,3,0),0)</f>
        <v>0</v>
      </c>
      <c r="P502" s="295">
        <f t="shared" si="12"/>
        <v>3012</v>
      </c>
    </row>
    <row r="503" spans="1:16">
      <c r="B503" s="178" t="s">
        <v>1103</v>
      </c>
      <c r="C503" s="177" t="s">
        <v>885</v>
      </c>
      <c r="D503" s="177" t="s">
        <v>261</v>
      </c>
      <c r="E503" s="295">
        <f>IFERROR(VLOOKUP(D503,'Pricing source'!B:L,3,0),0)</f>
        <v>1092</v>
      </c>
      <c r="F503" s="177" t="s">
        <v>253</v>
      </c>
      <c r="G503" s="295">
        <f>IFERROR(VLOOKUP(F503,'Pricing source'!B:L,3,0),0)</f>
        <v>1417</v>
      </c>
      <c r="H503" s="177" t="s">
        <v>333</v>
      </c>
      <c r="I503" s="295">
        <f>IFERROR(VLOOKUP(H503,'Pricing source'!B:L,3,0),0)</f>
        <v>188</v>
      </c>
      <c r="J503" s="177" t="s">
        <v>263</v>
      </c>
      <c r="K503" s="295">
        <f>IFERROR(VLOOKUP(J503,'Pricing source'!B:L,3,0),0)</f>
        <v>328</v>
      </c>
      <c r="M503" s="295">
        <f>IFERROR(VLOOKUP(L503,'Pricing source'!B:L,3,0),0)</f>
        <v>0</v>
      </c>
      <c r="P503" s="295">
        <f t="shared" si="12"/>
        <v>3025</v>
      </c>
    </row>
    <row r="504" spans="1:16">
      <c r="B504" s="178" t="s">
        <v>1104</v>
      </c>
      <c r="C504" s="177" t="s">
        <v>775</v>
      </c>
      <c r="D504" s="177" t="s">
        <v>262</v>
      </c>
      <c r="E504" s="295">
        <f>IFERROR(VLOOKUP(D504,'Pricing source'!B:L,3,0),0)</f>
        <v>1093</v>
      </c>
      <c r="F504" s="177" t="s">
        <v>254</v>
      </c>
      <c r="G504" s="295">
        <f>IFERROR(VLOOKUP(F504,'Pricing source'!B:L,3,0),0)</f>
        <v>2102</v>
      </c>
      <c r="H504" s="177" t="s">
        <v>333</v>
      </c>
      <c r="I504" s="295">
        <f>IFERROR(VLOOKUP(H504,'Pricing source'!B:L,3,0),0)</f>
        <v>188</v>
      </c>
      <c r="J504" s="177" t="s">
        <v>263</v>
      </c>
      <c r="K504" s="295">
        <f>IFERROR(VLOOKUP(J504,'Pricing source'!B:L,3,0),0)</f>
        <v>328</v>
      </c>
      <c r="M504" s="295">
        <f>IFERROR(VLOOKUP(L504,'Pricing source'!B:L,3,0),0)</f>
        <v>0</v>
      </c>
      <c r="P504" s="295">
        <f t="shared" si="12"/>
        <v>3711</v>
      </c>
    </row>
    <row r="505" spans="1:16">
      <c r="B505" s="178" t="s">
        <v>1105</v>
      </c>
      <c r="C505" s="177" t="s">
        <v>778</v>
      </c>
      <c r="D505" s="177" t="s">
        <v>262</v>
      </c>
      <c r="E505" s="295">
        <f>IFERROR(VLOOKUP(D505,'Pricing source'!B:L,3,0),0)</f>
        <v>1093</v>
      </c>
      <c r="F505" s="177" t="s">
        <v>257</v>
      </c>
      <c r="G505" s="295">
        <f>IFERROR(VLOOKUP(F505,'Pricing source'!B:L,3,0),0)</f>
        <v>2466</v>
      </c>
      <c r="H505" s="177" t="s">
        <v>333</v>
      </c>
      <c r="I505" s="295">
        <f>IFERROR(VLOOKUP(H505,'Pricing source'!B:L,3,0),0)</f>
        <v>188</v>
      </c>
      <c r="J505" s="177" t="s">
        <v>263</v>
      </c>
      <c r="K505" s="295">
        <f>IFERROR(VLOOKUP(J505,'Pricing source'!B:L,3,0),0)</f>
        <v>328</v>
      </c>
      <c r="M505" s="295">
        <f>IFERROR(VLOOKUP(L505,'Pricing source'!B:L,3,0),0)</f>
        <v>0</v>
      </c>
      <c r="P505" s="295">
        <f t="shared" si="12"/>
        <v>4075</v>
      </c>
    </row>
    <row r="506" spans="1:16">
      <c r="B506" s="178" t="s">
        <v>1106</v>
      </c>
      <c r="C506" s="177" t="s">
        <v>791</v>
      </c>
      <c r="D506" s="177" t="s">
        <v>262</v>
      </c>
      <c r="E506" s="295">
        <f>IFERROR(VLOOKUP(D506,'Pricing source'!B:L,3,0),0)</f>
        <v>1093</v>
      </c>
      <c r="F506" s="177" t="s">
        <v>255</v>
      </c>
      <c r="G506" s="295">
        <f>IFERROR(VLOOKUP(F506,'Pricing source'!B:L,3,0),0)</f>
        <v>2784</v>
      </c>
      <c r="H506" s="177" t="s">
        <v>333</v>
      </c>
      <c r="I506" s="295">
        <f>IFERROR(VLOOKUP(H506,'Pricing source'!B:L,3,0),0)</f>
        <v>188</v>
      </c>
      <c r="J506" s="177" t="s">
        <v>263</v>
      </c>
      <c r="K506" s="295">
        <f>IFERROR(VLOOKUP(J506,'Pricing source'!B:L,3,0),0)</f>
        <v>328</v>
      </c>
      <c r="M506" s="295">
        <f>IFERROR(VLOOKUP(L506,'Pricing source'!B:L,3,0),0)</f>
        <v>0</v>
      </c>
      <c r="P506" s="295">
        <f t="shared" si="12"/>
        <v>4393</v>
      </c>
    </row>
    <row r="507" spans="1:16">
      <c r="B507" s="178" t="s">
        <v>1107</v>
      </c>
      <c r="C507" s="177" t="s">
        <v>794</v>
      </c>
      <c r="D507" s="177" t="s">
        <v>262</v>
      </c>
      <c r="E507" s="295">
        <f>IFERROR(VLOOKUP(D507,'Pricing source'!B:L,3,0),0)</f>
        <v>1093</v>
      </c>
      <c r="F507" s="177" t="s">
        <v>258</v>
      </c>
      <c r="G507" s="295">
        <f>IFERROR(VLOOKUP(F507,'Pricing source'!B:L,3,0),0)</f>
        <v>3198</v>
      </c>
      <c r="H507" s="177" t="s">
        <v>333</v>
      </c>
      <c r="I507" s="295">
        <f>IFERROR(VLOOKUP(H507,'Pricing source'!B:L,3,0),0)</f>
        <v>188</v>
      </c>
      <c r="J507" s="177" t="s">
        <v>263</v>
      </c>
      <c r="K507" s="295">
        <f>IFERROR(VLOOKUP(J507,'Pricing source'!B:L,3,0),0)</f>
        <v>328</v>
      </c>
      <c r="M507" s="295">
        <f>IFERROR(VLOOKUP(L507,'Pricing source'!B:L,3,0),0)</f>
        <v>0</v>
      </c>
      <c r="P507" s="295">
        <f t="shared" si="12"/>
        <v>4807</v>
      </c>
    </row>
    <row r="508" spans="1:16">
      <c r="B508" s="178" t="s">
        <v>1108</v>
      </c>
      <c r="C508" s="177" t="s">
        <v>807</v>
      </c>
      <c r="D508" s="177" t="s">
        <v>262</v>
      </c>
      <c r="E508" s="295">
        <f>IFERROR(VLOOKUP(D508,'Pricing source'!B:L,3,0),0)</f>
        <v>1093</v>
      </c>
      <c r="F508" s="177" t="s">
        <v>256</v>
      </c>
      <c r="G508" s="295">
        <f>IFERROR(VLOOKUP(F508,'Pricing source'!B:L,3,0),0)</f>
        <v>3989</v>
      </c>
      <c r="H508" s="177" t="s">
        <v>333</v>
      </c>
      <c r="I508" s="295">
        <f>IFERROR(VLOOKUP(H508,'Pricing source'!B:L,3,0),0)</f>
        <v>188</v>
      </c>
      <c r="J508" s="177" t="s">
        <v>263</v>
      </c>
      <c r="K508" s="295">
        <f>IFERROR(VLOOKUP(J508,'Pricing source'!B:L,3,0),0)</f>
        <v>328</v>
      </c>
      <c r="M508" s="295">
        <f>IFERROR(VLOOKUP(L508,'Pricing source'!B:L,3,0),0)</f>
        <v>0</v>
      </c>
      <c r="P508" s="295">
        <f t="shared" si="12"/>
        <v>5598</v>
      </c>
    </row>
    <row r="509" spans="1:16">
      <c r="B509" s="178" t="s">
        <v>1109</v>
      </c>
      <c r="C509" s="177" t="s">
        <v>810</v>
      </c>
      <c r="D509" s="177" t="s">
        <v>262</v>
      </c>
      <c r="E509" s="295">
        <f>IFERROR(VLOOKUP(D509,'Pricing source'!B:L,3,0),0)</f>
        <v>1093</v>
      </c>
      <c r="F509" s="177" t="s">
        <v>259</v>
      </c>
      <c r="G509" s="295">
        <f>IFERROR(VLOOKUP(F509,'Pricing source'!B:L,3,0),0)</f>
        <v>4330</v>
      </c>
      <c r="H509" s="177" t="s">
        <v>333</v>
      </c>
      <c r="I509" s="295">
        <f>IFERROR(VLOOKUP(H509,'Pricing source'!B:L,3,0),0)</f>
        <v>188</v>
      </c>
      <c r="J509" s="177" t="s">
        <v>263</v>
      </c>
      <c r="K509" s="295">
        <f>IFERROR(VLOOKUP(J509,'Pricing source'!B:L,3,0),0)</f>
        <v>328</v>
      </c>
      <c r="M509" s="295">
        <f>IFERROR(VLOOKUP(L509,'Pricing source'!B:L,3,0),0)</f>
        <v>0</v>
      </c>
      <c r="P509" s="295">
        <f t="shared" si="12"/>
        <v>5939</v>
      </c>
    </row>
    <row r="510" spans="1:16">
      <c r="E510" s="295">
        <f>IFERROR(VLOOKUP(D510,'Pricing source'!B:L,3,0),0)</f>
        <v>0</v>
      </c>
      <c r="G510" s="295">
        <f>IFERROR(VLOOKUP(F510,'Pricing source'!B:L,3,0),0)</f>
        <v>0</v>
      </c>
      <c r="I510" s="295">
        <f>IFERROR(VLOOKUP(H510,'Pricing source'!B:L,3,0),0)</f>
        <v>0</v>
      </c>
      <c r="K510" s="295">
        <f>IFERROR(VLOOKUP(J510,'Pricing source'!B:L,3,0),0)</f>
        <v>0</v>
      </c>
      <c r="M510" s="295">
        <f>IFERROR(VLOOKUP(L510,'Pricing source'!B:L,3,0),0)</f>
        <v>0</v>
      </c>
      <c r="P510" s="295">
        <f t="shared" si="12"/>
        <v>0</v>
      </c>
    </row>
    <row r="511" spans="1:16" s="288" customFormat="1" ht="18.75">
      <c r="A511" s="288" t="s">
        <v>1110</v>
      </c>
      <c r="E511" s="295">
        <f>IFERROR(VLOOKUP(D511,'Pricing source'!B:L,3,0),0)</f>
        <v>0</v>
      </c>
      <c r="G511" s="289">
        <f>IFERROR(VLOOKUP(F511,'Pricing source'!B:L,3,0),0)</f>
        <v>0</v>
      </c>
      <c r="I511" s="295">
        <f>IFERROR(VLOOKUP(H511,'Pricing source'!B:L,3,0),0)</f>
        <v>0</v>
      </c>
      <c r="K511" s="295">
        <f>IFERROR(VLOOKUP(J511,'Pricing source'!B:L,3,0),0)</f>
        <v>0</v>
      </c>
      <c r="M511" s="295">
        <f>IFERROR(VLOOKUP(L511,'Pricing source'!B:L,3,0),0)</f>
        <v>0</v>
      </c>
      <c r="P511" s="289">
        <f t="shared" si="12"/>
        <v>0</v>
      </c>
    </row>
    <row r="512" spans="1:16">
      <c r="A512" s="575"/>
      <c r="B512" s="575"/>
      <c r="C512" s="575"/>
      <c r="D512" s="575"/>
      <c r="E512" s="576">
        <f>IFERROR(VLOOKUP(D512,'Pricing source'!B:L,3,0),0)</f>
        <v>0</v>
      </c>
      <c r="F512" s="575"/>
      <c r="G512" s="577">
        <f>IFERROR(VLOOKUP(F512,'Pricing source'!B:L,3,0),0)</f>
        <v>0</v>
      </c>
      <c r="H512" s="575"/>
      <c r="I512" s="576">
        <f>IFERROR(VLOOKUP(H512,'Pricing source'!B:L,3,0),0)</f>
        <v>0</v>
      </c>
      <c r="J512" s="575"/>
      <c r="K512" s="576">
        <f>IFERROR(VLOOKUP(J512,'Pricing source'!B:L,3,0),0)</f>
        <v>0</v>
      </c>
      <c r="L512" s="575"/>
      <c r="M512" s="576">
        <f>IFERROR(VLOOKUP(L512,'Pricing source'!B:L,3,0),0)</f>
        <v>0</v>
      </c>
      <c r="N512" s="575"/>
      <c r="O512" s="575"/>
      <c r="P512" s="577">
        <f t="shared" si="12"/>
        <v>0</v>
      </c>
    </row>
    <row r="513" spans="1:16">
      <c r="B513" s="178" t="s">
        <v>6605</v>
      </c>
      <c r="C513" s="177" t="s">
        <v>831</v>
      </c>
      <c r="D513" s="177" t="s">
        <v>260</v>
      </c>
      <c r="E513" s="295">
        <f>IFERROR(VLOOKUP(D513,'Pricing source'!B:L,3,0),0)</f>
        <v>906</v>
      </c>
      <c r="F513" s="177" t="s">
        <v>250</v>
      </c>
      <c r="G513" s="295">
        <f>IFERROR(VLOOKUP(F513,'Pricing source'!B:L,3,0),0)</f>
        <v>670</v>
      </c>
      <c r="H513" s="177" t="s">
        <v>336</v>
      </c>
      <c r="I513" s="295">
        <f>IFERROR(VLOOKUP(H513,'Pricing source'!B:L,3,0),0)</f>
        <v>188</v>
      </c>
      <c r="J513" s="177" t="s">
        <v>263</v>
      </c>
      <c r="K513" s="295">
        <f>IFERROR(VLOOKUP(J513,'Pricing source'!B:L,3,0),0)</f>
        <v>328</v>
      </c>
      <c r="M513" s="295">
        <f>IFERROR(VLOOKUP(L513,'Pricing source'!B:L,3,0),0)</f>
        <v>0</v>
      </c>
      <c r="P513" s="295">
        <f t="shared" si="12"/>
        <v>2092</v>
      </c>
    </row>
    <row r="514" spans="1:16">
      <c r="B514" s="178" t="s">
        <v>6606</v>
      </c>
      <c r="C514" s="177" t="s">
        <v>848</v>
      </c>
      <c r="D514" s="177" t="s">
        <v>260</v>
      </c>
      <c r="E514" s="295">
        <f>IFERROR(VLOOKUP(D514,'Pricing source'!B:L,3,0),0)</f>
        <v>906</v>
      </c>
      <c r="F514" s="177" t="s">
        <v>251</v>
      </c>
      <c r="G514" s="295">
        <f>IFERROR(VLOOKUP(F514,'Pricing source'!B:L,3,0),0)</f>
        <v>1348</v>
      </c>
      <c r="H514" s="177" t="s">
        <v>336</v>
      </c>
      <c r="I514" s="295">
        <f>IFERROR(VLOOKUP(H514,'Pricing source'!B:L,3,0),0)</f>
        <v>188</v>
      </c>
      <c r="J514" s="177" t="s">
        <v>263</v>
      </c>
      <c r="K514" s="295">
        <f>IFERROR(VLOOKUP(J514,'Pricing source'!B:L,3,0),0)</f>
        <v>328</v>
      </c>
      <c r="M514" s="295">
        <f>IFERROR(VLOOKUP(L514,'Pricing source'!B:L,3,0),0)</f>
        <v>0</v>
      </c>
      <c r="P514" s="295">
        <f t="shared" si="12"/>
        <v>2770</v>
      </c>
    </row>
    <row r="515" spans="1:16">
      <c r="B515" s="178" t="s">
        <v>6607</v>
      </c>
      <c r="C515" s="177" t="s">
        <v>868</v>
      </c>
      <c r="D515" s="177" t="s">
        <v>261</v>
      </c>
      <c r="E515" s="295">
        <f>IFERROR(VLOOKUP(D515,'Pricing source'!B:L,3,0),0)</f>
        <v>1092</v>
      </c>
      <c r="F515" s="177" t="s">
        <v>252</v>
      </c>
      <c r="G515" s="295">
        <f>IFERROR(VLOOKUP(F515,'Pricing source'!B:L,3,0),0)</f>
        <v>1404</v>
      </c>
      <c r="H515" s="177" t="s">
        <v>336</v>
      </c>
      <c r="I515" s="295">
        <f>IFERROR(VLOOKUP(H515,'Pricing source'!B:L,3,0),0)</f>
        <v>188</v>
      </c>
      <c r="J515" s="177" t="s">
        <v>263</v>
      </c>
      <c r="K515" s="295">
        <f>IFERROR(VLOOKUP(J515,'Pricing source'!B:L,3,0),0)</f>
        <v>328</v>
      </c>
      <c r="M515" s="295">
        <f>IFERROR(VLOOKUP(L515,'Pricing source'!B:L,3,0),0)</f>
        <v>0</v>
      </c>
      <c r="P515" s="295">
        <f t="shared" si="12"/>
        <v>3012</v>
      </c>
    </row>
    <row r="516" spans="1:16">
      <c r="B516" s="178" t="s">
        <v>6608</v>
      </c>
      <c r="C516" s="177" t="s">
        <v>884</v>
      </c>
      <c r="D516" s="177" t="s">
        <v>261</v>
      </c>
      <c r="E516" s="295">
        <f>IFERROR(VLOOKUP(D516,'Pricing source'!B:L,3,0),0)</f>
        <v>1092</v>
      </c>
      <c r="F516" s="177" t="s">
        <v>253</v>
      </c>
      <c r="G516" s="295">
        <f>IFERROR(VLOOKUP(F516,'Pricing source'!B:L,3,0),0)</f>
        <v>1417</v>
      </c>
      <c r="H516" s="177" t="s">
        <v>336</v>
      </c>
      <c r="I516" s="295">
        <f>IFERROR(VLOOKUP(H516,'Pricing source'!B:L,3,0),0)</f>
        <v>188</v>
      </c>
      <c r="J516" s="177" t="s">
        <v>263</v>
      </c>
      <c r="K516" s="295">
        <f>IFERROR(VLOOKUP(J516,'Pricing source'!B:L,3,0),0)</f>
        <v>328</v>
      </c>
      <c r="M516" s="295">
        <f>IFERROR(VLOOKUP(L516,'Pricing source'!B:L,3,0),0)</f>
        <v>0</v>
      </c>
      <c r="P516" s="295">
        <f t="shared" si="12"/>
        <v>3025</v>
      </c>
    </row>
    <row r="517" spans="1:16">
      <c r="B517" s="178" t="s">
        <v>6609</v>
      </c>
      <c r="C517" s="177" t="s">
        <v>774</v>
      </c>
      <c r="D517" s="177" t="s">
        <v>262</v>
      </c>
      <c r="E517" s="295">
        <f>IFERROR(VLOOKUP(D517,'Pricing source'!B:L,3,0),0)</f>
        <v>1093</v>
      </c>
      <c r="F517" s="177" t="s">
        <v>254</v>
      </c>
      <c r="G517" s="295">
        <f>IFERROR(VLOOKUP(F517,'Pricing source'!B:L,3,0),0)</f>
        <v>2102</v>
      </c>
      <c r="H517" s="177" t="s">
        <v>336</v>
      </c>
      <c r="I517" s="295">
        <f>IFERROR(VLOOKUP(H517,'Pricing source'!B:L,3,0),0)</f>
        <v>188</v>
      </c>
      <c r="J517" s="177" t="s">
        <v>263</v>
      </c>
      <c r="K517" s="295">
        <f>IFERROR(VLOOKUP(J517,'Pricing source'!B:L,3,0),0)</f>
        <v>328</v>
      </c>
      <c r="M517" s="295">
        <f>IFERROR(VLOOKUP(L517,'Pricing source'!B:L,3,0),0)</f>
        <v>0</v>
      </c>
      <c r="P517" s="295">
        <f t="shared" si="12"/>
        <v>3711</v>
      </c>
    </row>
    <row r="518" spans="1:16">
      <c r="B518" s="178" t="s">
        <v>6610</v>
      </c>
      <c r="C518" s="177" t="s">
        <v>777</v>
      </c>
      <c r="D518" s="177" t="s">
        <v>262</v>
      </c>
      <c r="E518" s="295">
        <f>IFERROR(VLOOKUP(D518,'Pricing source'!B:L,3,0),0)</f>
        <v>1093</v>
      </c>
      <c r="F518" s="177" t="s">
        <v>257</v>
      </c>
      <c r="G518" s="295">
        <f>IFERROR(VLOOKUP(F518,'Pricing source'!B:L,3,0),0)</f>
        <v>2466</v>
      </c>
      <c r="H518" s="177" t="s">
        <v>336</v>
      </c>
      <c r="I518" s="295">
        <f>IFERROR(VLOOKUP(H518,'Pricing source'!B:L,3,0),0)</f>
        <v>188</v>
      </c>
      <c r="J518" s="177" t="s">
        <v>263</v>
      </c>
      <c r="K518" s="295">
        <f>IFERROR(VLOOKUP(J518,'Pricing source'!B:L,3,0),0)</f>
        <v>328</v>
      </c>
      <c r="M518" s="295">
        <f>IFERROR(VLOOKUP(L518,'Pricing source'!B:L,3,0),0)</f>
        <v>0</v>
      </c>
      <c r="P518" s="295">
        <f t="shared" si="12"/>
        <v>4075</v>
      </c>
    </row>
    <row r="519" spans="1:16">
      <c r="B519" s="178" t="s">
        <v>6611</v>
      </c>
      <c r="C519" s="177" t="s">
        <v>790</v>
      </c>
      <c r="D519" s="177" t="s">
        <v>262</v>
      </c>
      <c r="E519" s="295">
        <f>IFERROR(VLOOKUP(D519,'Pricing source'!B:L,3,0),0)</f>
        <v>1093</v>
      </c>
      <c r="F519" s="177" t="s">
        <v>255</v>
      </c>
      <c r="G519" s="295">
        <f>IFERROR(VLOOKUP(F519,'Pricing source'!B:L,3,0),0)</f>
        <v>2784</v>
      </c>
      <c r="H519" s="177" t="s">
        <v>336</v>
      </c>
      <c r="I519" s="295">
        <f>IFERROR(VLOOKUP(H519,'Pricing source'!B:L,3,0),0)</f>
        <v>188</v>
      </c>
      <c r="J519" s="177" t="s">
        <v>263</v>
      </c>
      <c r="K519" s="295">
        <f>IFERROR(VLOOKUP(J519,'Pricing source'!B:L,3,0),0)</f>
        <v>328</v>
      </c>
      <c r="M519" s="295">
        <f>IFERROR(VLOOKUP(L519,'Pricing source'!B:L,3,0),0)</f>
        <v>0</v>
      </c>
      <c r="P519" s="295">
        <f t="shared" si="12"/>
        <v>4393</v>
      </c>
    </row>
    <row r="520" spans="1:16">
      <c r="B520" s="178" t="s">
        <v>6612</v>
      </c>
      <c r="C520" s="177" t="s">
        <v>793</v>
      </c>
      <c r="D520" s="177" t="s">
        <v>262</v>
      </c>
      <c r="E520" s="295">
        <f>IFERROR(VLOOKUP(D520,'Pricing source'!B:L,3,0),0)</f>
        <v>1093</v>
      </c>
      <c r="F520" s="177" t="s">
        <v>258</v>
      </c>
      <c r="G520" s="295">
        <f>IFERROR(VLOOKUP(F520,'Pricing source'!B:L,3,0),0)</f>
        <v>3198</v>
      </c>
      <c r="H520" s="177" t="s">
        <v>336</v>
      </c>
      <c r="I520" s="295">
        <f>IFERROR(VLOOKUP(H520,'Pricing source'!B:L,3,0),0)</f>
        <v>188</v>
      </c>
      <c r="J520" s="177" t="s">
        <v>263</v>
      </c>
      <c r="K520" s="295">
        <f>IFERROR(VLOOKUP(J520,'Pricing source'!B:L,3,0),0)</f>
        <v>328</v>
      </c>
      <c r="M520" s="295">
        <f>IFERROR(VLOOKUP(L520,'Pricing source'!B:L,3,0),0)</f>
        <v>0</v>
      </c>
      <c r="P520" s="295">
        <f t="shared" si="12"/>
        <v>4807</v>
      </c>
    </row>
    <row r="521" spans="1:16">
      <c r="B521" s="178" t="s">
        <v>6613</v>
      </c>
      <c r="C521" s="177" t="s">
        <v>806</v>
      </c>
      <c r="D521" s="177" t="s">
        <v>262</v>
      </c>
      <c r="E521" s="295">
        <f>IFERROR(VLOOKUP(D521,'Pricing source'!B:L,3,0),0)</f>
        <v>1093</v>
      </c>
      <c r="F521" s="177" t="s">
        <v>256</v>
      </c>
      <c r="G521" s="295">
        <f>IFERROR(VLOOKUP(F521,'Pricing source'!B:L,3,0),0)</f>
        <v>3989</v>
      </c>
      <c r="H521" s="177" t="s">
        <v>336</v>
      </c>
      <c r="I521" s="295">
        <f>IFERROR(VLOOKUP(H521,'Pricing source'!B:L,3,0),0)</f>
        <v>188</v>
      </c>
      <c r="J521" s="177" t="s">
        <v>263</v>
      </c>
      <c r="K521" s="295">
        <f>IFERROR(VLOOKUP(J521,'Pricing source'!B:L,3,0),0)</f>
        <v>328</v>
      </c>
      <c r="M521" s="295">
        <f>IFERROR(VLOOKUP(L521,'Pricing source'!B:L,3,0),0)</f>
        <v>0</v>
      </c>
      <c r="P521" s="295">
        <f t="shared" si="12"/>
        <v>5598</v>
      </c>
    </row>
    <row r="522" spans="1:16">
      <c r="B522" s="178" t="s">
        <v>6614</v>
      </c>
      <c r="C522" s="177" t="s">
        <v>809</v>
      </c>
      <c r="D522" s="177" t="s">
        <v>262</v>
      </c>
      <c r="E522" s="295">
        <f>IFERROR(VLOOKUP(D522,'Pricing source'!B:L,3,0),0)</f>
        <v>1093</v>
      </c>
      <c r="F522" s="177" t="s">
        <v>259</v>
      </c>
      <c r="G522" s="295">
        <f>IFERROR(VLOOKUP(F522,'Pricing source'!B:L,3,0),0)</f>
        <v>4330</v>
      </c>
      <c r="H522" s="177" t="s">
        <v>336</v>
      </c>
      <c r="I522" s="295">
        <f>IFERROR(VLOOKUP(H522,'Pricing source'!B:L,3,0),0)</f>
        <v>188</v>
      </c>
      <c r="J522" s="177" t="s">
        <v>263</v>
      </c>
      <c r="K522" s="295">
        <f>IFERROR(VLOOKUP(J522,'Pricing source'!B:L,3,0),0)</f>
        <v>328</v>
      </c>
      <c r="M522" s="295">
        <f>IFERROR(VLOOKUP(L522,'Pricing source'!B:L,3,0),0)</f>
        <v>0</v>
      </c>
      <c r="P522" s="295">
        <f t="shared" si="12"/>
        <v>5939</v>
      </c>
    </row>
    <row r="523" spans="1:16">
      <c r="B523" s="178"/>
      <c r="E523" s="295">
        <f>IFERROR(VLOOKUP(D523,'Pricing source'!B:L,3,0),0)</f>
        <v>0</v>
      </c>
      <c r="G523" s="295">
        <f>IFERROR(VLOOKUP(F523,'Pricing source'!B:L,3,0),0)</f>
        <v>0</v>
      </c>
      <c r="I523" s="295">
        <f>IFERROR(VLOOKUP(H523,'Pricing source'!B:L,3,0),0)</f>
        <v>0</v>
      </c>
      <c r="K523" s="295">
        <f>IFERROR(VLOOKUP(J523,'Pricing source'!B:L,3,0),0)</f>
        <v>0</v>
      </c>
      <c r="M523" s="295">
        <f>IFERROR(VLOOKUP(L523,'Pricing source'!B:L,3,0),0)</f>
        <v>0</v>
      </c>
      <c r="P523" s="295">
        <f t="shared" si="12"/>
        <v>0</v>
      </c>
    </row>
    <row r="524" spans="1:16" ht="18.75">
      <c r="A524" s="288" t="s">
        <v>1111</v>
      </c>
      <c r="C524" s="288"/>
      <c r="D524" s="288"/>
      <c r="E524" s="295">
        <f>IFERROR(VLOOKUP(D524,'Pricing source'!B:L,3,0),0)</f>
        <v>0</v>
      </c>
      <c r="F524" s="288"/>
      <c r="G524" s="289">
        <f>IFERROR(VLOOKUP(F524,'Pricing source'!B:L,3,0),0)</f>
        <v>0</v>
      </c>
      <c r="H524" s="288"/>
      <c r="I524" s="295">
        <f>IFERROR(VLOOKUP(H524,'Pricing source'!B:L,3,0),0)</f>
        <v>0</v>
      </c>
      <c r="J524" s="288"/>
      <c r="K524" s="295">
        <f>IFERROR(VLOOKUP(J524,'Pricing source'!B:L,3,0),0)</f>
        <v>0</v>
      </c>
      <c r="L524" s="288"/>
      <c r="M524" s="295">
        <f>IFERROR(VLOOKUP(L524,'Pricing source'!B:L,3,0),0)</f>
        <v>0</v>
      </c>
      <c r="N524" s="288"/>
      <c r="O524" s="288"/>
      <c r="P524" s="289">
        <f t="shared" si="12"/>
        <v>0</v>
      </c>
    </row>
    <row r="525" spans="1:16">
      <c r="A525" s="575"/>
      <c r="B525" s="575"/>
      <c r="C525" s="575"/>
      <c r="D525" s="575"/>
      <c r="E525" s="576">
        <f>IFERROR(VLOOKUP(D525,'Pricing source'!B:L,3,0),0)</f>
        <v>0</v>
      </c>
      <c r="F525" s="575"/>
      <c r="G525" s="577">
        <f>IFERROR(VLOOKUP(F525,'Pricing source'!B:L,3,0),0)</f>
        <v>0</v>
      </c>
      <c r="H525" s="575"/>
      <c r="I525" s="576">
        <f>IFERROR(VLOOKUP(H525,'Pricing source'!B:L,3,0),0)</f>
        <v>0</v>
      </c>
      <c r="J525" s="575"/>
      <c r="K525" s="576">
        <f>IFERROR(VLOOKUP(J525,'Pricing source'!B:L,3,0),0)</f>
        <v>0</v>
      </c>
      <c r="L525" s="575"/>
      <c r="M525" s="576">
        <f>IFERROR(VLOOKUP(L525,'Pricing source'!B:L,3,0),0)</f>
        <v>0</v>
      </c>
      <c r="N525" s="575"/>
      <c r="O525" s="575"/>
      <c r="P525" s="577">
        <f t="shared" si="12"/>
        <v>0</v>
      </c>
    </row>
    <row r="526" spans="1:16">
      <c r="B526" s="178" t="s">
        <v>6615</v>
      </c>
      <c r="C526" s="177" t="s">
        <v>836</v>
      </c>
      <c r="D526" s="177" t="s">
        <v>268</v>
      </c>
      <c r="E526" s="295">
        <f>IFERROR(VLOOKUP(D526,'Pricing source'!B:L,3,0),0)</f>
        <v>1167</v>
      </c>
      <c r="F526" s="177" t="s">
        <v>238</v>
      </c>
      <c r="G526" s="295">
        <f>IFERROR(VLOOKUP(F526,'Pricing source'!B:L,3,0),0)</f>
        <v>2020</v>
      </c>
      <c r="H526" s="177" t="s">
        <v>336</v>
      </c>
      <c r="I526" s="295">
        <f>IFERROR(VLOOKUP(H526,'Pricing source'!B:L,3,0),0)</f>
        <v>188</v>
      </c>
      <c r="J526" s="177" t="s">
        <v>271</v>
      </c>
      <c r="K526" s="295">
        <f>IFERROR(VLOOKUP(J526,'Pricing source'!B:L,3,0),0)</f>
        <v>252</v>
      </c>
      <c r="M526" s="295">
        <f>IFERROR(VLOOKUP(L526,'Pricing source'!B:L,3,0),0)</f>
        <v>0</v>
      </c>
      <c r="P526" s="295">
        <f t="shared" si="12"/>
        <v>3627</v>
      </c>
    </row>
    <row r="527" spans="1:16">
      <c r="B527" s="178" t="s">
        <v>6616</v>
      </c>
      <c r="C527" s="177" t="s">
        <v>856</v>
      </c>
      <c r="D527" s="177" t="s">
        <v>269</v>
      </c>
      <c r="E527" s="295">
        <f>IFERROR(VLOOKUP(D527,'Pricing source'!B:L,3,0),0)</f>
        <v>1214</v>
      </c>
      <c r="F527" s="177" t="s">
        <v>239</v>
      </c>
      <c r="G527" s="295">
        <f>IFERROR(VLOOKUP(F527,'Pricing source'!B:L,3,0),0)</f>
        <v>2308</v>
      </c>
      <c r="H527" s="177" t="s">
        <v>336</v>
      </c>
      <c r="I527" s="295">
        <f>IFERROR(VLOOKUP(H527,'Pricing source'!B:L,3,0),0)</f>
        <v>188</v>
      </c>
      <c r="J527" s="177" t="s">
        <v>271</v>
      </c>
      <c r="K527" s="295">
        <f>IFERROR(VLOOKUP(J527,'Pricing source'!B:L,3,0),0)</f>
        <v>252</v>
      </c>
      <c r="M527" s="295">
        <f>IFERROR(VLOOKUP(L527,'Pricing source'!B:L,3,0),0)</f>
        <v>0</v>
      </c>
      <c r="P527" s="295">
        <f t="shared" si="12"/>
        <v>3962</v>
      </c>
    </row>
    <row r="528" spans="1:16">
      <c r="B528" s="178" t="s">
        <v>6617</v>
      </c>
      <c r="C528" s="177" t="s">
        <v>876</v>
      </c>
      <c r="D528" s="177" t="s">
        <v>270</v>
      </c>
      <c r="E528" s="295">
        <f>IFERROR(VLOOKUP(D528,'Pricing source'!B:L,3,0),0)</f>
        <v>1381</v>
      </c>
      <c r="F528" s="177" t="s">
        <v>240</v>
      </c>
      <c r="G528" s="295">
        <f>IFERROR(VLOOKUP(F528,'Pricing source'!B:L,3,0),0)</f>
        <v>2440</v>
      </c>
      <c r="H528" s="177" t="s">
        <v>336</v>
      </c>
      <c r="I528" s="295">
        <f>IFERROR(VLOOKUP(H528,'Pricing source'!B:L,3,0),0)</f>
        <v>188</v>
      </c>
      <c r="J528" s="177" t="s">
        <v>271</v>
      </c>
      <c r="K528" s="295">
        <f>IFERROR(VLOOKUP(J528,'Pricing source'!B:L,3,0),0)</f>
        <v>252</v>
      </c>
      <c r="M528" s="295">
        <f>IFERROR(VLOOKUP(L528,'Pricing source'!B:L,3,0),0)</f>
        <v>0</v>
      </c>
      <c r="P528" s="295">
        <f t="shared" si="12"/>
        <v>4261</v>
      </c>
    </row>
    <row r="529" spans="1:16">
      <c r="B529" s="178"/>
      <c r="E529" s="295">
        <f>IFERROR(VLOOKUP(D529,'Pricing source'!B:L,3,0),0)</f>
        <v>0</v>
      </c>
      <c r="G529" s="295">
        <f>IFERROR(VLOOKUP(F529,'Pricing source'!B:L,3,0),0)</f>
        <v>0</v>
      </c>
      <c r="I529" s="295">
        <f>IFERROR(VLOOKUP(H529,'Pricing source'!B:L,3,0),0)</f>
        <v>0</v>
      </c>
      <c r="K529" s="295">
        <f>IFERROR(VLOOKUP(J529,'Pricing source'!B:L,3,0),0)</f>
        <v>0</v>
      </c>
      <c r="M529" s="295">
        <f>IFERROR(VLOOKUP(L529,'Pricing source'!B:L,3,0),0)</f>
        <v>0</v>
      </c>
      <c r="P529" s="295">
        <f t="shared" si="12"/>
        <v>0</v>
      </c>
    </row>
    <row r="530" spans="1:16" ht="18.75">
      <c r="A530" s="288" t="s">
        <v>1112</v>
      </c>
      <c r="C530" s="288"/>
      <c r="D530" s="288"/>
      <c r="E530" s="295">
        <f>IFERROR(VLOOKUP(D530,'Pricing source'!B:L,3,0),0)</f>
        <v>0</v>
      </c>
      <c r="F530" s="288"/>
      <c r="G530" s="289">
        <f>IFERROR(VLOOKUP(F530,'Pricing source'!B:L,3,0),0)</f>
        <v>0</v>
      </c>
      <c r="H530" s="288"/>
      <c r="I530" s="295">
        <f>IFERROR(VLOOKUP(H530,'Pricing source'!B:L,3,0),0)</f>
        <v>0</v>
      </c>
      <c r="J530" s="288"/>
      <c r="K530" s="295">
        <f>IFERROR(VLOOKUP(J530,'Pricing source'!B:L,3,0),0)</f>
        <v>0</v>
      </c>
      <c r="L530" s="288"/>
      <c r="M530" s="295">
        <f>IFERROR(VLOOKUP(L530,'Pricing source'!B:L,3,0),0)</f>
        <v>0</v>
      </c>
      <c r="N530" s="288"/>
      <c r="O530" s="288"/>
      <c r="P530" s="289">
        <f t="shared" si="12"/>
        <v>0</v>
      </c>
    </row>
    <row r="531" spans="1:16">
      <c r="A531" s="575"/>
      <c r="B531" s="575"/>
      <c r="C531" s="575"/>
      <c r="D531" s="575"/>
      <c r="E531" s="576">
        <f>IFERROR(VLOOKUP(D531,'Pricing source'!B:L,3,0),0)</f>
        <v>0</v>
      </c>
      <c r="F531" s="575"/>
      <c r="G531" s="577">
        <f>IFERROR(VLOOKUP(F531,'Pricing source'!B:L,3,0),0)</f>
        <v>0</v>
      </c>
      <c r="H531" s="575"/>
      <c r="I531" s="576">
        <f>IFERROR(VLOOKUP(H531,'Pricing source'!B:L,3,0),0)</f>
        <v>0</v>
      </c>
      <c r="J531" s="575"/>
      <c r="K531" s="576">
        <f>IFERROR(VLOOKUP(J531,'Pricing source'!B:L,3,0),0)</f>
        <v>0</v>
      </c>
      <c r="L531" s="575"/>
      <c r="M531" s="576">
        <f>IFERROR(VLOOKUP(L531,'Pricing source'!B:L,3,0),0)</f>
        <v>0</v>
      </c>
      <c r="N531" s="575"/>
      <c r="O531" s="575"/>
      <c r="P531" s="577">
        <f t="shared" si="12"/>
        <v>0</v>
      </c>
    </row>
    <row r="532" spans="1:16">
      <c r="B532" s="178" t="s">
        <v>6618</v>
      </c>
      <c r="C532" s="177" t="s">
        <v>816</v>
      </c>
      <c r="D532" s="177" t="s">
        <v>267</v>
      </c>
      <c r="E532" s="295">
        <f>IFERROR(VLOOKUP(D532,'Pricing source'!B:L,3,0),0)</f>
        <v>1012</v>
      </c>
      <c r="F532" s="177" t="s">
        <v>249</v>
      </c>
      <c r="G532" s="295">
        <f>IFERROR(VLOOKUP(F532,'Pricing source'!B:L,3,0),0)</f>
        <v>657</v>
      </c>
      <c r="H532" s="177" t="s">
        <v>335</v>
      </c>
      <c r="I532" s="295">
        <f>IFERROR(VLOOKUP(H532,'Pricing source'!B:L,3,0),0)</f>
        <v>294</v>
      </c>
      <c r="J532" s="177" t="s">
        <v>271</v>
      </c>
      <c r="K532" s="295">
        <f>IFERROR(VLOOKUP(J532,'Pricing source'!B:L,3,0),0)</f>
        <v>252</v>
      </c>
      <c r="M532" s="295">
        <f>IFERROR(VLOOKUP(L532,'Pricing source'!B:L,3,0),0)</f>
        <v>0</v>
      </c>
      <c r="P532" s="295">
        <f t="shared" si="12"/>
        <v>2215</v>
      </c>
    </row>
    <row r="533" spans="1:16">
      <c r="B533" s="178" t="s">
        <v>4309</v>
      </c>
      <c r="C533" s="177" t="s">
        <v>4135</v>
      </c>
      <c r="D533" s="177" t="s">
        <v>268</v>
      </c>
      <c r="E533" s="295">
        <f>IFERROR(VLOOKUP(D533,'Pricing source'!B:L,3,0),0)</f>
        <v>1167</v>
      </c>
      <c r="F533" s="177" t="s">
        <v>250</v>
      </c>
      <c r="G533" s="295">
        <f>IFERROR(VLOOKUP(F533,'Pricing source'!B:L,3,0),0)</f>
        <v>670</v>
      </c>
      <c r="H533" s="177" t="s">
        <v>335</v>
      </c>
      <c r="I533" s="295">
        <f>IFERROR(VLOOKUP(H533,'Pricing source'!B:L,3,0),0)</f>
        <v>294</v>
      </c>
      <c r="J533" s="177" t="s">
        <v>271</v>
      </c>
      <c r="K533" s="295">
        <f>IFERROR(VLOOKUP(J533,'Pricing source'!B:L,3,0),0)</f>
        <v>252</v>
      </c>
      <c r="M533" s="295">
        <f>IFERROR(VLOOKUP(L533,'Pricing source'!B:L,3,0),0)</f>
        <v>0</v>
      </c>
      <c r="P533" s="295">
        <f t="shared" si="12"/>
        <v>2383</v>
      </c>
    </row>
    <row r="534" spans="1:16">
      <c r="B534" s="178" t="s">
        <v>6619</v>
      </c>
      <c r="C534" s="177" t="s">
        <v>855</v>
      </c>
      <c r="D534" s="177" t="s">
        <v>269</v>
      </c>
      <c r="E534" s="295">
        <f>IFERROR(VLOOKUP(D534,'Pricing source'!B:L,3,0),0)</f>
        <v>1214</v>
      </c>
      <c r="F534" s="177" t="s">
        <v>251</v>
      </c>
      <c r="G534" s="295">
        <f>IFERROR(VLOOKUP(F534,'Pricing source'!B:L,3,0),0)</f>
        <v>1348</v>
      </c>
      <c r="H534" s="177" t="s">
        <v>335</v>
      </c>
      <c r="I534" s="295">
        <f>IFERROR(VLOOKUP(H534,'Pricing source'!B:L,3,0),0)</f>
        <v>294</v>
      </c>
      <c r="J534" s="177" t="s">
        <v>271</v>
      </c>
      <c r="K534" s="295">
        <f>IFERROR(VLOOKUP(J534,'Pricing source'!B:L,3,0),0)</f>
        <v>252</v>
      </c>
      <c r="M534" s="295">
        <f>IFERROR(VLOOKUP(L534,'Pricing source'!B:L,3,0),0)</f>
        <v>0</v>
      </c>
      <c r="P534" s="295">
        <f t="shared" si="12"/>
        <v>3108</v>
      </c>
    </row>
    <row r="535" spans="1:16">
      <c r="B535" s="178" t="s">
        <v>6620</v>
      </c>
      <c r="C535" s="177" t="s">
        <v>875</v>
      </c>
      <c r="D535" s="177" t="s">
        <v>270</v>
      </c>
      <c r="E535" s="295">
        <f>IFERROR(VLOOKUP(D535,'Pricing source'!B:L,3,0),0)</f>
        <v>1381</v>
      </c>
      <c r="F535" s="177" t="s">
        <v>252</v>
      </c>
      <c r="G535" s="295">
        <f>IFERROR(VLOOKUP(F535,'Pricing source'!B:L,3,0),0)</f>
        <v>1404</v>
      </c>
      <c r="H535" s="177" t="s">
        <v>335</v>
      </c>
      <c r="I535" s="295">
        <f>IFERROR(VLOOKUP(H535,'Pricing source'!B:L,3,0),0)</f>
        <v>294</v>
      </c>
      <c r="J535" s="177" t="s">
        <v>271</v>
      </c>
      <c r="K535" s="295">
        <f>IFERROR(VLOOKUP(J535,'Pricing source'!B:L,3,0),0)</f>
        <v>252</v>
      </c>
      <c r="M535" s="295">
        <f>IFERROR(VLOOKUP(L535,'Pricing source'!B:L,3,0),0)</f>
        <v>0</v>
      </c>
      <c r="P535" s="295">
        <f t="shared" si="12"/>
        <v>3331</v>
      </c>
    </row>
    <row r="536" spans="1:16">
      <c r="B536" s="178"/>
      <c r="E536" s="295">
        <f>IFERROR(VLOOKUP(D536,'Pricing source'!B:L,3,0),0)</f>
        <v>0</v>
      </c>
      <c r="G536" s="295">
        <f>IFERROR(VLOOKUP(F536,'Pricing source'!B:L,3,0),0)</f>
        <v>0</v>
      </c>
      <c r="I536" s="295">
        <f>IFERROR(VLOOKUP(H536,'Pricing source'!B:L,3,0),0)</f>
        <v>0</v>
      </c>
      <c r="K536" s="295">
        <f>IFERROR(VLOOKUP(J536,'Pricing source'!B:L,3,0),0)</f>
        <v>0</v>
      </c>
      <c r="M536" s="295">
        <f>IFERROR(VLOOKUP(L536,'Pricing source'!B:L,3,0),0)</f>
        <v>0</v>
      </c>
      <c r="P536" s="295">
        <f t="shared" si="12"/>
        <v>0</v>
      </c>
    </row>
    <row r="537" spans="1:16" ht="18.75">
      <c r="A537" s="288" t="s">
        <v>1113</v>
      </c>
      <c r="C537" s="288"/>
      <c r="D537" s="288"/>
      <c r="E537" s="295">
        <f>IFERROR(VLOOKUP(D537,'Pricing source'!B:L,3,0),0)</f>
        <v>0</v>
      </c>
      <c r="F537" s="288"/>
      <c r="G537" s="289">
        <f>IFERROR(VLOOKUP(F537,'Pricing source'!B:L,3,0),0)</f>
        <v>0</v>
      </c>
      <c r="H537" s="288"/>
      <c r="I537" s="295">
        <f>IFERROR(VLOOKUP(H537,'Pricing source'!B:L,3,0),0)</f>
        <v>0</v>
      </c>
      <c r="J537" s="288"/>
      <c r="K537" s="295">
        <f>IFERROR(VLOOKUP(J537,'Pricing source'!B:L,3,0),0)</f>
        <v>0</v>
      </c>
      <c r="L537" s="288"/>
      <c r="M537" s="295">
        <f>IFERROR(VLOOKUP(L537,'Pricing source'!B:L,3,0),0)</f>
        <v>0</v>
      </c>
      <c r="N537" s="288"/>
      <c r="O537" s="288"/>
      <c r="P537" s="289">
        <f t="shared" si="12"/>
        <v>0</v>
      </c>
    </row>
    <row r="538" spans="1:16">
      <c r="A538" s="575"/>
      <c r="B538" s="575"/>
      <c r="C538" s="575"/>
      <c r="D538" s="575"/>
      <c r="E538" s="576">
        <f>IFERROR(VLOOKUP(D538,'Pricing source'!B:L,3,0),0)</f>
        <v>0</v>
      </c>
      <c r="F538" s="575"/>
      <c r="G538" s="577">
        <f>IFERROR(VLOOKUP(F538,'Pricing source'!B:L,3,0),0)</f>
        <v>0</v>
      </c>
      <c r="H538" s="575"/>
      <c r="I538" s="576">
        <f>IFERROR(VLOOKUP(H538,'Pricing source'!B:L,3,0),0)</f>
        <v>0</v>
      </c>
      <c r="J538" s="575"/>
      <c r="K538" s="576">
        <f>IFERROR(VLOOKUP(J538,'Pricing source'!B:L,3,0),0)</f>
        <v>0</v>
      </c>
      <c r="L538" s="575"/>
      <c r="M538" s="576">
        <f>IFERROR(VLOOKUP(L538,'Pricing source'!B:L,3,0),0)</f>
        <v>0</v>
      </c>
      <c r="N538" s="575"/>
      <c r="O538" s="575"/>
      <c r="P538" s="577">
        <f t="shared" si="12"/>
        <v>0</v>
      </c>
    </row>
    <row r="539" spans="1:16">
      <c r="B539" s="178" t="s">
        <v>6621</v>
      </c>
      <c r="C539" s="177" t="s">
        <v>815</v>
      </c>
      <c r="D539" s="177" t="s">
        <v>267</v>
      </c>
      <c r="E539" s="295">
        <f>IFERROR(VLOOKUP(D539,'Pricing source'!B:L,3,0),0)</f>
        <v>1012</v>
      </c>
      <c r="F539" s="177" t="s">
        <v>249</v>
      </c>
      <c r="G539" s="295">
        <f>IFERROR(VLOOKUP(F539,'Pricing source'!B:L,3,0),0)</f>
        <v>657</v>
      </c>
      <c r="H539" s="177" t="s">
        <v>333</v>
      </c>
      <c r="I539" s="295">
        <f>IFERROR(VLOOKUP(H539,'Pricing source'!B:L,3,0),0)</f>
        <v>188</v>
      </c>
      <c r="J539" s="177" t="s">
        <v>271</v>
      </c>
      <c r="K539" s="295">
        <f>IFERROR(VLOOKUP(J539,'Pricing source'!B:L,3,0),0)</f>
        <v>252</v>
      </c>
      <c r="M539" s="295">
        <f>IFERROR(VLOOKUP(L539,'Pricing source'!B:L,3,0),0)</f>
        <v>0</v>
      </c>
      <c r="P539" s="295">
        <f t="shared" si="12"/>
        <v>2109</v>
      </c>
    </row>
    <row r="540" spans="1:16">
      <c r="B540" s="178" t="s">
        <v>4309</v>
      </c>
      <c r="C540" s="177" t="s">
        <v>4134</v>
      </c>
      <c r="D540" s="177" t="s">
        <v>268</v>
      </c>
      <c r="E540" s="295">
        <f>IFERROR(VLOOKUP(D540,'Pricing source'!B:L,3,0),0)</f>
        <v>1167</v>
      </c>
      <c r="F540" s="177" t="s">
        <v>250</v>
      </c>
      <c r="G540" s="295">
        <f>IFERROR(VLOOKUP(F540,'Pricing source'!B:L,3,0),0)</f>
        <v>670</v>
      </c>
      <c r="H540" s="177" t="s">
        <v>333</v>
      </c>
      <c r="I540" s="295">
        <f>IFERROR(VLOOKUP(H540,'Pricing source'!B:L,3,0),0)</f>
        <v>188</v>
      </c>
      <c r="J540" s="177" t="s">
        <v>271</v>
      </c>
      <c r="K540" s="295">
        <f>IFERROR(VLOOKUP(J540,'Pricing source'!B:L,3,0),0)</f>
        <v>252</v>
      </c>
      <c r="M540" s="295">
        <f>IFERROR(VLOOKUP(L540,'Pricing source'!B:L,3,0),0)</f>
        <v>0</v>
      </c>
      <c r="P540" s="295">
        <f t="shared" si="12"/>
        <v>2277</v>
      </c>
    </row>
    <row r="541" spans="1:16">
      <c r="B541" s="178" t="s">
        <v>6622</v>
      </c>
      <c r="C541" s="177" t="s">
        <v>854</v>
      </c>
      <c r="D541" s="177" t="s">
        <v>269</v>
      </c>
      <c r="E541" s="295">
        <f>IFERROR(VLOOKUP(D541,'Pricing source'!B:L,3,0),0)</f>
        <v>1214</v>
      </c>
      <c r="F541" s="177" t="s">
        <v>251</v>
      </c>
      <c r="G541" s="295">
        <f>IFERROR(VLOOKUP(F541,'Pricing source'!B:L,3,0),0)</f>
        <v>1348</v>
      </c>
      <c r="H541" s="177" t="s">
        <v>333</v>
      </c>
      <c r="I541" s="295">
        <f>IFERROR(VLOOKUP(H541,'Pricing source'!B:L,3,0),0)</f>
        <v>188</v>
      </c>
      <c r="J541" s="177" t="s">
        <v>271</v>
      </c>
      <c r="K541" s="295">
        <f>IFERROR(VLOOKUP(J541,'Pricing source'!B:L,3,0),0)</f>
        <v>252</v>
      </c>
      <c r="M541" s="295">
        <f>IFERROR(VLOOKUP(L541,'Pricing source'!B:L,3,0),0)</f>
        <v>0</v>
      </c>
      <c r="P541" s="295">
        <f t="shared" si="12"/>
        <v>3002</v>
      </c>
    </row>
    <row r="542" spans="1:16">
      <c r="B542" s="178" t="s">
        <v>6623</v>
      </c>
      <c r="C542" s="177" t="s">
        <v>874</v>
      </c>
      <c r="D542" s="177" t="s">
        <v>270</v>
      </c>
      <c r="E542" s="295">
        <f>IFERROR(VLOOKUP(D542,'Pricing source'!B:L,3,0),0)</f>
        <v>1381</v>
      </c>
      <c r="F542" s="177" t="s">
        <v>252</v>
      </c>
      <c r="G542" s="295">
        <f>IFERROR(VLOOKUP(F542,'Pricing source'!B:L,3,0),0)</f>
        <v>1404</v>
      </c>
      <c r="H542" s="177" t="s">
        <v>333</v>
      </c>
      <c r="I542" s="295">
        <f>IFERROR(VLOOKUP(H542,'Pricing source'!B:L,3,0),0)</f>
        <v>188</v>
      </c>
      <c r="J542" s="177" t="s">
        <v>271</v>
      </c>
      <c r="K542" s="295">
        <f>IFERROR(VLOOKUP(J542,'Pricing source'!B:L,3,0),0)</f>
        <v>252</v>
      </c>
      <c r="M542" s="295">
        <f>IFERROR(VLOOKUP(L542,'Pricing source'!B:L,3,0),0)</f>
        <v>0</v>
      </c>
      <c r="P542" s="295">
        <f t="shared" si="12"/>
        <v>3225</v>
      </c>
    </row>
    <row r="543" spans="1:16">
      <c r="B543" s="178"/>
      <c r="E543" s="295">
        <f>IFERROR(VLOOKUP(D543,'Pricing source'!B:L,3,0),0)</f>
        <v>0</v>
      </c>
      <c r="G543" s="295">
        <f>IFERROR(VLOOKUP(F543,'Pricing source'!B:L,3,0),0)</f>
        <v>0</v>
      </c>
      <c r="I543" s="295">
        <f>IFERROR(VLOOKUP(H543,'Pricing source'!B:L,3,0),0)</f>
        <v>0</v>
      </c>
      <c r="K543" s="295">
        <f>IFERROR(VLOOKUP(J543,'Pricing source'!B:L,3,0),0)</f>
        <v>0</v>
      </c>
      <c r="M543" s="295">
        <f>IFERROR(VLOOKUP(L543,'Pricing source'!B:L,3,0),0)</f>
        <v>0</v>
      </c>
      <c r="P543" s="295">
        <f t="shared" si="12"/>
        <v>0</v>
      </c>
    </row>
    <row r="544" spans="1:16" ht="18.75">
      <c r="A544" s="288" t="s">
        <v>1114</v>
      </c>
      <c r="C544" s="288"/>
      <c r="D544" s="288"/>
      <c r="E544" s="295">
        <f>IFERROR(VLOOKUP(D544,'Pricing source'!B:L,3,0),0)</f>
        <v>0</v>
      </c>
      <c r="F544" s="288"/>
      <c r="G544" s="289">
        <f>IFERROR(VLOOKUP(F544,'Pricing source'!B:L,3,0),0)</f>
        <v>0</v>
      </c>
      <c r="H544" s="288"/>
      <c r="I544" s="295">
        <f>IFERROR(VLOOKUP(H544,'Pricing source'!B:L,3,0),0)</f>
        <v>0</v>
      </c>
      <c r="J544" s="288"/>
      <c r="K544" s="295">
        <f>IFERROR(VLOOKUP(J544,'Pricing source'!B:L,3,0),0)</f>
        <v>0</v>
      </c>
      <c r="L544" s="288"/>
      <c r="M544" s="295">
        <f>IFERROR(VLOOKUP(L544,'Pricing source'!B:L,3,0),0)</f>
        <v>0</v>
      </c>
      <c r="N544" s="288"/>
      <c r="O544" s="288"/>
      <c r="P544" s="289">
        <f t="shared" si="12"/>
        <v>0</v>
      </c>
    </row>
    <row r="545" spans="1:16">
      <c r="A545" s="575"/>
      <c r="B545" s="575"/>
      <c r="C545" s="575"/>
      <c r="D545" s="575"/>
      <c r="E545" s="576">
        <f>IFERROR(VLOOKUP(D545,'Pricing source'!B:L,3,0),0)</f>
        <v>0</v>
      </c>
      <c r="F545" s="575"/>
      <c r="G545" s="577">
        <f>IFERROR(VLOOKUP(F545,'Pricing source'!B:L,3,0),0)</f>
        <v>0</v>
      </c>
      <c r="H545" s="575"/>
      <c r="I545" s="576">
        <f>IFERROR(VLOOKUP(H545,'Pricing source'!B:L,3,0),0)</f>
        <v>0</v>
      </c>
      <c r="J545" s="575"/>
      <c r="K545" s="576">
        <f>IFERROR(VLOOKUP(J545,'Pricing source'!B:L,3,0),0)</f>
        <v>0</v>
      </c>
      <c r="L545" s="575"/>
      <c r="M545" s="576">
        <f>IFERROR(VLOOKUP(L545,'Pricing source'!B:L,3,0),0)</f>
        <v>0</v>
      </c>
      <c r="N545" s="575"/>
      <c r="O545" s="575"/>
      <c r="P545" s="577">
        <f t="shared" si="12"/>
        <v>0</v>
      </c>
    </row>
    <row r="546" spans="1:16">
      <c r="B546" s="178" t="s">
        <v>6624</v>
      </c>
      <c r="C546" s="177" t="s">
        <v>814</v>
      </c>
      <c r="D546" s="177" t="s">
        <v>267</v>
      </c>
      <c r="E546" s="295">
        <f>IFERROR(VLOOKUP(D546,'Pricing source'!B:L,3,0),0)</f>
        <v>1012</v>
      </c>
      <c r="F546" s="177" t="s">
        <v>249</v>
      </c>
      <c r="G546" s="295">
        <f>IFERROR(VLOOKUP(F546,'Pricing source'!B:L,3,0),0)</f>
        <v>657</v>
      </c>
      <c r="H546" s="177" t="s">
        <v>336</v>
      </c>
      <c r="I546" s="295">
        <f>IFERROR(VLOOKUP(H546,'Pricing source'!B:L,3,0),0)</f>
        <v>188</v>
      </c>
      <c r="J546" s="177" t="s">
        <v>271</v>
      </c>
      <c r="K546" s="295">
        <f>IFERROR(VLOOKUP(J546,'Pricing source'!B:L,3,0),0)</f>
        <v>252</v>
      </c>
      <c r="M546" s="295">
        <f>IFERROR(VLOOKUP(L546,'Pricing source'!B:L,3,0),0)</f>
        <v>0</v>
      </c>
      <c r="P546" s="295">
        <f t="shared" ref="P546:P609" si="13">M546+K546+I546+G546+E546</f>
        <v>2109</v>
      </c>
    </row>
    <row r="547" spans="1:16">
      <c r="B547" s="178" t="s">
        <v>4309</v>
      </c>
      <c r="C547" s="177" t="s">
        <v>4133</v>
      </c>
      <c r="D547" s="177" t="s">
        <v>268</v>
      </c>
      <c r="E547" s="295">
        <f>IFERROR(VLOOKUP(D547,'Pricing source'!B:L,3,0),0)</f>
        <v>1167</v>
      </c>
      <c r="F547" s="177" t="s">
        <v>250</v>
      </c>
      <c r="G547" s="295">
        <f>IFERROR(VLOOKUP(F547,'Pricing source'!B:L,3,0),0)</f>
        <v>670</v>
      </c>
      <c r="H547" s="177" t="s">
        <v>336</v>
      </c>
      <c r="I547" s="295">
        <f>IFERROR(VLOOKUP(H547,'Pricing source'!B:L,3,0),0)</f>
        <v>188</v>
      </c>
      <c r="J547" s="177" t="s">
        <v>271</v>
      </c>
      <c r="K547" s="295">
        <f>IFERROR(VLOOKUP(J547,'Pricing source'!B:L,3,0),0)</f>
        <v>252</v>
      </c>
      <c r="M547" s="295">
        <f>IFERROR(VLOOKUP(L547,'Pricing source'!B:L,3,0),0)</f>
        <v>0</v>
      </c>
      <c r="P547" s="295">
        <f t="shared" si="13"/>
        <v>2277</v>
      </c>
    </row>
    <row r="548" spans="1:16">
      <c r="B548" s="178" t="s">
        <v>6625</v>
      </c>
      <c r="C548" s="177" t="s">
        <v>853</v>
      </c>
      <c r="D548" s="177" t="s">
        <v>269</v>
      </c>
      <c r="E548" s="295">
        <f>IFERROR(VLOOKUP(D548,'Pricing source'!B:L,3,0),0)</f>
        <v>1214</v>
      </c>
      <c r="F548" s="177" t="s">
        <v>251</v>
      </c>
      <c r="G548" s="295">
        <f>IFERROR(VLOOKUP(F548,'Pricing source'!B:L,3,0),0)</f>
        <v>1348</v>
      </c>
      <c r="H548" s="177" t="s">
        <v>336</v>
      </c>
      <c r="I548" s="295">
        <f>IFERROR(VLOOKUP(H548,'Pricing source'!B:L,3,0),0)</f>
        <v>188</v>
      </c>
      <c r="J548" s="177" t="s">
        <v>271</v>
      </c>
      <c r="K548" s="295">
        <f>IFERROR(VLOOKUP(J548,'Pricing source'!B:L,3,0),0)</f>
        <v>252</v>
      </c>
      <c r="M548" s="295">
        <f>IFERROR(VLOOKUP(L548,'Pricing source'!B:L,3,0),0)</f>
        <v>0</v>
      </c>
      <c r="P548" s="295">
        <f t="shared" si="13"/>
        <v>3002</v>
      </c>
    </row>
    <row r="549" spans="1:16">
      <c r="B549" s="178" t="s">
        <v>6626</v>
      </c>
      <c r="C549" s="177" t="s">
        <v>873</v>
      </c>
      <c r="D549" s="177" t="s">
        <v>270</v>
      </c>
      <c r="E549" s="295">
        <f>IFERROR(VLOOKUP(D549,'Pricing source'!B:L,3,0),0)</f>
        <v>1381</v>
      </c>
      <c r="F549" s="177" t="s">
        <v>252</v>
      </c>
      <c r="G549" s="295">
        <f>IFERROR(VLOOKUP(F549,'Pricing source'!B:L,3,0),0)</f>
        <v>1404</v>
      </c>
      <c r="H549" s="177" t="s">
        <v>336</v>
      </c>
      <c r="I549" s="295">
        <f>IFERROR(VLOOKUP(H549,'Pricing source'!B:L,3,0),0)</f>
        <v>188</v>
      </c>
      <c r="J549" s="177" t="s">
        <v>271</v>
      </c>
      <c r="K549" s="295">
        <f>IFERROR(VLOOKUP(J549,'Pricing source'!B:L,3,0),0)</f>
        <v>252</v>
      </c>
      <c r="M549" s="295">
        <f>IFERROR(VLOOKUP(L549,'Pricing source'!B:L,3,0),0)</f>
        <v>0</v>
      </c>
      <c r="P549" s="295">
        <f t="shared" si="13"/>
        <v>3225</v>
      </c>
    </row>
    <row r="550" spans="1:16">
      <c r="B550" s="178"/>
      <c r="E550" s="295">
        <f>IFERROR(VLOOKUP(D550,'Pricing source'!B:L,3,0),0)</f>
        <v>0</v>
      </c>
      <c r="G550" s="295">
        <f>IFERROR(VLOOKUP(F550,'Pricing source'!B:L,3,0),0)</f>
        <v>0</v>
      </c>
      <c r="I550" s="295">
        <f>IFERROR(VLOOKUP(H550,'Pricing source'!B:L,3,0),0)</f>
        <v>0</v>
      </c>
      <c r="K550" s="295">
        <f>IFERROR(VLOOKUP(J550,'Pricing source'!B:L,3,0),0)</f>
        <v>0</v>
      </c>
      <c r="M550" s="295">
        <f>IFERROR(VLOOKUP(L550,'Pricing source'!B:L,3,0),0)</f>
        <v>0</v>
      </c>
      <c r="P550" s="295">
        <f t="shared" si="13"/>
        <v>0</v>
      </c>
    </row>
    <row r="551" spans="1:16" ht="18.75">
      <c r="A551" s="288" t="s">
        <v>1115</v>
      </c>
      <c r="C551" s="288"/>
      <c r="D551" s="288"/>
      <c r="E551" s="295">
        <f>IFERROR(VLOOKUP(D551,'Pricing source'!B:L,3,0),0)</f>
        <v>0</v>
      </c>
      <c r="F551" s="288"/>
      <c r="G551" s="289">
        <f>IFERROR(VLOOKUP(F551,'Pricing source'!B:L,3,0),0)</f>
        <v>0</v>
      </c>
      <c r="H551" s="288"/>
      <c r="I551" s="295">
        <f>IFERROR(VLOOKUP(H551,'Pricing source'!B:L,3,0),0)</f>
        <v>0</v>
      </c>
      <c r="J551" s="288"/>
      <c r="K551" s="295">
        <f>IFERROR(VLOOKUP(J551,'Pricing source'!B:L,3,0),0)</f>
        <v>0</v>
      </c>
      <c r="L551" s="288"/>
      <c r="M551" s="295">
        <f>IFERROR(VLOOKUP(L551,'Pricing source'!B:L,3,0),0)</f>
        <v>0</v>
      </c>
      <c r="N551" s="288"/>
      <c r="O551" s="288"/>
      <c r="P551" s="289">
        <f t="shared" si="13"/>
        <v>0</v>
      </c>
    </row>
    <row r="552" spans="1:16">
      <c r="A552" s="575"/>
      <c r="B552" s="575"/>
      <c r="C552" s="575"/>
      <c r="D552" s="575"/>
      <c r="E552" s="576">
        <f>IFERROR(VLOOKUP(D552,'Pricing source'!B:L,3,0),0)</f>
        <v>0</v>
      </c>
      <c r="F552" s="575"/>
      <c r="G552" s="577">
        <f>IFERROR(VLOOKUP(F552,'Pricing source'!B:L,3,0),0)</f>
        <v>0</v>
      </c>
      <c r="H552" s="575"/>
      <c r="I552" s="576">
        <f>IFERROR(VLOOKUP(H552,'Pricing source'!B:L,3,0),0)</f>
        <v>0</v>
      </c>
      <c r="J552" s="575"/>
      <c r="K552" s="576">
        <f>IFERROR(VLOOKUP(J552,'Pricing source'!B:L,3,0),0)</f>
        <v>0</v>
      </c>
      <c r="L552" s="575"/>
      <c r="M552" s="576">
        <f>IFERROR(VLOOKUP(L552,'Pricing source'!B:L,3,0),0)</f>
        <v>0</v>
      </c>
      <c r="N552" s="575"/>
      <c r="O552" s="575"/>
      <c r="P552" s="577">
        <f t="shared" si="13"/>
        <v>0</v>
      </c>
    </row>
    <row r="553" spans="1:16">
      <c r="B553" s="178" t="s">
        <v>6627</v>
      </c>
      <c r="C553" s="177" t="s">
        <v>827</v>
      </c>
      <c r="D553" s="177" t="s">
        <v>278</v>
      </c>
      <c r="E553" s="295">
        <f>IFERROR(VLOOKUP(D553,'Pricing source'!B:L,3,0),0)</f>
        <v>940</v>
      </c>
      <c r="F553" s="177" t="s">
        <v>238</v>
      </c>
      <c r="G553" s="295">
        <f>IFERROR(VLOOKUP(F553,'Pricing source'!B:L,3,0),0)</f>
        <v>2020</v>
      </c>
      <c r="H553" s="177" t="s">
        <v>336</v>
      </c>
      <c r="I553" s="295">
        <f>IFERROR(VLOOKUP(H553,'Pricing source'!B:L,3,0),0)</f>
        <v>188</v>
      </c>
      <c r="K553" s="295">
        <f>IFERROR(VLOOKUP(J553,'Pricing source'!B:L,3,0),0)</f>
        <v>0</v>
      </c>
      <c r="M553" s="295">
        <f>IFERROR(VLOOKUP(L553,'Pricing source'!B:L,3,0),0)</f>
        <v>0</v>
      </c>
      <c r="P553" s="295">
        <f t="shared" si="13"/>
        <v>3148</v>
      </c>
    </row>
    <row r="554" spans="1:16">
      <c r="B554" s="178" t="s">
        <v>6628</v>
      </c>
      <c r="C554" s="177" t="s">
        <v>844</v>
      </c>
      <c r="D554" s="177" t="s">
        <v>278</v>
      </c>
      <c r="E554" s="295">
        <f>IFERROR(VLOOKUP(D554,'Pricing source'!B:L,3,0),0)</f>
        <v>940</v>
      </c>
      <c r="F554" s="177" t="s">
        <v>239</v>
      </c>
      <c r="G554" s="295">
        <f>IFERROR(VLOOKUP(F554,'Pricing source'!B:L,3,0),0)</f>
        <v>2308</v>
      </c>
      <c r="H554" s="177" t="s">
        <v>336</v>
      </c>
      <c r="I554" s="295">
        <f>IFERROR(VLOOKUP(H554,'Pricing source'!B:L,3,0),0)</f>
        <v>188</v>
      </c>
      <c r="K554" s="295">
        <f>IFERROR(VLOOKUP(J554,'Pricing source'!B:L,3,0),0)</f>
        <v>0</v>
      </c>
      <c r="M554" s="295">
        <f>IFERROR(VLOOKUP(L554,'Pricing source'!B:L,3,0),0)</f>
        <v>0</v>
      </c>
      <c r="P554" s="295">
        <f t="shared" si="13"/>
        <v>3436</v>
      </c>
    </row>
    <row r="555" spans="1:16">
      <c r="B555" s="178" t="s">
        <v>6629</v>
      </c>
      <c r="C555" s="177" t="s">
        <v>864</v>
      </c>
      <c r="D555" s="177" t="s">
        <v>279</v>
      </c>
      <c r="E555" s="295">
        <f>IFERROR(VLOOKUP(D555,'Pricing source'!B:L,3,0),0)</f>
        <v>2506</v>
      </c>
      <c r="F555" s="177" t="s">
        <v>240</v>
      </c>
      <c r="G555" s="295">
        <f>IFERROR(VLOOKUP(F555,'Pricing source'!B:L,3,0),0)</f>
        <v>2440</v>
      </c>
      <c r="H555" s="177" t="s">
        <v>336</v>
      </c>
      <c r="I555" s="295">
        <f>IFERROR(VLOOKUP(H555,'Pricing source'!B:L,3,0),0)</f>
        <v>188</v>
      </c>
      <c r="K555" s="295">
        <f>IFERROR(VLOOKUP(J555,'Pricing source'!B:L,3,0),0)</f>
        <v>0</v>
      </c>
      <c r="M555" s="295">
        <f>IFERROR(VLOOKUP(L555,'Pricing source'!B:L,3,0),0)</f>
        <v>0</v>
      </c>
      <c r="P555" s="295">
        <f t="shared" si="13"/>
        <v>5134</v>
      </c>
    </row>
    <row r="556" spans="1:16">
      <c r="B556" s="178" t="s">
        <v>4309</v>
      </c>
      <c r="C556" s="177" t="s">
        <v>1116</v>
      </c>
      <c r="D556" s="177" t="s">
        <v>279</v>
      </c>
      <c r="E556" s="295">
        <f>IFERROR(VLOOKUP(D556,'Pricing source'!B:L,3,0),0)</f>
        <v>2506</v>
      </c>
      <c r="F556" s="177" t="s">
        <v>241</v>
      </c>
      <c r="G556" s="295">
        <f>IFERROR(VLOOKUP(F556,'Pricing source'!B:L,3,0),0)</f>
        <v>3075</v>
      </c>
      <c r="H556" s="177" t="s">
        <v>336</v>
      </c>
      <c r="I556" s="295">
        <f>IFERROR(VLOOKUP(H556,'Pricing source'!B:L,3,0),0)</f>
        <v>188</v>
      </c>
      <c r="K556" s="295">
        <f>IFERROR(VLOOKUP(J556,'Pricing source'!B:L,3,0),0)</f>
        <v>0</v>
      </c>
      <c r="M556" s="295">
        <f>IFERROR(VLOOKUP(L556,'Pricing source'!B:L,3,0),0)</f>
        <v>0</v>
      </c>
      <c r="P556" s="295">
        <f t="shared" si="13"/>
        <v>5769</v>
      </c>
    </row>
    <row r="557" spans="1:16">
      <c r="B557" s="178" t="s">
        <v>4309</v>
      </c>
      <c r="C557" s="177" t="s">
        <v>1117</v>
      </c>
      <c r="D557" s="177" t="s">
        <v>279</v>
      </c>
      <c r="E557" s="295">
        <f>IFERROR(VLOOKUP(D557,'Pricing source'!B:L,3,0),0)</f>
        <v>2506</v>
      </c>
      <c r="F557" s="177" t="s">
        <v>245</v>
      </c>
      <c r="G557" s="295">
        <f>IFERROR(VLOOKUP(F557,'Pricing source'!B:L,3,0),0)</f>
        <v>3390</v>
      </c>
      <c r="H557" s="177" t="s">
        <v>336</v>
      </c>
      <c r="I557" s="295">
        <f>IFERROR(VLOOKUP(H557,'Pricing source'!B:L,3,0),0)</f>
        <v>188</v>
      </c>
      <c r="K557" s="295">
        <f>IFERROR(VLOOKUP(J557,'Pricing source'!B:L,3,0),0)</f>
        <v>0</v>
      </c>
      <c r="M557" s="295">
        <f>IFERROR(VLOOKUP(L557,'Pricing source'!B:L,3,0),0)</f>
        <v>0</v>
      </c>
      <c r="P557" s="295">
        <f t="shared" si="13"/>
        <v>6084</v>
      </c>
    </row>
    <row r="558" spans="1:16">
      <c r="B558" s="178" t="s">
        <v>4309</v>
      </c>
      <c r="C558" s="177" t="s">
        <v>1118</v>
      </c>
      <c r="D558" s="177" t="s">
        <v>279</v>
      </c>
      <c r="E558" s="295">
        <f>IFERROR(VLOOKUP(D558,'Pricing source'!B:L,3,0),0)</f>
        <v>2506</v>
      </c>
      <c r="F558" s="177" t="s">
        <v>242</v>
      </c>
      <c r="G558" s="295">
        <f>IFERROR(VLOOKUP(F558,'Pricing source'!B:L,3,0),0)</f>
        <v>3740</v>
      </c>
      <c r="H558" s="177" t="s">
        <v>336</v>
      </c>
      <c r="I558" s="295">
        <f>IFERROR(VLOOKUP(H558,'Pricing source'!B:L,3,0),0)</f>
        <v>188</v>
      </c>
      <c r="K558" s="295">
        <f>IFERROR(VLOOKUP(J558,'Pricing source'!B:L,3,0),0)</f>
        <v>0</v>
      </c>
      <c r="M558" s="295">
        <f>IFERROR(VLOOKUP(L558,'Pricing source'!B:L,3,0),0)</f>
        <v>0</v>
      </c>
      <c r="P558" s="295">
        <f t="shared" si="13"/>
        <v>6434</v>
      </c>
    </row>
    <row r="559" spans="1:16">
      <c r="B559" s="178" t="s">
        <v>4309</v>
      </c>
      <c r="C559" s="177" t="s">
        <v>1119</v>
      </c>
      <c r="D559" s="177" t="s">
        <v>279</v>
      </c>
      <c r="E559" s="295">
        <f>IFERROR(VLOOKUP(D559,'Pricing source'!B:L,3,0),0)</f>
        <v>2506</v>
      </c>
      <c r="F559" s="177" t="s">
        <v>246</v>
      </c>
      <c r="G559" s="295">
        <f>IFERROR(VLOOKUP(F559,'Pricing source'!B:L,3,0),0)</f>
        <v>4073</v>
      </c>
      <c r="H559" s="177" t="s">
        <v>336</v>
      </c>
      <c r="I559" s="295">
        <f>IFERROR(VLOOKUP(H559,'Pricing source'!B:L,3,0),0)</f>
        <v>188</v>
      </c>
      <c r="K559" s="295">
        <f>IFERROR(VLOOKUP(J559,'Pricing source'!B:L,3,0),0)</f>
        <v>0</v>
      </c>
      <c r="M559" s="295">
        <f>IFERROR(VLOOKUP(L559,'Pricing source'!B:L,3,0),0)</f>
        <v>0</v>
      </c>
      <c r="P559" s="295">
        <f t="shared" si="13"/>
        <v>6767</v>
      </c>
    </row>
    <row r="560" spans="1:16">
      <c r="B560" s="178"/>
      <c r="E560" s="295">
        <f>IFERROR(VLOOKUP(D560,'Pricing source'!B:L,3,0),0)</f>
        <v>0</v>
      </c>
      <c r="G560" s="295">
        <f>IFERROR(VLOOKUP(F560,'Pricing source'!B:L,3,0),0)</f>
        <v>0</v>
      </c>
      <c r="I560" s="295">
        <f>IFERROR(VLOOKUP(H560,'Pricing source'!B:L,3,0),0)</f>
        <v>0</v>
      </c>
      <c r="K560" s="295">
        <f>IFERROR(VLOOKUP(J560,'Pricing source'!B:L,3,0),0)</f>
        <v>0</v>
      </c>
      <c r="M560" s="295">
        <f>IFERROR(VLOOKUP(L560,'Pricing source'!B:L,3,0),0)</f>
        <v>0</v>
      </c>
      <c r="P560" s="295">
        <f t="shared" si="13"/>
        <v>0</v>
      </c>
    </row>
    <row r="561" spans="1:16" ht="18.75">
      <c r="A561" s="288" t="s">
        <v>1120</v>
      </c>
      <c r="C561" s="288"/>
      <c r="D561" s="288"/>
      <c r="E561" s="295">
        <f>IFERROR(VLOOKUP(D561,'Pricing source'!B:L,3,0),0)</f>
        <v>0</v>
      </c>
      <c r="F561" s="288"/>
      <c r="G561" s="289">
        <f>IFERROR(VLOOKUP(F561,'Pricing source'!B:L,3,0),0)</f>
        <v>0</v>
      </c>
      <c r="H561" s="288"/>
      <c r="I561" s="295">
        <f>IFERROR(VLOOKUP(H561,'Pricing source'!B:L,3,0),0)</f>
        <v>0</v>
      </c>
      <c r="J561" s="288"/>
      <c r="K561" s="295">
        <f>IFERROR(VLOOKUP(J561,'Pricing source'!B:L,3,0),0)</f>
        <v>0</v>
      </c>
      <c r="L561" s="288"/>
      <c r="M561" s="295">
        <f>IFERROR(VLOOKUP(L561,'Pricing source'!B:L,3,0),0)</f>
        <v>0</v>
      </c>
      <c r="N561" s="288"/>
      <c r="O561" s="288"/>
      <c r="P561" s="289">
        <f t="shared" si="13"/>
        <v>0</v>
      </c>
    </row>
    <row r="562" spans="1:16">
      <c r="A562" s="575"/>
      <c r="B562" s="575"/>
      <c r="C562" s="575"/>
      <c r="D562" s="575"/>
      <c r="E562" s="576">
        <f>IFERROR(VLOOKUP(D562,'Pricing source'!B:L,3,0),0)</f>
        <v>0</v>
      </c>
      <c r="F562" s="575"/>
      <c r="G562" s="577">
        <f>IFERROR(VLOOKUP(F562,'Pricing source'!B:L,3,0),0)</f>
        <v>0</v>
      </c>
      <c r="H562" s="575"/>
      <c r="I562" s="576">
        <f>IFERROR(VLOOKUP(H562,'Pricing source'!B:L,3,0),0)</f>
        <v>0</v>
      </c>
      <c r="J562" s="575"/>
      <c r="K562" s="576">
        <f>IFERROR(VLOOKUP(J562,'Pricing source'!B:L,3,0),0)</f>
        <v>0</v>
      </c>
      <c r="L562" s="575"/>
      <c r="M562" s="576">
        <f>IFERROR(VLOOKUP(L562,'Pricing source'!B:L,3,0),0)</f>
        <v>0</v>
      </c>
      <c r="N562" s="575"/>
      <c r="O562" s="575"/>
      <c r="P562" s="577">
        <f t="shared" si="13"/>
        <v>0</v>
      </c>
    </row>
    <row r="563" spans="1:16">
      <c r="B563" s="178" t="s">
        <v>1121</v>
      </c>
      <c r="C563" s="177" t="s">
        <v>826</v>
      </c>
      <c r="D563" s="177" t="s">
        <v>278</v>
      </c>
      <c r="E563" s="295">
        <f>IFERROR(VLOOKUP(D563,'Pricing source'!B:L,3,0),0)</f>
        <v>940</v>
      </c>
      <c r="F563" s="177" t="s">
        <v>250</v>
      </c>
      <c r="G563" s="295">
        <f>IFERROR(VLOOKUP(F563,'Pricing source'!B:L,3,0),0)</f>
        <v>670</v>
      </c>
      <c r="H563" s="177" t="s">
        <v>335</v>
      </c>
      <c r="I563" s="295">
        <f>IFERROR(VLOOKUP(H563,'Pricing source'!B:L,3,0),0)</f>
        <v>294</v>
      </c>
      <c r="K563" s="295">
        <f>IFERROR(VLOOKUP(J563,'Pricing source'!B:L,3,0),0)</f>
        <v>0</v>
      </c>
      <c r="M563" s="295">
        <f>IFERROR(VLOOKUP(L563,'Pricing source'!B:L,3,0),0)</f>
        <v>0</v>
      </c>
      <c r="P563" s="295">
        <f t="shared" si="13"/>
        <v>1904</v>
      </c>
    </row>
    <row r="564" spans="1:16">
      <c r="B564" s="178" t="s">
        <v>1122</v>
      </c>
      <c r="C564" s="177" t="s">
        <v>843</v>
      </c>
      <c r="D564" s="177" t="s">
        <v>278</v>
      </c>
      <c r="E564" s="295">
        <f>IFERROR(VLOOKUP(D564,'Pricing source'!B:L,3,0),0)</f>
        <v>940</v>
      </c>
      <c r="F564" s="177" t="s">
        <v>251</v>
      </c>
      <c r="G564" s="295">
        <f>IFERROR(VLOOKUP(F564,'Pricing source'!B:L,3,0),0)</f>
        <v>1348</v>
      </c>
      <c r="H564" s="177" t="s">
        <v>335</v>
      </c>
      <c r="I564" s="295">
        <f>IFERROR(VLOOKUP(H564,'Pricing source'!B:L,3,0),0)</f>
        <v>294</v>
      </c>
      <c r="K564" s="295">
        <f>IFERROR(VLOOKUP(J564,'Pricing source'!B:L,3,0),0)</f>
        <v>0</v>
      </c>
      <c r="M564" s="295">
        <f>IFERROR(VLOOKUP(L564,'Pricing source'!B:L,3,0),0)</f>
        <v>0</v>
      </c>
      <c r="P564" s="295">
        <f t="shared" si="13"/>
        <v>2582</v>
      </c>
    </row>
    <row r="565" spans="1:16">
      <c r="B565" s="178" t="s">
        <v>1123</v>
      </c>
      <c r="C565" s="177" t="s">
        <v>863</v>
      </c>
      <c r="D565" s="177" t="s">
        <v>279</v>
      </c>
      <c r="E565" s="295">
        <f>IFERROR(VLOOKUP(D565,'Pricing source'!B:L,3,0),0)</f>
        <v>2506</v>
      </c>
      <c r="F565" s="177" t="s">
        <v>252</v>
      </c>
      <c r="G565" s="295">
        <f>IFERROR(VLOOKUP(F565,'Pricing source'!B:L,3,0),0)</f>
        <v>1404</v>
      </c>
      <c r="H565" s="177" t="s">
        <v>335</v>
      </c>
      <c r="I565" s="295">
        <f>IFERROR(VLOOKUP(H565,'Pricing source'!B:L,3,0),0)</f>
        <v>294</v>
      </c>
      <c r="K565" s="295">
        <f>IFERROR(VLOOKUP(J565,'Pricing source'!B:L,3,0),0)</f>
        <v>0</v>
      </c>
      <c r="M565" s="295">
        <f>IFERROR(VLOOKUP(L565,'Pricing source'!B:L,3,0),0)</f>
        <v>0</v>
      </c>
      <c r="P565" s="295">
        <f t="shared" si="13"/>
        <v>4204</v>
      </c>
    </row>
    <row r="566" spans="1:16">
      <c r="B566" s="178" t="s">
        <v>1124</v>
      </c>
      <c r="C566" s="177" t="s">
        <v>881</v>
      </c>
      <c r="D566" s="177" t="s">
        <v>279</v>
      </c>
      <c r="E566" s="295">
        <f>IFERROR(VLOOKUP(D566,'Pricing source'!B:L,3,0),0)</f>
        <v>2506</v>
      </c>
      <c r="F566" s="177" t="s">
        <v>253</v>
      </c>
      <c r="G566" s="295">
        <f>IFERROR(VLOOKUP(F566,'Pricing source'!B:L,3,0),0)</f>
        <v>1417</v>
      </c>
      <c r="H566" s="177" t="s">
        <v>335</v>
      </c>
      <c r="I566" s="295">
        <f>IFERROR(VLOOKUP(H566,'Pricing source'!B:L,3,0),0)</f>
        <v>294</v>
      </c>
      <c r="K566" s="295">
        <f>IFERROR(VLOOKUP(J566,'Pricing source'!B:L,3,0),0)</f>
        <v>0</v>
      </c>
      <c r="M566" s="295">
        <f>IFERROR(VLOOKUP(L566,'Pricing source'!B:L,3,0),0)</f>
        <v>0</v>
      </c>
      <c r="P566" s="295">
        <f t="shared" si="13"/>
        <v>4217</v>
      </c>
    </row>
    <row r="567" spans="1:16">
      <c r="B567" s="178" t="s">
        <v>1125</v>
      </c>
      <c r="C567" s="177" t="s">
        <v>767</v>
      </c>
      <c r="D567" s="177" t="s">
        <v>279</v>
      </c>
      <c r="E567" s="295">
        <f>IFERROR(VLOOKUP(D567,'Pricing source'!B:L,3,0),0)</f>
        <v>2506</v>
      </c>
      <c r="F567" s="177" t="s">
        <v>254</v>
      </c>
      <c r="G567" s="295">
        <f>IFERROR(VLOOKUP(F567,'Pricing source'!B:L,3,0),0)</f>
        <v>2102</v>
      </c>
      <c r="H567" s="177" t="s">
        <v>335</v>
      </c>
      <c r="I567" s="295">
        <f>IFERROR(VLOOKUP(H567,'Pricing source'!B:L,3,0),0)</f>
        <v>294</v>
      </c>
      <c r="K567" s="295">
        <f>IFERROR(VLOOKUP(J567,'Pricing source'!B:L,3,0),0)</f>
        <v>0</v>
      </c>
      <c r="M567" s="295">
        <f>IFERROR(VLOOKUP(L567,'Pricing source'!B:L,3,0),0)</f>
        <v>0</v>
      </c>
      <c r="P567" s="295">
        <f t="shared" si="13"/>
        <v>4902</v>
      </c>
    </row>
    <row r="568" spans="1:16">
      <c r="B568" s="178" t="s">
        <v>1126</v>
      </c>
      <c r="C568" s="177" t="s">
        <v>769</v>
      </c>
      <c r="D568" s="177" t="s">
        <v>279</v>
      </c>
      <c r="E568" s="295">
        <f>IFERROR(VLOOKUP(D568,'Pricing source'!B:L,3,0),0)</f>
        <v>2506</v>
      </c>
      <c r="F568" s="177" t="s">
        <v>257</v>
      </c>
      <c r="G568" s="295">
        <f>IFERROR(VLOOKUP(F568,'Pricing source'!B:L,3,0),0)</f>
        <v>2466</v>
      </c>
      <c r="H568" s="177" t="s">
        <v>335</v>
      </c>
      <c r="I568" s="295">
        <f>IFERROR(VLOOKUP(H568,'Pricing source'!B:L,3,0),0)</f>
        <v>294</v>
      </c>
      <c r="K568" s="295">
        <f>IFERROR(VLOOKUP(J568,'Pricing source'!B:L,3,0),0)</f>
        <v>0</v>
      </c>
      <c r="M568" s="295">
        <f>IFERROR(VLOOKUP(L568,'Pricing source'!B:L,3,0),0)</f>
        <v>0</v>
      </c>
      <c r="P568" s="295">
        <f t="shared" si="13"/>
        <v>5266</v>
      </c>
    </row>
    <row r="569" spans="1:16">
      <c r="B569" s="178"/>
      <c r="E569" s="295">
        <f>IFERROR(VLOOKUP(D569,'Pricing source'!B:L,3,0),0)</f>
        <v>0</v>
      </c>
      <c r="G569" s="295">
        <f>IFERROR(VLOOKUP(F569,'Pricing source'!B:L,3,0),0)</f>
        <v>0</v>
      </c>
      <c r="I569" s="295">
        <f>IFERROR(VLOOKUP(H569,'Pricing source'!B:L,3,0),0)</f>
        <v>0</v>
      </c>
      <c r="K569" s="295">
        <f>IFERROR(VLOOKUP(J569,'Pricing source'!B:L,3,0),0)</f>
        <v>0</v>
      </c>
      <c r="M569" s="295">
        <f>IFERROR(VLOOKUP(L569,'Pricing source'!B:L,3,0),0)</f>
        <v>0</v>
      </c>
      <c r="P569" s="295">
        <f t="shared" si="13"/>
        <v>0</v>
      </c>
    </row>
    <row r="570" spans="1:16" ht="18.75">
      <c r="A570" s="288" t="s">
        <v>1127</v>
      </c>
      <c r="C570" s="288"/>
      <c r="D570" s="288"/>
      <c r="E570" s="295">
        <f>IFERROR(VLOOKUP(D570,'Pricing source'!B:L,3,0),0)</f>
        <v>0</v>
      </c>
      <c r="F570" s="288"/>
      <c r="G570" s="289">
        <f>IFERROR(VLOOKUP(F570,'Pricing source'!B:L,3,0),0)</f>
        <v>0</v>
      </c>
      <c r="H570" s="288"/>
      <c r="I570" s="295">
        <f>IFERROR(VLOOKUP(H570,'Pricing source'!B:L,3,0),0)</f>
        <v>0</v>
      </c>
      <c r="J570" s="288"/>
      <c r="K570" s="295">
        <f>IFERROR(VLOOKUP(J570,'Pricing source'!B:L,3,0),0)</f>
        <v>0</v>
      </c>
      <c r="L570" s="288"/>
      <c r="M570" s="295">
        <f>IFERROR(VLOOKUP(L570,'Pricing source'!B:L,3,0),0)</f>
        <v>0</v>
      </c>
      <c r="N570" s="288"/>
      <c r="O570" s="288"/>
      <c r="P570" s="289">
        <f t="shared" si="13"/>
        <v>0</v>
      </c>
    </row>
    <row r="571" spans="1:16">
      <c r="A571" s="575"/>
      <c r="B571" s="575"/>
      <c r="C571" s="575"/>
      <c r="D571" s="575"/>
      <c r="E571" s="576">
        <f>IFERROR(VLOOKUP(D571,'Pricing source'!B:L,3,0),0)</f>
        <v>0</v>
      </c>
      <c r="F571" s="575"/>
      <c r="G571" s="577">
        <f>IFERROR(VLOOKUP(F571,'Pricing source'!B:L,3,0),0)</f>
        <v>0</v>
      </c>
      <c r="H571" s="575"/>
      <c r="I571" s="576">
        <f>IFERROR(VLOOKUP(H571,'Pricing source'!B:L,3,0),0)</f>
        <v>0</v>
      </c>
      <c r="J571" s="575"/>
      <c r="K571" s="576">
        <f>IFERROR(VLOOKUP(J571,'Pricing source'!B:L,3,0),0)</f>
        <v>0</v>
      </c>
      <c r="L571" s="575"/>
      <c r="M571" s="576">
        <f>IFERROR(VLOOKUP(L571,'Pricing source'!B:L,3,0),0)</f>
        <v>0</v>
      </c>
      <c r="N571" s="575"/>
      <c r="O571" s="575"/>
      <c r="P571" s="577">
        <f t="shared" si="13"/>
        <v>0</v>
      </c>
    </row>
    <row r="572" spans="1:16">
      <c r="B572" s="178" t="s">
        <v>6630</v>
      </c>
      <c r="C572" s="177" t="s">
        <v>825</v>
      </c>
      <c r="D572" s="177" t="s">
        <v>278</v>
      </c>
      <c r="E572" s="295">
        <f>IFERROR(VLOOKUP(D572,'Pricing source'!B:L,3,0),0)</f>
        <v>940</v>
      </c>
      <c r="F572" s="177" t="s">
        <v>250</v>
      </c>
      <c r="G572" s="295">
        <f>IFERROR(VLOOKUP(F572,'Pricing source'!B:L,3,0),0)</f>
        <v>670</v>
      </c>
      <c r="H572" s="177" t="s">
        <v>336</v>
      </c>
      <c r="I572" s="295">
        <f>IFERROR(VLOOKUP(H572,'Pricing source'!B:L,3,0),0)</f>
        <v>188</v>
      </c>
      <c r="K572" s="295">
        <f>IFERROR(VLOOKUP(J572,'Pricing source'!B:L,3,0),0)</f>
        <v>0</v>
      </c>
      <c r="M572" s="295">
        <f>IFERROR(VLOOKUP(L572,'Pricing source'!B:L,3,0),0)</f>
        <v>0</v>
      </c>
      <c r="P572" s="295">
        <f t="shared" si="13"/>
        <v>1798</v>
      </c>
    </row>
    <row r="573" spans="1:16">
      <c r="B573" s="178" t="s">
        <v>6631</v>
      </c>
      <c r="C573" s="177" t="s">
        <v>842</v>
      </c>
      <c r="D573" s="177" t="s">
        <v>278</v>
      </c>
      <c r="E573" s="295">
        <f>IFERROR(VLOOKUP(D573,'Pricing source'!B:L,3,0),0)</f>
        <v>940</v>
      </c>
      <c r="F573" s="177" t="s">
        <v>251</v>
      </c>
      <c r="G573" s="295">
        <f>IFERROR(VLOOKUP(F573,'Pricing source'!B:L,3,0),0)</f>
        <v>1348</v>
      </c>
      <c r="H573" s="177" t="s">
        <v>336</v>
      </c>
      <c r="I573" s="295">
        <f>IFERROR(VLOOKUP(H573,'Pricing source'!B:L,3,0),0)</f>
        <v>188</v>
      </c>
      <c r="K573" s="295">
        <f>IFERROR(VLOOKUP(J573,'Pricing source'!B:L,3,0),0)</f>
        <v>0</v>
      </c>
      <c r="M573" s="295">
        <f>IFERROR(VLOOKUP(L573,'Pricing source'!B:L,3,0),0)</f>
        <v>0</v>
      </c>
      <c r="P573" s="295">
        <f t="shared" si="13"/>
        <v>2476</v>
      </c>
    </row>
    <row r="574" spans="1:16">
      <c r="B574" s="178" t="s">
        <v>6632</v>
      </c>
      <c r="C574" s="177" t="s">
        <v>862</v>
      </c>
      <c r="D574" s="177" t="s">
        <v>279</v>
      </c>
      <c r="E574" s="295">
        <f>IFERROR(VLOOKUP(D574,'Pricing source'!B:L,3,0),0)</f>
        <v>2506</v>
      </c>
      <c r="F574" s="177" t="s">
        <v>252</v>
      </c>
      <c r="G574" s="295">
        <f>IFERROR(VLOOKUP(F574,'Pricing source'!B:L,3,0),0)</f>
        <v>1404</v>
      </c>
      <c r="H574" s="177" t="s">
        <v>336</v>
      </c>
      <c r="I574" s="295">
        <f>IFERROR(VLOOKUP(H574,'Pricing source'!B:L,3,0),0)</f>
        <v>188</v>
      </c>
      <c r="K574" s="295">
        <f>IFERROR(VLOOKUP(J574,'Pricing source'!B:L,3,0),0)</f>
        <v>0</v>
      </c>
      <c r="M574" s="295">
        <f>IFERROR(VLOOKUP(L574,'Pricing source'!B:L,3,0),0)</f>
        <v>0</v>
      </c>
      <c r="P574" s="295">
        <f t="shared" si="13"/>
        <v>4098</v>
      </c>
    </row>
    <row r="575" spans="1:16">
      <c r="B575" s="178" t="s">
        <v>6633</v>
      </c>
      <c r="C575" s="177" t="s">
        <v>880</v>
      </c>
      <c r="D575" s="177" t="s">
        <v>279</v>
      </c>
      <c r="E575" s="295">
        <f>IFERROR(VLOOKUP(D575,'Pricing source'!B:L,3,0),0)</f>
        <v>2506</v>
      </c>
      <c r="F575" s="177" t="s">
        <v>253</v>
      </c>
      <c r="G575" s="295">
        <f>IFERROR(VLOOKUP(F575,'Pricing source'!B:L,3,0),0)</f>
        <v>1417</v>
      </c>
      <c r="H575" s="177" t="s">
        <v>336</v>
      </c>
      <c r="I575" s="295">
        <f>IFERROR(VLOOKUP(H575,'Pricing source'!B:L,3,0),0)</f>
        <v>188</v>
      </c>
      <c r="K575" s="295">
        <f>IFERROR(VLOOKUP(J575,'Pricing source'!B:L,3,0),0)</f>
        <v>0</v>
      </c>
      <c r="M575" s="295">
        <f>IFERROR(VLOOKUP(L575,'Pricing source'!B:L,3,0),0)</f>
        <v>0</v>
      </c>
      <c r="P575" s="295">
        <f t="shared" si="13"/>
        <v>4111</v>
      </c>
    </row>
    <row r="576" spans="1:16">
      <c r="B576" s="178" t="s">
        <v>6634</v>
      </c>
      <c r="C576" s="177" t="s">
        <v>766</v>
      </c>
      <c r="D576" s="177" t="s">
        <v>279</v>
      </c>
      <c r="E576" s="295">
        <f>IFERROR(VLOOKUP(D576,'Pricing source'!B:L,3,0),0)</f>
        <v>2506</v>
      </c>
      <c r="F576" s="177" t="s">
        <v>254</v>
      </c>
      <c r="G576" s="295">
        <f>IFERROR(VLOOKUP(F576,'Pricing source'!B:L,3,0),0)</f>
        <v>2102</v>
      </c>
      <c r="H576" s="177" t="s">
        <v>336</v>
      </c>
      <c r="I576" s="295">
        <f>IFERROR(VLOOKUP(H576,'Pricing source'!B:L,3,0),0)</f>
        <v>188</v>
      </c>
      <c r="K576" s="295">
        <f>IFERROR(VLOOKUP(J576,'Pricing source'!B:L,3,0),0)</f>
        <v>0</v>
      </c>
      <c r="M576" s="295">
        <f>IFERROR(VLOOKUP(L576,'Pricing source'!B:L,3,0),0)</f>
        <v>0</v>
      </c>
      <c r="P576" s="295">
        <f t="shared" si="13"/>
        <v>4796</v>
      </c>
    </row>
    <row r="577" spans="1:16">
      <c r="B577" s="178" t="s">
        <v>6635</v>
      </c>
      <c r="C577" s="177" t="s">
        <v>768</v>
      </c>
      <c r="D577" s="177" t="s">
        <v>279</v>
      </c>
      <c r="E577" s="295">
        <f>IFERROR(VLOOKUP(D577,'Pricing source'!B:L,3,0),0)</f>
        <v>2506</v>
      </c>
      <c r="F577" s="177" t="s">
        <v>257</v>
      </c>
      <c r="G577" s="295">
        <f>IFERROR(VLOOKUP(F577,'Pricing source'!B:L,3,0),0)</f>
        <v>2466</v>
      </c>
      <c r="H577" s="177" t="s">
        <v>336</v>
      </c>
      <c r="I577" s="295">
        <f>IFERROR(VLOOKUP(H577,'Pricing source'!B:L,3,0),0)</f>
        <v>188</v>
      </c>
      <c r="K577" s="295">
        <f>IFERROR(VLOOKUP(J577,'Pricing source'!B:L,3,0),0)</f>
        <v>0</v>
      </c>
      <c r="M577" s="295">
        <f>IFERROR(VLOOKUP(L577,'Pricing source'!B:L,3,0),0)</f>
        <v>0</v>
      </c>
      <c r="P577" s="295">
        <f t="shared" si="13"/>
        <v>5160</v>
      </c>
    </row>
    <row r="578" spans="1:16">
      <c r="B578" s="178"/>
      <c r="E578" s="295">
        <f>IFERROR(VLOOKUP(D578,'Pricing source'!B:L,3,0),0)</f>
        <v>0</v>
      </c>
      <c r="G578" s="295">
        <f>IFERROR(VLOOKUP(F578,'Pricing source'!B:L,3,0),0)</f>
        <v>0</v>
      </c>
      <c r="I578" s="295">
        <f>IFERROR(VLOOKUP(H578,'Pricing source'!B:L,3,0),0)</f>
        <v>0</v>
      </c>
      <c r="K578" s="295">
        <f>IFERROR(VLOOKUP(J578,'Pricing source'!B:L,3,0),0)</f>
        <v>0</v>
      </c>
      <c r="M578" s="295">
        <f>IFERROR(VLOOKUP(L578,'Pricing source'!B:L,3,0),0)</f>
        <v>0</v>
      </c>
      <c r="P578" s="295">
        <f t="shared" si="13"/>
        <v>0</v>
      </c>
    </row>
    <row r="579" spans="1:16" ht="18.75">
      <c r="A579" s="288" t="s">
        <v>1128</v>
      </c>
      <c r="C579" s="288"/>
      <c r="D579" s="288"/>
      <c r="E579" s="295">
        <f>IFERROR(VLOOKUP(D579,'Pricing source'!B:L,3,0),0)</f>
        <v>0</v>
      </c>
      <c r="F579" s="288"/>
      <c r="G579" s="289">
        <f>IFERROR(VLOOKUP(F579,'Pricing source'!B:L,3,0),0)</f>
        <v>0</v>
      </c>
      <c r="H579" s="288"/>
      <c r="I579" s="295">
        <f>IFERROR(VLOOKUP(H579,'Pricing source'!B:L,3,0),0)</f>
        <v>0</v>
      </c>
      <c r="J579" s="288"/>
      <c r="K579" s="295">
        <f>IFERROR(VLOOKUP(J579,'Pricing source'!B:L,3,0),0)</f>
        <v>0</v>
      </c>
      <c r="L579" s="288"/>
      <c r="M579" s="295">
        <f>IFERROR(VLOOKUP(L579,'Pricing source'!B:L,3,0),0)</f>
        <v>0</v>
      </c>
      <c r="N579" s="288"/>
      <c r="O579" s="288"/>
      <c r="P579" s="289">
        <f>M579+K579+I579+G579+E579</f>
        <v>0</v>
      </c>
    </row>
    <row r="580" spans="1:16">
      <c r="A580" s="575"/>
      <c r="B580" s="575"/>
      <c r="C580" s="575"/>
      <c r="D580" s="575"/>
      <c r="E580" s="576">
        <f>IFERROR(VLOOKUP(D580,'Pricing source'!B:L,3,0),0)</f>
        <v>0</v>
      </c>
      <c r="F580" s="575"/>
      <c r="G580" s="577">
        <f>IFERROR(VLOOKUP(F580,'Pricing source'!B:L,3,0),0)</f>
        <v>0</v>
      </c>
      <c r="H580" s="575"/>
      <c r="I580" s="576">
        <f>IFERROR(VLOOKUP(H580,'Pricing source'!B:L,3,0),0)</f>
        <v>0</v>
      </c>
      <c r="J580" s="575"/>
      <c r="K580" s="576">
        <f>IFERROR(VLOOKUP(J580,'Pricing source'!B:L,3,0),0)</f>
        <v>0</v>
      </c>
      <c r="L580" s="575"/>
      <c r="M580" s="576">
        <f>IFERROR(VLOOKUP(L580,'Pricing source'!B:L,3,0),0)</f>
        <v>0</v>
      </c>
      <c r="N580" s="575"/>
      <c r="O580" s="575"/>
      <c r="P580" s="577"/>
    </row>
    <row r="581" spans="1:16">
      <c r="B581" s="178" t="s">
        <v>6636</v>
      </c>
      <c r="C581" s="177" t="s">
        <v>830</v>
      </c>
      <c r="D581" s="177" t="s">
        <v>275</v>
      </c>
      <c r="E581" s="295">
        <f>IFERROR(VLOOKUP(D581,'Pricing source'!B:L,3,0),0)</f>
        <v>1464</v>
      </c>
      <c r="F581" s="177" t="s">
        <v>238</v>
      </c>
      <c r="G581" s="295">
        <f>IFERROR(VLOOKUP(F581,'Pricing source'!B:L,3,0),0)</f>
        <v>2020</v>
      </c>
      <c r="H581" s="177" t="s">
        <v>336</v>
      </c>
      <c r="I581" s="295">
        <f>IFERROR(VLOOKUP(H581,'Pricing source'!B:L,3,0),0)</f>
        <v>188</v>
      </c>
      <c r="K581" s="295">
        <f>IFERROR(VLOOKUP(J581,'Pricing source'!B:L,3,0),0)</f>
        <v>0</v>
      </c>
      <c r="M581" s="295">
        <f>IFERROR(VLOOKUP(L581,'Pricing source'!B:L,3,0),0)</f>
        <v>0</v>
      </c>
      <c r="P581" s="295">
        <f t="shared" ref="P581:P591" si="14">M581+K581+I581+G581+E581</f>
        <v>3672</v>
      </c>
    </row>
    <row r="582" spans="1:16">
      <c r="B582" s="178" t="s">
        <v>6637</v>
      </c>
      <c r="C582" s="177" t="s">
        <v>847</v>
      </c>
      <c r="D582" s="177" t="s">
        <v>275</v>
      </c>
      <c r="E582" s="295">
        <f>IFERROR(VLOOKUP(D582,'Pricing source'!B:L,3,0),0)</f>
        <v>1464</v>
      </c>
      <c r="F582" s="177" t="s">
        <v>239</v>
      </c>
      <c r="G582" s="295">
        <f>IFERROR(VLOOKUP(F582,'Pricing source'!B:L,3,0),0)</f>
        <v>2308</v>
      </c>
      <c r="H582" s="177" t="s">
        <v>336</v>
      </c>
      <c r="I582" s="295">
        <f>IFERROR(VLOOKUP(H582,'Pricing source'!B:L,3,0),0)</f>
        <v>188</v>
      </c>
      <c r="K582" s="295">
        <f>IFERROR(VLOOKUP(J582,'Pricing source'!B:L,3,0),0)</f>
        <v>0</v>
      </c>
      <c r="M582" s="295">
        <f>IFERROR(VLOOKUP(L582,'Pricing source'!B:L,3,0),0)</f>
        <v>0</v>
      </c>
      <c r="P582" s="295">
        <f t="shared" si="14"/>
        <v>3960</v>
      </c>
    </row>
    <row r="583" spans="1:16">
      <c r="B583" s="178" t="s">
        <v>6638</v>
      </c>
      <c r="C583" s="177" t="s">
        <v>867</v>
      </c>
      <c r="D583" s="177" t="s">
        <v>276</v>
      </c>
      <c r="E583" s="295">
        <f>IFERROR(VLOOKUP(D583,'Pricing source'!B:L,3,0),0)</f>
        <v>1837</v>
      </c>
      <c r="F583" s="177" t="s">
        <v>240</v>
      </c>
      <c r="G583" s="295">
        <f>IFERROR(VLOOKUP(F583,'Pricing source'!B:L,3,0),0)</f>
        <v>2440</v>
      </c>
      <c r="H583" s="177" t="s">
        <v>336</v>
      </c>
      <c r="I583" s="295">
        <f>IFERROR(VLOOKUP(H583,'Pricing source'!B:L,3,0),0)</f>
        <v>188</v>
      </c>
      <c r="K583" s="295">
        <f>IFERROR(VLOOKUP(J583,'Pricing source'!B:L,3,0),0)</f>
        <v>0</v>
      </c>
      <c r="M583" s="295">
        <f>IFERROR(VLOOKUP(L583,'Pricing source'!B:L,3,0),0)</f>
        <v>0</v>
      </c>
      <c r="P583" s="295">
        <f t="shared" si="14"/>
        <v>4465</v>
      </c>
    </row>
    <row r="584" spans="1:16">
      <c r="B584" s="178" t="s">
        <v>4309</v>
      </c>
      <c r="C584" s="177" t="s">
        <v>1129</v>
      </c>
      <c r="D584" s="177" t="s">
        <v>276</v>
      </c>
      <c r="E584" s="295">
        <f>IFERROR(VLOOKUP(D584,'Pricing source'!B:L,3,0),0)</f>
        <v>1837</v>
      </c>
      <c r="F584" s="177" t="s">
        <v>241</v>
      </c>
      <c r="G584" s="295">
        <f>IFERROR(VLOOKUP(F584,'Pricing source'!B:L,3,0),0)</f>
        <v>3075</v>
      </c>
      <c r="H584" s="177" t="s">
        <v>336</v>
      </c>
      <c r="I584" s="295">
        <f>IFERROR(VLOOKUP(H584,'Pricing source'!B:L,3,0),0)</f>
        <v>188</v>
      </c>
      <c r="K584" s="295">
        <f>IFERROR(VLOOKUP(J584,'Pricing source'!B:L,3,0),0)</f>
        <v>0</v>
      </c>
      <c r="M584" s="295">
        <f>IFERROR(VLOOKUP(L584,'Pricing source'!B:L,3,0),0)</f>
        <v>0</v>
      </c>
      <c r="P584" s="295">
        <f t="shared" si="14"/>
        <v>5100</v>
      </c>
    </row>
    <row r="585" spans="1:16">
      <c r="B585" s="178" t="s">
        <v>4309</v>
      </c>
      <c r="C585" s="177" t="s">
        <v>1130</v>
      </c>
      <c r="D585" s="177" t="s">
        <v>276</v>
      </c>
      <c r="E585" s="295">
        <f>IFERROR(VLOOKUP(D585,'Pricing source'!B:L,3,0),0)</f>
        <v>1837</v>
      </c>
      <c r="F585" s="177" t="s">
        <v>245</v>
      </c>
      <c r="G585" s="295">
        <f>IFERROR(VLOOKUP(F585,'Pricing source'!B:L,3,0),0)</f>
        <v>3390</v>
      </c>
      <c r="H585" s="177" t="s">
        <v>336</v>
      </c>
      <c r="I585" s="295">
        <f>IFERROR(VLOOKUP(H585,'Pricing source'!B:L,3,0),0)</f>
        <v>188</v>
      </c>
      <c r="K585" s="295">
        <f>IFERROR(VLOOKUP(J585,'Pricing source'!B:L,3,0),0)</f>
        <v>0</v>
      </c>
      <c r="M585" s="295">
        <f>IFERROR(VLOOKUP(L585,'Pricing source'!B:L,3,0),0)</f>
        <v>0</v>
      </c>
      <c r="P585" s="295">
        <f t="shared" si="14"/>
        <v>5415</v>
      </c>
    </row>
    <row r="586" spans="1:16">
      <c r="B586" s="178" t="s">
        <v>4309</v>
      </c>
      <c r="C586" s="177" t="s">
        <v>1131</v>
      </c>
      <c r="D586" s="177" t="s">
        <v>277</v>
      </c>
      <c r="E586" s="295">
        <f>IFERROR(VLOOKUP(D586,'Pricing source'!B:L,3,0),0)</f>
        <v>2794</v>
      </c>
      <c r="F586" s="177" t="s">
        <v>242</v>
      </c>
      <c r="G586" s="295">
        <f>IFERROR(VLOOKUP(F586,'Pricing source'!B:L,3,0),0)</f>
        <v>3740</v>
      </c>
      <c r="H586" s="177" t="s">
        <v>336</v>
      </c>
      <c r="I586" s="295">
        <f>IFERROR(VLOOKUP(H586,'Pricing source'!B:L,3,0),0)</f>
        <v>188</v>
      </c>
      <c r="K586" s="295">
        <f>IFERROR(VLOOKUP(J586,'Pricing source'!B:L,3,0),0)</f>
        <v>0</v>
      </c>
      <c r="M586" s="295">
        <f>IFERROR(VLOOKUP(L586,'Pricing source'!B:L,3,0),0)</f>
        <v>0</v>
      </c>
      <c r="P586" s="295">
        <f t="shared" si="14"/>
        <v>6722</v>
      </c>
    </row>
    <row r="587" spans="1:16">
      <c r="B587" s="178" t="s">
        <v>4309</v>
      </c>
      <c r="C587" s="177" t="s">
        <v>1132</v>
      </c>
      <c r="D587" s="177" t="s">
        <v>277</v>
      </c>
      <c r="E587" s="295">
        <f>IFERROR(VLOOKUP(D587,'Pricing source'!B:L,3,0),0)</f>
        <v>2794</v>
      </c>
      <c r="F587" s="177" t="s">
        <v>246</v>
      </c>
      <c r="G587" s="295">
        <f>IFERROR(VLOOKUP(F587,'Pricing source'!B:L,3,0),0)</f>
        <v>4073</v>
      </c>
      <c r="H587" s="177" t="s">
        <v>336</v>
      </c>
      <c r="I587" s="295">
        <f>IFERROR(VLOOKUP(H587,'Pricing source'!B:L,3,0),0)</f>
        <v>188</v>
      </c>
      <c r="K587" s="295">
        <f>IFERROR(VLOOKUP(J587,'Pricing source'!B:L,3,0),0)</f>
        <v>0</v>
      </c>
      <c r="M587" s="295">
        <f>IFERROR(VLOOKUP(L587,'Pricing source'!B:L,3,0),0)</f>
        <v>0</v>
      </c>
      <c r="P587" s="295">
        <f t="shared" si="14"/>
        <v>7055</v>
      </c>
    </row>
    <row r="588" spans="1:16">
      <c r="B588" s="178" t="s">
        <v>4309</v>
      </c>
      <c r="C588" s="177" t="s">
        <v>1133</v>
      </c>
      <c r="D588" s="177" t="s">
        <v>277</v>
      </c>
      <c r="E588" s="295">
        <f>IFERROR(VLOOKUP(D588,'Pricing source'!B:L,3,0),0)</f>
        <v>2794</v>
      </c>
      <c r="F588" s="177" t="s">
        <v>243</v>
      </c>
      <c r="G588" s="295">
        <f>IFERROR(VLOOKUP(F588,'Pricing source'!B:L,3,0),0)</f>
        <v>4819</v>
      </c>
      <c r="H588" s="177" t="s">
        <v>336</v>
      </c>
      <c r="I588" s="295">
        <f>IFERROR(VLOOKUP(H588,'Pricing source'!B:L,3,0),0)</f>
        <v>188</v>
      </c>
      <c r="K588" s="295">
        <f>IFERROR(VLOOKUP(J588,'Pricing source'!B:L,3,0),0)</f>
        <v>0</v>
      </c>
      <c r="M588" s="295">
        <f>IFERROR(VLOOKUP(L588,'Pricing source'!B:L,3,0),0)</f>
        <v>0</v>
      </c>
      <c r="P588" s="295">
        <f t="shared" si="14"/>
        <v>7801</v>
      </c>
    </row>
    <row r="589" spans="1:16">
      <c r="B589" s="178" t="s">
        <v>4309</v>
      </c>
      <c r="C589" s="177" t="s">
        <v>1134</v>
      </c>
      <c r="D589" s="177" t="s">
        <v>277</v>
      </c>
      <c r="E589" s="295">
        <f>IFERROR(VLOOKUP(D589,'Pricing source'!B:L,3,0),0)</f>
        <v>2794</v>
      </c>
      <c r="F589" s="177" t="s">
        <v>247</v>
      </c>
      <c r="G589" s="295">
        <f>IFERROR(VLOOKUP(F589,'Pricing source'!B:L,3,0),0)</f>
        <v>5236</v>
      </c>
      <c r="H589" s="177" t="s">
        <v>336</v>
      </c>
      <c r="I589" s="295">
        <f>IFERROR(VLOOKUP(H589,'Pricing source'!B:L,3,0),0)</f>
        <v>188</v>
      </c>
      <c r="K589" s="295">
        <f>IFERROR(VLOOKUP(J589,'Pricing source'!B:L,3,0),0)</f>
        <v>0</v>
      </c>
      <c r="M589" s="295">
        <f>IFERROR(VLOOKUP(L589,'Pricing source'!B:L,3,0),0)</f>
        <v>0</v>
      </c>
      <c r="P589" s="295">
        <f t="shared" si="14"/>
        <v>8218</v>
      </c>
    </row>
    <row r="590" spans="1:16">
      <c r="B590" s="178" t="s">
        <v>4309</v>
      </c>
      <c r="C590" s="177" t="s">
        <v>1135</v>
      </c>
      <c r="D590" s="177" t="s">
        <v>277</v>
      </c>
      <c r="E590" s="295">
        <f>IFERROR(VLOOKUP(D590,'Pricing source'!B:L,3,0),0)</f>
        <v>2794</v>
      </c>
      <c r="F590" s="177" t="s">
        <v>244</v>
      </c>
      <c r="G590" s="295">
        <f>IFERROR(VLOOKUP(F590,'Pricing source'!B:L,3,0),0)</f>
        <v>6220</v>
      </c>
      <c r="H590" s="177" t="s">
        <v>336</v>
      </c>
      <c r="I590" s="295">
        <f>IFERROR(VLOOKUP(H590,'Pricing source'!B:L,3,0),0)</f>
        <v>188</v>
      </c>
      <c r="K590" s="295">
        <f>IFERROR(VLOOKUP(J590,'Pricing source'!B:L,3,0),0)</f>
        <v>0</v>
      </c>
      <c r="M590" s="295">
        <f>IFERROR(VLOOKUP(L590,'Pricing source'!B:L,3,0),0)</f>
        <v>0</v>
      </c>
      <c r="P590" s="295">
        <f t="shared" si="14"/>
        <v>9202</v>
      </c>
    </row>
    <row r="591" spans="1:16">
      <c r="B591" s="178" t="s">
        <v>4309</v>
      </c>
      <c r="C591" s="177" t="s">
        <v>1136</v>
      </c>
      <c r="D591" s="177" t="s">
        <v>277</v>
      </c>
      <c r="E591" s="295">
        <f>IFERROR(VLOOKUP(D591,'Pricing source'!B:L,3,0),0)</f>
        <v>2794</v>
      </c>
      <c r="F591" s="177" t="s">
        <v>248</v>
      </c>
      <c r="G591" s="295">
        <f>IFERROR(VLOOKUP(F591,'Pricing source'!B:L,3,0),0)</f>
        <v>6571</v>
      </c>
      <c r="H591" s="177" t="s">
        <v>336</v>
      </c>
      <c r="I591" s="295">
        <f>IFERROR(VLOOKUP(H591,'Pricing source'!B:L,3,0),0)</f>
        <v>188</v>
      </c>
      <c r="K591" s="295">
        <f>IFERROR(VLOOKUP(J591,'Pricing source'!B:L,3,0),0)</f>
        <v>0</v>
      </c>
      <c r="M591" s="295">
        <f>IFERROR(VLOOKUP(L591,'Pricing source'!B:L,3,0),0)</f>
        <v>0</v>
      </c>
      <c r="P591" s="295">
        <f t="shared" si="14"/>
        <v>9553</v>
      </c>
    </row>
    <row r="592" spans="1:16">
      <c r="B592" s="178"/>
      <c r="E592" s="295">
        <f>IFERROR(VLOOKUP(D592,'Pricing source'!B:L,3,0),0)</f>
        <v>0</v>
      </c>
      <c r="G592" s="295">
        <f>IFERROR(VLOOKUP(F592,'Pricing source'!B:L,3,0),0)</f>
        <v>0</v>
      </c>
      <c r="I592" s="295">
        <f>IFERROR(VLOOKUP(H592,'Pricing source'!B:L,3,0),0)</f>
        <v>0</v>
      </c>
      <c r="K592" s="295">
        <f>IFERROR(VLOOKUP(J592,'Pricing source'!B:L,3,0),0)</f>
        <v>0</v>
      </c>
      <c r="M592" s="295">
        <f>IFERROR(VLOOKUP(L592,'Pricing source'!B:L,3,0),0)</f>
        <v>0</v>
      </c>
    </row>
    <row r="593" spans="1:16" ht="18.75">
      <c r="A593" s="288" t="s">
        <v>1137</v>
      </c>
      <c r="C593" s="288"/>
      <c r="D593" s="288"/>
      <c r="E593" s="295">
        <f>IFERROR(VLOOKUP(D593,'Pricing source'!B:L,3,0),0)</f>
        <v>0</v>
      </c>
      <c r="F593" s="288"/>
      <c r="G593" s="289">
        <f>IFERROR(VLOOKUP(F593,'Pricing source'!B:L,3,0),0)</f>
        <v>0</v>
      </c>
      <c r="H593" s="288"/>
      <c r="I593" s="295">
        <f>IFERROR(VLOOKUP(H593,'Pricing source'!B:L,3,0),0)</f>
        <v>0</v>
      </c>
      <c r="J593" s="288"/>
      <c r="K593" s="295">
        <f>IFERROR(VLOOKUP(J593,'Pricing source'!B:L,3,0),0)</f>
        <v>0</v>
      </c>
      <c r="L593" s="288"/>
      <c r="M593" s="295">
        <f>IFERROR(VLOOKUP(L593,'Pricing source'!B:L,3,0),0)</f>
        <v>0</v>
      </c>
      <c r="N593" s="288"/>
      <c r="O593" s="288"/>
      <c r="P593" s="289">
        <f>M593+K593+I593+G593+E593</f>
        <v>0</v>
      </c>
    </row>
    <row r="594" spans="1:16">
      <c r="A594" s="575"/>
      <c r="B594" s="575"/>
      <c r="C594" s="575"/>
      <c r="D594" s="575"/>
      <c r="E594" s="576">
        <f>IFERROR(VLOOKUP(D594,'Pricing source'!B:L,3,0),0)</f>
        <v>0</v>
      </c>
      <c r="F594" s="575"/>
      <c r="G594" s="577">
        <f>IFERROR(VLOOKUP(F594,'Pricing source'!B:L,3,0),0)</f>
        <v>0</v>
      </c>
      <c r="H594" s="575"/>
      <c r="I594" s="576">
        <f>IFERROR(VLOOKUP(H594,'Pricing source'!B:L,3,0),0)</f>
        <v>0</v>
      </c>
      <c r="J594" s="575"/>
      <c r="K594" s="576">
        <f>IFERROR(VLOOKUP(J594,'Pricing source'!B:L,3,0),0)</f>
        <v>0</v>
      </c>
      <c r="L594" s="575"/>
      <c r="M594" s="576">
        <f>IFERROR(VLOOKUP(L594,'Pricing source'!B:L,3,0),0)</f>
        <v>0</v>
      </c>
      <c r="N594" s="575"/>
      <c r="O594" s="575"/>
      <c r="P594" s="577"/>
    </row>
    <row r="595" spans="1:16">
      <c r="B595" s="178" t="s">
        <v>1138</v>
      </c>
      <c r="C595" s="177" t="s">
        <v>829</v>
      </c>
      <c r="D595" s="177" t="s">
        <v>275</v>
      </c>
      <c r="E595" s="295">
        <f>IFERROR(VLOOKUP(D595,'Pricing source'!B:L,3,0),0)</f>
        <v>1464</v>
      </c>
      <c r="F595" s="177" t="s">
        <v>250</v>
      </c>
      <c r="G595" s="295">
        <f>IFERROR(VLOOKUP(F595,'Pricing source'!B:L,3,0),0)</f>
        <v>670</v>
      </c>
      <c r="H595" s="177" t="s">
        <v>335</v>
      </c>
      <c r="I595" s="295">
        <f>IFERROR(VLOOKUP(H595,'Pricing source'!B:L,3,0),0)</f>
        <v>294</v>
      </c>
      <c r="K595" s="295">
        <f>IFERROR(VLOOKUP(J595,'Pricing source'!B:L,3,0),0)</f>
        <v>0</v>
      </c>
      <c r="M595" s="295">
        <f>IFERROR(VLOOKUP(L595,'Pricing source'!B:L,3,0),0)</f>
        <v>0</v>
      </c>
      <c r="P595" s="295">
        <f t="shared" ref="P595:P604" si="15">M595+K595+I595+G595+E595</f>
        <v>2428</v>
      </c>
    </row>
    <row r="596" spans="1:16">
      <c r="B596" s="178" t="s">
        <v>1139</v>
      </c>
      <c r="C596" s="177" t="s">
        <v>846</v>
      </c>
      <c r="D596" s="177" t="s">
        <v>275</v>
      </c>
      <c r="E596" s="295">
        <f>IFERROR(VLOOKUP(D596,'Pricing source'!B:L,3,0),0)</f>
        <v>1464</v>
      </c>
      <c r="F596" s="177" t="s">
        <v>251</v>
      </c>
      <c r="G596" s="295">
        <f>IFERROR(VLOOKUP(F596,'Pricing source'!B:L,3,0),0)</f>
        <v>1348</v>
      </c>
      <c r="H596" s="177" t="s">
        <v>335</v>
      </c>
      <c r="I596" s="295">
        <f>IFERROR(VLOOKUP(H596,'Pricing source'!B:L,3,0),0)</f>
        <v>294</v>
      </c>
      <c r="K596" s="295">
        <f>IFERROR(VLOOKUP(J596,'Pricing source'!B:L,3,0),0)</f>
        <v>0</v>
      </c>
      <c r="M596" s="295">
        <f>IFERROR(VLOOKUP(L596,'Pricing source'!B:L,3,0),0)</f>
        <v>0</v>
      </c>
      <c r="P596" s="295">
        <f t="shared" si="15"/>
        <v>3106</v>
      </c>
    </row>
    <row r="597" spans="1:16">
      <c r="B597" s="178" t="s">
        <v>1140</v>
      </c>
      <c r="C597" s="177" t="s">
        <v>866</v>
      </c>
      <c r="D597" s="177" t="s">
        <v>276</v>
      </c>
      <c r="E597" s="295">
        <f>IFERROR(VLOOKUP(D597,'Pricing source'!B:L,3,0),0)</f>
        <v>1837</v>
      </c>
      <c r="F597" s="177" t="s">
        <v>252</v>
      </c>
      <c r="G597" s="295">
        <f>IFERROR(VLOOKUP(F597,'Pricing source'!B:L,3,0),0)</f>
        <v>1404</v>
      </c>
      <c r="H597" s="177" t="s">
        <v>335</v>
      </c>
      <c r="I597" s="295">
        <f>IFERROR(VLOOKUP(H597,'Pricing source'!B:L,3,0),0)</f>
        <v>294</v>
      </c>
      <c r="K597" s="295">
        <f>IFERROR(VLOOKUP(J597,'Pricing source'!B:L,3,0),0)</f>
        <v>0</v>
      </c>
      <c r="M597" s="295">
        <f>IFERROR(VLOOKUP(L597,'Pricing source'!B:L,3,0),0)</f>
        <v>0</v>
      </c>
      <c r="P597" s="295">
        <f t="shared" si="15"/>
        <v>3535</v>
      </c>
    </row>
    <row r="598" spans="1:16">
      <c r="B598" s="178" t="s">
        <v>1141</v>
      </c>
      <c r="C598" s="177" t="s">
        <v>883</v>
      </c>
      <c r="D598" s="177" t="s">
        <v>276</v>
      </c>
      <c r="E598" s="295">
        <f>IFERROR(VLOOKUP(D598,'Pricing source'!B:L,3,0),0)</f>
        <v>1837</v>
      </c>
      <c r="F598" s="177" t="s">
        <v>253</v>
      </c>
      <c r="G598" s="295">
        <f>IFERROR(VLOOKUP(F598,'Pricing source'!B:L,3,0),0)</f>
        <v>1417</v>
      </c>
      <c r="H598" s="177" t="s">
        <v>335</v>
      </c>
      <c r="I598" s="295">
        <f>IFERROR(VLOOKUP(H598,'Pricing source'!B:L,3,0),0)</f>
        <v>294</v>
      </c>
      <c r="K598" s="295">
        <f>IFERROR(VLOOKUP(J598,'Pricing source'!B:L,3,0),0)</f>
        <v>0</v>
      </c>
      <c r="M598" s="295">
        <f>IFERROR(VLOOKUP(L598,'Pricing source'!B:L,3,0),0)</f>
        <v>0</v>
      </c>
      <c r="P598" s="295">
        <f t="shared" si="15"/>
        <v>3548</v>
      </c>
    </row>
    <row r="599" spans="1:16">
      <c r="B599" s="178" t="s">
        <v>1142</v>
      </c>
      <c r="C599" s="177" t="s">
        <v>771</v>
      </c>
      <c r="D599" s="177" t="s">
        <v>277</v>
      </c>
      <c r="E599" s="295">
        <f>IFERROR(VLOOKUP(D599,'Pricing source'!B:L,3,0),0)</f>
        <v>2794</v>
      </c>
      <c r="F599" s="177" t="s">
        <v>254</v>
      </c>
      <c r="G599" s="295">
        <f>IFERROR(VLOOKUP(F599,'Pricing source'!B:L,3,0),0)</f>
        <v>2102</v>
      </c>
      <c r="H599" s="177" t="s">
        <v>335</v>
      </c>
      <c r="I599" s="295">
        <f>IFERROR(VLOOKUP(H599,'Pricing source'!B:L,3,0),0)</f>
        <v>294</v>
      </c>
      <c r="K599" s="295">
        <f>IFERROR(VLOOKUP(J599,'Pricing source'!B:L,3,0),0)</f>
        <v>0</v>
      </c>
      <c r="M599" s="295">
        <f>IFERROR(VLOOKUP(L599,'Pricing source'!B:L,3,0),0)</f>
        <v>0</v>
      </c>
      <c r="P599" s="295">
        <f t="shared" si="15"/>
        <v>5190</v>
      </c>
    </row>
    <row r="600" spans="1:16">
      <c r="B600" s="178" t="s">
        <v>1143</v>
      </c>
      <c r="C600" s="177" t="s">
        <v>773</v>
      </c>
      <c r="D600" s="177" t="s">
        <v>277</v>
      </c>
      <c r="E600" s="295">
        <f>IFERROR(VLOOKUP(D600,'Pricing source'!B:L,3,0),0)</f>
        <v>2794</v>
      </c>
      <c r="F600" s="177" t="s">
        <v>257</v>
      </c>
      <c r="G600" s="295">
        <f>IFERROR(VLOOKUP(F600,'Pricing source'!B:L,3,0),0)</f>
        <v>2466</v>
      </c>
      <c r="H600" s="177" t="s">
        <v>335</v>
      </c>
      <c r="I600" s="295">
        <f>IFERROR(VLOOKUP(H600,'Pricing source'!B:L,3,0),0)</f>
        <v>294</v>
      </c>
      <c r="K600" s="295">
        <f>IFERROR(VLOOKUP(J600,'Pricing source'!B:L,3,0),0)</f>
        <v>0</v>
      </c>
      <c r="M600" s="295">
        <f>IFERROR(VLOOKUP(L600,'Pricing source'!B:L,3,0),0)</f>
        <v>0</v>
      </c>
      <c r="P600" s="295">
        <f t="shared" si="15"/>
        <v>5554</v>
      </c>
    </row>
    <row r="601" spans="1:16">
      <c r="B601" s="178" t="s">
        <v>1144</v>
      </c>
      <c r="C601" s="177" t="s">
        <v>787</v>
      </c>
      <c r="D601" s="177" t="s">
        <v>277</v>
      </c>
      <c r="E601" s="295">
        <f>IFERROR(VLOOKUP(D601,'Pricing source'!B:L,3,0),0)</f>
        <v>2794</v>
      </c>
      <c r="F601" s="177" t="s">
        <v>255</v>
      </c>
      <c r="G601" s="295">
        <f>IFERROR(VLOOKUP(F601,'Pricing source'!B:L,3,0),0)</f>
        <v>2784</v>
      </c>
      <c r="H601" s="177" t="s">
        <v>335</v>
      </c>
      <c r="I601" s="295">
        <f>IFERROR(VLOOKUP(H601,'Pricing source'!B:L,3,0),0)</f>
        <v>294</v>
      </c>
      <c r="K601" s="295">
        <f>IFERROR(VLOOKUP(J601,'Pricing source'!B:L,3,0),0)</f>
        <v>0</v>
      </c>
      <c r="M601" s="295">
        <f>IFERROR(VLOOKUP(L601,'Pricing source'!B:L,3,0),0)</f>
        <v>0</v>
      </c>
      <c r="P601" s="295">
        <f t="shared" si="15"/>
        <v>5872</v>
      </c>
    </row>
    <row r="602" spans="1:16">
      <c r="B602" s="178" t="s">
        <v>1145</v>
      </c>
      <c r="C602" s="177" t="s">
        <v>789</v>
      </c>
      <c r="D602" s="177" t="s">
        <v>277</v>
      </c>
      <c r="E602" s="295">
        <f>IFERROR(VLOOKUP(D602,'Pricing source'!B:L,3,0),0)</f>
        <v>2794</v>
      </c>
      <c r="F602" s="177" t="s">
        <v>258</v>
      </c>
      <c r="G602" s="295">
        <f>IFERROR(VLOOKUP(F602,'Pricing source'!B:L,3,0),0)</f>
        <v>3198</v>
      </c>
      <c r="H602" s="177" t="s">
        <v>335</v>
      </c>
      <c r="I602" s="295">
        <f>IFERROR(VLOOKUP(H602,'Pricing source'!B:L,3,0),0)</f>
        <v>294</v>
      </c>
      <c r="K602" s="295">
        <f>IFERROR(VLOOKUP(J602,'Pricing source'!B:L,3,0),0)</f>
        <v>0</v>
      </c>
      <c r="M602" s="295">
        <f>IFERROR(VLOOKUP(L602,'Pricing source'!B:L,3,0),0)</f>
        <v>0</v>
      </c>
      <c r="P602" s="295">
        <f t="shared" si="15"/>
        <v>6286</v>
      </c>
    </row>
    <row r="603" spans="1:16">
      <c r="B603" s="178" t="s">
        <v>1146</v>
      </c>
      <c r="C603" s="177" t="s">
        <v>803</v>
      </c>
      <c r="D603" s="177" t="s">
        <v>277</v>
      </c>
      <c r="E603" s="295">
        <f>IFERROR(VLOOKUP(D603,'Pricing source'!B:L,3,0),0)</f>
        <v>2794</v>
      </c>
      <c r="F603" s="177" t="s">
        <v>256</v>
      </c>
      <c r="G603" s="295">
        <f>IFERROR(VLOOKUP(F603,'Pricing source'!B:L,3,0),0)</f>
        <v>3989</v>
      </c>
      <c r="H603" s="177" t="s">
        <v>335</v>
      </c>
      <c r="I603" s="295">
        <f>IFERROR(VLOOKUP(H603,'Pricing source'!B:L,3,0),0)</f>
        <v>294</v>
      </c>
      <c r="K603" s="295">
        <f>IFERROR(VLOOKUP(J603,'Pricing source'!B:L,3,0),0)</f>
        <v>0</v>
      </c>
      <c r="M603" s="295">
        <f>IFERROR(VLOOKUP(L603,'Pricing source'!B:L,3,0),0)</f>
        <v>0</v>
      </c>
      <c r="P603" s="295">
        <f t="shared" si="15"/>
        <v>7077</v>
      </c>
    </row>
    <row r="604" spans="1:16">
      <c r="B604" s="178" t="s">
        <v>1147</v>
      </c>
      <c r="C604" s="177" t="s">
        <v>805</v>
      </c>
      <c r="D604" s="177" t="s">
        <v>277</v>
      </c>
      <c r="E604" s="295">
        <f>IFERROR(VLOOKUP(D604,'Pricing source'!B:L,3,0),0)</f>
        <v>2794</v>
      </c>
      <c r="F604" s="177" t="s">
        <v>259</v>
      </c>
      <c r="G604" s="295">
        <f>IFERROR(VLOOKUP(F604,'Pricing source'!B:L,3,0),0)</f>
        <v>4330</v>
      </c>
      <c r="H604" s="177" t="s">
        <v>335</v>
      </c>
      <c r="I604" s="295">
        <f>IFERROR(VLOOKUP(H604,'Pricing source'!B:L,3,0),0)</f>
        <v>294</v>
      </c>
      <c r="K604" s="295">
        <f>IFERROR(VLOOKUP(J604,'Pricing source'!B:L,3,0),0)</f>
        <v>0</v>
      </c>
      <c r="M604" s="295">
        <f>IFERROR(VLOOKUP(L604,'Pricing source'!B:L,3,0),0)</f>
        <v>0</v>
      </c>
      <c r="P604" s="295">
        <f t="shared" si="15"/>
        <v>7418</v>
      </c>
    </row>
    <row r="605" spans="1:16">
      <c r="B605" s="178"/>
      <c r="E605" s="295">
        <f>IFERROR(VLOOKUP(D605,'Pricing source'!B:L,3,0),0)</f>
        <v>0</v>
      </c>
      <c r="G605" s="295">
        <f>IFERROR(VLOOKUP(F605,'Pricing source'!B:L,3,0),0)</f>
        <v>0</v>
      </c>
      <c r="I605" s="295">
        <f>IFERROR(VLOOKUP(H605,'Pricing source'!B:L,3,0),0)</f>
        <v>0</v>
      </c>
      <c r="K605" s="295">
        <f>IFERROR(VLOOKUP(J605,'Pricing source'!B:L,3,0),0)</f>
        <v>0</v>
      </c>
      <c r="M605" s="295">
        <f>IFERROR(VLOOKUP(L605,'Pricing source'!B:L,3,0),0)</f>
        <v>0</v>
      </c>
    </row>
    <row r="606" spans="1:16" ht="18.75">
      <c r="A606" s="288" t="s">
        <v>1148</v>
      </c>
      <c r="C606" s="288"/>
      <c r="D606" s="288"/>
      <c r="E606" s="295">
        <f>IFERROR(VLOOKUP(D606,'Pricing source'!B:L,3,0),0)</f>
        <v>0</v>
      </c>
      <c r="F606" s="288"/>
      <c r="G606" s="289">
        <f>IFERROR(VLOOKUP(F606,'Pricing source'!B:L,3,0),0)</f>
        <v>0</v>
      </c>
      <c r="H606" s="288"/>
      <c r="I606" s="295">
        <f>IFERROR(VLOOKUP(H606,'Pricing source'!B:L,3,0),0)</f>
        <v>0</v>
      </c>
      <c r="J606" s="288"/>
      <c r="K606" s="295">
        <f>IFERROR(VLOOKUP(J606,'Pricing source'!B:L,3,0),0)</f>
        <v>0</v>
      </c>
      <c r="L606" s="288"/>
      <c r="M606" s="295">
        <f>IFERROR(VLOOKUP(L606,'Pricing source'!B:L,3,0),0)</f>
        <v>0</v>
      </c>
      <c r="N606" s="288"/>
      <c r="O606" s="288"/>
      <c r="P606" s="289">
        <f t="shared" si="13"/>
        <v>0</v>
      </c>
    </row>
    <row r="607" spans="1:16">
      <c r="A607" s="575"/>
      <c r="B607" s="575"/>
      <c r="C607" s="575"/>
      <c r="D607" s="575"/>
      <c r="E607" s="576">
        <f>IFERROR(VLOOKUP(D607,'Pricing source'!B:L,3,0),0)</f>
        <v>0</v>
      </c>
      <c r="F607" s="575"/>
      <c r="G607" s="577">
        <f>IFERROR(VLOOKUP(F607,'Pricing source'!B:L,3,0),0)</f>
        <v>0</v>
      </c>
      <c r="H607" s="575"/>
      <c r="I607" s="576">
        <f>IFERROR(VLOOKUP(H607,'Pricing source'!B:L,3,0),0)</f>
        <v>0</v>
      </c>
      <c r="J607" s="575"/>
      <c r="K607" s="576">
        <f>IFERROR(VLOOKUP(J607,'Pricing source'!B:L,3,0),0)</f>
        <v>0</v>
      </c>
      <c r="L607" s="575"/>
      <c r="M607" s="576">
        <f>IFERROR(VLOOKUP(L607,'Pricing source'!B:L,3,0),0)</f>
        <v>0</v>
      </c>
      <c r="N607" s="575"/>
      <c r="O607" s="575"/>
      <c r="P607" s="577">
        <f t="shared" si="13"/>
        <v>0</v>
      </c>
    </row>
    <row r="608" spans="1:16">
      <c r="B608" s="178" t="s">
        <v>6639</v>
      </c>
      <c r="C608" s="177" t="s">
        <v>828</v>
      </c>
      <c r="D608" s="177" t="s">
        <v>275</v>
      </c>
      <c r="E608" s="295">
        <f>IFERROR(VLOOKUP(D608,'Pricing source'!B:L,3,0),0)</f>
        <v>1464</v>
      </c>
      <c r="F608" s="177" t="s">
        <v>250</v>
      </c>
      <c r="G608" s="295">
        <f>IFERROR(VLOOKUP(F608,'Pricing source'!B:L,3,0),0)</f>
        <v>670</v>
      </c>
      <c r="H608" s="177" t="s">
        <v>336</v>
      </c>
      <c r="I608" s="295">
        <f>IFERROR(VLOOKUP(H608,'Pricing source'!B:L,3,0),0)</f>
        <v>188</v>
      </c>
      <c r="K608" s="295">
        <f>IFERROR(VLOOKUP(J608,'Pricing source'!B:L,3,0),0)</f>
        <v>0</v>
      </c>
      <c r="M608" s="295">
        <f>IFERROR(VLOOKUP(L608,'Pricing source'!B:L,3,0),0)</f>
        <v>0</v>
      </c>
      <c r="P608" s="295">
        <f t="shared" si="13"/>
        <v>2322</v>
      </c>
    </row>
    <row r="609" spans="1:16">
      <c r="B609" s="178" t="s">
        <v>6640</v>
      </c>
      <c r="C609" s="177" t="s">
        <v>845</v>
      </c>
      <c r="D609" s="177" t="s">
        <v>275</v>
      </c>
      <c r="E609" s="295">
        <f>IFERROR(VLOOKUP(D609,'Pricing source'!B:L,3,0),0)</f>
        <v>1464</v>
      </c>
      <c r="F609" s="177" t="s">
        <v>251</v>
      </c>
      <c r="G609" s="295">
        <f>IFERROR(VLOOKUP(F609,'Pricing source'!B:L,3,0),0)</f>
        <v>1348</v>
      </c>
      <c r="H609" s="177" t="s">
        <v>336</v>
      </c>
      <c r="I609" s="295">
        <f>IFERROR(VLOOKUP(H609,'Pricing source'!B:L,3,0),0)</f>
        <v>188</v>
      </c>
      <c r="K609" s="295">
        <f>IFERROR(VLOOKUP(J609,'Pricing source'!B:L,3,0),0)</f>
        <v>0</v>
      </c>
      <c r="M609" s="295">
        <f>IFERROR(VLOOKUP(L609,'Pricing source'!B:L,3,0),0)</f>
        <v>0</v>
      </c>
      <c r="P609" s="295">
        <f t="shared" si="13"/>
        <v>3000</v>
      </c>
    </row>
    <row r="610" spans="1:16">
      <c r="B610" s="178" t="s">
        <v>6641</v>
      </c>
      <c r="C610" s="177" t="s">
        <v>865</v>
      </c>
      <c r="D610" s="177" t="s">
        <v>276</v>
      </c>
      <c r="E610" s="295">
        <f>IFERROR(VLOOKUP(D610,'Pricing source'!B:L,3,0),0)</f>
        <v>1837</v>
      </c>
      <c r="F610" s="177" t="s">
        <v>252</v>
      </c>
      <c r="G610" s="295">
        <f>IFERROR(VLOOKUP(F610,'Pricing source'!B:L,3,0),0)</f>
        <v>1404</v>
      </c>
      <c r="H610" s="177" t="s">
        <v>336</v>
      </c>
      <c r="I610" s="295">
        <f>IFERROR(VLOOKUP(H610,'Pricing source'!B:L,3,0),0)</f>
        <v>188</v>
      </c>
      <c r="K610" s="295">
        <f>IFERROR(VLOOKUP(J610,'Pricing source'!B:L,3,0),0)</f>
        <v>0</v>
      </c>
      <c r="M610" s="295">
        <f>IFERROR(VLOOKUP(L610,'Pricing source'!B:L,3,0),0)</f>
        <v>0</v>
      </c>
      <c r="P610" s="295">
        <f t="shared" ref="P610:P617" si="16">M610+K610+I610+G610+E610</f>
        <v>3429</v>
      </c>
    </row>
    <row r="611" spans="1:16">
      <c r="B611" s="178" t="s">
        <v>6642</v>
      </c>
      <c r="C611" s="177" t="s">
        <v>882</v>
      </c>
      <c r="D611" s="177" t="s">
        <v>276</v>
      </c>
      <c r="E611" s="295">
        <f>IFERROR(VLOOKUP(D611,'Pricing source'!B:L,3,0),0)</f>
        <v>1837</v>
      </c>
      <c r="F611" s="177" t="s">
        <v>253</v>
      </c>
      <c r="G611" s="295">
        <f>IFERROR(VLOOKUP(F611,'Pricing source'!B:L,3,0),0)</f>
        <v>1417</v>
      </c>
      <c r="H611" s="177" t="s">
        <v>336</v>
      </c>
      <c r="I611" s="295">
        <f>IFERROR(VLOOKUP(H611,'Pricing source'!B:L,3,0),0)</f>
        <v>188</v>
      </c>
      <c r="K611" s="295">
        <f>IFERROR(VLOOKUP(J611,'Pricing source'!B:L,3,0),0)</f>
        <v>0</v>
      </c>
      <c r="M611" s="295">
        <f>IFERROR(VLOOKUP(L611,'Pricing source'!B:L,3,0),0)</f>
        <v>0</v>
      </c>
      <c r="P611" s="295">
        <f t="shared" si="16"/>
        <v>3442</v>
      </c>
    </row>
    <row r="612" spans="1:16">
      <c r="B612" s="178" t="s">
        <v>6643</v>
      </c>
      <c r="C612" s="177" t="s">
        <v>770</v>
      </c>
      <c r="D612" s="177" t="s">
        <v>277</v>
      </c>
      <c r="E612" s="295">
        <f>IFERROR(VLOOKUP(D612,'Pricing source'!B:L,3,0),0)</f>
        <v>2794</v>
      </c>
      <c r="F612" s="177" t="s">
        <v>254</v>
      </c>
      <c r="G612" s="295">
        <f>IFERROR(VLOOKUP(F612,'Pricing source'!B:L,3,0),0)</f>
        <v>2102</v>
      </c>
      <c r="H612" s="177" t="s">
        <v>336</v>
      </c>
      <c r="I612" s="295">
        <f>IFERROR(VLOOKUP(H612,'Pricing source'!B:L,3,0),0)</f>
        <v>188</v>
      </c>
      <c r="K612" s="295">
        <f>IFERROR(VLOOKUP(J612,'Pricing source'!B:L,3,0),0)</f>
        <v>0</v>
      </c>
      <c r="M612" s="295">
        <f>IFERROR(VLOOKUP(L612,'Pricing source'!B:L,3,0),0)</f>
        <v>0</v>
      </c>
      <c r="P612" s="295">
        <f t="shared" si="16"/>
        <v>5084</v>
      </c>
    </row>
    <row r="613" spans="1:16">
      <c r="B613" s="178" t="s">
        <v>6644</v>
      </c>
      <c r="C613" s="177" t="s">
        <v>772</v>
      </c>
      <c r="D613" s="177" t="s">
        <v>277</v>
      </c>
      <c r="E613" s="295">
        <f>IFERROR(VLOOKUP(D613,'Pricing source'!B:L,3,0),0)</f>
        <v>2794</v>
      </c>
      <c r="F613" s="177" t="s">
        <v>257</v>
      </c>
      <c r="G613" s="295">
        <f>IFERROR(VLOOKUP(F613,'Pricing source'!B:L,3,0),0)</f>
        <v>2466</v>
      </c>
      <c r="H613" s="177" t="s">
        <v>336</v>
      </c>
      <c r="I613" s="295">
        <f>IFERROR(VLOOKUP(H613,'Pricing source'!B:L,3,0),0)</f>
        <v>188</v>
      </c>
      <c r="K613" s="295">
        <f>IFERROR(VLOOKUP(J613,'Pricing source'!B:L,3,0),0)</f>
        <v>0</v>
      </c>
      <c r="M613" s="295">
        <f>IFERROR(VLOOKUP(L613,'Pricing source'!B:L,3,0),0)</f>
        <v>0</v>
      </c>
      <c r="P613" s="295">
        <f t="shared" si="16"/>
        <v>5448</v>
      </c>
    </row>
    <row r="614" spans="1:16">
      <c r="B614" s="178" t="s">
        <v>6645</v>
      </c>
      <c r="C614" s="177" t="s">
        <v>786</v>
      </c>
      <c r="D614" s="177" t="s">
        <v>277</v>
      </c>
      <c r="E614" s="295">
        <f>IFERROR(VLOOKUP(D614,'Pricing source'!B:L,3,0),0)</f>
        <v>2794</v>
      </c>
      <c r="F614" s="177" t="s">
        <v>255</v>
      </c>
      <c r="G614" s="295">
        <f>IFERROR(VLOOKUP(F614,'Pricing source'!B:L,3,0),0)</f>
        <v>2784</v>
      </c>
      <c r="H614" s="177" t="s">
        <v>336</v>
      </c>
      <c r="I614" s="295">
        <f>IFERROR(VLOOKUP(H614,'Pricing source'!B:L,3,0),0)</f>
        <v>188</v>
      </c>
      <c r="K614" s="295">
        <f>IFERROR(VLOOKUP(J614,'Pricing source'!B:L,3,0),0)</f>
        <v>0</v>
      </c>
      <c r="M614" s="295">
        <f>IFERROR(VLOOKUP(L614,'Pricing source'!B:L,3,0),0)</f>
        <v>0</v>
      </c>
      <c r="P614" s="295">
        <f t="shared" si="16"/>
        <v>5766</v>
      </c>
    </row>
    <row r="615" spans="1:16">
      <c r="B615" s="178" t="s">
        <v>6646</v>
      </c>
      <c r="C615" s="177" t="s">
        <v>788</v>
      </c>
      <c r="D615" s="177" t="s">
        <v>277</v>
      </c>
      <c r="E615" s="295">
        <f>IFERROR(VLOOKUP(D615,'Pricing source'!B:L,3,0),0)</f>
        <v>2794</v>
      </c>
      <c r="F615" s="177" t="s">
        <v>258</v>
      </c>
      <c r="G615" s="295">
        <f>IFERROR(VLOOKUP(F615,'Pricing source'!B:L,3,0),0)</f>
        <v>3198</v>
      </c>
      <c r="H615" s="177" t="s">
        <v>336</v>
      </c>
      <c r="I615" s="295">
        <f>IFERROR(VLOOKUP(H615,'Pricing source'!B:L,3,0),0)</f>
        <v>188</v>
      </c>
      <c r="K615" s="295">
        <f>IFERROR(VLOOKUP(J615,'Pricing source'!B:L,3,0),0)</f>
        <v>0</v>
      </c>
      <c r="M615" s="295">
        <f>IFERROR(VLOOKUP(L615,'Pricing source'!B:L,3,0),0)</f>
        <v>0</v>
      </c>
      <c r="P615" s="295">
        <f t="shared" si="16"/>
        <v>6180</v>
      </c>
    </row>
    <row r="616" spans="1:16">
      <c r="B616" s="178" t="s">
        <v>6647</v>
      </c>
      <c r="C616" s="177" t="s">
        <v>802</v>
      </c>
      <c r="D616" s="177" t="s">
        <v>277</v>
      </c>
      <c r="E616" s="295">
        <f>IFERROR(VLOOKUP(D616,'Pricing source'!B:L,3,0),0)</f>
        <v>2794</v>
      </c>
      <c r="F616" s="177" t="s">
        <v>256</v>
      </c>
      <c r="G616" s="295">
        <f>IFERROR(VLOOKUP(F616,'Pricing source'!B:L,3,0),0)</f>
        <v>3989</v>
      </c>
      <c r="H616" s="177" t="s">
        <v>336</v>
      </c>
      <c r="I616" s="295">
        <f>IFERROR(VLOOKUP(H616,'Pricing source'!B:L,3,0),0)</f>
        <v>188</v>
      </c>
      <c r="K616" s="295">
        <f>IFERROR(VLOOKUP(J616,'Pricing source'!B:L,3,0),0)</f>
        <v>0</v>
      </c>
      <c r="M616" s="295">
        <f>IFERROR(VLOOKUP(L616,'Pricing source'!B:L,3,0),0)</f>
        <v>0</v>
      </c>
      <c r="P616" s="295">
        <f t="shared" si="16"/>
        <v>6971</v>
      </c>
    </row>
    <row r="617" spans="1:16">
      <c r="B617" s="178" t="s">
        <v>6648</v>
      </c>
      <c r="C617" s="177" t="s">
        <v>804</v>
      </c>
      <c r="D617" s="177" t="s">
        <v>277</v>
      </c>
      <c r="E617" s="295">
        <f>IFERROR(VLOOKUP(D617,'Pricing source'!B:L,3,0),0)</f>
        <v>2794</v>
      </c>
      <c r="F617" s="177" t="s">
        <v>259</v>
      </c>
      <c r="G617" s="295">
        <f>IFERROR(VLOOKUP(F617,'Pricing source'!B:L,3,0),0)</f>
        <v>4330</v>
      </c>
      <c r="H617" s="177" t="s">
        <v>336</v>
      </c>
      <c r="I617" s="295">
        <f>IFERROR(VLOOKUP(H617,'Pricing source'!B:L,3,0),0)</f>
        <v>188</v>
      </c>
      <c r="K617" s="295">
        <f>IFERROR(VLOOKUP(J617,'Pricing source'!B:L,3,0),0)</f>
        <v>0</v>
      </c>
      <c r="M617" s="295">
        <f>IFERROR(VLOOKUP(L617,'Pricing source'!B:L,3,0),0)</f>
        <v>0</v>
      </c>
      <c r="P617" s="295">
        <f t="shared" si="16"/>
        <v>7312</v>
      </c>
    </row>
    <row r="618" spans="1:16">
      <c r="B618" s="178"/>
      <c r="E618" s="295">
        <f>IFERROR(VLOOKUP(D618,'Pricing source'!B:L,3,0),0)</f>
        <v>0</v>
      </c>
      <c r="G618" s="295">
        <f>IFERROR(VLOOKUP(F618,'Pricing source'!B:L,3,0),0)</f>
        <v>0</v>
      </c>
      <c r="I618" s="295">
        <f>IFERROR(VLOOKUP(H618,'Pricing source'!B:L,3,0),0)</f>
        <v>0</v>
      </c>
      <c r="K618" s="295">
        <f>IFERROR(VLOOKUP(J618,'Pricing source'!B:L,3,0),0)</f>
        <v>0</v>
      </c>
      <c r="M618" s="295">
        <f>IFERROR(VLOOKUP(L618,'Pricing source'!B:L,3,0),0)</f>
        <v>0</v>
      </c>
    </row>
    <row r="619" spans="1:16" ht="18.75">
      <c r="A619" s="288" t="s">
        <v>1149</v>
      </c>
      <c r="C619" s="288"/>
      <c r="D619" s="288"/>
      <c r="E619" s="295">
        <f>IFERROR(VLOOKUP(D619,'Pricing source'!B:L,3,0),0)</f>
        <v>0</v>
      </c>
      <c r="F619" s="288"/>
      <c r="G619" s="289">
        <f>IFERROR(VLOOKUP(F619,'Pricing source'!B:L,3,0),0)</f>
        <v>0</v>
      </c>
      <c r="H619" s="288"/>
      <c r="I619" s="295">
        <f>IFERROR(VLOOKUP(H619,'Pricing source'!B:L,3,0),0)</f>
        <v>0</v>
      </c>
      <c r="J619" s="288"/>
      <c r="K619" s="295">
        <f>IFERROR(VLOOKUP(J619,'Pricing source'!B:L,3,0),0)</f>
        <v>0</v>
      </c>
      <c r="L619" s="288"/>
      <c r="M619" s="295">
        <f>IFERROR(VLOOKUP(L619,'Pricing source'!B:L,3,0),0)</f>
        <v>0</v>
      </c>
      <c r="N619" s="288"/>
      <c r="O619" s="288"/>
      <c r="P619" s="289">
        <f t="shared" ref="P619:P656" si="17">M619+K619+I619+G619+E619</f>
        <v>0</v>
      </c>
    </row>
    <row r="620" spans="1:16">
      <c r="A620" s="575"/>
      <c r="B620" s="575"/>
      <c r="C620" s="575"/>
      <c r="D620" s="575"/>
      <c r="E620" s="576">
        <f>IFERROR(VLOOKUP(D620,'Pricing source'!B:L,3,0),0)</f>
        <v>0</v>
      </c>
      <c r="F620" s="575"/>
      <c r="G620" s="577">
        <f>IFERROR(VLOOKUP(F620,'Pricing source'!B:L,3,0),0)</f>
        <v>0</v>
      </c>
      <c r="H620" s="575"/>
      <c r="I620" s="576">
        <f>IFERROR(VLOOKUP(H620,'Pricing source'!B:L,3,0),0)</f>
        <v>0</v>
      </c>
      <c r="J620" s="575"/>
      <c r="K620" s="576">
        <f>IFERROR(VLOOKUP(J620,'Pricing source'!B:L,3,0),0)</f>
        <v>0</v>
      </c>
      <c r="L620" s="575"/>
      <c r="M620" s="576">
        <f>IFERROR(VLOOKUP(L620,'Pricing source'!B:L,3,0),0)</f>
        <v>0</v>
      </c>
      <c r="N620" s="575"/>
      <c r="O620" s="575"/>
      <c r="P620" s="577"/>
    </row>
    <row r="621" spans="1:16">
      <c r="B621" s="178" t="s">
        <v>6649</v>
      </c>
      <c r="C621" s="177" t="s">
        <v>812</v>
      </c>
      <c r="D621" s="177" t="s">
        <v>287</v>
      </c>
      <c r="E621" s="295">
        <f>IFERROR(VLOOKUP(D621,'Pricing source'!B:L,3,0),0)</f>
        <v>2861</v>
      </c>
      <c r="F621" s="177" t="s">
        <v>285</v>
      </c>
      <c r="G621" s="295">
        <f>IFERROR(VLOOKUP(F621,'Pricing source'!B:L,3,0),0)</f>
        <v>5711</v>
      </c>
      <c r="H621" s="177" t="s">
        <v>336</v>
      </c>
      <c r="I621" s="295">
        <f>IFERROR(VLOOKUP(H621,'Pricing source'!B:L,3,0),0)</f>
        <v>188</v>
      </c>
      <c r="K621" s="295">
        <f>IFERROR(VLOOKUP(J621,'Pricing source'!B:L,3,0),0)</f>
        <v>0</v>
      </c>
      <c r="M621" s="295">
        <f>IFERROR(VLOOKUP(L621,'Pricing source'!B:L,3,0),0)</f>
        <v>0</v>
      </c>
      <c r="P621" s="295">
        <f t="shared" ref="P621:P622" si="18">M621+K621+I621+G621+E621</f>
        <v>8760</v>
      </c>
    </row>
    <row r="622" spans="1:16">
      <c r="B622" s="178" t="s">
        <v>6650</v>
      </c>
      <c r="C622" s="177" t="s">
        <v>813</v>
      </c>
      <c r="D622" s="177" t="s">
        <v>288</v>
      </c>
      <c r="E622" s="295">
        <f>IFERROR(VLOOKUP(D622,'Pricing source'!B:L,3,0),0)</f>
        <v>3403</v>
      </c>
      <c r="F622" s="177" t="s">
        <v>286</v>
      </c>
      <c r="G622" s="295">
        <f>IFERROR(VLOOKUP(F622,'Pricing source'!B:L,3,0),0)</f>
        <v>6151</v>
      </c>
      <c r="H622" s="177" t="s">
        <v>336</v>
      </c>
      <c r="I622" s="295">
        <f>IFERROR(VLOOKUP(H622,'Pricing source'!B:L,3,0),0)</f>
        <v>188</v>
      </c>
      <c r="K622" s="295">
        <f>IFERROR(VLOOKUP(J622,'Pricing source'!B:L,3,0),0)</f>
        <v>0</v>
      </c>
      <c r="M622" s="295">
        <f>IFERROR(VLOOKUP(L622,'Pricing source'!B:L,3,0),0)</f>
        <v>0</v>
      </c>
      <c r="P622" s="295">
        <f t="shared" si="18"/>
        <v>9742</v>
      </c>
    </row>
    <row r="623" spans="1:16">
      <c r="B623" s="178" t="s">
        <v>4309</v>
      </c>
      <c r="C623" s="177" t="s">
        <v>1150</v>
      </c>
      <c r="D623" s="177" t="s">
        <v>1404</v>
      </c>
      <c r="E623" s="295">
        <f>IFERROR(VLOOKUP(D623,'Pricing source'!B:L,3,0),0)</f>
        <v>2919</v>
      </c>
      <c r="F623" s="177" t="s">
        <v>282</v>
      </c>
      <c r="G623" s="295">
        <f>IFERROR(VLOOKUP(F623,'Pricing source'!B:L,3,0),0)</f>
        <v>5826</v>
      </c>
      <c r="H623" s="177" t="s">
        <v>336</v>
      </c>
      <c r="I623" s="295">
        <f>IFERROR(VLOOKUP(H623,'Pricing source'!B:L,3,0),0)</f>
        <v>188</v>
      </c>
      <c r="K623" s="295">
        <f>IFERROR(VLOOKUP(J623,'Pricing source'!B:L,3,0),0)</f>
        <v>0</v>
      </c>
      <c r="M623" s="295">
        <f>IFERROR(VLOOKUP(L623,'Pricing source'!B:L,3,0),0)</f>
        <v>0</v>
      </c>
      <c r="P623" s="295">
        <f t="shared" si="17"/>
        <v>8933</v>
      </c>
    </row>
    <row r="624" spans="1:16">
      <c r="B624" s="178" t="s">
        <v>4309</v>
      </c>
      <c r="C624" s="177" t="s">
        <v>1151</v>
      </c>
      <c r="D624" s="177" t="s">
        <v>1405</v>
      </c>
      <c r="E624" s="295">
        <f>IFERROR(VLOOKUP(D624,'Pricing source'!B:L,3,0),0)</f>
        <v>3472</v>
      </c>
      <c r="F624" s="177" t="s">
        <v>283</v>
      </c>
      <c r="G624" s="295">
        <f>IFERROR(VLOOKUP(F624,'Pricing source'!B:L,3,0),0)</f>
        <v>6275</v>
      </c>
      <c r="H624" s="177" t="s">
        <v>336</v>
      </c>
      <c r="I624" s="295">
        <f>IFERROR(VLOOKUP(H624,'Pricing source'!B:L,3,0),0)</f>
        <v>188</v>
      </c>
      <c r="K624" s="295">
        <f>IFERROR(VLOOKUP(J624,'Pricing source'!B:L,3,0),0)</f>
        <v>0</v>
      </c>
      <c r="M624" s="295">
        <f>IFERROR(VLOOKUP(L624,'Pricing source'!B:L,3,0),0)</f>
        <v>0</v>
      </c>
      <c r="P624" s="295">
        <f t="shared" si="17"/>
        <v>9935</v>
      </c>
    </row>
    <row r="625" spans="1:16">
      <c r="B625" s="178"/>
      <c r="E625" s="295">
        <f>IFERROR(VLOOKUP(D625,'Pricing source'!B:L,3,0),0)</f>
        <v>0</v>
      </c>
      <c r="G625" s="295">
        <f>IFERROR(VLOOKUP(F625,'Pricing source'!B:L,3,0),0)</f>
        <v>0</v>
      </c>
      <c r="I625" s="295">
        <f>IFERROR(VLOOKUP(H625,'Pricing source'!B:L,3,0),0)</f>
        <v>0</v>
      </c>
      <c r="K625" s="295">
        <f>IFERROR(VLOOKUP(J625,'Pricing source'!B:L,3,0),0)</f>
        <v>0</v>
      </c>
      <c r="M625" s="295">
        <f>IFERROR(VLOOKUP(L625,'Pricing source'!B:L,3,0),0)</f>
        <v>0</v>
      </c>
    </row>
    <row r="626" spans="1:16" ht="18.75">
      <c r="A626" s="288" t="s">
        <v>3874</v>
      </c>
      <c r="C626" s="288"/>
      <c r="D626" s="288"/>
      <c r="E626" s="295">
        <f>IFERROR(VLOOKUP(D626,'Pricing source'!B:L,3,0),0)</f>
        <v>0</v>
      </c>
      <c r="F626" s="288"/>
      <c r="G626" s="289">
        <f>IFERROR(VLOOKUP(F626,'Pricing source'!B:L,3,0),0)</f>
        <v>0</v>
      </c>
      <c r="H626" s="288"/>
      <c r="I626" s="295">
        <f>IFERROR(VLOOKUP(H626,'Pricing source'!B:L,3,0),0)</f>
        <v>0</v>
      </c>
      <c r="J626" s="288"/>
      <c r="K626" s="295">
        <f>IFERROR(VLOOKUP(J626,'Pricing source'!B:L,3,0),0)</f>
        <v>0</v>
      </c>
      <c r="L626" s="288"/>
      <c r="M626" s="295">
        <f>IFERROR(VLOOKUP(L626,'Pricing source'!B:L,3,0),0)</f>
        <v>0</v>
      </c>
      <c r="N626" s="288"/>
      <c r="O626" s="288"/>
      <c r="P626" s="289">
        <f t="shared" ref="P626" si="19">M626+K626+I626+G626+E626</f>
        <v>0</v>
      </c>
    </row>
    <row r="627" spans="1:16">
      <c r="A627" s="575"/>
      <c r="B627" s="575"/>
      <c r="C627" s="575"/>
      <c r="D627" s="575"/>
      <c r="E627" s="576">
        <f>IFERROR(VLOOKUP(D627,'Pricing source'!B:L,3,0),0)</f>
        <v>0</v>
      </c>
      <c r="F627" s="575"/>
      <c r="G627" s="577">
        <f>IFERROR(VLOOKUP(F627,'Pricing source'!B:L,3,0),0)</f>
        <v>0</v>
      </c>
      <c r="H627" s="575"/>
      <c r="I627" s="576">
        <f>IFERROR(VLOOKUP(H627,'Pricing source'!B:L,3,0),0)</f>
        <v>0</v>
      </c>
      <c r="J627" s="575"/>
      <c r="K627" s="576">
        <f>IFERROR(VLOOKUP(J627,'Pricing source'!B:L,3,0),0)</f>
        <v>0</v>
      </c>
      <c r="L627" s="575"/>
      <c r="M627" s="576">
        <f>IFERROR(VLOOKUP(L627,'Pricing source'!B:L,3,0),0)</f>
        <v>0</v>
      </c>
      <c r="N627" s="575"/>
      <c r="O627" s="575"/>
      <c r="P627" s="577"/>
    </row>
    <row r="628" spans="1:16">
      <c r="B628" s="178" t="s">
        <v>4309</v>
      </c>
      <c r="C628" s="177" t="s">
        <v>3875</v>
      </c>
      <c r="D628" s="177" t="s">
        <v>3571</v>
      </c>
      <c r="E628" s="295">
        <f>IFERROR(VLOOKUP(D628,'Pricing source'!B:L,3,0),0)</f>
        <v>7820</v>
      </c>
      <c r="F628" s="177" t="s">
        <v>244</v>
      </c>
      <c r="G628" s="295">
        <f>IFERROR(VLOOKUP(F628,'Pricing source'!B:L,3,0),0)</f>
        <v>6220</v>
      </c>
      <c r="H628" s="177" t="s">
        <v>3578</v>
      </c>
      <c r="I628" s="295">
        <f>IFERROR(VLOOKUP(H628,'Pricing source'!B:L,3,0),0)</f>
        <v>613</v>
      </c>
      <c r="K628" s="295">
        <f>IFERROR(VLOOKUP(J628,'Pricing source'!B:L,3,0),0)</f>
        <v>0</v>
      </c>
      <c r="M628" s="295">
        <f>IFERROR(VLOOKUP(L628,'Pricing source'!B:L,3,0),0)</f>
        <v>0</v>
      </c>
      <c r="P628" s="295">
        <f t="shared" ref="P628:P630" si="20">M628+K628+I628+G628+E628</f>
        <v>14653</v>
      </c>
    </row>
    <row r="629" spans="1:16">
      <c r="B629" s="178" t="s">
        <v>4309</v>
      </c>
      <c r="C629" s="177" t="s">
        <v>3876</v>
      </c>
      <c r="D629" s="177" t="s">
        <v>3571</v>
      </c>
      <c r="E629" s="295">
        <f>IFERROR(VLOOKUP(D629,'Pricing source'!B:L,3,0),0)</f>
        <v>7820</v>
      </c>
      <c r="F629" s="177" t="s">
        <v>248</v>
      </c>
      <c r="G629" s="295">
        <f>IFERROR(VLOOKUP(F629,'Pricing source'!B:L,3,0),0)</f>
        <v>6571</v>
      </c>
      <c r="H629" s="177" t="s">
        <v>3578</v>
      </c>
      <c r="I629" s="295">
        <f>IFERROR(VLOOKUP(H629,'Pricing source'!B:L,3,0),0)</f>
        <v>613</v>
      </c>
      <c r="K629" s="295">
        <f>IFERROR(VLOOKUP(J629,'Pricing source'!B:L,3,0),0)</f>
        <v>0</v>
      </c>
      <c r="M629" s="295">
        <f>IFERROR(VLOOKUP(L629,'Pricing source'!B:L,3,0),0)</f>
        <v>0</v>
      </c>
      <c r="P629" s="295">
        <f t="shared" si="20"/>
        <v>15004</v>
      </c>
    </row>
    <row r="630" spans="1:16">
      <c r="B630" s="178" t="s">
        <v>4309</v>
      </c>
      <c r="C630" s="177" t="s">
        <v>3877</v>
      </c>
      <c r="D630" s="177" t="s">
        <v>3572</v>
      </c>
      <c r="E630" s="295">
        <f>IFERROR(VLOOKUP(D630,'Pricing source'!B:L,3,0),0)</f>
        <v>11900</v>
      </c>
      <c r="F630" s="177" t="s">
        <v>283</v>
      </c>
      <c r="G630" s="295">
        <f>IFERROR(VLOOKUP(F630,'Pricing source'!B:L,3,0),0)</f>
        <v>6275</v>
      </c>
      <c r="H630" s="177" t="s">
        <v>3578</v>
      </c>
      <c r="I630" s="295">
        <f>IFERROR(VLOOKUP(H630,'Pricing source'!B:L,3,0),0)</f>
        <v>613</v>
      </c>
      <c r="K630" s="295">
        <f>IFERROR(VLOOKUP(J630,'Pricing source'!B:L,3,0),0)</f>
        <v>0</v>
      </c>
      <c r="M630" s="295">
        <f>IFERROR(VLOOKUP(L630,'Pricing source'!B:L,3,0),0)</f>
        <v>0</v>
      </c>
      <c r="P630" s="295">
        <f t="shared" si="20"/>
        <v>18788</v>
      </c>
    </row>
    <row r="631" spans="1:16" ht="18.75">
      <c r="A631" s="288" t="s">
        <v>1152</v>
      </c>
      <c r="C631" s="288"/>
      <c r="D631" s="288"/>
      <c r="E631" s="295">
        <f>IFERROR(VLOOKUP(D631,'Pricing source'!B:L,3,0),0)</f>
        <v>0</v>
      </c>
      <c r="F631" s="288"/>
      <c r="G631" s="289">
        <f>IFERROR(VLOOKUP(F631,'Pricing source'!B:L,3,0),0)</f>
        <v>0</v>
      </c>
      <c r="H631" s="288"/>
      <c r="I631" s="295">
        <f>IFERROR(VLOOKUP(H631,'Pricing source'!B:L,3,0),0)</f>
        <v>0</v>
      </c>
      <c r="J631" s="288"/>
      <c r="K631" s="295">
        <f>IFERROR(VLOOKUP(J631,'Pricing source'!B:L,3,0),0)</f>
        <v>0</v>
      </c>
      <c r="L631" s="288"/>
      <c r="M631" s="295">
        <f>IFERROR(VLOOKUP(L631,'Pricing source'!B:L,3,0),0)</f>
        <v>0</v>
      </c>
      <c r="N631" s="288"/>
      <c r="O631" s="288"/>
      <c r="P631" s="289">
        <f>M631+K631+I631+G631+E631</f>
        <v>0</v>
      </c>
    </row>
    <row r="632" spans="1:16" ht="14.1" customHeight="1">
      <c r="A632" s="298"/>
      <c r="B632" s="298"/>
      <c r="C632" s="298"/>
      <c r="D632" s="298"/>
      <c r="E632" s="579">
        <f>IFERROR(VLOOKUP(D632,'Pricing source'!B:L,3,0),0)</f>
        <v>0</v>
      </c>
      <c r="F632" s="298"/>
      <c r="G632" s="299">
        <f>IFERROR(VLOOKUP(F632,'Pricing source'!B:L,3,0),0)</f>
        <v>0</v>
      </c>
      <c r="H632" s="298"/>
      <c r="I632" s="579">
        <f>IFERROR(VLOOKUP(H632,'Pricing source'!B:L,3,0),0)</f>
        <v>0</v>
      </c>
      <c r="J632" s="298"/>
      <c r="K632" s="579">
        <f>IFERROR(VLOOKUP(J632,'Pricing source'!B:L,3,0),0)</f>
        <v>0</v>
      </c>
      <c r="L632" s="298"/>
      <c r="M632" s="579">
        <f>IFERROR(VLOOKUP(L632,'Pricing source'!B:L,3,0),0)</f>
        <v>0</v>
      </c>
      <c r="N632" s="298"/>
      <c r="O632" s="298"/>
      <c r="P632" s="299"/>
    </row>
    <row r="633" spans="1:16">
      <c r="B633" s="178" t="s">
        <v>6651</v>
      </c>
      <c r="C633" s="177" t="s">
        <v>946</v>
      </c>
      <c r="D633" s="177" t="s">
        <v>627</v>
      </c>
      <c r="E633" s="295">
        <f>IFERROR(VLOOKUP(D633,'Pricing source'!B:L,3,0),0)</f>
        <v>122</v>
      </c>
      <c r="F633" s="177" t="s">
        <v>634</v>
      </c>
      <c r="G633" s="295">
        <f>IFERROR(VLOOKUP(F633,'Pricing source'!B:L,3,0),0)</f>
        <v>628</v>
      </c>
      <c r="I633" s="295">
        <f>IFERROR(VLOOKUP(H633,'Pricing source'!B:L,3,0),0)</f>
        <v>0</v>
      </c>
      <c r="K633" s="295">
        <f>IFERROR(VLOOKUP(J633,'Pricing source'!B:L,3,0),0)</f>
        <v>0</v>
      </c>
      <c r="M633" s="295">
        <f>IFERROR(VLOOKUP(L633,'Pricing source'!B:L,3,0),0)</f>
        <v>0</v>
      </c>
      <c r="P633" s="295">
        <f>M633+K633+I633+G633+E633</f>
        <v>750</v>
      </c>
    </row>
    <row r="634" spans="1:16">
      <c r="B634" s="178" t="s">
        <v>6652</v>
      </c>
      <c r="C634" s="177" t="s">
        <v>945</v>
      </c>
      <c r="D634" s="177" t="s">
        <v>627</v>
      </c>
      <c r="E634" s="295">
        <f>IFERROR(VLOOKUP(D634,'Pricing source'!B:L,3,0),0)</f>
        <v>122</v>
      </c>
      <c r="F634" s="177" t="s">
        <v>633</v>
      </c>
      <c r="G634" s="295">
        <f>IFERROR(VLOOKUP(F634,'Pricing source'!B:L,3,0),0)</f>
        <v>730</v>
      </c>
      <c r="I634" s="295">
        <f>IFERROR(VLOOKUP(H634,'Pricing source'!B:L,3,0),0)</f>
        <v>0</v>
      </c>
      <c r="K634" s="295">
        <f>IFERROR(VLOOKUP(J634,'Pricing source'!B:L,3,0),0)</f>
        <v>0</v>
      </c>
      <c r="M634" s="295">
        <f>IFERROR(VLOOKUP(L634,'Pricing source'!B:L,3,0),0)</f>
        <v>0</v>
      </c>
      <c r="P634" s="295">
        <f>M634+K634+I634+G634+E634</f>
        <v>852</v>
      </c>
    </row>
    <row r="635" spans="1:16">
      <c r="A635"/>
      <c r="B635" t="s">
        <v>4309</v>
      </c>
      <c r="C635"/>
      <c r="D635"/>
      <c r="E635" s="295">
        <f>IFERROR(VLOOKUP(D635,'Pricing source'!B:L,3,0),0)</f>
        <v>0</v>
      </c>
      <c r="F635"/>
      <c r="G635" s="300">
        <f>IFERROR(VLOOKUP(F635,'Pricing source'!B:L,3,0),0)</f>
        <v>0</v>
      </c>
      <c r="H635"/>
      <c r="I635" s="295">
        <f>IFERROR(VLOOKUP(H635,'Pricing source'!B:L,3,0),0)</f>
        <v>0</v>
      </c>
      <c r="J635"/>
      <c r="K635" s="295">
        <f>IFERROR(VLOOKUP(J635,'Pricing source'!B:L,3,0),0)</f>
        <v>0</v>
      </c>
      <c r="L635"/>
      <c r="M635" s="295">
        <f>IFERROR(VLOOKUP(L635,'Pricing source'!B:L,3,0),0)</f>
        <v>0</v>
      </c>
      <c r="N635"/>
      <c r="O635"/>
      <c r="P635" s="300">
        <f t="shared" si="17"/>
        <v>0</v>
      </c>
    </row>
    <row r="636" spans="1:16">
      <c r="A636"/>
      <c r="B636" t="s">
        <v>4309</v>
      </c>
      <c r="C636"/>
      <c r="D636"/>
      <c r="E636" s="295">
        <f>IFERROR(VLOOKUP(D636,'Pricing source'!B:L,3,0),0)</f>
        <v>0</v>
      </c>
      <c r="F636"/>
      <c r="G636" s="300">
        <f>IFERROR(VLOOKUP(F636,'Pricing source'!B:L,3,0),0)</f>
        <v>0</v>
      </c>
      <c r="H636"/>
      <c r="I636" s="295">
        <f>IFERROR(VLOOKUP(H636,'Pricing source'!B:L,3,0),0)</f>
        <v>0</v>
      </c>
      <c r="J636"/>
      <c r="K636" s="295">
        <f>IFERROR(VLOOKUP(J636,'Pricing source'!B:L,3,0),0)</f>
        <v>0</v>
      </c>
      <c r="L636"/>
      <c r="M636" s="295">
        <f>IFERROR(VLOOKUP(L636,'Pricing source'!B:L,3,0),0)</f>
        <v>0</v>
      </c>
      <c r="N636"/>
      <c r="O636"/>
      <c r="P636" s="300">
        <f t="shared" si="17"/>
        <v>0</v>
      </c>
    </row>
    <row r="637" spans="1:16" ht="18.75">
      <c r="A637" s="288" t="s">
        <v>1153</v>
      </c>
      <c r="B637" s="301"/>
      <c r="C637" s="302"/>
      <c r="D637" s="302"/>
      <c r="E637" s="295">
        <f>IFERROR(VLOOKUP(D637,'Pricing source'!B:L,3,0),0)</f>
        <v>0</v>
      </c>
      <c r="F637" s="304">
        <v>0</v>
      </c>
      <c r="G637" s="300">
        <f>IFERROR(VLOOKUP(F637,'Pricing source'!B:L,3,0),0)</f>
        <v>0</v>
      </c>
      <c r="H637"/>
      <c r="I637" s="295">
        <f>IFERROR(VLOOKUP(H637,'Pricing source'!B:L,3,0),0)</f>
        <v>0</v>
      </c>
      <c r="J637"/>
      <c r="K637" s="295">
        <f>IFERROR(VLOOKUP(J637,'Pricing source'!B:L,3,0),0)</f>
        <v>0</v>
      </c>
      <c r="L637"/>
      <c r="M637" s="295">
        <f>IFERROR(VLOOKUP(L637,'Pricing source'!B:L,3,0),0)</f>
        <v>0</v>
      </c>
      <c r="N637"/>
      <c r="O637"/>
      <c r="P637" s="300">
        <f>M637+K637+I637+G637+E637</f>
        <v>0</v>
      </c>
    </row>
    <row r="638" spans="1:16" ht="14.1" customHeight="1">
      <c r="A638" s="250"/>
      <c r="B638" s="250"/>
      <c r="C638" s="250"/>
      <c r="D638" s="250"/>
      <c r="E638" s="578">
        <f>IFERROR(VLOOKUP(D638,'Pricing source'!B:L,3,0),0)</f>
        <v>0</v>
      </c>
      <c r="F638" s="250"/>
      <c r="G638" s="349">
        <f>IFERROR(VLOOKUP(F638,'Pricing source'!B:L,3,0),0)</f>
        <v>0</v>
      </c>
      <c r="H638" s="250"/>
      <c r="I638" s="578">
        <f>IFERROR(VLOOKUP(H638,'Pricing source'!B:L,3,0),0)</f>
        <v>0</v>
      </c>
      <c r="J638" s="250"/>
      <c r="K638" s="578">
        <f>IFERROR(VLOOKUP(J638,'Pricing source'!B:L,3,0),0)</f>
        <v>0</v>
      </c>
      <c r="L638" s="250"/>
      <c r="M638" s="578">
        <f>IFERROR(VLOOKUP(L638,'Pricing source'!B:L,3,0),0)</f>
        <v>0</v>
      </c>
      <c r="N638" s="250"/>
      <c r="O638" s="250"/>
      <c r="P638" s="349"/>
    </row>
    <row r="639" spans="1:16">
      <c r="A639" s="302"/>
      <c r="B639" s="301" t="s">
        <v>6653</v>
      </c>
      <c r="C639" s="302" t="s">
        <v>417</v>
      </c>
      <c r="D639" s="302" t="s">
        <v>674</v>
      </c>
      <c r="E639" s="295">
        <f>IFERROR(VLOOKUP(D639,'Pricing source'!B:L,3,0),0)</f>
        <v>1362</v>
      </c>
      <c r="F639" s="304" t="s">
        <v>675</v>
      </c>
      <c r="G639" s="300">
        <f>IFERROR(VLOOKUP(F639,'Pricing source'!B:L,3,0),0)</f>
        <v>220</v>
      </c>
      <c r="H639"/>
      <c r="I639" s="295">
        <f>IFERROR(VLOOKUP(H639,'Pricing source'!B:L,3,0),0)</f>
        <v>0</v>
      </c>
      <c r="J639"/>
      <c r="K639" s="295">
        <f>IFERROR(VLOOKUP(J639,'Pricing source'!B:L,3,0),0)</f>
        <v>0</v>
      </c>
      <c r="L639"/>
      <c r="M639" s="295">
        <f>IFERROR(VLOOKUP(L639,'Pricing source'!B:L,3,0),0)</f>
        <v>0</v>
      </c>
      <c r="N639"/>
      <c r="O639"/>
      <c r="P639" s="295">
        <f t="shared" si="17"/>
        <v>1582</v>
      </c>
    </row>
    <row r="640" spans="1:16">
      <c r="A640" s="302"/>
      <c r="B640" s="301" t="s">
        <v>6654</v>
      </c>
      <c r="C640" s="302" t="s">
        <v>418</v>
      </c>
      <c r="D640" s="302" t="s">
        <v>674</v>
      </c>
      <c r="E640" s="295">
        <f>IFERROR(VLOOKUP(D640,'Pricing source'!B:L,3,0),0)</f>
        <v>1362</v>
      </c>
      <c r="F640" s="304" t="s">
        <v>676</v>
      </c>
      <c r="G640" s="300">
        <f>IFERROR(VLOOKUP(F640,'Pricing source'!B:L,3,0),0)</f>
        <v>220</v>
      </c>
      <c r="H640"/>
      <c r="I640" s="295">
        <f>IFERROR(VLOOKUP(H640,'Pricing source'!B:L,3,0),0)</f>
        <v>0</v>
      </c>
      <c r="J640"/>
      <c r="K640" s="295">
        <f>IFERROR(VLOOKUP(J640,'Pricing source'!B:L,3,0),0)</f>
        <v>0</v>
      </c>
      <c r="L640"/>
      <c r="M640" s="295">
        <f>IFERROR(VLOOKUP(L640,'Pricing source'!B:L,3,0),0)</f>
        <v>0</v>
      </c>
      <c r="N640"/>
      <c r="O640"/>
      <c r="P640" s="295">
        <f t="shared" si="17"/>
        <v>1582</v>
      </c>
    </row>
    <row r="641" spans="1:16">
      <c r="A641" s="302"/>
      <c r="B641" s="301" t="s">
        <v>6655</v>
      </c>
      <c r="C641" s="302" t="s">
        <v>419</v>
      </c>
      <c r="D641" s="302" t="s">
        <v>674</v>
      </c>
      <c r="E641" s="295">
        <f>IFERROR(VLOOKUP(D641,'Pricing source'!B:L,3,0),0)</f>
        <v>1362</v>
      </c>
      <c r="F641" s="304" t="s">
        <v>677</v>
      </c>
      <c r="G641" s="300">
        <f>IFERROR(VLOOKUP(F641,'Pricing source'!B:L,3,0),0)</f>
        <v>220</v>
      </c>
      <c r="H641"/>
      <c r="I641" s="295">
        <f>IFERROR(VLOOKUP(H641,'Pricing source'!B:L,3,0),0)</f>
        <v>0</v>
      </c>
      <c r="J641"/>
      <c r="K641" s="295">
        <f>IFERROR(VLOOKUP(J641,'Pricing source'!B:L,3,0),0)</f>
        <v>0</v>
      </c>
      <c r="L641"/>
      <c r="M641" s="295">
        <f>IFERROR(VLOOKUP(L641,'Pricing source'!B:L,3,0),0)</f>
        <v>0</v>
      </c>
      <c r="N641"/>
      <c r="O641"/>
      <c r="P641" s="295">
        <f t="shared" si="17"/>
        <v>1582</v>
      </c>
    </row>
    <row r="642" spans="1:16">
      <c r="A642" s="302"/>
      <c r="B642" s="301" t="s">
        <v>6656</v>
      </c>
      <c r="C642" s="302" t="s">
        <v>420</v>
      </c>
      <c r="D642" s="302" t="s">
        <v>674</v>
      </c>
      <c r="E642" s="295">
        <f>IFERROR(VLOOKUP(D642,'Pricing source'!B:L,3,0),0)</f>
        <v>1362</v>
      </c>
      <c r="F642" s="304" t="s">
        <v>678</v>
      </c>
      <c r="G642" s="300">
        <f>IFERROR(VLOOKUP(F642,'Pricing source'!B:L,3,0),0)</f>
        <v>220</v>
      </c>
      <c r="H642"/>
      <c r="I642" s="295">
        <f>IFERROR(VLOOKUP(H642,'Pricing source'!B:L,3,0),0)</f>
        <v>0</v>
      </c>
      <c r="J642"/>
      <c r="K642" s="295">
        <f>IFERROR(VLOOKUP(J642,'Pricing source'!B:L,3,0),0)</f>
        <v>0</v>
      </c>
      <c r="L642"/>
      <c r="M642" s="295">
        <f>IFERROR(VLOOKUP(L642,'Pricing source'!B:L,3,0),0)</f>
        <v>0</v>
      </c>
      <c r="N642"/>
      <c r="O642"/>
      <c r="P642" s="295">
        <f t="shared" si="17"/>
        <v>1582</v>
      </c>
    </row>
    <row r="643" spans="1:16">
      <c r="A643" s="302"/>
      <c r="B643" s="301" t="s">
        <v>6657</v>
      </c>
      <c r="C643" s="302" t="s">
        <v>421</v>
      </c>
      <c r="D643" s="302" t="s">
        <v>674</v>
      </c>
      <c r="E643" s="295">
        <f>IFERROR(VLOOKUP(D643,'Pricing source'!B:L,3,0),0)</f>
        <v>1362</v>
      </c>
      <c r="F643" s="304" t="s">
        <v>679</v>
      </c>
      <c r="G643" s="300">
        <f>IFERROR(VLOOKUP(F643,'Pricing source'!B:L,3,0),0)</f>
        <v>220</v>
      </c>
      <c r="H643"/>
      <c r="I643" s="295">
        <f>IFERROR(VLOOKUP(H643,'Pricing source'!B:L,3,0),0)</f>
        <v>0</v>
      </c>
      <c r="J643"/>
      <c r="K643" s="295">
        <f>IFERROR(VLOOKUP(J643,'Pricing source'!B:L,3,0),0)</f>
        <v>0</v>
      </c>
      <c r="L643"/>
      <c r="M643" s="295">
        <f>IFERROR(VLOOKUP(L643,'Pricing source'!B:L,3,0),0)</f>
        <v>0</v>
      </c>
      <c r="N643"/>
      <c r="O643"/>
      <c r="P643" s="295">
        <f t="shared" si="17"/>
        <v>1582</v>
      </c>
    </row>
    <row r="644" spans="1:16">
      <c r="A644" s="302"/>
      <c r="B644" s="301" t="s">
        <v>6658</v>
      </c>
      <c r="C644" s="302" t="s">
        <v>422</v>
      </c>
      <c r="D644" s="302" t="s">
        <v>674</v>
      </c>
      <c r="E644" s="295">
        <f>IFERROR(VLOOKUP(D644,'Pricing source'!B:L,3,0),0)</f>
        <v>1362</v>
      </c>
      <c r="F644" s="304" t="s">
        <v>680</v>
      </c>
      <c r="G644" s="300">
        <f>IFERROR(VLOOKUP(F644,'Pricing source'!B:L,3,0),0)</f>
        <v>220</v>
      </c>
      <c r="H644"/>
      <c r="I644" s="295">
        <f>IFERROR(VLOOKUP(H644,'Pricing source'!B:L,3,0),0)</f>
        <v>0</v>
      </c>
      <c r="J644"/>
      <c r="K644" s="295">
        <f>IFERROR(VLOOKUP(J644,'Pricing source'!B:L,3,0),0)</f>
        <v>0</v>
      </c>
      <c r="L644"/>
      <c r="M644" s="295">
        <f>IFERROR(VLOOKUP(L644,'Pricing source'!B:L,3,0),0)</f>
        <v>0</v>
      </c>
      <c r="N644"/>
      <c r="O644"/>
      <c r="P644" s="295">
        <f t="shared" si="17"/>
        <v>1582</v>
      </c>
    </row>
    <row r="645" spans="1:16">
      <c r="A645" s="302"/>
      <c r="B645" s="301" t="s">
        <v>6659</v>
      </c>
      <c r="C645" s="302" t="s">
        <v>423</v>
      </c>
      <c r="D645" s="302" t="s">
        <v>674</v>
      </c>
      <c r="E645" s="295">
        <f>IFERROR(VLOOKUP(D645,'Pricing source'!B:L,3,0),0)</f>
        <v>1362</v>
      </c>
      <c r="F645" s="304" t="s">
        <v>681</v>
      </c>
      <c r="G645" s="300">
        <f>IFERROR(VLOOKUP(F645,'Pricing source'!B:L,3,0),0)</f>
        <v>220</v>
      </c>
      <c r="H645"/>
      <c r="I645" s="295">
        <f>IFERROR(VLOOKUP(H645,'Pricing source'!B:L,3,0),0)</f>
        <v>0</v>
      </c>
      <c r="J645"/>
      <c r="K645" s="295">
        <f>IFERROR(VLOOKUP(J645,'Pricing source'!B:L,3,0),0)</f>
        <v>0</v>
      </c>
      <c r="L645"/>
      <c r="M645" s="295">
        <f>IFERROR(VLOOKUP(L645,'Pricing source'!B:L,3,0),0)</f>
        <v>0</v>
      </c>
      <c r="N645"/>
      <c r="O645"/>
      <c r="P645" s="295">
        <f t="shared" si="17"/>
        <v>1582</v>
      </c>
    </row>
    <row r="646" spans="1:16">
      <c r="A646"/>
      <c r="B646" s="301" t="s">
        <v>6660</v>
      </c>
      <c r="C646" s="302" t="s">
        <v>3872</v>
      </c>
      <c r="D646" s="302" t="s">
        <v>674</v>
      </c>
      <c r="E646" s="295">
        <f>IFERROR(VLOOKUP(D646,'Pricing source'!B:L,3,0),0)</f>
        <v>1362</v>
      </c>
      <c r="F646" s="304" t="s">
        <v>3703</v>
      </c>
      <c r="G646" s="300">
        <f>IFERROR(VLOOKUP(F646,'Pricing source'!B:L,3,0),0)</f>
        <v>1020</v>
      </c>
      <c r="H646"/>
      <c r="I646" s="295">
        <f>IFERROR(VLOOKUP(H646,'Pricing source'!B:L,3,0),0)</f>
        <v>0</v>
      </c>
      <c r="J646"/>
      <c r="K646" s="295">
        <f>IFERROR(VLOOKUP(J646,'Pricing source'!B:L,3,0),0)</f>
        <v>0</v>
      </c>
      <c r="L646"/>
      <c r="M646" s="295">
        <f>IFERROR(VLOOKUP(L646,'Pricing source'!B:L,3,0),0)</f>
        <v>0</v>
      </c>
      <c r="N646"/>
      <c r="O646"/>
      <c r="P646" s="300">
        <f t="shared" si="17"/>
        <v>2382</v>
      </c>
    </row>
    <row r="647" spans="1:16">
      <c r="A647"/>
      <c r="B647"/>
      <c r="C647"/>
      <c r="D647"/>
      <c r="E647" s="295">
        <f>IFERROR(VLOOKUP(D647,'Pricing source'!B:L,3,0),0)</f>
        <v>0</v>
      </c>
      <c r="F647"/>
      <c r="G647" s="300">
        <f>IFERROR(VLOOKUP(F647,'Pricing source'!B:L,3,0),0)</f>
        <v>0</v>
      </c>
      <c r="H647"/>
      <c r="I647" s="295">
        <f>IFERROR(VLOOKUP(H647,'Pricing source'!B:L,3,0),0)</f>
        <v>0</v>
      </c>
      <c r="J647"/>
      <c r="K647" s="295">
        <f>IFERROR(VLOOKUP(J647,'Pricing source'!B:L,3,0),0)</f>
        <v>0</v>
      </c>
      <c r="L647"/>
      <c r="M647" s="295">
        <f>IFERROR(VLOOKUP(L647,'Pricing source'!B:L,3,0),0)</f>
        <v>0</v>
      </c>
      <c r="N647"/>
      <c r="O647"/>
      <c r="P647" s="300">
        <f t="shared" si="17"/>
        <v>0</v>
      </c>
    </row>
    <row r="648" spans="1:16">
      <c r="A648"/>
      <c r="B648"/>
      <c r="C648"/>
      <c r="D648"/>
      <c r="E648" s="295">
        <f>IFERROR(VLOOKUP(D648,'Pricing source'!B:L,3,0),0)</f>
        <v>0</v>
      </c>
      <c r="F648"/>
      <c r="G648" s="300">
        <f>IFERROR(VLOOKUP(F648,'Pricing source'!B:L,3,0),0)</f>
        <v>0</v>
      </c>
      <c r="H648"/>
      <c r="I648" s="295">
        <f>IFERROR(VLOOKUP(H648,'Pricing source'!B:L,3,0),0)</f>
        <v>0</v>
      </c>
      <c r="J648"/>
      <c r="K648" s="295">
        <f>IFERROR(VLOOKUP(J648,'Pricing source'!B:L,3,0),0)</f>
        <v>0</v>
      </c>
      <c r="L648"/>
      <c r="M648" s="295">
        <f>IFERROR(VLOOKUP(L648,'Pricing source'!B:L,3,0),0)</f>
        <v>0</v>
      </c>
      <c r="N648"/>
      <c r="O648"/>
      <c r="P648" s="300">
        <f t="shared" si="17"/>
        <v>0</v>
      </c>
    </row>
    <row r="649" spans="1:16">
      <c r="A649"/>
      <c r="B649"/>
      <c r="C649"/>
      <c r="D649"/>
      <c r="E649" s="295">
        <f>IFERROR(VLOOKUP(D649,'Pricing source'!B:L,3,0),0)</f>
        <v>0</v>
      </c>
      <c r="F649"/>
      <c r="G649" s="300">
        <f>IFERROR(VLOOKUP(F649,'Pricing source'!B:L,3,0),0)</f>
        <v>0</v>
      </c>
      <c r="H649"/>
      <c r="I649" s="295">
        <f>IFERROR(VLOOKUP(H649,'Pricing source'!B:L,3,0),0)</f>
        <v>0</v>
      </c>
      <c r="J649"/>
      <c r="K649" s="295">
        <f>IFERROR(VLOOKUP(J649,'Pricing source'!B:L,3,0),0)</f>
        <v>0</v>
      </c>
      <c r="L649"/>
      <c r="M649" s="295">
        <f>IFERROR(VLOOKUP(L649,'Pricing source'!B:L,3,0),0)</f>
        <v>0</v>
      </c>
      <c r="N649"/>
      <c r="O649"/>
      <c r="P649" s="300">
        <f t="shared" si="17"/>
        <v>0</v>
      </c>
    </row>
    <row r="650" spans="1:16">
      <c r="A650"/>
      <c r="B650"/>
      <c r="C650"/>
      <c r="D650"/>
      <c r="E650" s="295">
        <f>IFERROR(VLOOKUP(D650,'Pricing source'!B:L,3,0),0)</f>
        <v>0</v>
      </c>
      <c r="F650"/>
      <c r="G650" s="300">
        <f>IFERROR(VLOOKUP(F650,'Pricing source'!B:L,3,0),0)</f>
        <v>0</v>
      </c>
      <c r="H650"/>
      <c r="I650" s="295">
        <f>IFERROR(VLOOKUP(H650,'Pricing source'!B:L,3,0),0)</f>
        <v>0</v>
      </c>
      <c r="J650"/>
      <c r="K650" s="295">
        <f>IFERROR(VLOOKUP(J650,'Pricing source'!B:L,3,0),0)</f>
        <v>0</v>
      </c>
      <c r="L650"/>
      <c r="M650" s="295">
        <f>IFERROR(VLOOKUP(L650,'Pricing source'!B:L,3,0),0)</f>
        <v>0</v>
      </c>
      <c r="N650"/>
      <c r="O650"/>
      <c r="P650" s="300">
        <f t="shared" si="17"/>
        <v>0</v>
      </c>
    </row>
    <row r="651" spans="1:16">
      <c r="A651"/>
      <c r="B651"/>
      <c r="C651"/>
      <c r="D651"/>
      <c r="E651" s="295">
        <f>IFERROR(VLOOKUP(D651,'Pricing source'!B:L,3,0),0)</f>
        <v>0</v>
      </c>
      <c r="F651"/>
      <c r="G651" s="300">
        <f>IFERROR(VLOOKUP(F651,'Pricing source'!B:L,3,0),0)</f>
        <v>0</v>
      </c>
      <c r="H651"/>
      <c r="I651" s="295">
        <f>IFERROR(VLOOKUP(H651,'Pricing source'!B:L,3,0),0)</f>
        <v>0</v>
      </c>
      <c r="J651"/>
      <c r="K651" s="295">
        <f>IFERROR(VLOOKUP(J651,'Pricing source'!B:L,3,0),0)</f>
        <v>0</v>
      </c>
      <c r="L651"/>
      <c r="M651" s="295">
        <f>IFERROR(VLOOKUP(L651,'Pricing source'!B:L,3,0),0)</f>
        <v>0</v>
      </c>
      <c r="N651"/>
      <c r="O651"/>
      <c r="P651" s="300">
        <f t="shared" si="17"/>
        <v>0</v>
      </c>
    </row>
    <row r="652" spans="1:16">
      <c r="A652"/>
      <c r="B652"/>
      <c r="C652"/>
      <c r="D652"/>
      <c r="E652" s="295">
        <f>IFERROR(VLOOKUP(D652,'Pricing source'!B:L,3,0),0)</f>
        <v>0</v>
      </c>
      <c r="F652"/>
      <c r="G652" s="300">
        <f>IFERROR(VLOOKUP(F652,'Pricing source'!B:L,3,0),0)</f>
        <v>0</v>
      </c>
      <c r="H652"/>
      <c r="I652" s="295">
        <f>IFERROR(VLOOKUP(H652,'Pricing source'!B:L,3,0),0)</f>
        <v>0</v>
      </c>
      <c r="J652"/>
      <c r="K652" s="295">
        <f>IFERROR(VLOOKUP(J652,'Pricing source'!B:L,3,0),0)</f>
        <v>0</v>
      </c>
      <c r="L652"/>
      <c r="M652" s="295">
        <f>IFERROR(VLOOKUP(L652,'Pricing source'!B:L,3,0),0)</f>
        <v>0</v>
      </c>
      <c r="N652"/>
      <c r="O652"/>
      <c r="P652" s="300">
        <f t="shared" si="17"/>
        <v>0</v>
      </c>
    </row>
    <row r="653" spans="1:16">
      <c r="A653"/>
      <c r="B653"/>
      <c r="C653"/>
      <c r="D653"/>
      <c r="E653" s="295">
        <f>IFERROR(VLOOKUP(D653,'Pricing source'!B:L,3,0),0)</f>
        <v>0</v>
      </c>
      <c r="F653"/>
      <c r="G653" s="300">
        <f>IFERROR(VLOOKUP(F653,'Pricing source'!B:L,3,0),0)</f>
        <v>0</v>
      </c>
      <c r="H653"/>
      <c r="I653" s="295">
        <f>IFERROR(VLOOKUP(H653,'Pricing source'!B:L,3,0),0)</f>
        <v>0</v>
      </c>
      <c r="J653"/>
      <c r="K653" s="295">
        <f>IFERROR(VLOOKUP(J653,'Pricing source'!B:L,3,0),0)</f>
        <v>0</v>
      </c>
      <c r="L653"/>
      <c r="M653" s="295">
        <f>IFERROR(VLOOKUP(L653,'Pricing source'!B:L,3,0),0)</f>
        <v>0</v>
      </c>
      <c r="N653"/>
      <c r="O653"/>
      <c r="P653" s="300">
        <f t="shared" si="17"/>
        <v>0</v>
      </c>
    </row>
    <row r="654" spans="1:16">
      <c r="A654"/>
      <c r="B654"/>
      <c r="C654"/>
      <c r="D654"/>
      <c r="E654" s="295">
        <f>IFERROR(VLOOKUP(D654,'Pricing source'!B:L,3,0),0)</f>
        <v>0</v>
      </c>
      <c r="F654"/>
      <c r="G654" s="300">
        <f>IFERROR(VLOOKUP(F654,'Pricing source'!B:L,3,0),0)</f>
        <v>0</v>
      </c>
      <c r="H654"/>
      <c r="I654" s="295">
        <f>IFERROR(VLOOKUP(H654,'Pricing source'!B:L,3,0),0)</f>
        <v>0</v>
      </c>
      <c r="J654"/>
      <c r="K654" s="295">
        <f>IFERROR(VLOOKUP(J654,'Pricing source'!B:L,3,0),0)</f>
        <v>0</v>
      </c>
      <c r="L654"/>
      <c r="M654" s="295">
        <f>IFERROR(VLOOKUP(L654,'Pricing source'!B:L,3,0),0)</f>
        <v>0</v>
      </c>
      <c r="N654"/>
      <c r="O654"/>
      <c r="P654" s="300">
        <f t="shared" si="17"/>
        <v>0</v>
      </c>
    </row>
    <row r="655" spans="1:16">
      <c r="A655"/>
      <c r="B655"/>
      <c r="C655"/>
      <c r="D655"/>
      <c r="E655" s="295">
        <f>IFERROR(VLOOKUP(D655,'Pricing source'!B:L,3,0),0)</f>
        <v>0</v>
      </c>
      <c r="F655"/>
      <c r="G655" s="300">
        <f>IFERROR(VLOOKUP(F655,'Pricing source'!B:L,3,0),0)</f>
        <v>0</v>
      </c>
      <c r="H655"/>
      <c r="I655" s="295">
        <f>IFERROR(VLOOKUP(H655,'Pricing source'!B:L,3,0),0)</f>
        <v>0</v>
      </c>
      <c r="J655"/>
      <c r="K655" s="295">
        <f>IFERROR(VLOOKUP(J655,'Pricing source'!B:L,3,0),0)</f>
        <v>0</v>
      </c>
      <c r="L655"/>
      <c r="M655" s="295">
        <f>IFERROR(VLOOKUP(L655,'Pricing source'!B:L,3,0),0)</f>
        <v>0</v>
      </c>
      <c r="N655"/>
      <c r="O655"/>
      <c r="P655" s="300">
        <f t="shared" si="17"/>
        <v>0</v>
      </c>
    </row>
    <row r="656" spans="1:16">
      <c r="A656"/>
      <c r="B656"/>
      <c r="C656"/>
      <c r="D656"/>
      <c r="E656" s="295">
        <f>IFERROR(VLOOKUP(D656,'Pricing source'!B:L,3,0),0)</f>
        <v>0</v>
      </c>
      <c r="F656"/>
      <c r="G656" s="300">
        <f>IFERROR(VLOOKUP(F656,'Pricing source'!B:L,3,0),0)</f>
        <v>0</v>
      </c>
      <c r="H656"/>
      <c r="I656" s="295">
        <f>IFERROR(VLOOKUP(H656,'Pricing source'!B:L,3,0),0)</f>
        <v>0</v>
      </c>
      <c r="J656"/>
      <c r="K656" s="295">
        <f>IFERROR(VLOOKUP(J656,'Pricing source'!B:L,3,0),0)</f>
        <v>0</v>
      </c>
      <c r="L656"/>
      <c r="M656" s="295">
        <f>IFERROR(VLOOKUP(L656,'Pricing source'!B:L,3,0),0)</f>
        <v>0</v>
      </c>
      <c r="N656"/>
      <c r="O656"/>
      <c r="P656" s="300">
        <f t="shared" si="17"/>
        <v>0</v>
      </c>
    </row>
    <row r="657" spans="1:16">
      <c r="A657"/>
      <c r="B657"/>
      <c r="C657"/>
      <c r="D657"/>
      <c r="E657" s="300"/>
      <c r="F657"/>
      <c r="G657" s="300"/>
      <c r="H657"/>
      <c r="I657" s="300"/>
      <c r="J657"/>
      <c r="K657" s="300"/>
      <c r="L657"/>
      <c r="M657" s="300"/>
      <c r="N657"/>
      <c r="O657"/>
      <c r="P657" s="300"/>
    </row>
    <row r="658" spans="1:16">
      <c r="A658"/>
      <c r="B658"/>
      <c r="C658"/>
      <c r="D658"/>
      <c r="E658" s="300"/>
      <c r="F658"/>
      <c r="G658" s="300"/>
      <c r="H658"/>
      <c r="I658" s="300"/>
      <c r="J658"/>
      <c r="K658" s="300"/>
      <c r="L658"/>
      <c r="M658" s="300"/>
      <c r="N658"/>
      <c r="O658"/>
      <c r="P658" s="300"/>
    </row>
    <row r="659" spans="1:16">
      <c r="A659"/>
      <c r="B659"/>
      <c r="C659"/>
      <c r="D659"/>
      <c r="E659" s="300"/>
      <c r="F659"/>
      <c r="G659" s="300"/>
      <c r="H659"/>
      <c r="I659" s="300"/>
      <c r="J659"/>
      <c r="K659" s="300"/>
      <c r="L659"/>
      <c r="M659" s="300"/>
      <c r="N659"/>
      <c r="O659"/>
      <c r="P659" s="300"/>
    </row>
    <row r="660" spans="1:16">
      <c r="A660"/>
      <c r="B660"/>
      <c r="C660"/>
      <c r="D660"/>
      <c r="E660" s="300"/>
      <c r="F660"/>
      <c r="G660" s="300"/>
      <c r="H660"/>
      <c r="I660" s="300"/>
      <c r="J660"/>
      <c r="K660" s="300"/>
      <c r="L660"/>
      <c r="M660" s="300"/>
      <c r="N660"/>
      <c r="O660"/>
      <c r="P660" s="300"/>
    </row>
    <row r="661" spans="1:16">
      <c r="A661"/>
      <c r="B661"/>
      <c r="C661"/>
      <c r="D661"/>
      <c r="E661" s="300"/>
      <c r="F661"/>
      <c r="G661" s="300"/>
      <c r="H661"/>
      <c r="I661" s="300"/>
      <c r="J661"/>
      <c r="K661" s="300"/>
      <c r="L661"/>
      <c r="M661" s="300"/>
      <c r="N661"/>
      <c r="O661"/>
      <c r="P661" s="300"/>
    </row>
    <row r="662" spans="1:16">
      <c r="A662"/>
      <c r="B662"/>
      <c r="C662"/>
      <c r="D662"/>
      <c r="E662" s="300"/>
      <c r="F662"/>
      <c r="G662" s="300"/>
      <c r="H662"/>
      <c r="I662" s="300"/>
      <c r="J662"/>
      <c r="K662" s="300"/>
      <c r="L662"/>
      <c r="M662" s="300"/>
      <c r="N662"/>
      <c r="O662"/>
      <c r="P662" s="300"/>
    </row>
    <row r="663" spans="1:16">
      <c r="A663"/>
      <c r="B663"/>
      <c r="C663"/>
      <c r="D663"/>
      <c r="E663" s="300"/>
      <c r="F663"/>
      <c r="G663" s="300"/>
      <c r="H663"/>
      <c r="I663" s="300"/>
      <c r="J663"/>
      <c r="K663" s="300"/>
      <c r="L663"/>
      <c r="M663" s="300"/>
      <c r="N663"/>
      <c r="O663"/>
      <c r="P663" s="300"/>
    </row>
    <row r="664" spans="1:16">
      <c r="A664"/>
      <c r="B664"/>
      <c r="C664"/>
      <c r="D664"/>
      <c r="E664" s="300"/>
      <c r="F664"/>
      <c r="G664" s="300"/>
      <c r="H664"/>
      <c r="I664" s="300"/>
      <c r="J664"/>
      <c r="K664" s="300"/>
      <c r="L664"/>
      <c r="M664" s="300"/>
      <c r="N664"/>
      <c r="O664"/>
      <c r="P664" s="300"/>
    </row>
    <row r="665" spans="1:16">
      <c r="A665"/>
      <c r="B665"/>
      <c r="C665"/>
      <c r="D665"/>
      <c r="E665" s="300"/>
      <c r="F665"/>
      <c r="G665" s="300"/>
      <c r="H665"/>
      <c r="I665" s="300"/>
      <c r="J665"/>
      <c r="K665" s="300"/>
      <c r="L665"/>
      <c r="M665" s="300"/>
      <c r="N665"/>
      <c r="O665"/>
      <c r="P665" s="300"/>
    </row>
    <row r="666" spans="1:16">
      <c r="A666"/>
      <c r="B666"/>
      <c r="C666"/>
      <c r="D666"/>
      <c r="E666" s="300"/>
      <c r="F666"/>
      <c r="G666" s="300"/>
      <c r="H666"/>
      <c r="I666" s="300"/>
      <c r="J666"/>
      <c r="K666" s="300"/>
      <c r="L666"/>
      <c r="M666" s="300"/>
      <c r="N666"/>
      <c r="O666"/>
      <c r="P666" s="300"/>
    </row>
    <row r="667" spans="1:16">
      <c r="A667"/>
      <c r="B667"/>
      <c r="C667"/>
      <c r="D667"/>
      <c r="E667" s="300"/>
      <c r="F667"/>
      <c r="G667" s="300"/>
      <c r="H667"/>
      <c r="I667" s="300"/>
      <c r="J667"/>
      <c r="K667" s="300"/>
      <c r="L667"/>
      <c r="M667" s="300"/>
      <c r="N667"/>
      <c r="O667"/>
      <c r="P667" s="300"/>
    </row>
    <row r="668" spans="1:16">
      <c r="A668"/>
      <c r="B668"/>
      <c r="C668"/>
      <c r="D668"/>
      <c r="E668" s="300"/>
      <c r="F668"/>
      <c r="G668" s="300"/>
      <c r="H668"/>
      <c r="I668" s="300"/>
      <c r="J668"/>
      <c r="K668" s="300"/>
      <c r="L668"/>
      <c r="M668" s="300"/>
      <c r="N668"/>
      <c r="O668"/>
      <c r="P668" s="300"/>
    </row>
    <row r="669" spans="1:16">
      <c r="A669"/>
      <c r="B669"/>
      <c r="C669"/>
      <c r="D669"/>
      <c r="E669" s="300"/>
      <c r="F669"/>
      <c r="G669" s="300"/>
      <c r="H669"/>
      <c r="I669" s="300"/>
      <c r="J669"/>
      <c r="K669" s="300"/>
      <c r="L669"/>
      <c r="M669" s="300"/>
      <c r="N669"/>
      <c r="O669"/>
      <c r="P669" s="300"/>
    </row>
    <row r="670" spans="1:16">
      <c r="A670"/>
      <c r="B670"/>
      <c r="C670"/>
      <c r="D670"/>
      <c r="E670" s="300"/>
      <c r="F670"/>
      <c r="G670" s="300"/>
      <c r="H670"/>
      <c r="I670" s="300"/>
      <c r="J670"/>
      <c r="K670" s="300"/>
      <c r="L670"/>
      <c r="M670" s="300"/>
      <c r="N670"/>
      <c r="O670"/>
      <c r="P670" s="300"/>
    </row>
    <row r="671" spans="1:16">
      <c r="A671"/>
      <c r="B671"/>
      <c r="C671"/>
      <c r="D671"/>
      <c r="E671" s="300"/>
      <c r="F671"/>
      <c r="G671" s="300"/>
      <c r="H671"/>
      <c r="I671" s="300"/>
      <c r="J671"/>
      <c r="K671" s="300"/>
      <c r="L671"/>
      <c r="M671" s="300"/>
      <c r="N671"/>
      <c r="O671"/>
      <c r="P671" s="300"/>
    </row>
    <row r="672" spans="1:16">
      <c r="A672"/>
      <c r="B672"/>
      <c r="C672"/>
      <c r="D672"/>
      <c r="E672" s="300"/>
      <c r="F672"/>
      <c r="G672" s="300"/>
      <c r="H672"/>
      <c r="I672" s="300"/>
      <c r="J672"/>
      <c r="K672" s="300"/>
      <c r="L672"/>
      <c r="M672" s="300"/>
      <c r="N672"/>
      <c r="O672"/>
      <c r="P672" s="300"/>
    </row>
    <row r="673" spans="1:16">
      <c r="A673"/>
      <c r="B673"/>
      <c r="C673"/>
      <c r="D673"/>
      <c r="E673" s="300"/>
      <c r="F673"/>
      <c r="G673" s="300"/>
      <c r="H673"/>
      <c r="I673" s="300"/>
      <c r="J673"/>
      <c r="K673" s="300"/>
      <c r="L673"/>
      <c r="M673" s="300"/>
      <c r="N673"/>
      <c r="O673"/>
      <c r="P673" s="300"/>
    </row>
    <row r="674" spans="1:16">
      <c r="A674"/>
      <c r="B674"/>
      <c r="C674"/>
      <c r="D674"/>
      <c r="E674" s="300"/>
      <c r="F674"/>
      <c r="G674" s="300"/>
      <c r="H674"/>
      <c r="I674" s="300"/>
      <c r="J674"/>
      <c r="K674" s="300"/>
      <c r="L674"/>
      <c r="M674" s="300"/>
      <c r="N674"/>
      <c r="O674"/>
      <c r="P674" s="300"/>
    </row>
    <row r="675" spans="1:16">
      <c r="A675"/>
      <c r="B675"/>
      <c r="C675"/>
      <c r="D675"/>
      <c r="E675" s="300"/>
      <c r="F675"/>
      <c r="G675" s="300"/>
      <c r="H675"/>
      <c r="I675" s="300"/>
      <c r="J675"/>
      <c r="K675" s="300"/>
      <c r="L675"/>
      <c r="M675" s="300"/>
      <c r="N675"/>
      <c r="O675"/>
      <c r="P675" s="300"/>
    </row>
    <row r="676" spans="1:16">
      <c r="A676"/>
      <c r="B676"/>
      <c r="C676"/>
      <c r="D676"/>
      <c r="E676" s="300"/>
      <c r="F676"/>
      <c r="G676" s="300"/>
      <c r="H676"/>
      <c r="I676" s="300"/>
      <c r="J676"/>
      <c r="K676" s="300"/>
      <c r="L676"/>
      <c r="M676" s="300"/>
      <c r="N676"/>
      <c r="O676"/>
      <c r="P676" s="300"/>
    </row>
    <row r="677" spans="1:16">
      <c r="A677"/>
      <c r="B677"/>
      <c r="C677"/>
      <c r="D677"/>
      <c r="E677" s="300"/>
      <c r="F677"/>
      <c r="G677" s="300"/>
      <c r="H677"/>
      <c r="I677" s="300"/>
      <c r="J677"/>
      <c r="K677" s="300"/>
      <c r="L677"/>
      <c r="M677" s="300"/>
      <c r="N677"/>
      <c r="O677"/>
      <c r="P677" s="300"/>
    </row>
    <row r="678" spans="1:16">
      <c r="A678"/>
      <c r="B678"/>
      <c r="C678"/>
      <c r="D678"/>
      <c r="E678" s="300"/>
      <c r="F678"/>
      <c r="G678" s="300"/>
      <c r="H678"/>
      <c r="I678" s="300"/>
      <c r="J678"/>
      <c r="K678" s="300"/>
      <c r="L678"/>
      <c r="M678" s="300"/>
      <c r="N678"/>
      <c r="O678"/>
      <c r="P678" s="300"/>
    </row>
    <row r="679" spans="1:16">
      <c r="A679"/>
      <c r="B679"/>
      <c r="C679"/>
      <c r="D679"/>
      <c r="E679" s="300"/>
      <c r="F679"/>
      <c r="G679" s="300"/>
      <c r="H679"/>
      <c r="I679" s="300"/>
      <c r="J679"/>
      <c r="K679" s="300"/>
      <c r="L679"/>
      <c r="M679" s="300"/>
      <c r="N679"/>
      <c r="O679"/>
      <c r="P679" s="300"/>
    </row>
    <row r="680" spans="1:16">
      <c r="A680"/>
      <c r="B680"/>
      <c r="C680"/>
      <c r="D680"/>
      <c r="E680" s="300"/>
      <c r="F680"/>
      <c r="G680" s="300"/>
      <c r="H680"/>
      <c r="I680" s="300"/>
      <c r="J680"/>
      <c r="K680" s="300"/>
      <c r="L680"/>
      <c r="M680" s="300"/>
      <c r="N680"/>
      <c r="O680"/>
      <c r="P680" s="300"/>
    </row>
    <row r="681" spans="1:16">
      <c r="A681"/>
      <c r="B681"/>
      <c r="C681"/>
      <c r="D681"/>
      <c r="E681" s="300"/>
      <c r="F681"/>
      <c r="G681" s="300"/>
      <c r="H681"/>
      <c r="I681" s="300"/>
      <c r="J681"/>
      <c r="K681" s="300"/>
      <c r="L681"/>
      <c r="M681" s="300"/>
      <c r="N681"/>
      <c r="O681"/>
      <c r="P681" s="300"/>
    </row>
    <row r="682" spans="1:16">
      <c r="A682"/>
      <c r="B682"/>
      <c r="C682"/>
      <c r="D682"/>
      <c r="E682" s="300"/>
      <c r="F682"/>
      <c r="G682" s="300"/>
      <c r="H682"/>
      <c r="I682" s="300"/>
      <c r="J682"/>
      <c r="K682" s="300"/>
      <c r="L682"/>
      <c r="M682" s="300"/>
      <c r="N682"/>
      <c r="O682"/>
      <c r="P682" s="300"/>
    </row>
    <row r="683" spans="1:16">
      <c r="A683"/>
      <c r="B683"/>
      <c r="C683"/>
      <c r="D683"/>
      <c r="E683" s="300"/>
      <c r="F683"/>
      <c r="G683" s="300"/>
      <c r="H683"/>
      <c r="I683" s="300"/>
      <c r="J683"/>
      <c r="K683" s="300"/>
      <c r="L683"/>
      <c r="M683" s="300"/>
      <c r="N683"/>
      <c r="O683"/>
      <c r="P683" s="300"/>
    </row>
    <row r="684" spans="1:16">
      <c r="A684"/>
      <c r="B684"/>
      <c r="C684"/>
      <c r="D684"/>
      <c r="E684" s="300"/>
      <c r="F684"/>
      <c r="G684" s="300"/>
      <c r="H684"/>
      <c r="I684" s="300"/>
      <c r="J684"/>
      <c r="K684" s="300"/>
      <c r="L684"/>
      <c r="M684" s="300"/>
      <c r="N684"/>
      <c r="O684"/>
      <c r="P684" s="300"/>
    </row>
    <row r="685" spans="1:16">
      <c r="A685"/>
      <c r="B685"/>
      <c r="C685"/>
      <c r="D685"/>
      <c r="E685" s="300"/>
      <c r="F685"/>
      <c r="G685" s="300"/>
      <c r="H685"/>
      <c r="I685" s="300"/>
      <c r="J685"/>
      <c r="K685" s="300"/>
      <c r="L685"/>
      <c r="M685" s="300"/>
      <c r="N685"/>
      <c r="O685"/>
      <c r="P685" s="300"/>
    </row>
    <row r="686" spans="1:16">
      <c r="A686"/>
      <c r="B686"/>
      <c r="C686"/>
      <c r="D686"/>
      <c r="E686" s="300"/>
      <c r="F686"/>
      <c r="G686" s="300"/>
      <c r="H686"/>
      <c r="I686" s="300"/>
      <c r="J686"/>
      <c r="K686" s="300"/>
      <c r="L686"/>
      <c r="M686" s="300"/>
      <c r="N686"/>
      <c r="O686"/>
      <c r="P686" s="300"/>
    </row>
    <row r="687" spans="1:16">
      <c r="A687"/>
      <c r="B687"/>
      <c r="C687"/>
      <c r="D687"/>
      <c r="E687" s="300"/>
      <c r="F687"/>
      <c r="G687" s="300"/>
      <c r="H687"/>
      <c r="I687" s="300"/>
      <c r="J687"/>
      <c r="K687" s="300"/>
      <c r="L687"/>
      <c r="M687" s="300"/>
      <c r="N687"/>
      <c r="O687"/>
      <c r="P687" s="300"/>
    </row>
    <row r="688" spans="1:16">
      <c r="A688"/>
      <c r="B688"/>
      <c r="C688"/>
      <c r="D688"/>
      <c r="E688" s="300"/>
      <c r="F688"/>
      <c r="G688" s="300"/>
      <c r="H688"/>
      <c r="I688" s="300"/>
      <c r="J688"/>
      <c r="K688" s="300"/>
      <c r="L688"/>
      <c r="M688" s="300"/>
      <c r="N688"/>
      <c r="O688"/>
      <c r="P688" s="300"/>
    </row>
    <row r="689" spans="1:16">
      <c r="A689"/>
      <c r="B689"/>
      <c r="C689"/>
      <c r="D689"/>
      <c r="E689" s="300"/>
      <c r="F689"/>
      <c r="G689" s="300"/>
      <c r="H689"/>
      <c r="I689" s="300"/>
      <c r="J689"/>
      <c r="K689" s="300"/>
      <c r="L689"/>
      <c r="M689" s="300"/>
      <c r="N689"/>
      <c r="O689"/>
      <c r="P689" s="300"/>
    </row>
    <row r="690" spans="1:16">
      <c r="A690"/>
      <c r="B690"/>
      <c r="C690"/>
      <c r="D690"/>
      <c r="E690" s="300"/>
      <c r="F690"/>
      <c r="G690" s="300"/>
      <c r="H690"/>
      <c r="I690" s="300"/>
      <c r="J690"/>
      <c r="K690" s="300"/>
      <c r="L690"/>
      <c r="M690" s="300"/>
      <c r="N690"/>
      <c r="O690"/>
      <c r="P690" s="300"/>
    </row>
    <row r="691" spans="1:16">
      <c r="A691"/>
      <c r="B691"/>
      <c r="C691"/>
      <c r="D691"/>
      <c r="E691" s="300"/>
      <c r="F691"/>
      <c r="G691" s="300"/>
      <c r="H691"/>
      <c r="I691" s="300"/>
      <c r="J691"/>
      <c r="K691" s="300"/>
      <c r="L691"/>
      <c r="M691" s="300"/>
      <c r="N691"/>
      <c r="O691"/>
      <c r="P691" s="300"/>
    </row>
    <row r="692" spans="1:16">
      <c r="A692"/>
      <c r="B692"/>
      <c r="C692"/>
      <c r="D692"/>
      <c r="E692" s="300"/>
      <c r="F692"/>
      <c r="G692" s="300"/>
      <c r="H692"/>
      <c r="I692" s="300"/>
      <c r="J692"/>
      <c r="K692" s="300"/>
      <c r="L692"/>
      <c r="M692" s="300"/>
      <c r="N692"/>
      <c r="O692"/>
      <c r="P692" s="300"/>
    </row>
    <row r="693" spans="1:16">
      <c r="A693"/>
      <c r="B693"/>
      <c r="C693"/>
      <c r="D693"/>
      <c r="E693" s="300"/>
      <c r="F693"/>
      <c r="G693" s="300"/>
      <c r="H693"/>
      <c r="I693" s="300"/>
      <c r="J693"/>
      <c r="K693" s="300"/>
      <c r="L693"/>
      <c r="M693" s="300"/>
      <c r="N693"/>
      <c r="O693"/>
      <c r="P693" s="300"/>
    </row>
    <row r="694" spans="1:16">
      <c r="A694"/>
      <c r="B694"/>
      <c r="C694"/>
      <c r="D694"/>
      <c r="E694" s="300"/>
      <c r="F694"/>
      <c r="G694" s="300"/>
      <c r="H694"/>
      <c r="I694" s="300"/>
      <c r="J694"/>
      <c r="K694" s="300"/>
      <c r="L694"/>
      <c r="M694" s="300"/>
      <c r="N694"/>
      <c r="O694"/>
      <c r="P694" s="300"/>
    </row>
    <row r="695" spans="1:16">
      <c r="A695"/>
      <c r="B695"/>
      <c r="C695"/>
      <c r="D695"/>
      <c r="E695" s="300"/>
      <c r="F695"/>
      <c r="G695" s="300"/>
      <c r="H695"/>
      <c r="I695" s="300"/>
      <c r="J695"/>
      <c r="K695" s="300"/>
      <c r="L695"/>
      <c r="M695" s="300"/>
      <c r="N695"/>
      <c r="O695"/>
      <c r="P695" s="300"/>
    </row>
    <row r="696" spans="1:16">
      <c r="A696"/>
      <c r="B696"/>
      <c r="C696"/>
      <c r="D696"/>
      <c r="E696" s="300"/>
      <c r="F696"/>
      <c r="G696" s="300"/>
      <c r="H696"/>
      <c r="I696" s="300"/>
      <c r="J696"/>
      <c r="K696" s="300"/>
      <c r="L696"/>
      <c r="M696" s="300"/>
      <c r="N696"/>
      <c r="O696"/>
      <c r="P696" s="300"/>
    </row>
    <row r="697" spans="1:16">
      <c r="A697"/>
      <c r="B697"/>
      <c r="C697"/>
      <c r="D697"/>
      <c r="E697" s="300"/>
      <c r="F697"/>
      <c r="G697" s="300"/>
      <c r="H697"/>
      <c r="I697" s="300"/>
      <c r="J697"/>
      <c r="K697" s="300"/>
      <c r="L697"/>
      <c r="M697" s="300"/>
      <c r="N697"/>
      <c r="O697"/>
      <c r="P697" s="300"/>
    </row>
    <row r="698" spans="1:16">
      <c r="A698"/>
      <c r="B698"/>
      <c r="C698"/>
      <c r="D698"/>
      <c r="E698" s="300"/>
      <c r="F698"/>
      <c r="G698" s="300"/>
      <c r="H698"/>
      <c r="I698" s="300"/>
      <c r="J698"/>
      <c r="K698" s="300"/>
      <c r="L698"/>
      <c r="M698" s="300"/>
      <c r="N698"/>
      <c r="O698"/>
      <c r="P698" s="300"/>
    </row>
    <row r="699" spans="1:16">
      <c r="A699"/>
      <c r="B699"/>
      <c r="C699"/>
      <c r="D699"/>
      <c r="E699" s="300"/>
      <c r="F699"/>
      <c r="G699" s="300"/>
      <c r="H699"/>
      <c r="I699" s="300"/>
      <c r="J699"/>
      <c r="K699" s="300"/>
      <c r="L699"/>
      <c r="M699" s="300"/>
      <c r="N699"/>
      <c r="O699"/>
      <c r="P699" s="300"/>
    </row>
    <row r="700" spans="1:16">
      <c r="A700"/>
      <c r="B700"/>
      <c r="C700"/>
      <c r="D700"/>
      <c r="E700" s="300"/>
      <c r="F700"/>
      <c r="G700" s="300"/>
      <c r="H700"/>
      <c r="I700" s="300"/>
      <c r="J700"/>
      <c r="K700" s="300"/>
      <c r="L700"/>
      <c r="M700" s="300"/>
      <c r="N700"/>
      <c r="O700"/>
      <c r="P700" s="300"/>
    </row>
    <row r="701" spans="1:16">
      <c r="A701"/>
      <c r="B701"/>
      <c r="C701"/>
      <c r="D701"/>
      <c r="E701" s="300"/>
      <c r="F701"/>
      <c r="G701" s="300"/>
      <c r="H701"/>
      <c r="I701" s="300"/>
      <c r="J701"/>
      <c r="K701" s="300"/>
      <c r="L701"/>
      <c r="M701" s="300"/>
      <c r="N701"/>
      <c r="O701"/>
      <c r="P701" s="300"/>
    </row>
    <row r="702" spans="1:16">
      <c r="A702"/>
      <c r="B702"/>
      <c r="C702"/>
      <c r="D702"/>
      <c r="E702" s="300"/>
      <c r="F702"/>
      <c r="G702" s="300"/>
      <c r="H702"/>
      <c r="I702" s="300"/>
      <c r="J702"/>
      <c r="K702" s="300"/>
      <c r="L702"/>
      <c r="M702" s="300"/>
      <c r="N702"/>
      <c r="O702"/>
      <c r="P702" s="300"/>
    </row>
    <row r="703" spans="1:16">
      <c r="A703"/>
      <c r="B703"/>
      <c r="C703"/>
      <c r="D703"/>
      <c r="E703" s="300"/>
      <c r="F703"/>
      <c r="G703" s="300"/>
      <c r="H703"/>
      <c r="I703" s="300"/>
      <c r="J703"/>
      <c r="K703" s="300"/>
      <c r="L703"/>
      <c r="M703" s="300"/>
      <c r="N703"/>
      <c r="O703"/>
      <c r="P703" s="300"/>
    </row>
    <row r="704" spans="1:16">
      <c r="A704"/>
      <c r="B704"/>
      <c r="C704"/>
      <c r="D704"/>
      <c r="E704" s="300"/>
      <c r="F704"/>
      <c r="G704" s="300"/>
      <c r="H704"/>
      <c r="I704" s="300"/>
      <c r="J704"/>
      <c r="K704" s="300"/>
      <c r="L704"/>
      <c r="M704" s="300"/>
      <c r="N704"/>
      <c r="O704"/>
      <c r="P704" s="300"/>
    </row>
    <row r="705" spans="1:16">
      <c r="A705"/>
      <c r="B705"/>
      <c r="C705"/>
      <c r="D705"/>
      <c r="E705" s="300"/>
      <c r="F705"/>
      <c r="G705" s="300"/>
      <c r="H705"/>
      <c r="I705" s="300"/>
      <c r="J705"/>
      <c r="K705" s="300"/>
      <c r="L705"/>
      <c r="M705" s="300"/>
      <c r="N705"/>
      <c r="O705"/>
      <c r="P705" s="300"/>
    </row>
    <row r="706" spans="1:16">
      <c r="A706"/>
      <c r="B706"/>
      <c r="C706"/>
      <c r="D706"/>
      <c r="E706" s="300"/>
      <c r="F706"/>
      <c r="G706" s="300"/>
      <c r="H706"/>
      <c r="I706" s="300"/>
      <c r="J706"/>
      <c r="K706" s="300"/>
      <c r="L706"/>
      <c r="M706" s="300"/>
      <c r="N706"/>
      <c r="O706"/>
      <c r="P706" s="300"/>
    </row>
    <row r="707" spans="1:16">
      <c r="A707"/>
      <c r="B707"/>
      <c r="C707"/>
      <c r="D707"/>
      <c r="E707" s="300"/>
      <c r="F707"/>
      <c r="G707" s="300"/>
      <c r="H707"/>
      <c r="I707" s="300"/>
      <c r="J707"/>
      <c r="K707" s="300"/>
      <c r="L707"/>
      <c r="M707" s="300"/>
      <c r="N707"/>
      <c r="O707"/>
      <c r="P707" s="300"/>
    </row>
    <row r="708" spans="1:16">
      <c r="A708"/>
      <c r="B708"/>
      <c r="C708"/>
      <c r="D708"/>
      <c r="E708" s="300"/>
      <c r="F708"/>
      <c r="G708" s="300"/>
      <c r="H708"/>
      <c r="I708" s="300"/>
      <c r="J708"/>
      <c r="K708" s="300"/>
      <c r="L708"/>
      <c r="M708" s="300"/>
      <c r="N708"/>
      <c r="O708"/>
      <c r="P708" s="300"/>
    </row>
    <row r="709" spans="1:16">
      <c r="A709"/>
      <c r="B709"/>
      <c r="C709"/>
      <c r="D709"/>
      <c r="E709" s="300"/>
      <c r="F709"/>
      <c r="G709" s="300"/>
      <c r="H709"/>
      <c r="I709" s="300"/>
      <c r="J709"/>
      <c r="K709" s="300"/>
      <c r="L709"/>
      <c r="M709" s="300"/>
      <c r="N709"/>
      <c r="O709"/>
      <c r="P709" s="300"/>
    </row>
    <row r="710" spans="1:16">
      <c r="A710"/>
      <c r="B710"/>
      <c r="C710"/>
      <c r="D710"/>
      <c r="E710" s="300"/>
      <c r="F710"/>
      <c r="G710" s="300"/>
      <c r="H710"/>
      <c r="I710" s="300"/>
      <c r="J710"/>
      <c r="K710" s="300"/>
      <c r="L710"/>
      <c r="M710" s="300"/>
      <c r="N710"/>
      <c r="O710"/>
      <c r="P710" s="300"/>
    </row>
    <row r="711" spans="1:16">
      <c r="A711"/>
      <c r="B711"/>
      <c r="C711"/>
      <c r="D711"/>
      <c r="E711" s="300"/>
      <c r="F711"/>
      <c r="G711" s="300"/>
      <c r="H711"/>
      <c r="I711" s="300"/>
      <c r="J711"/>
      <c r="K711" s="300"/>
      <c r="L711"/>
      <c r="M711" s="300"/>
      <c r="N711"/>
      <c r="O711"/>
      <c r="P711" s="300"/>
    </row>
    <row r="712" spans="1:16">
      <c r="A712"/>
      <c r="B712"/>
      <c r="C712"/>
      <c r="D712"/>
      <c r="E712" s="300"/>
      <c r="F712"/>
      <c r="G712" s="300"/>
      <c r="H712"/>
      <c r="I712" s="300"/>
      <c r="J712"/>
      <c r="K712" s="300"/>
      <c r="L712"/>
      <c r="M712" s="300"/>
      <c r="N712"/>
      <c r="O712"/>
      <c r="P712" s="300"/>
    </row>
    <row r="713" spans="1:16">
      <c r="A713"/>
      <c r="B713"/>
      <c r="C713"/>
      <c r="D713"/>
      <c r="E713" s="300"/>
      <c r="F713"/>
      <c r="G713" s="300"/>
      <c r="H713"/>
      <c r="I713" s="300"/>
      <c r="J713"/>
      <c r="K713" s="300"/>
      <c r="L713"/>
      <c r="M713" s="300"/>
      <c r="N713"/>
      <c r="O713"/>
      <c r="P713" s="300"/>
    </row>
    <row r="714" spans="1:16">
      <c r="A714"/>
      <c r="B714"/>
      <c r="C714"/>
      <c r="D714"/>
      <c r="E714" s="300"/>
      <c r="F714"/>
      <c r="G714" s="300"/>
      <c r="H714"/>
      <c r="I714" s="300"/>
      <c r="J714"/>
      <c r="K714" s="300"/>
      <c r="L714"/>
      <c r="M714" s="300"/>
      <c r="N714"/>
      <c r="O714"/>
      <c r="P714" s="300"/>
    </row>
    <row r="715" spans="1:16">
      <c r="A715"/>
      <c r="B715"/>
      <c r="C715"/>
      <c r="D715"/>
      <c r="E715" s="300"/>
      <c r="F715"/>
      <c r="G715" s="300"/>
      <c r="H715"/>
      <c r="I715" s="300"/>
      <c r="J715"/>
      <c r="K715" s="300"/>
      <c r="L715"/>
      <c r="M715" s="300"/>
      <c r="N715"/>
      <c r="O715"/>
      <c r="P715" s="300"/>
    </row>
    <row r="716" spans="1:16">
      <c r="A716"/>
      <c r="B716"/>
      <c r="C716"/>
      <c r="D716"/>
      <c r="E716" s="300"/>
      <c r="F716"/>
      <c r="G716" s="300"/>
      <c r="H716"/>
      <c r="I716" s="300"/>
      <c r="J716"/>
      <c r="K716" s="300"/>
      <c r="L716"/>
      <c r="M716" s="300"/>
      <c r="N716"/>
      <c r="O716"/>
      <c r="P716" s="300"/>
    </row>
    <row r="717" spans="1:16">
      <c r="A717"/>
      <c r="B717"/>
      <c r="C717"/>
      <c r="D717"/>
      <c r="E717" s="300"/>
      <c r="F717"/>
      <c r="G717" s="300"/>
      <c r="H717"/>
      <c r="I717" s="300"/>
      <c r="J717"/>
      <c r="K717" s="300"/>
      <c r="L717"/>
      <c r="M717" s="300"/>
      <c r="N717"/>
      <c r="O717"/>
      <c r="P717" s="300"/>
    </row>
    <row r="718" spans="1:16">
      <c r="A718"/>
      <c r="B718"/>
      <c r="C718"/>
      <c r="D718"/>
      <c r="E718" s="300"/>
      <c r="F718"/>
      <c r="G718" s="300"/>
      <c r="H718"/>
      <c r="I718" s="300"/>
      <c r="J718"/>
      <c r="K718" s="300"/>
      <c r="L718"/>
      <c r="M718" s="300"/>
      <c r="N718"/>
      <c r="O718"/>
      <c r="P718" s="300"/>
    </row>
    <row r="719" spans="1:16">
      <c r="A719"/>
      <c r="B719"/>
      <c r="C719"/>
      <c r="D719"/>
      <c r="E719" s="300"/>
      <c r="F719"/>
      <c r="G719" s="300"/>
      <c r="H719"/>
      <c r="I719" s="300"/>
      <c r="J719"/>
      <c r="K719" s="300"/>
      <c r="L719"/>
      <c r="M719" s="300"/>
      <c r="N719"/>
      <c r="O719"/>
      <c r="P719" s="300"/>
    </row>
    <row r="720" spans="1:16">
      <c r="A720"/>
      <c r="B720"/>
      <c r="C720"/>
      <c r="D720"/>
      <c r="E720" s="300"/>
      <c r="F720"/>
      <c r="G720" s="300"/>
      <c r="H720"/>
      <c r="I720" s="300"/>
      <c r="J720"/>
      <c r="K720" s="300"/>
      <c r="L720"/>
      <c r="M720" s="300"/>
      <c r="N720"/>
      <c r="O720"/>
      <c r="P720" s="300"/>
    </row>
    <row r="721" spans="1:16">
      <c r="A721"/>
      <c r="B721"/>
      <c r="C721"/>
      <c r="D721"/>
      <c r="E721" s="300"/>
      <c r="F721"/>
      <c r="G721" s="300"/>
      <c r="H721"/>
      <c r="I721" s="300"/>
      <c r="J721"/>
      <c r="K721" s="300"/>
      <c r="L721"/>
      <c r="M721" s="300"/>
      <c r="N721"/>
      <c r="O721"/>
      <c r="P721" s="300"/>
    </row>
    <row r="722" spans="1:16">
      <c r="A722"/>
      <c r="B722"/>
      <c r="C722"/>
      <c r="D722"/>
      <c r="E722" s="300"/>
      <c r="F722"/>
      <c r="G722" s="300"/>
      <c r="H722"/>
      <c r="I722" s="300"/>
      <c r="J722"/>
      <c r="K722" s="300"/>
      <c r="L722"/>
      <c r="M722" s="300"/>
      <c r="N722"/>
      <c r="O722"/>
      <c r="P722" s="300"/>
    </row>
    <row r="723" spans="1:16">
      <c r="A723"/>
      <c r="B723"/>
      <c r="C723"/>
      <c r="D723"/>
      <c r="E723" s="300"/>
      <c r="F723"/>
      <c r="G723" s="300"/>
      <c r="H723"/>
      <c r="I723" s="300"/>
      <c r="J723"/>
      <c r="K723" s="300"/>
      <c r="L723"/>
      <c r="M723" s="300"/>
      <c r="N723"/>
      <c r="O723"/>
      <c r="P723" s="300"/>
    </row>
    <row r="724" spans="1:16">
      <c r="A724"/>
      <c r="B724"/>
      <c r="C724"/>
      <c r="D724"/>
      <c r="E724" s="300"/>
      <c r="F724"/>
      <c r="G724" s="300"/>
      <c r="H724"/>
      <c r="I724" s="300"/>
      <c r="J724"/>
      <c r="K724" s="300"/>
      <c r="L724"/>
      <c r="M724" s="300"/>
      <c r="N724"/>
      <c r="O724"/>
      <c r="P724" s="300"/>
    </row>
    <row r="725" spans="1:16">
      <c r="A725"/>
      <c r="B725"/>
      <c r="C725"/>
      <c r="D725"/>
      <c r="E725" s="300"/>
      <c r="F725"/>
      <c r="G725" s="300"/>
      <c r="H725"/>
      <c r="I725" s="300"/>
      <c r="J725"/>
      <c r="K725" s="300"/>
      <c r="L725"/>
      <c r="M725" s="300"/>
      <c r="N725"/>
      <c r="O725"/>
      <c r="P725" s="300"/>
    </row>
    <row r="726" spans="1:16">
      <c r="A726"/>
      <c r="B726"/>
      <c r="C726"/>
      <c r="D726"/>
      <c r="E726" s="300"/>
      <c r="F726"/>
      <c r="G726" s="300"/>
      <c r="H726"/>
      <c r="I726" s="300"/>
      <c r="J726"/>
      <c r="K726" s="300"/>
      <c r="L726"/>
      <c r="M726" s="300"/>
      <c r="N726"/>
      <c r="O726"/>
      <c r="P726" s="300"/>
    </row>
    <row r="727" spans="1:16">
      <c r="A727"/>
      <c r="B727"/>
      <c r="C727"/>
      <c r="D727"/>
      <c r="E727" s="300"/>
      <c r="F727"/>
      <c r="G727" s="300"/>
      <c r="H727"/>
      <c r="I727" s="300"/>
      <c r="J727"/>
      <c r="K727" s="300"/>
      <c r="L727"/>
      <c r="M727" s="300"/>
      <c r="N727"/>
      <c r="O727"/>
      <c r="P727" s="300"/>
    </row>
    <row r="728" spans="1:16">
      <c r="A728"/>
      <c r="B728"/>
      <c r="C728"/>
      <c r="D728"/>
      <c r="E728" s="300"/>
      <c r="F728"/>
      <c r="G728" s="300"/>
      <c r="H728"/>
      <c r="I728" s="300"/>
      <c r="J728"/>
      <c r="K728" s="300"/>
      <c r="L728"/>
      <c r="M728" s="300"/>
      <c r="N728"/>
      <c r="O728"/>
      <c r="P728" s="300"/>
    </row>
    <row r="729" spans="1:16">
      <c r="A729"/>
      <c r="B729"/>
      <c r="C729"/>
      <c r="D729"/>
      <c r="E729" s="300"/>
      <c r="F729"/>
      <c r="G729" s="300"/>
      <c r="H729"/>
      <c r="I729" s="300"/>
      <c r="J729"/>
      <c r="K729" s="300"/>
      <c r="L729"/>
      <c r="M729" s="300"/>
      <c r="N729"/>
      <c r="O729"/>
      <c r="P729" s="300"/>
    </row>
    <row r="730" spans="1:16">
      <c r="A730"/>
      <c r="B730"/>
      <c r="C730"/>
      <c r="D730"/>
      <c r="E730" s="300"/>
      <c r="F730"/>
      <c r="G730" s="300"/>
      <c r="H730"/>
      <c r="I730" s="300"/>
      <c r="J730"/>
      <c r="K730" s="300"/>
      <c r="L730"/>
      <c r="M730" s="300"/>
      <c r="N730"/>
      <c r="O730"/>
      <c r="P730" s="300"/>
    </row>
    <row r="731" spans="1:16">
      <c r="A731"/>
      <c r="B731"/>
      <c r="C731"/>
      <c r="D731"/>
      <c r="E731" s="300"/>
      <c r="F731"/>
      <c r="G731" s="300"/>
      <c r="H731"/>
      <c r="I731" s="300"/>
      <c r="J731"/>
      <c r="K731" s="300"/>
      <c r="L731"/>
      <c r="M731" s="300"/>
      <c r="N731"/>
      <c r="O731"/>
      <c r="P731" s="300"/>
    </row>
    <row r="732" spans="1:16">
      <c r="A732"/>
      <c r="B732"/>
      <c r="C732"/>
      <c r="D732"/>
      <c r="E732" s="300"/>
      <c r="F732"/>
      <c r="G732" s="300"/>
      <c r="H732"/>
      <c r="I732" s="300"/>
      <c r="J732"/>
      <c r="K732" s="300"/>
      <c r="L732"/>
      <c r="M732" s="300"/>
      <c r="N732"/>
      <c r="O732"/>
      <c r="P732" s="300"/>
    </row>
    <row r="733" spans="1:16">
      <c r="A733"/>
      <c r="B733"/>
      <c r="C733"/>
      <c r="D733"/>
      <c r="E733" s="300"/>
      <c r="F733"/>
      <c r="G733" s="300"/>
      <c r="H733"/>
      <c r="I733" s="300"/>
      <c r="J733"/>
      <c r="K733" s="300"/>
      <c r="L733"/>
      <c r="M733" s="300"/>
      <c r="N733"/>
      <c r="O733"/>
      <c r="P733" s="300"/>
    </row>
    <row r="734" spans="1:16">
      <c r="A734"/>
      <c r="B734"/>
      <c r="C734"/>
      <c r="D734"/>
      <c r="E734" s="300"/>
      <c r="F734"/>
      <c r="G734" s="300"/>
      <c r="H734"/>
      <c r="I734" s="300"/>
      <c r="J734"/>
      <c r="K734" s="300"/>
      <c r="L734"/>
      <c r="M734" s="300"/>
      <c r="N734"/>
      <c r="O734"/>
      <c r="P734" s="300"/>
    </row>
    <row r="735" spans="1:16">
      <c r="A735"/>
      <c r="B735"/>
      <c r="C735"/>
      <c r="D735"/>
      <c r="E735" s="300"/>
      <c r="F735"/>
      <c r="G735" s="300"/>
      <c r="H735"/>
      <c r="I735" s="300"/>
      <c r="J735"/>
      <c r="K735" s="300"/>
      <c r="L735"/>
      <c r="M735" s="300"/>
      <c r="N735"/>
      <c r="O735"/>
      <c r="P735" s="300"/>
    </row>
    <row r="736" spans="1:16">
      <c r="A736"/>
      <c r="B736"/>
      <c r="C736"/>
      <c r="D736"/>
      <c r="E736" s="300"/>
      <c r="F736"/>
      <c r="G736" s="300"/>
      <c r="H736"/>
      <c r="I736" s="300"/>
      <c r="J736"/>
      <c r="K736" s="300"/>
      <c r="L736"/>
      <c r="M736" s="300"/>
      <c r="N736"/>
      <c r="O736"/>
      <c r="P736" s="300"/>
    </row>
    <row r="737" spans="1:16">
      <c r="A737"/>
      <c r="B737"/>
      <c r="C737"/>
      <c r="D737"/>
      <c r="E737" s="300"/>
      <c r="F737"/>
      <c r="G737" s="300"/>
      <c r="H737"/>
      <c r="I737" s="300"/>
      <c r="J737"/>
      <c r="K737" s="300"/>
      <c r="L737"/>
      <c r="M737" s="300"/>
      <c r="N737"/>
      <c r="O737"/>
      <c r="P737" s="300"/>
    </row>
    <row r="738" spans="1:16">
      <c r="A738"/>
      <c r="B738"/>
      <c r="C738"/>
      <c r="D738"/>
      <c r="E738" s="300"/>
      <c r="F738"/>
      <c r="G738" s="300"/>
      <c r="H738"/>
      <c r="I738" s="300"/>
      <c r="J738"/>
      <c r="K738" s="300"/>
      <c r="L738"/>
      <c r="M738" s="300"/>
      <c r="N738"/>
      <c r="O738"/>
      <c r="P738" s="300"/>
    </row>
    <row r="739" spans="1:16">
      <c r="A739"/>
      <c r="B739"/>
      <c r="C739"/>
      <c r="D739"/>
      <c r="E739" s="300"/>
      <c r="F739"/>
      <c r="G739" s="300"/>
      <c r="H739"/>
      <c r="I739" s="300"/>
      <c r="J739"/>
      <c r="K739" s="300"/>
      <c r="L739"/>
      <c r="M739" s="300"/>
      <c r="N739"/>
      <c r="O739"/>
      <c r="P739" s="300"/>
    </row>
    <row r="740" spans="1:16">
      <c r="A740"/>
      <c r="B740"/>
      <c r="C740"/>
      <c r="D740"/>
      <c r="E740" s="300"/>
      <c r="F740"/>
      <c r="G740" s="300"/>
      <c r="H740"/>
      <c r="I740" s="300"/>
      <c r="J740"/>
      <c r="K740" s="300"/>
      <c r="L740"/>
      <c r="M740" s="300"/>
      <c r="N740"/>
      <c r="O740"/>
      <c r="P740" s="300"/>
    </row>
    <row r="741" spans="1:16">
      <c r="A741"/>
      <c r="B741"/>
      <c r="C741"/>
      <c r="D741"/>
      <c r="E741" s="300"/>
      <c r="F741"/>
      <c r="G741" s="300"/>
      <c r="H741"/>
      <c r="I741" s="300"/>
      <c r="J741"/>
      <c r="K741" s="300"/>
      <c r="L741"/>
      <c r="M741" s="300"/>
      <c r="N741"/>
      <c r="O741"/>
      <c r="P741" s="300"/>
    </row>
    <row r="742" spans="1:16">
      <c r="A742"/>
      <c r="B742"/>
      <c r="C742"/>
      <c r="D742"/>
      <c r="E742" s="300"/>
      <c r="F742"/>
      <c r="G742" s="300"/>
      <c r="H742"/>
      <c r="I742" s="300"/>
      <c r="J742"/>
      <c r="K742" s="300"/>
      <c r="L742"/>
      <c r="M742" s="300"/>
      <c r="N742"/>
      <c r="O742"/>
      <c r="P742" s="300"/>
    </row>
    <row r="743" spans="1:16">
      <c r="A743"/>
      <c r="B743"/>
      <c r="C743"/>
      <c r="D743"/>
      <c r="E743" s="300"/>
      <c r="F743"/>
      <c r="G743" s="300"/>
      <c r="H743"/>
      <c r="I743" s="300"/>
      <c r="J743"/>
      <c r="K743" s="300"/>
      <c r="L743"/>
      <c r="M743" s="300"/>
      <c r="N743"/>
      <c r="O743"/>
      <c r="P743" s="300"/>
    </row>
    <row r="744" spans="1:16">
      <c r="A744"/>
      <c r="B744"/>
      <c r="C744"/>
      <c r="D744"/>
      <c r="E744" s="300"/>
      <c r="F744"/>
      <c r="G744" s="300"/>
      <c r="H744"/>
      <c r="I744" s="300"/>
      <c r="J744"/>
      <c r="K744" s="300"/>
      <c r="L744"/>
      <c r="M744" s="300"/>
      <c r="N744"/>
      <c r="O744"/>
      <c r="P744" s="300"/>
    </row>
    <row r="745" spans="1:16">
      <c r="A745"/>
      <c r="B745"/>
      <c r="C745"/>
      <c r="D745"/>
      <c r="E745" s="300"/>
      <c r="F745"/>
      <c r="G745" s="300"/>
      <c r="H745"/>
      <c r="I745" s="300"/>
      <c r="J745"/>
      <c r="K745" s="300"/>
      <c r="L745"/>
      <c r="M745" s="300"/>
      <c r="N745"/>
      <c r="O745"/>
      <c r="P745" s="300"/>
    </row>
    <row r="746" spans="1:16">
      <c r="A746"/>
      <c r="B746"/>
      <c r="C746"/>
      <c r="D746"/>
      <c r="E746" s="300"/>
      <c r="F746"/>
      <c r="G746" s="300"/>
      <c r="H746"/>
      <c r="I746" s="300"/>
      <c r="J746"/>
      <c r="K746" s="300"/>
      <c r="L746"/>
      <c r="M746" s="300"/>
      <c r="N746"/>
      <c r="O746"/>
      <c r="P746" s="300"/>
    </row>
    <row r="747" spans="1:16">
      <c r="A747"/>
      <c r="B747"/>
      <c r="C747"/>
      <c r="D747"/>
      <c r="E747" s="300"/>
      <c r="F747"/>
      <c r="G747" s="300"/>
      <c r="H747"/>
      <c r="I747" s="300"/>
      <c r="J747"/>
      <c r="K747" s="300"/>
      <c r="L747"/>
      <c r="M747" s="300"/>
      <c r="N747"/>
      <c r="O747"/>
      <c r="P747" s="300"/>
    </row>
    <row r="748" spans="1:16">
      <c r="A748"/>
      <c r="B748"/>
      <c r="C748"/>
      <c r="D748"/>
      <c r="E748" s="300"/>
      <c r="F748"/>
      <c r="G748" s="300"/>
      <c r="H748"/>
      <c r="I748" s="300"/>
      <c r="J748"/>
      <c r="K748" s="300"/>
      <c r="L748"/>
      <c r="M748" s="300"/>
      <c r="N748"/>
      <c r="O748"/>
      <c r="P748" s="300"/>
    </row>
    <row r="749" spans="1:16">
      <c r="A749"/>
      <c r="B749"/>
      <c r="C749"/>
      <c r="D749"/>
      <c r="E749" s="300"/>
      <c r="F749"/>
      <c r="G749" s="300"/>
      <c r="H749"/>
      <c r="I749" s="300"/>
      <c r="J749"/>
      <c r="K749" s="300"/>
      <c r="L749"/>
      <c r="M749" s="300"/>
      <c r="N749"/>
      <c r="O749"/>
      <c r="P749" s="300"/>
    </row>
    <row r="750" spans="1:16">
      <c r="A750"/>
      <c r="B750"/>
      <c r="C750"/>
      <c r="D750"/>
      <c r="E750" s="300"/>
      <c r="F750"/>
      <c r="G750" s="300"/>
      <c r="H750"/>
      <c r="I750" s="300"/>
      <c r="J750"/>
      <c r="K750" s="300"/>
      <c r="L750"/>
      <c r="M750" s="300"/>
      <c r="N750"/>
      <c r="O750"/>
      <c r="P750" s="300"/>
    </row>
    <row r="751" spans="1:16">
      <c r="A751"/>
      <c r="B751"/>
      <c r="C751"/>
      <c r="D751"/>
      <c r="E751" s="300"/>
      <c r="F751"/>
      <c r="G751" s="300"/>
      <c r="H751"/>
      <c r="I751" s="300"/>
      <c r="J751"/>
      <c r="K751" s="300"/>
      <c r="L751"/>
      <c r="M751" s="300"/>
      <c r="N751"/>
      <c r="O751"/>
      <c r="P751" s="300"/>
    </row>
    <row r="752" spans="1:16">
      <c r="A752"/>
      <c r="B752"/>
      <c r="C752"/>
      <c r="D752"/>
      <c r="E752" s="300"/>
      <c r="F752"/>
      <c r="G752" s="300"/>
      <c r="H752"/>
      <c r="I752" s="300"/>
      <c r="J752"/>
      <c r="K752" s="300"/>
      <c r="L752"/>
      <c r="M752" s="300"/>
      <c r="N752"/>
      <c r="O752"/>
      <c r="P752" s="300"/>
    </row>
    <row r="753" spans="1:16">
      <c r="A753"/>
      <c r="B753"/>
      <c r="C753"/>
      <c r="D753"/>
      <c r="E753" s="300"/>
      <c r="F753"/>
      <c r="G753" s="300"/>
      <c r="H753"/>
      <c r="I753" s="300"/>
      <c r="J753"/>
      <c r="K753" s="300"/>
      <c r="L753"/>
      <c r="M753" s="300"/>
      <c r="N753"/>
      <c r="O753"/>
      <c r="P753" s="300"/>
    </row>
    <row r="754" spans="1:16">
      <c r="A754"/>
      <c r="B754"/>
      <c r="C754"/>
      <c r="D754"/>
      <c r="E754" s="300"/>
      <c r="F754"/>
      <c r="G754" s="300"/>
      <c r="H754"/>
      <c r="I754" s="300"/>
      <c r="J754"/>
      <c r="K754" s="300"/>
      <c r="L754"/>
      <c r="M754" s="300"/>
      <c r="N754"/>
      <c r="O754"/>
      <c r="P754" s="300"/>
    </row>
    <row r="755" spans="1:16">
      <c r="A755"/>
      <c r="B755"/>
      <c r="C755"/>
      <c r="D755"/>
      <c r="E755" s="300"/>
      <c r="F755"/>
      <c r="G755" s="300"/>
      <c r="H755"/>
      <c r="I755" s="300"/>
      <c r="J755"/>
      <c r="K755" s="300"/>
      <c r="L755"/>
      <c r="M755" s="300"/>
      <c r="N755"/>
      <c r="O755"/>
      <c r="P755" s="300"/>
    </row>
    <row r="756" spans="1:16">
      <c r="A756"/>
      <c r="B756"/>
      <c r="C756"/>
      <c r="D756"/>
      <c r="E756" s="300"/>
      <c r="F756"/>
      <c r="G756" s="300"/>
      <c r="H756"/>
      <c r="I756" s="300"/>
      <c r="J756"/>
      <c r="K756" s="300"/>
      <c r="L756"/>
      <c r="M756" s="300"/>
      <c r="N756"/>
      <c r="O756"/>
      <c r="P756" s="300"/>
    </row>
    <row r="757" spans="1:16">
      <c r="A757"/>
      <c r="B757"/>
      <c r="C757"/>
      <c r="D757"/>
      <c r="E757" s="300"/>
      <c r="F757"/>
      <c r="G757" s="300"/>
      <c r="H757"/>
      <c r="I757" s="300"/>
      <c r="J757"/>
      <c r="K757" s="300"/>
      <c r="L757"/>
      <c r="M757" s="300"/>
      <c r="N757"/>
      <c r="O757"/>
      <c r="P757" s="300"/>
    </row>
    <row r="758" spans="1:16">
      <c r="A758"/>
      <c r="B758"/>
      <c r="C758"/>
      <c r="D758"/>
      <c r="E758" s="300"/>
      <c r="F758"/>
      <c r="G758" s="300"/>
      <c r="H758"/>
      <c r="I758" s="300"/>
      <c r="J758"/>
      <c r="K758" s="300"/>
      <c r="L758"/>
      <c r="M758" s="300"/>
      <c r="N758"/>
      <c r="O758"/>
      <c r="P758" s="300"/>
    </row>
    <row r="759" spans="1:16">
      <c r="A759"/>
      <c r="B759"/>
      <c r="C759"/>
      <c r="D759"/>
      <c r="E759" s="300"/>
      <c r="F759"/>
      <c r="G759" s="300"/>
      <c r="H759"/>
      <c r="I759" s="300"/>
      <c r="J759"/>
      <c r="K759" s="300"/>
      <c r="L759"/>
      <c r="M759" s="300"/>
      <c r="N759"/>
      <c r="O759"/>
      <c r="P759" s="300"/>
    </row>
    <row r="760" spans="1:16">
      <c r="A760"/>
      <c r="B760"/>
      <c r="C760"/>
      <c r="D760"/>
      <c r="E760" s="300"/>
      <c r="F760"/>
      <c r="G760" s="300"/>
      <c r="H760"/>
      <c r="I760" s="300"/>
      <c r="J760"/>
      <c r="K760" s="300"/>
      <c r="L760"/>
      <c r="M760" s="300"/>
      <c r="N760"/>
      <c r="O760"/>
      <c r="P760" s="300"/>
    </row>
    <row r="761" spans="1:16">
      <c r="A761"/>
      <c r="B761"/>
      <c r="C761"/>
      <c r="D761"/>
      <c r="E761" s="300"/>
      <c r="F761"/>
      <c r="G761" s="300"/>
      <c r="H761"/>
      <c r="I761" s="300"/>
      <c r="J761"/>
      <c r="K761" s="300"/>
      <c r="L761"/>
      <c r="M761" s="300"/>
      <c r="N761"/>
      <c r="O761"/>
      <c r="P761" s="300"/>
    </row>
    <row r="762" spans="1:16">
      <c r="A762"/>
      <c r="B762"/>
      <c r="C762"/>
      <c r="D762"/>
      <c r="E762" s="300"/>
      <c r="F762"/>
      <c r="G762" s="300"/>
      <c r="H762"/>
      <c r="I762" s="300"/>
      <c r="J762"/>
      <c r="K762" s="300"/>
      <c r="L762"/>
      <c r="M762" s="300"/>
      <c r="N762"/>
      <c r="O762"/>
      <c r="P762" s="300"/>
    </row>
    <row r="763" spans="1:16">
      <c r="A763"/>
      <c r="B763"/>
      <c r="C763"/>
      <c r="D763"/>
      <c r="E763" s="300"/>
      <c r="F763"/>
      <c r="G763" s="300"/>
      <c r="H763"/>
      <c r="I763" s="300"/>
      <c r="J763"/>
      <c r="K763" s="300"/>
      <c r="L763"/>
      <c r="M763" s="300"/>
      <c r="N763"/>
      <c r="O763"/>
      <c r="P763" s="300"/>
    </row>
    <row r="764" spans="1:16">
      <c r="A764"/>
      <c r="B764"/>
      <c r="C764"/>
      <c r="D764"/>
      <c r="E764" s="300"/>
      <c r="F764"/>
      <c r="G764" s="300"/>
      <c r="H764"/>
      <c r="I764" s="300"/>
      <c r="J764"/>
      <c r="K764" s="300"/>
      <c r="L764"/>
      <c r="M764" s="300"/>
      <c r="N764"/>
      <c r="O764"/>
      <c r="P764" s="300"/>
    </row>
    <row r="765" spans="1:16">
      <c r="A765"/>
      <c r="B765"/>
      <c r="C765"/>
      <c r="D765"/>
      <c r="E765" s="300"/>
      <c r="F765"/>
      <c r="G765" s="300"/>
      <c r="H765"/>
      <c r="I765" s="300"/>
      <c r="J765"/>
      <c r="K765" s="300"/>
      <c r="L765"/>
      <c r="M765" s="300"/>
      <c r="N765"/>
      <c r="O765"/>
      <c r="P765" s="300"/>
    </row>
    <row r="766" spans="1:16">
      <c r="A766"/>
      <c r="B766"/>
      <c r="C766"/>
      <c r="D766"/>
      <c r="E766" s="300"/>
      <c r="F766"/>
      <c r="G766" s="300"/>
      <c r="H766"/>
      <c r="I766" s="300"/>
      <c r="J766"/>
      <c r="K766" s="300"/>
      <c r="L766"/>
      <c r="M766" s="300"/>
      <c r="N766"/>
      <c r="O766"/>
      <c r="P766" s="300"/>
    </row>
    <row r="767" spans="1:16">
      <c r="A767"/>
      <c r="B767"/>
      <c r="C767"/>
      <c r="D767"/>
      <c r="E767" s="300"/>
      <c r="F767"/>
      <c r="G767" s="300"/>
      <c r="H767"/>
      <c r="I767" s="300"/>
      <c r="J767"/>
      <c r="K767" s="300"/>
      <c r="L767"/>
      <c r="M767" s="300"/>
      <c r="N767"/>
      <c r="O767"/>
      <c r="P767" s="300"/>
    </row>
    <row r="768" spans="1:16">
      <c r="A768"/>
      <c r="B768"/>
      <c r="C768"/>
      <c r="D768"/>
      <c r="E768" s="300"/>
      <c r="F768"/>
      <c r="G768" s="300"/>
      <c r="H768"/>
      <c r="I768" s="300"/>
      <c r="J768"/>
      <c r="K768" s="300"/>
      <c r="L768"/>
      <c r="M768" s="300"/>
      <c r="N768"/>
      <c r="O768"/>
      <c r="P768" s="300"/>
    </row>
    <row r="769" spans="1:16">
      <c r="A769"/>
      <c r="B769"/>
      <c r="C769"/>
      <c r="D769"/>
      <c r="E769" s="300"/>
      <c r="F769"/>
      <c r="G769" s="300"/>
      <c r="H769"/>
      <c r="I769" s="300"/>
      <c r="J769"/>
      <c r="K769" s="300"/>
      <c r="L769"/>
      <c r="M769" s="300"/>
      <c r="N769"/>
      <c r="O769"/>
      <c r="P769" s="300"/>
    </row>
    <row r="770" spans="1:16">
      <c r="A770"/>
      <c r="B770"/>
      <c r="C770"/>
      <c r="D770"/>
      <c r="E770" s="300"/>
      <c r="F770"/>
      <c r="G770" s="300"/>
      <c r="H770"/>
      <c r="I770" s="300"/>
      <c r="J770"/>
      <c r="K770" s="300"/>
      <c r="L770"/>
      <c r="M770" s="300"/>
      <c r="N770"/>
      <c r="O770"/>
      <c r="P770" s="300"/>
    </row>
    <row r="771" spans="1:16">
      <c r="A771"/>
      <c r="B771"/>
      <c r="C771"/>
      <c r="D771"/>
      <c r="E771" s="300"/>
      <c r="F771"/>
      <c r="G771" s="300"/>
      <c r="H771"/>
      <c r="I771" s="300"/>
      <c r="J771"/>
      <c r="K771" s="300"/>
      <c r="L771"/>
      <c r="M771" s="300"/>
      <c r="N771"/>
      <c r="O771"/>
      <c r="P771" s="300"/>
    </row>
    <row r="772" spans="1:16">
      <c r="A772"/>
      <c r="B772"/>
      <c r="C772"/>
      <c r="D772"/>
      <c r="E772" s="300"/>
      <c r="F772"/>
      <c r="G772" s="300"/>
      <c r="H772"/>
      <c r="I772" s="300"/>
      <c r="J772"/>
      <c r="K772" s="300"/>
      <c r="L772"/>
      <c r="M772" s="300"/>
      <c r="N772"/>
      <c r="O772"/>
      <c r="P772" s="300"/>
    </row>
    <row r="773" spans="1:16">
      <c r="A773"/>
      <c r="B773"/>
      <c r="C773"/>
      <c r="D773"/>
      <c r="E773" s="300"/>
      <c r="F773"/>
      <c r="G773" s="300"/>
      <c r="H773"/>
      <c r="I773" s="300"/>
      <c r="J773"/>
      <c r="K773" s="300"/>
      <c r="L773"/>
      <c r="M773" s="300"/>
      <c r="N773"/>
      <c r="O773"/>
      <c r="P773" s="300"/>
    </row>
    <row r="774" spans="1:16">
      <c r="A774"/>
      <c r="B774"/>
      <c r="C774"/>
      <c r="D774"/>
      <c r="E774" s="300"/>
      <c r="F774"/>
      <c r="G774" s="300"/>
      <c r="H774"/>
      <c r="I774" s="300"/>
      <c r="J774"/>
      <c r="K774" s="300"/>
      <c r="L774"/>
      <c r="M774" s="300"/>
      <c r="N774"/>
      <c r="O774"/>
      <c r="P774" s="300"/>
    </row>
    <row r="775" spans="1:16">
      <c r="A775"/>
      <c r="B775"/>
      <c r="C775"/>
      <c r="D775"/>
      <c r="E775" s="300"/>
      <c r="F775"/>
      <c r="G775" s="300"/>
      <c r="H775"/>
      <c r="I775" s="300"/>
      <c r="J775"/>
      <c r="K775" s="300"/>
      <c r="L775"/>
      <c r="M775" s="300"/>
      <c r="N775"/>
      <c r="O775"/>
      <c r="P775" s="300"/>
    </row>
    <row r="776" spans="1:16">
      <c r="A776"/>
      <c r="B776"/>
      <c r="C776"/>
      <c r="D776"/>
      <c r="E776" s="300"/>
      <c r="F776"/>
      <c r="G776" s="300"/>
      <c r="H776"/>
      <c r="I776" s="300"/>
      <c r="J776"/>
      <c r="K776" s="300"/>
      <c r="L776"/>
      <c r="M776" s="300"/>
      <c r="N776"/>
      <c r="O776"/>
      <c r="P776" s="300"/>
    </row>
    <row r="777" spans="1:16">
      <c r="A777"/>
      <c r="B777"/>
      <c r="C777"/>
      <c r="D777"/>
      <c r="E777" s="300"/>
      <c r="F777"/>
      <c r="G777" s="300"/>
      <c r="H777"/>
      <c r="I777" s="300"/>
      <c r="J777"/>
      <c r="K777" s="300"/>
      <c r="L777"/>
      <c r="M777" s="300"/>
      <c r="N777"/>
      <c r="O777"/>
      <c r="P777" s="300"/>
    </row>
    <row r="778" spans="1:16">
      <c r="A778"/>
      <c r="B778"/>
      <c r="C778"/>
      <c r="D778"/>
      <c r="E778" s="300"/>
      <c r="F778"/>
      <c r="G778" s="300"/>
      <c r="H778"/>
      <c r="I778" s="300"/>
      <c r="J778"/>
      <c r="K778" s="300"/>
      <c r="L778"/>
      <c r="M778" s="300"/>
      <c r="N778"/>
      <c r="O778"/>
      <c r="P778" s="300"/>
    </row>
    <row r="779" spans="1:16">
      <c r="A779"/>
      <c r="B779"/>
      <c r="C779"/>
      <c r="D779"/>
      <c r="E779" s="300"/>
      <c r="F779"/>
      <c r="G779" s="300"/>
      <c r="H779"/>
      <c r="I779" s="300"/>
      <c r="J779"/>
      <c r="K779" s="300"/>
      <c r="L779"/>
      <c r="M779" s="300"/>
      <c r="N779"/>
      <c r="O779"/>
      <c r="P779" s="300"/>
    </row>
    <row r="780" spans="1:16">
      <c r="A780"/>
      <c r="B780"/>
      <c r="C780"/>
      <c r="D780"/>
      <c r="E780" s="300"/>
      <c r="F780"/>
      <c r="G780" s="300"/>
      <c r="H780"/>
      <c r="I780" s="300"/>
      <c r="J780"/>
      <c r="K780" s="300"/>
      <c r="L780"/>
      <c r="M780" s="300"/>
      <c r="N780"/>
      <c r="O780"/>
      <c r="P780" s="300"/>
    </row>
    <row r="781" spans="1:16">
      <c r="A781"/>
      <c r="B781"/>
      <c r="C781"/>
      <c r="D781"/>
      <c r="E781" s="300"/>
      <c r="F781"/>
      <c r="G781" s="300"/>
      <c r="H781"/>
      <c r="I781" s="300"/>
      <c r="J781"/>
      <c r="K781" s="300"/>
      <c r="L781"/>
      <c r="M781" s="300"/>
      <c r="N781"/>
      <c r="O781"/>
      <c r="P781" s="300"/>
    </row>
    <row r="782" spans="1:16">
      <c r="A782"/>
      <c r="B782"/>
      <c r="C782"/>
      <c r="D782"/>
      <c r="E782" s="300"/>
      <c r="F782"/>
      <c r="G782" s="300"/>
      <c r="H782"/>
      <c r="I782" s="300"/>
      <c r="J782"/>
      <c r="K782" s="300"/>
      <c r="L782"/>
      <c r="M782" s="300"/>
      <c r="N782"/>
      <c r="O782"/>
      <c r="P782" s="300"/>
    </row>
    <row r="783" spans="1:16">
      <c r="A783"/>
      <c r="B783"/>
      <c r="C783"/>
      <c r="D783"/>
      <c r="E783" s="300"/>
      <c r="F783"/>
      <c r="G783" s="300"/>
      <c r="H783"/>
      <c r="I783" s="300"/>
      <c r="J783"/>
      <c r="K783" s="300"/>
      <c r="L783"/>
      <c r="M783" s="300"/>
      <c r="N783"/>
      <c r="O783"/>
      <c r="P783" s="300"/>
    </row>
    <row r="784" spans="1:16">
      <c r="A784"/>
      <c r="B784"/>
      <c r="C784"/>
      <c r="D784"/>
      <c r="E784" s="300"/>
      <c r="F784"/>
      <c r="G784" s="300"/>
      <c r="H784"/>
      <c r="I784" s="300"/>
      <c r="J784"/>
      <c r="K784" s="300"/>
      <c r="L784"/>
      <c r="M784" s="300"/>
      <c r="N784"/>
      <c r="O784"/>
      <c r="P784" s="300"/>
    </row>
    <row r="785" spans="1:16">
      <c r="A785"/>
      <c r="B785"/>
      <c r="C785"/>
      <c r="D785"/>
      <c r="E785" s="300"/>
      <c r="F785"/>
      <c r="G785" s="300"/>
      <c r="H785"/>
      <c r="I785" s="300"/>
      <c r="J785"/>
      <c r="K785" s="300"/>
      <c r="L785"/>
      <c r="M785" s="300"/>
      <c r="N785"/>
      <c r="O785"/>
      <c r="P785" s="300"/>
    </row>
    <row r="786" spans="1:16">
      <c r="A786"/>
      <c r="B786"/>
      <c r="C786"/>
      <c r="D786"/>
      <c r="E786" s="300"/>
      <c r="F786"/>
      <c r="G786" s="300"/>
      <c r="H786"/>
      <c r="I786" s="300"/>
      <c r="J786"/>
      <c r="K786" s="300"/>
      <c r="L786"/>
      <c r="M786" s="300"/>
      <c r="N786"/>
      <c r="O786"/>
      <c r="P786" s="300"/>
    </row>
    <row r="787" spans="1:16">
      <c r="A787"/>
      <c r="B787"/>
      <c r="C787"/>
      <c r="D787"/>
      <c r="E787" s="300"/>
      <c r="F787"/>
      <c r="G787" s="300"/>
      <c r="H787"/>
      <c r="I787" s="300"/>
      <c r="J787"/>
      <c r="K787" s="300"/>
      <c r="L787"/>
      <c r="M787" s="300"/>
      <c r="N787"/>
      <c r="O787"/>
      <c r="P787" s="300"/>
    </row>
    <row r="788" spans="1:16">
      <c r="A788"/>
      <c r="B788"/>
      <c r="C788"/>
      <c r="D788"/>
      <c r="E788" s="300"/>
      <c r="F788"/>
      <c r="G788" s="300"/>
      <c r="H788"/>
      <c r="I788" s="300"/>
      <c r="J788"/>
      <c r="K788" s="300"/>
      <c r="L788"/>
      <c r="M788" s="300"/>
      <c r="N788"/>
      <c r="O788"/>
      <c r="P788" s="300"/>
    </row>
    <row r="789" spans="1:16">
      <c r="A789"/>
      <c r="B789"/>
      <c r="C789"/>
      <c r="D789"/>
      <c r="E789" s="300"/>
      <c r="F789"/>
      <c r="G789" s="300"/>
      <c r="H789"/>
      <c r="I789" s="300"/>
      <c r="J789"/>
      <c r="K789" s="300"/>
      <c r="L789"/>
      <c r="M789" s="300"/>
      <c r="N789"/>
      <c r="O789"/>
      <c r="P789" s="300"/>
    </row>
    <row r="790" spans="1:16">
      <c r="A790"/>
      <c r="B790"/>
      <c r="C790"/>
      <c r="D790"/>
      <c r="E790" s="300"/>
      <c r="F790"/>
      <c r="G790" s="300"/>
      <c r="H790"/>
      <c r="I790" s="300"/>
      <c r="J790"/>
      <c r="K790" s="300"/>
      <c r="L790"/>
      <c r="M790" s="300"/>
      <c r="N790"/>
      <c r="O790"/>
      <c r="P790" s="300"/>
    </row>
    <row r="791" spans="1:16">
      <c r="A791"/>
      <c r="B791"/>
      <c r="C791"/>
      <c r="D791"/>
      <c r="E791" s="300"/>
      <c r="F791"/>
      <c r="G791" s="300"/>
      <c r="H791"/>
      <c r="I791" s="300"/>
      <c r="J791"/>
      <c r="K791" s="300"/>
      <c r="L791"/>
      <c r="M791" s="300"/>
      <c r="N791"/>
      <c r="O791"/>
      <c r="P791" s="300"/>
    </row>
    <row r="792" spans="1:16">
      <c r="A792"/>
      <c r="B792"/>
      <c r="C792"/>
      <c r="D792"/>
      <c r="E792" s="300"/>
      <c r="F792"/>
      <c r="G792" s="300"/>
      <c r="H792"/>
      <c r="I792" s="300"/>
      <c r="J792"/>
      <c r="K792" s="300"/>
      <c r="L792"/>
      <c r="M792" s="300"/>
      <c r="N792"/>
      <c r="O792"/>
      <c r="P792" s="300"/>
    </row>
    <row r="793" spans="1:16">
      <c r="A793"/>
      <c r="B793"/>
      <c r="C793"/>
      <c r="D793"/>
      <c r="E793" s="300"/>
      <c r="F793"/>
      <c r="G793" s="300"/>
      <c r="H793"/>
      <c r="I793" s="300"/>
      <c r="J793"/>
      <c r="K793" s="300"/>
      <c r="L793"/>
      <c r="M793" s="300"/>
      <c r="N793"/>
      <c r="O793"/>
      <c r="P793" s="300"/>
    </row>
    <row r="794" spans="1:16">
      <c r="A794"/>
      <c r="B794"/>
      <c r="C794"/>
      <c r="D794"/>
      <c r="E794" s="300"/>
      <c r="F794"/>
      <c r="G794" s="300"/>
      <c r="H794"/>
      <c r="I794" s="300"/>
      <c r="J794"/>
      <c r="K794" s="300"/>
      <c r="L794"/>
      <c r="M794" s="300"/>
      <c r="N794"/>
      <c r="O794"/>
      <c r="P794" s="300"/>
    </row>
    <row r="795" spans="1:16">
      <c r="A795"/>
      <c r="B795"/>
      <c r="C795"/>
      <c r="D795"/>
      <c r="E795" s="300"/>
      <c r="F795"/>
      <c r="G795" s="300"/>
      <c r="H795"/>
      <c r="I795" s="300"/>
      <c r="J795"/>
      <c r="K795" s="300"/>
      <c r="L795"/>
      <c r="M795" s="300"/>
      <c r="N795"/>
      <c r="O795"/>
      <c r="P795" s="300"/>
    </row>
    <row r="796" spans="1:16">
      <c r="A796"/>
      <c r="B796"/>
      <c r="C796"/>
      <c r="D796"/>
      <c r="E796" s="300"/>
      <c r="F796"/>
      <c r="G796" s="300"/>
      <c r="H796"/>
      <c r="I796" s="300"/>
      <c r="J796"/>
      <c r="K796" s="300"/>
      <c r="L796"/>
      <c r="M796" s="300"/>
      <c r="N796"/>
      <c r="O796"/>
      <c r="P796" s="300"/>
    </row>
    <row r="797" spans="1:16">
      <c r="A797"/>
      <c r="B797"/>
      <c r="C797"/>
      <c r="D797"/>
      <c r="E797" s="300"/>
      <c r="F797"/>
      <c r="G797" s="300"/>
      <c r="H797"/>
      <c r="I797" s="300"/>
      <c r="J797"/>
      <c r="K797" s="300"/>
      <c r="L797"/>
      <c r="M797" s="300"/>
      <c r="N797"/>
      <c r="O797"/>
      <c r="P797" s="300"/>
    </row>
    <row r="798" spans="1:16">
      <c r="A798"/>
      <c r="B798"/>
      <c r="C798"/>
      <c r="D798"/>
      <c r="E798" s="300"/>
      <c r="F798"/>
      <c r="G798" s="300"/>
      <c r="H798"/>
      <c r="I798" s="300"/>
      <c r="J798"/>
      <c r="K798" s="300"/>
      <c r="L798"/>
      <c r="M798" s="300"/>
      <c r="N798"/>
      <c r="O798"/>
      <c r="P798" s="300"/>
    </row>
    <row r="799" spans="1:16">
      <c r="A799"/>
      <c r="B799"/>
      <c r="C799"/>
      <c r="D799"/>
      <c r="E799" s="300"/>
      <c r="F799"/>
      <c r="G799" s="300"/>
      <c r="H799"/>
      <c r="I799" s="300"/>
      <c r="J799"/>
      <c r="K799" s="300"/>
      <c r="L799"/>
      <c r="M799" s="300"/>
      <c r="N799"/>
      <c r="O799"/>
      <c r="P799" s="300"/>
    </row>
    <row r="800" spans="1:16">
      <c r="A800"/>
      <c r="B800"/>
      <c r="C800"/>
      <c r="D800"/>
      <c r="E800" s="300"/>
      <c r="F800"/>
      <c r="G800" s="300"/>
      <c r="H800"/>
      <c r="I800" s="300"/>
      <c r="J800"/>
      <c r="K800" s="300"/>
      <c r="L800"/>
      <c r="M800" s="300"/>
      <c r="N800"/>
      <c r="O800"/>
      <c r="P800" s="300"/>
    </row>
    <row r="801" spans="1:16">
      <c r="A801"/>
      <c r="B801"/>
      <c r="C801"/>
      <c r="D801"/>
      <c r="E801" s="300"/>
      <c r="F801"/>
      <c r="G801" s="300"/>
      <c r="H801"/>
      <c r="I801" s="300"/>
      <c r="J801"/>
      <c r="K801" s="300"/>
      <c r="L801"/>
      <c r="M801" s="300"/>
      <c r="N801"/>
      <c r="O801"/>
      <c r="P801" s="300"/>
    </row>
    <row r="802" spans="1:16">
      <c r="A802"/>
      <c r="B802"/>
      <c r="C802"/>
      <c r="D802"/>
      <c r="E802" s="300"/>
      <c r="F802"/>
      <c r="G802" s="300"/>
      <c r="H802"/>
      <c r="I802" s="300"/>
      <c r="J802"/>
      <c r="K802" s="300"/>
      <c r="L802"/>
      <c r="M802" s="300"/>
      <c r="N802"/>
      <c r="O802"/>
      <c r="P802" s="300"/>
    </row>
    <row r="803" spans="1:16">
      <c r="A803"/>
      <c r="B803"/>
      <c r="C803"/>
      <c r="D803"/>
      <c r="E803" s="300"/>
      <c r="F803"/>
      <c r="G803" s="300"/>
      <c r="H803"/>
      <c r="I803" s="300"/>
      <c r="J803"/>
      <c r="K803" s="300"/>
      <c r="L803"/>
      <c r="M803" s="300"/>
      <c r="N803"/>
      <c r="O803"/>
      <c r="P803" s="300"/>
    </row>
    <row r="804" spans="1:16">
      <c r="A804"/>
      <c r="B804"/>
      <c r="C804"/>
      <c r="D804"/>
      <c r="E804" s="300"/>
      <c r="F804"/>
      <c r="G804" s="300"/>
      <c r="H804"/>
      <c r="I804" s="300"/>
      <c r="J804"/>
      <c r="K804" s="300"/>
      <c r="L804"/>
      <c r="M804" s="300"/>
      <c r="N804"/>
      <c r="O804"/>
      <c r="P804" s="300"/>
    </row>
    <row r="805" spans="1:16">
      <c r="A805"/>
      <c r="B805"/>
      <c r="C805"/>
      <c r="D805"/>
      <c r="E805" s="300"/>
      <c r="F805"/>
      <c r="G805" s="300"/>
      <c r="H805"/>
      <c r="I805" s="300"/>
      <c r="J805"/>
      <c r="K805" s="300"/>
      <c r="L805"/>
      <c r="M805" s="300"/>
      <c r="N805"/>
      <c r="O805"/>
      <c r="P805" s="300"/>
    </row>
    <row r="806" spans="1:16">
      <c r="A806"/>
      <c r="B806"/>
      <c r="C806"/>
      <c r="D806"/>
      <c r="E806" s="300"/>
      <c r="F806"/>
      <c r="G806" s="300"/>
      <c r="H806"/>
      <c r="I806" s="300"/>
      <c r="J806"/>
      <c r="K806" s="300"/>
      <c r="L806"/>
      <c r="M806" s="300"/>
      <c r="N806"/>
      <c r="O806"/>
      <c r="P806" s="300"/>
    </row>
    <row r="807" spans="1:16">
      <c r="A807"/>
      <c r="B807"/>
      <c r="C807"/>
      <c r="D807"/>
      <c r="E807" s="300"/>
      <c r="F807"/>
      <c r="G807" s="300"/>
      <c r="H807"/>
      <c r="I807" s="300"/>
      <c r="J807"/>
      <c r="K807" s="300"/>
      <c r="L807"/>
      <c r="M807" s="300"/>
      <c r="N807"/>
      <c r="O807"/>
      <c r="P807" s="300"/>
    </row>
    <row r="808" spans="1:16">
      <c r="A808"/>
      <c r="B808"/>
      <c r="C808"/>
      <c r="D808"/>
      <c r="E808" s="300"/>
      <c r="F808"/>
      <c r="G808" s="300"/>
      <c r="H808"/>
      <c r="I808" s="300"/>
      <c r="J808"/>
      <c r="K808" s="300"/>
      <c r="L808"/>
      <c r="M808" s="300"/>
      <c r="N808"/>
      <c r="O808"/>
      <c r="P808" s="300"/>
    </row>
    <row r="809" spans="1:16">
      <c r="A809"/>
      <c r="B809"/>
      <c r="C809"/>
      <c r="D809"/>
      <c r="E809" s="300"/>
      <c r="F809"/>
      <c r="G809" s="300"/>
      <c r="H809"/>
      <c r="I809" s="300"/>
      <c r="J809"/>
      <c r="K809" s="300"/>
      <c r="L809"/>
      <c r="M809" s="300"/>
      <c r="N809"/>
      <c r="O809"/>
      <c r="P809" s="300"/>
    </row>
    <row r="810" spans="1:16">
      <c r="A810"/>
      <c r="B810"/>
      <c r="C810"/>
      <c r="D810"/>
      <c r="E810" s="300"/>
      <c r="F810"/>
      <c r="G810" s="300"/>
      <c r="H810"/>
      <c r="I810" s="300"/>
      <c r="J810"/>
      <c r="K810" s="300"/>
      <c r="L810"/>
      <c r="M810" s="300"/>
      <c r="N810"/>
      <c r="O810"/>
      <c r="P810" s="300"/>
    </row>
    <row r="811" spans="1:16">
      <c r="A811"/>
      <c r="B811"/>
      <c r="C811"/>
      <c r="D811"/>
      <c r="E811" s="300"/>
      <c r="F811"/>
      <c r="G811" s="300"/>
      <c r="H811"/>
      <c r="I811" s="300"/>
      <c r="J811"/>
      <c r="K811" s="300"/>
      <c r="L811"/>
      <c r="M811" s="300"/>
      <c r="N811"/>
      <c r="O811"/>
      <c r="P811" s="300"/>
    </row>
    <row r="812" spans="1:16">
      <c r="A812"/>
      <c r="B812"/>
      <c r="C812"/>
      <c r="D812"/>
      <c r="E812" s="300"/>
      <c r="F812"/>
      <c r="G812" s="300"/>
      <c r="H812"/>
      <c r="I812" s="300"/>
      <c r="J812"/>
      <c r="K812" s="300"/>
      <c r="L812"/>
      <c r="M812" s="300"/>
      <c r="N812"/>
      <c r="O812"/>
      <c r="P812" s="300"/>
    </row>
    <row r="813" spans="1:16">
      <c r="A813"/>
      <c r="B813"/>
      <c r="C813"/>
      <c r="D813"/>
      <c r="E813" s="300"/>
      <c r="F813"/>
      <c r="G813" s="300"/>
      <c r="H813"/>
      <c r="I813" s="300"/>
      <c r="J813"/>
      <c r="K813" s="300"/>
      <c r="L813"/>
      <c r="M813" s="300"/>
      <c r="N813"/>
      <c r="O813"/>
      <c r="P813" s="300"/>
    </row>
    <row r="814" spans="1:16">
      <c r="A814"/>
      <c r="B814"/>
      <c r="C814"/>
      <c r="D814"/>
      <c r="E814" s="300"/>
      <c r="F814"/>
      <c r="G814" s="300"/>
      <c r="H814"/>
      <c r="I814" s="300"/>
      <c r="J814"/>
      <c r="K814" s="300"/>
      <c r="L814"/>
      <c r="M814" s="300"/>
      <c r="N814"/>
      <c r="O814"/>
      <c r="P814" s="300"/>
    </row>
    <row r="815" spans="1:16">
      <c r="A815"/>
      <c r="B815"/>
      <c r="C815"/>
      <c r="D815"/>
      <c r="E815" s="300"/>
      <c r="F815"/>
      <c r="G815" s="300"/>
      <c r="H815"/>
      <c r="I815" s="300"/>
      <c r="J815"/>
      <c r="K815" s="300"/>
      <c r="L815"/>
      <c r="M815" s="300"/>
      <c r="N815"/>
      <c r="O815"/>
      <c r="P815" s="300"/>
    </row>
    <row r="816" spans="1:16">
      <c r="A816"/>
      <c r="B816"/>
      <c r="C816"/>
      <c r="D816"/>
      <c r="E816" s="300"/>
      <c r="F816"/>
      <c r="G816" s="300"/>
      <c r="H816"/>
      <c r="I816" s="300"/>
      <c r="J816"/>
      <c r="K816" s="300"/>
      <c r="L816"/>
      <c r="M816" s="300"/>
      <c r="N816"/>
      <c r="O816"/>
      <c r="P816" s="300"/>
    </row>
    <row r="817" spans="1:16">
      <c r="A817"/>
      <c r="B817"/>
      <c r="C817"/>
      <c r="D817"/>
      <c r="E817" s="300"/>
      <c r="F817"/>
      <c r="G817" s="300"/>
      <c r="H817"/>
      <c r="I817" s="300"/>
      <c r="J817"/>
      <c r="K817" s="300"/>
      <c r="L817"/>
      <c r="M817" s="300"/>
      <c r="N817"/>
      <c r="O817"/>
      <c r="P817" s="300"/>
    </row>
    <row r="818" spans="1:16">
      <c r="A818"/>
      <c r="B818"/>
      <c r="C818"/>
      <c r="D818"/>
      <c r="E818" s="300"/>
      <c r="F818"/>
      <c r="G818" s="300"/>
      <c r="H818"/>
      <c r="I818" s="300"/>
      <c r="J818"/>
      <c r="K818" s="300"/>
      <c r="L818"/>
      <c r="M818" s="300"/>
      <c r="N818"/>
      <c r="O818"/>
      <c r="P818" s="300"/>
    </row>
    <row r="819" spans="1:16">
      <c r="A819"/>
      <c r="B819"/>
      <c r="C819"/>
      <c r="D819"/>
      <c r="E819" s="300"/>
      <c r="F819"/>
      <c r="G819" s="300"/>
      <c r="H819"/>
      <c r="I819" s="300"/>
      <c r="J819"/>
      <c r="K819" s="300"/>
      <c r="L819"/>
      <c r="M819" s="300"/>
      <c r="N819"/>
      <c r="O819"/>
      <c r="P819" s="300"/>
    </row>
    <row r="820" spans="1:16">
      <c r="A820"/>
      <c r="B820"/>
      <c r="C820"/>
      <c r="D820"/>
      <c r="E820" s="300"/>
      <c r="F820"/>
      <c r="G820" s="300"/>
      <c r="H820"/>
      <c r="I820" s="300"/>
      <c r="J820"/>
      <c r="K820" s="300"/>
      <c r="L820"/>
      <c r="M820" s="300"/>
      <c r="N820"/>
      <c r="O820"/>
      <c r="P820" s="300"/>
    </row>
    <row r="821" spans="1:16">
      <c r="A821"/>
      <c r="B821"/>
      <c r="C821"/>
      <c r="D821"/>
      <c r="E821" s="300"/>
      <c r="F821"/>
      <c r="G821" s="300"/>
      <c r="H821"/>
      <c r="I821" s="300"/>
      <c r="J821"/>
      <c r="K821" s="300"/>
      <c r="L821"/>
      <c r="M821" s="300"/>
      <c r="N821"/>
      <c r="O821"/>
      <c r="P821" s="300"/>
    </row>
    <row r="822" spans="1:16">
      <c r="A822"/>
      <c r="B822"/>
      <c r="C822"/>
      <c r="D822"/>
      <c r="E822" s="300"/>
      <c r="F822"/>
      <c r="G822" s="300"/>
      <c r="H822"/>
      <c r="I822" s="300"/>
      <c r="J822"/>
      <c r="K822" s="300"/>
      <c r="L822"/>
      <c r="M822" s="300"/>
      <c r="N822"/>
      <c r="O822"/>
      <c r="P822" s="300"/>
    </row>
    <row r="823" spans="1:16">
      <c r="A823"/>
      <c r="B823"/>
      <c r="C823"/>
      <c r="D823"/>
      <c r="E823" s="300"/>
      <c r="F823"/>
      <c r="G823" s="300"/>
      <c r="H823"/>
      <c r="I823" s="300"/>
      <c r="J823"/>
      <c r="K823" s="300"/>
      <c r="L823"/>
      <c r="M823" s="300"/>
      <c r="N823"/>
      <c r="O823"/>
      <c r="P823" s="300"/>
    </row>
    <row r="824" spans="1:16">
      <c r="A824"/>
      <c r="B824"/>
      <c r="C824"/>
      <c r="D824"/>
      <c r="E824" s="300"/>
      <c r="F824"/>
      <c r="G824" s="300"/>
      <c r="H824"/>
      <c r="I824" s="300"/>
      <c r="J824"/>
      <c r="K824" s="300"/>
      <c r="L824"/>
      <c r="M824" s="300"/>
      <c r="N824"/>
      <c r="O824"/>
      <c r="P824" s="300"/>
    </row>
    <row r="825" spans="1:16">
      <c r="A825"/>
      <c r="B825"/>
      <c r="C825"/>
      <c r="D825"/>
      <c r="E825" s="300"/>
      <c r="F825"/>
      <c r="G825" s="300"/>
      <c r="H825"/>
      <c r="I825" s="300"/>
      <c r="J825"/>
      <c r="K825" s="300"/>
      <c r="L825"/>
      <c r="M825" s="300"/>
      <c r="N825"/>
      <c r="O825"/>
      <c r="P825" s="300"/>
    </row>
    <row r="826" spans="1:16">
      <c r="A826"/>
      <c r="B826"/>
      <c r="C826"/>
      <c r="D826"/>
      <c r="E826" s="300"/>
      <c r="F826"/>
      <c r="G826" s="300"/>
      <c r="H826"/>
      <c r="I826" s="300"/>
      <c r="J826"/>
      <c r="K826" s="300"/>
      <c r="L826"/>
      <c r="M826" s="300"/>
      <c r="N826"/>
      <c r="O826"/>
      <c r="P826" s="300"/>
    </row>
    <row r="827" spans="1:16">
      <c r="A827"/>
      <c r="B827"/>
      <c r="C827"/>
      <c r="D827"/>
      <c r="E827" s="300"/>
      <c r="F827"/>
      <c r="G827" s="300"/>
      <c r="H827"/>
      <c r="I827" s="300"/>
      <c r="J827"/>
      <c r="K827" s="300"/>
      <c r="L827"/>
      <c r="M827" s="300"/>
      <c r="N827"/>
      <c r="O827"/>
      <c r="P827" s="300"/>
    </row>
    <row r="828" spans="1:16">
      <c r="A828"/>
      <c r="B828"/>
      <c r="C828"/>
      <c r="D828"/>
      <c r="E828" s="300"/>
      <c r="F828"/>
      <c r="G828" s="300"/>
      <c r="H828"/>
      <c r="I828" s="300"/>
      <c r="J828"/>
      <c r="K828" s="300"/>
      <c r="L828"/>
      <c r="M828" s="300"/>
      <c r="N828"/>
      <c r="O828"/>
      <c r="P828" s="300"/>
    </row>
    <row r="829" spans="1:16">
      <c r="A829"/>
      <c r="B829"/>
      <c r="C829"/>
      <c r="D829"/>
      <c r="E829" s="300"/>
      <c r="F829"/>
      <c r="G829" s="300"/>
      <c r="H829"/>
      <c r="I829" s="300"/>
      <c r="J829"/>
      <c r="K829" s="300"/>
      <c r="L829"/>
      <c r="M829" s="300"/>
      <c r="N829"/>
      <c r="O829"/>
      <c r="P829" s="300"/>
    </row>
    <row r="830" spans="1:16">
      <c r="A830"/>
      <c r="B830"/>
      <c r="C830"/>
      <c r="D830"/>
      <c r="E830" s="300"/>
      <c r="F830"/>
      <c r="G830" s="300"/>
      <c r="H830"/>
      <c r="I830" s="300"/>
      <c r="J830"/>
      <c r="K830" s="300"/>
      <c r="L830"/>
      <c r="M830" s="300"/>
      <c r="N830"/>
      <c r="O830"/>
      <c r="P830" s="300"/>
    </row>
  </sheetData>
  <autoFilter ref="A2:P656" xr:uid="{E571CA0E-3ABB-44DF-9F75-6699C24572F7}"/>
  <phoneticPr fontId="95" type="noConversion"/>
  <pageMargins left="0.7" right="0.7" top="0.75" bottom="0.75" header="0.3" footer="0.3"/>
  <customProperties>
    <customPr name="_pios_id" r:id="rId1"/>
  </customPropertie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3DBF0B-B8FA-4E6C-93AE-A96828682052}">
  <sheetPr codeName="Hoja4"/>
  <dimension ref="A1:M2465"/>
  <sheetViews>
    <sheetView tabSelected="1" zoomScaleNormal="100" workbookViewId="0">
      <pane ySplit="4" topLeftCell="A5" activePane="bottomLeft" state="frozen"/>
      <selection pane="bottomLeft"/>
    </sheetView>
  </sheetViews>
  <sheetFormatPr baseColWidth="10" defaultColWidth="0" defaultRowHeight="16.5"/>
  <cols>
    <col min="1" max="1" width="11.42578125" style="302" customWidth="1"/>
    <col min="2" max="2" width="29.5703125" style="301" customWidth="1"/>
    <col min="3" max="3" width="25.85546875" style="302" customWidth="1"/>
    <col min="4" max="4" width="6.42578125" style="302" customWidth="1"/>
    <col min="5" max="5" width="103.85546875" style="303" bestFit="1" customWidth="1"/>
    <col min="6" max="6" width="20.85546875" style="304" customWidth="1"/>
    <col min="7" max="7" width="5.5703125" style="303" customWidth="1"/>
    <col min="8" max="12" width="11.42578125" style="303" hidden="1" customWidth="1"/>
    <col min="13" max="13" width="0" style="303" hidden="1" customWidth="1"/>
    <col min="14" max="16384" width="11.42578125" style="303" hidden="1"/>
  </cols>
  <sheetData>
    <row r="1" spans="1:7" ht="45.75">
      <c r="A1" s="549" t="str">
        <f>'Títulos y textos'!A5</f>
        <v>TARIFA DE PRECIOS COMPACTA</v>
      </c>
      <c r="B1" s="552"/>
      <c r="C1" s="548"/>
      <c r="D1" s="548"/>
      <c r="E1" s="550"/>
      <c r="F1" s="551" t="s">
        <v>1403</v>
      </c>
      <c r="G1" s="550"/>
    </row>
    <row r="2" spans="1:7" ht="27">
      <c r="A2" s="548"/>
      <c r="B2" s="820" t="str">
        <f>'Títulos y textos'!A6</f>
        <v>Fecha de actualización:</v>
      </c>
      <c r="C2" s="548"/>
      <c r="D2" s="548"/>
      <c r="E2" s="821" t="s">
        <v>4140</v>
      </c>
      <c r="F2" s="551"/>
      <c r="G2" s="550"/>
    </row>
    <row r="3" spans="1:7" ht="20.25">
      <c r="A3" s="548"/>
      <c r="B3" s="822" t="str">
        <f>'Títulos y textos'!A7</f>
        <v>Sitio web de referencia:</v>
      </c>
      <c r="C3" s="548"/>
      <c r="D3" s="548"/>
      <c r="E3" s="823" t="s">
        <v>2577</v>
      </c>
      <c r="F3" s="551"/>
      <c r="G3" s="550"/>
    </row>
    <row r="4" spans="1:7">
      <c r="A4" s="286"/>
      <c r="B4" s="286"/>
      <c r="C4" s="286"/>
      <c r="D4" s="286"/>
      <c r="E4" s="286"/>
      <c r="F4" s="286"/>
      <c r="G4" s="550"/>
    </row>
    <row r="5" spans="1:7" ht="30" customHeight="1">
      <c r="A5" s="548"/>
      <c r="B5" s="549"/>
      <c r="C5" s="548"/>
      <c r="D5" s="548"/>
      <c r="E5" s="550"/>
      <c r="F5" s="551"/>
      <c r="G5" s="550"/>
    </row>
    <row r="6" spans="1:7" ht="21">
      <c r="A6" s="320" t="str">
        <f>'Títulos y textos'!A39</f>
        <v xml:space="preserve">AQUAREA SERIE M (R290) de 9kW a 30kW - Formato modular </v>
      </c>
      <c r="B6" s="320"/>
      <c r="C6" s="320"/>
      <c r="D6" s="320"/>
      <c r="E6" s="320"/>
      <c r="F6" s="320"/>
      <c r="G6" s="550"/>
    </row>
    <row r="7" spans="1:7">
      <c r="A7" s="550"/>
      <c r="B7" s="552"/>
      <c r="C7" s="553"/>
      <c r="D7" s="553"/>
      <c r="E7" s="554"/>
      <c r="F7" s="550"/>
      <c r="G7" s="550"/>
    </row>
    <row r="8" spans="1:7" ht="20.25">
      <c r="A8" s="555" t="str">
        <f>'Títulos y textos'!A40</f>
        <v>UNIDADES DE LA SERIE M</v>
      </c>
      <c r="B8" s="552"/>
      <c r="C8" s="553"/>
      <c r="D8" s="553"/>
      <c r="E8" s="554"/>
      <c r="F8" s="551"/>
      <c r="G8" s="550"/>
    </row>
    <row r="9" spans="1:7">
      <c r="A9" s="321"/>
      <c r="B9" s="321"/>
      <c r="C9" s="321"/>
      <c r="D9" s="321"/>
      <c r="E9" s="321"/>
      <c r="F9" s="321"/>
      <c r="G9" s="550"/>
    </row>
    <row r="10" spans="1:7">
      <c r="A10" s="548"/>
      <c r="B10" s="556"/>
      <c r="C10" s="556"/>
      <c r="D10" s="556"/>
      <c r="E10" s="557"/>
      <c r="F10" s="558"/>
      <c r="G10" s="550"/>
    </row>
    <row r="11" spans="1:7" ht="14.1" customHeight="1">
      <c r="A11" s="559" t="str">
        <f>'Títulos y textos'!$A$30</f>
        <v>UNIDADES INTERIORES</v>
      </c>
      <c r="B11" s="552"/>
      <c r="C11" s="556"/>
      <c r="D11" s="556"/>
      <c r="E11" s="554"/>
      <c r="F11" s="558"/>
      <c r="G11" s="550"/>
    </row>
    <row r="12" spans="1:7" ht="14.1" customHeight="1">
      <c r="A12" s="548"/>
      <c r="B12" s="706" t="str">
        <f>IF(MID(C12,1,3)="KIT",_xlfn.XLOOKUP(C12,Kits!C:C,Kits!B:B,"-",0,1),VLOOKUP(C12,'Pricing source'!B:C,2,0))</f>
        <v>5025232978571</v>
      </c>
      <c r="C12" s="512" t="s">
        <v>1433</v>
      </c>
      <c r="D12" s="512"/>
      <c r="E12" s="501" t="s">
        <v>3931</v>
      </c>
      <c r="F12" s="502">
        <f>IFERROR(IF(MID(C12,1,3)="KIT",VLOOKUP(C12,Kits!C:P,14,0),VLOOKUP(C12,'Pricing source'!B:L,3,0)),0)</f>
        <v>4931</v>
      </c>
      <c r="G12" s="550"/>
    </row>
    <row r="13" spans="1:7" ht="14.1" customHeight="1">
      <c r="A13" s="548"/>
      <c r="B13" s="839" t="str">
        <f>IF(MID(C13,1,3)="KIT",_xlfn.XLOOKUP(C13,Kits!C:C,Kits!B:B,"-",0,1),VLOOKUP(C13,'Pricing source'!B:C,2,0))</f>
        <v>5025232978588</v>
      </c>
      <c r="C13" s="840" t="s">
        <v>1437</v>
      </c>
      <c r="D13" s="840"/>
      <c r="E13" s="525" t="s">
        <v>3932</v>
      </c>
      <c r="F13" s="526">
        <f>IFERROR(IF(MID(C13,1,3)="KIT",VLOOKUP(C13,Kits!C:P,14,0),VLOOKUP(C13,'Pricing source'!B:L,3,0)),0)</f>
        <v>5407</v>
      </c>
      <c r="G13" s="550"/>
    </row>
    <row r="14" spans="1:7" ht="14.1" customHeight="1">
      <c r="A14" s="548"/>
      <c r="B14" s="705" t="str">
        <f>IF(MID(C14,1,3)="KIT",_xlfn.XLOOKUP(C14,Kits!C:C,Kits!B:B,"-",0,1),VLOOKUP(C14,'Pricing source'!B:C,2,0))</f>
        <v>5025232977994</v>
      </c>
      <c r="C14" s="507" t="s">
        <v>1439</v>
      </c>
      <c r="D14" s="507"/>
      <c r="E14" s="504" t="s">
        <v>3929</v>
      </c>
      <c r="F14" s="505">
        <f>IFERROR(IF(MID(C14,1,3)="KIT",VLOOKUP(C14,Kits!C:P,14,0),VLOOKUP(C14,'Pricing source'!B:L,3,0)),0)</f>
        <v>5079</v>
      </c>
      <c r="G14" s="550"/>
    </row>
    <row r="15" spans="1:7" ht="14.1" customHeight="1">
      <c r="A15" s="548"/>
      <c r="B15" s="992" t="str">
        <f>IF(MID(C15,1,3)="KIT",_xlfn.XLOOKUP(C15,Kits!C:C,Kits!B:B,"-",0,1),VLOOKUP(C15,'Pricing source'!B:C,2,0))</f>
        <v>5025232978007</v>
      </c>
      <c r="C15" s="993" t="s">
        <v>1444</v>
      </c>
      <c r="D15" s="993"/>
      <c r="E15" s="932" t="s">
        <v>3930</v>
      </c>
      <c r="F15" s="933">
        <f>IFERROR(IF(MID(C15,1,3)="KIT",VLOOKUP(C15,Kits!C:P,14,0),VLOOKUP(C15,'Pricing source'!B:L,3,0)),0)</f>
        <v>5555</v>
      </c>
      <c r="G15" s="550"/>
    </row>
    <row r="16" spans="1:7" ht="14.1" customHeight="1">
      <c r="A16" s="548"/>
      <c r="B16" s="992" t="str">
        <f>IF(MID(C16,1,3)="KIT",_xlfn.XLOOKUP(C16,Kits!C:C,Kits!B:B,"-",0,1),VLOOKUP(C16,'Pricing source'!B:C,2,0))</f>
        <v>5025232968688</v>
      </c>
      <c r="C16" s="993" t="s">
        <v>21</v>
      </c>
      <c r="D16" s="993"/>
      <c r="E16" s="932" t="s">
        <v>3924</v>
      </c>
      <c r="F16" s="933">
        <f>IFERROR(IF(MID(C16,1,3)="KIT",VLOOKUP(C16,Kits!C:P,14,0),VLOOKUP(C16,'Pricing source'!B:L,3,0)),0)</f>
        <v>5119</v>
      </c>
      <c r="G16" s="550"/>
    </row>
    <row r="17" spans="1:7" ht="14.1" customHeight="1">
      <c r="A17" s="548"/>
      <c r="B17" s="992" t="str">
        <f>IF(MID(C17,1,3)="KIT",_xlfn.XLOOKUP(C17,Kits!C:C,Kits!B:B,"-",0,1),VLOOKUP(C17,'Pricing source'!B:C,2,0))</f>
        <v>5025232968695</v>
      </c>
      <c r="C17" s="993" t="s">
        <v>22</v>
      </c>
      <c r="D17" s="993"/>
      <c r="E17" s="932" t="s">
        <v>3925</v>
      </c>
      <c r="F17" s="933">
        <f>IFERROR(IF(MID(C17,1,3)="KIT",VLOOKUP(C17,Kits!C:P,14,0),VLOOKUP(C17,'Pricing source'!B:L,3,0)),0)</f>
        <v>5641.0000000000009</v>
      </c>
      <c r="G17" s="550"/>
    </row>
    <row r="18" spans="1:7" ht="14.1" customHeight="1">
      <c r="A18" s="548"/>
      <c r="B18" s="992" t="str">
        <f>IF(MID(C18,1,3)="KIT",_xlfn.XLOOKUP(C18,Kits!C:C,Kits!B:B,"-",0,1),VLOOKUP(C18,'Pricing source'!B:C,2,0))</f>
        <v>5025232976980</v>
      </c>
      <c r="C18" s="993" t="s">
        <v>668</v>
      </c>
      <c r="D18" s="993"/>
      <c r="E18" s="932" t="s">
        <v>4150</v>
      </c>
      <c r="F18" s="933">
        <f>IFERROR(IF(MID(C18,1,3)="KIT",VLOOKUP(C18,Kits!C:P,14,0),VLOOKUP(C18,'Pricing source'!B:L,3,0)),0)</f>
        <v>5723</v>
      </c>
      <c r="G18" s="550"/>
    </row>
    <row r="19" spans="1:7" ht="14.1" customHeight="1">
      <c r="A19" s="548"/>
      <c r="B19" s="998" t="str">
        <f>IF(MID(C19,1,3)="KIT",_xlfn.XLOOKUP(C19,Kits!C:C,Kits!B:B,"-",0,1),VLOOKUP(C19,'Pricing source'!B:C,2,0))</f>
        <v>5025232976997</v>
      </c>
      <c r="C19" s="999" t="s">
        <v>669</v>
      </c>
      <c r="D19" s="999"/>
      <c r="E19" s="1000" t="s">
        <v>4151</v>
      </c>
      <c r="F19" s="1001">
        <f>IFERROR(IF(MID(C19,1,3)="KIT",VLOOKUP(C19,Kits!C:P,14,0),VLOOKUP(C19,'Pricing source'!B:L,3,0)),0)</f>
        <v>6213</v>
      </c>
      <c r="G19" s="550"/>
    </row>
    <row r="20" spans="1:7" ht="14.1" customHeight="1">
      <c r="A20" s="548"/>
      <c r="B20" s="1002" t="str">
        <f>IF(MID(C20,1,3)="KIT",_xlfn.XLOOKUP(C20,Kits!C:C,Kits!B:B,"-",0,1),VLOOKUP(C20,'Pricing source'!B:C,2,0))</f>
        <v>5025232984060</v>
      </c>
      <c r="C20" s="1003" t="s">
        <v>1446</v>
      </c>
      <c r="D20" s="1003"/>
      <c r="E20" s="913" t="s">
        <v>4291</v>
      </c>
      <c r="F20" s="915">
        <f>IFERROR(IF(MID(C20,1,3)="KIT",VLOOKUP(C20,Kits!C:P,14,0),VLOOKUP(C20,'Pricing source'!B:L,3,0)),0)</f>
        <v>2778</v>
      </c>
      <c r="G20" s="550"/>
    </row>
    <row r="21" spans="1:7" ht="14.1" customHeight="1">
      <c r="A21" s="548"/>
      <c r="B21" s="996" t="str">
        <f>IF(MID(C21,1,3)="KIT",_xlfn.XLOOKUP(C21,Kits!C:C,Kits!B:B,"-",0,1),VLOOKUP(C21,'Pricing source'!B:C,2,0))</f>
        <v>5025232978496</v>
      </c>
      <c r="C21" s="997" t="s">
        <v>656</v>
      </c>
      <c r="D21" s="997"/>
      <c r="E21" s="936" t="s">
        <v>4152</v>
      </c>
      <c r="F21" s="937">
        <f>IFERROR(IF(MID(C21,1,3)="KIT",VLOOKUP(C21,Kits!C:P,14,0),VLOOKUP(C21,'Pricing source'!B:L,3,0)),0)</f>
        <v>2995</v>
      </c>
      <c r="G21" s="550"/>
    </row>
    <row r="22" spans="1:7" ht="14.1" customHeight="1">
      <c r="A22" s="548"/>
      <c r="B22" s="994" t="str">
        <f>IF(MID(C22,1,3)="KIT",_xlfn.XLOOKUP(C22,Kits!C:C,Kits!B:B,"-",0,1),VLOOKUP(C22,'Pricing source'!B:C,2,0))</f>
        <v>5025232974566</v>
      </c>
      <c r="C22" s="995" t="s">
        <v>23</v>
      </c>
      <c r="D22" s="995"/>
      <c r="E22" s="914" t="s">
        <v>4149</v>
      </c>
      <c r="F22" s="916">
        <f>IFERROR(IF(MID(C22,1,3)="KIT",VLOOKUP(C22,Kits!C:P,14,0),VLOOKUP(C22,'Pricing source'!B:L,3,0)),0)</f>
        <v>1691</v>
      </c>
      <c r="G22" s="550"/>
    </row>
    <row r="23" spans="1:7" ht="14.1" customHeight="1">
      <c r="A23" s="548"/>
      <c r="B23" s="705" t="str">
        <f>IF(MID(C23,1,3)="KIT",_xlfn.XLOOKUP(C23,Kits!C:C,Kits!B:B,"-",0,1),VLOOKUP(C23,'Pricing source'!B:C,2,0))</f>
        <v>5025232974573</v>
      </c>
      <c r="C23" s="507" t="s">
        <v>24</v>
      </c>
      <c r="D23" s="507"/>
      <c r="E23" s="504" t="s">
        <v>4289</v>
      </c>
      <c r="F23" s="505">
        <f>IFERROR(IF(MID(C23,1,3)="KIT",VLOOKUP(C23,Kits!C:P,14,0),VLOOKUP(C23,'Pricing source'!B:L,3,0)),0)</f>
        <v>1691</v>
      </c>
      <c r="G23" s="550"/>
    </row>
    <row r="24" spans="1:7" ht="14.1" customHeight="1">
      <c r="A24" s="548"/>
      <c r="B24" s="705" t="str">
        <f>IF(MID(C24,1,3)="KIT",_xlfn.XLOOKUP(C24,Kits!C:C,Kits!B:B,"-",0,1),VLOOKUP(C24,'Pricing source'!B:C,2,0))</f>
        <v>5025232979189</v>
      </c>
      <c r="C24" s="507" t="s">
        <v>1408</v>
      </c>
      <c r="D24" s="507"/>
      <c r="E24" s="504" t="s">
        <v>4290</v>
      </c>
      <c r="F24" s="505">
        <f>IFERROR(IF(MID(C24,1,3)="KIT",VLOOKUP(C24,Kits!C:P,14,0),VLOOKUP(C24,'Pricing source'!B:L,3,0)),0)</f>
        <v>1861</v>
      </c>
      <c r="G24" s="550"/>
    </row>
    <row r="25" spans="1:7" ht="14.1" customHeight="1">
      <c r="A25" s="548"/>
      <c r="B25" s="508" t="str">
        <f>IF(MID(C25,1,3)="KIT",_xlfn.XLOOKUP(C25,Kits!C:C,Kits!B:B,"-",0,1),VLOOKUP(C25,'Pricing source'!B:C,2,0))</f>
        <v>5025232970407</v>
      </c>
      <c r="C25" s="509" t="s">
        <v>1181</v>
      </c>
      <c r="D25" s="509"/>
      <c r="E25" s="510" t="s">
        <v>2030</v>
      </c>
      <c r="F25" s="511">
        <f>IFERROR(IF(MID(C25,1,3)="KIT",VLOOKUP(C25,Kits!C:P,14,0),VLOOKUP(C25,'Pricing source'!B:L,3,0)),0)</f>
        <v>468</v>
      </c>
      <c r="G25" s="550"/>
    </row>
    <row r="26" spans="1:7" ht="14.1" customHeight="1">
      <c r="A26" s="548"/>
      <c r="B26" s="550"/>
      <c r="C26" s="784"/>
      <c r="D26" s="784"/>
      <c r="E26" s="554"/>
      <c r="F26" s="558"/>
      <c r="G26" s="550"/>
    </row>
    <row r="27" spans="1:7" s="309" customFormat="1">
      <c r="A27" s="559" t="str">
        <f>'Títulos y textos'!$A$36</f>
        <v>UNIDADES EXTERIORES DE POTENCIA CONTINUA (T-CAP)</v>
      </c>
      <c r="B27" s="552"/>
      <c r="C27" s="556"/>
      <c r="D27" s="556"/>
      <c r="E27" s="557"/>
      <c r="F27" s="558"/>
      <c r="G27" s="730"/>
    </row>
    <row r="28" spans="1:7" s="309" customFormat="1">
      <c r="A28" s="559"/>
      <c r="B28" s="709" t="str">
        <f>IF(MID(C28,1,3)="KIT",_xlfn.XLOOKUP(C28,Kits!C:C,Kits!B:B,"-",0,1),VLOOKUP(C28,'Pricing source'!B:C,2,0))</f>
        <v>5025232979011</v>
      </c>
      <c r="C28" s="499" t="s">
        <v>15</v>
      </c>
      <c r="D28" s="499"/>
      <c r="E28" s="513" t="s">
        <v>4147</v>
      </c>
      <c r="F28" s="502">
        <f>IFERROR(IF(MID(C28,1,3)="KIT",VLOOKUP(C28,Kits!C:P,14,0),VLOOKUP(C28,'Pricing source'!B:L,3,0)),0)</f>
        <v>8287</v>
      </c>
      <c r="G28" s="730"/>
    </row>
    <row r="29" spans="1:7" s="309" customFormat="1">
      <c r="A29" s="559"/>
      <c r="B29" s="710" t="str">
        <f>IF(MID(C29,1,3)="KIT",_xlfn.XLOOKUP(C29,Kits!C:C,Kits!B:B,"-",0,1),VLOOKUP(C29,'Pricing source'!B:C,2,0))</f>
        <v>5025232979028</v>
      </c>
      <c r="C29" s="503" t="s">
        <v>16</v>
      </c>
      <c r="D29" s="503"/>
      <c r="E29" s="514" t="s">
        <v>4148</v>
      </c>
      <c r="F29" s="505">
        <f>IFERROR(IF(MID(C29,1,3)="KIT",VLOOKUP(C29,Kits!C:P,14,0),VLOOKUP(C29,'Pricing source'!B:L,3,0)),0)</f>
        <v>9020</v>
      </c>
      <c r="G29" s="730"/>
    </row>
    <row r="30" spans="1:7">
      <c r="A30" s="556"/>
      <c r="B30" s="707" t="str">
        <f>IF(MID(C30,1,3)="KIT",_xlfn.XLOOKUP(C30,Kits!C:C,Kits!B:B,"-",0,1),VLOOKUP(C30,'Pricing source'!B:C,2,0))</f>
        <v>5025232968701</v>
      </c>
      <c r="C30" s="521" t="s">
        <v>17</v>
      </c>
      <c r="D30" s="521"/>
      <c r="E30" s="515" t="s">
        <v>2031</v>
      </c>
      <c r="F30" s="516">
        <f>IFERROR(IF(MID(C30,1,3)="KIT",VLOOKUP(C30,Kits!C:P,14,0),VLOOKUP(C30,'Pricing source'!B:L,3,0)),0)</f>
        <v>8896</v>
      </c>
      <c r="G30" s="550"/>
    </row>
    <row r="31" spans="1:7" ht="14.1" customHeight="1">
      <c r="A31" s="556"/>
      <c r="B31" s="707" t="str">
        <f>IF(MID(C31,1,3)="KIT",_xlfn.XLOOKUP(C31,Kits!C:C,Kits!B:B,"-",0,1),VLOOKUP(C31,'Pricing source'!B:C,2,0))</f>
        <v>5025232968718</v>
      </c>
      <c r="C31" s="521" t="s">
        <v>18</v>
      </c>
      <c r="D31" s="521"/>
      <c r="E31" s="515" t="s">
        <v>2032</v>
      </c>
      <c r="F31" s="516">
        <f>IFERROR(IF(MID(C31,1,3)="KIT",VLOOKUP(C31,Kits!C:P,14,0),VLOOKUP(C31,'Pricing source'!B:L,3,0)),0)</f>
        <v>10347</v>
      </c>
      <c r="G31" s="550"/>
    </row>
    <row r="32" spans="1:7" s="309" customFormat="1">
      <c r="A32" s="556"/>
      <c r="B32" s="707" t="str">
        <f>IF(MID(C32,1,3)="KIT",_xlfn.XLOOKUP(C32,Kits!C:C,Kits!B:B,"-",0,1),VLOOKUP(C32,'Pricing source'!B:C,2,0))</f>
        <v>5025232968725</v>
      </c>
      <c r="C32" s="521" t="s">
        <v>19</v>
      </c>
      <c r="D32" s="521"/>
      <c r="E32" s="515" t="s">
        <v>2033</v>
      </c>
      <c r="F32" s="516">
        <f>IFERROR(IF(MID(C32,1,3)="KIT",VLOOKUP(C32,Kits!C:P,14,0),VLOOKUP(C32,'Pricing source'!B:L,3,0)),0)</f>
        <v>11824</v>
      </c>
      <c r="G32" s="730"/>
    </row>
    <row r="33" spans="1:7" s="309" customFormat="1">
      <c r="A33" s="556"/>
      <c r="B33" s="707" t="str">
        <f>IF(MID(C33,1,3)="KIT",_xlfn.XLOOKUP(C33,Kits!C:C,Kits!B:B,"-",0,1),VLOOKUP(C33,'Pricing source'!B:C,2,0))</f>
        <v>5025232968541</v>
      </c>
      <c r="C33" s="521" t="s">
        <v>31</v>
      </c>
      <c r="D33" s="521"/>
      <c r="E33" s="515" t="s">
        <v>4286</v>
      </c>
      <c r="F33" s="516">
        <f>IFERROR(IF(MID(C33,1,3)="KIT",VLOOKUP(C33,Kits!C:P,14,0),VLOOKUP(C33,'Pricing source'!B:L,3,0)),0)</f>
        <v>18326</v>
      </c>
      <c r="G33" s="730"/>
    </row>
    <row r="34" spans="1:7" s="309" customFormat="1">
      <c r="A34" s="556"/>
      <c r="B34" s="707" t="str">
        <f>IF(MID(C34,1,3)="KIT",_xlfn.XLOOKUP(C34,Kits!C:C,Kits!B:B,"-",0,1),VLOOKUP(C34,'Pricing source'!B:C,2,0))</f>
        <v>5025232968558</v>
      </c>
      <c r="C34" s="521" t="s">
        <v>32</v>
      </c>
      <c r="D34" s="521"/>
      <c r="E34" s="515" t="s">
        <v>4287</v>
      </c>
      <c r="F34" s="516">
        <f>IFERROR(IF(MID(C34,1,3)="KIT",VLOOKUP(C34,Kits!C:P,14,0),VLOOKUP(C34,'Pricing source'!B:L,3,0)),0)</f>
        <v>21729</v>
      </c>
      <c r="G34" s="730"/>
    </row>
    <row r="35" spans="1:7" s="309" customFormat="1">
      <c r="A35" s="556"/>
      <c r="B35" s="708" t="str">
        <f>IF(MID(C35,1,3)="KIT",_xlfn.XLOOKUP(C35,Kits!C:C,Kits!B:B,"-",0,1),VLOOKUP(C35,'Pricing source'!B:C,2,0))</f>
        <v>5025232968565</v>
      </c>
      <c r="C35" s="522" t="s">
        <v>33</v>
      </c>
      <c r="D35" s="522"/>
      <c r="E35" s="517" t="s">
        <v>4288</v>
      </c>
      <c r="F35" s="518">
        <f>IFERROR(IF(MID(C35,1,3)="KIT",VLOOKUP(C35,Kits!C:P,14,0),VLOOKUP(C35,'Pricing source'!B:L,3,0)),0)</f>
        <v>24389</v>
      </c>
      <c r="G35" s="730"/>
    </row>
    <row r="36" spans="1:7">
      <c r="A36" s="548"/>
      <c r="B36" s="556"/>
      <c r="C36" s="556"/>
      <c r="D36" s="556"/>
      <c r="E36" s="557"/>
      <c r="F36" s="558"/>
      <c r="G36" s="550"/>
    </row>
    <row r="37" spans="1:7" ht="14.1" customHeight="1">
      <c r="A37" s="548"/>
      <c r="B37" s="550"/>
      <c r="C37" s="784"/>
      <c r="D37" s="784"/>
      <c r="E37" s="554"/>
      <c r="F37" s="558"/>
      <c r="G37" s="550"/>
    </row>
    <row r="38" spans="1:7" ht="21">
      <c r="A38" s="320" t="str">
        <f>'Títulos y textos'!A48</f>
        <v>AQUAREA SERIE L (R290) de 5kW a 9kW Partida con conexión hidráulica</v>
      </c>
      <c r="B38" s="320"/>
      <c r="C38" s="320"/>
      <c r="D38" s="320"/>
      <c r="E38" s="320"/>
      <c r="F38" s="320"/>
      <c r="G38" s="550"/>
    </row>
    <row r="39" spans="1:7">
      <c r="A39" s="550"/>
      <c r="B39" s="552"/>
      <c r="C39" s="553"/>
      <c r="D39" s="553"/>
      <c r="E39" s="554"/>
      <c r="F39" s="550"/>
      <c r="G39" s="550"/>
    </row>
    <row r="40" spans="1:7" ht="18.75">
      <c r="A40" s="555" t="str">
        <f>'Títulos y textos'!A26</f>
        <v>KITS COMPLETOS</v>
      </c>
      <c r="B40" s="552"/>
      <c r="C40" s="553"/>
      <c r="D40" s="553"/>
      <c r="E40" s="554"/>
      <c r="F40" s="550"/>
      <c r="G40" s="550"/>
    </row>
    <row r="41" spans="1:7">
      <c r="A41" s="321"/>
      <c r="B41" s="321"/>
      <c r="C41" s="321"/>
      <c r="D41" s="321"/>
      <c r="E41" s="321"/>
      <c r="F41" s="321"/>
      <c r="G41" s="550"/>
    </row>
    <row r="42" spans="1:7" ht="14.1" customHeight="1">
      <c r="A42" s="548"/>
      <c r="B42" s="550"/>
      <c r="C42" s="784"/>
      <c r="D42" s="784"/>
      <c r="E42" s="554"/>
      <c r="F42" s="558"/>
      <c r="G42" s="550"/>
    </row>
    <row r="43" spans="1:7" s="322" customFormat="1" ht="14.1" customHeight="1">
      <c r="A43" s="559" t="str">
        <f>'Títulos y textos'!A27</f>
        <v>KITS DE ALTA EFICIENCIA (HP)</v>
      </c>
      <c r="B43" s="785"/>
      <c r="C43" s="786"/>
      <c r="D43" s="786"/>
      <c r="E43" s="554"/>
      <c r="F43" s="787"/>
      <c r="G43" s="785"/>
    </row>
    <row r="44" spans="1:7" s="309" customFormat="1" ht="14.1" customHeight="1">
      <c r="A44" s="730"/>
      <c r="B44" s="499" t="str">
        <f>IF(MID(C44,1,3)="KIT",_xlfn.XLOOKUP(C44,Kits!C:C,Kits!B:B,"-",0,1),VLOOKUP(C44,'Pricing source'!B:C,2,0))</f>
        <v>4010869383127</v>
      </c>
      <c r="C44" s="500" t="s">
        <v>899</v>
      </c>
      <c r="D44" s="500"/>
      <c r="E44" s="501" t="s">
        <v>2034</v>
      </c>
      <c r="F44" s="502">
        <f>IFERROR(IF(MID(C44,1,3)="KIT",VLOOKUP(C44,Kits!C:P,14,0),VLOOKUP(C44,'Pricing source'!B:L,3,0)),0)</f>
        <v>8128</v>
      </c>
      <c r="G44" s="730"/>
    </row>
    <row r="45" spans="1:7" s="309" customFormat="1" ht="14.1" customHeight="1">
      <c r="A45" s="730"/>
      <c r="B45" s="503" t="str">
        <f>IF(MID(C45,1,3)="KIT",_xlfn.XLOOKUP(C45,Kits!C:C,Kits!B:B,"-",0,1),VLOOKUP(C45,'Pricing source'!B:C,2,0))</f>
        <v>4010869383097</v>
      </c>
      <c r="C45" s="523" t="s">
        <v>908</v>
      </c>
      <c r="D45" s="523"/>
      <c r="E45" s="504" t="s">
        <v>2035</v>
      </c>
      <c r="F45" s="505">
        <f>IFERROR(IF(MID(C45,1,3)="KIT",VLOOKUP(C45,Kits!C:P,14,0),VLOOKUP(C45,'Pricing source'!B:L,3,0)),0)</f>
        <v>8868</v>
      </c>
      <c r="G45" s="730"/>
    </row>
    <row r="46" spans="1:7" s="309" customFormat="1" ht="14.1" customHeight="1">
      <c r="A46" s="548"/>
      <c r="B46" s="508" t="str">
        <f>IF(MID(C46,1,3)="KIT",_xlfn.XLOOKUP(C46,Kits!C:C,Kits!B:B,"-",0,1),VLOOKUP(C46,'Pricing source'!B:C,2,0))</f>
        <v>4010869383165</v>
      </c>
      <c r="C46" s="509" t="s">
        <v>917</v>
      </c>
      <c r="D46" s="509"/>
      <c r="E46" s="510" t="s">
        <v>2036</v>
      </c>
      <c r="F46" s="511">
        <f>IFERROR(IF(MID(C46,1,3)="KIT",VLOOKUP(C46,Kits!C:P,14,0),VLOOKUP(C46,'Pricing source'!B:L,3,0)),0)</f>
        <v>9207</v>
      </c>
      <c r="G46" s="730"/>
    </row>
    <row r="47" spans="1:7">
      <c r="A47" s="548"/>
      <c r="B47" s="524" t="str">
        <f>IF(MID(C47,1,3)="KIT",_xlfn.XLOOKUP(C47,Kits!C:C,Kits!B:B,"-",0,1),VLOOKUP(C47,'Pricing source'!B:C,2,0))</f>
        <v>4010869383264</v>
      </c>
      <c r="C47" s="524" t="s">
        <v>901</v>
      </c>
      <c r="D47" s="524"/>
      <c r="E47" s="525" t="s">
        <v>2037</v>
      </c>
      <c r="F47" s="526">
        <f>IFERROR(IF(MID(C47,1,3)="KIT",VLOOKUP(C47,Kits!C:P,14,0),VLOOKUP(C47,'Pricing source'!B:L,3,0)),0)</f>
        <v>9479</v>
      </c>
      <c r="G47" s="550"/>
    </row>
    <row r="48" spans="1:7">
      <c r="A48" s="548"/>
      <c r="B48" s="503" t="str">
        <f>IF(MID(C48,1,3)="KIT",_xlfn.XLOOKUP(C48,Kits!C:C,Kits!B:B,"-",0,1),VLOOKUP(C48,'Pricing source'!B:C,2,0))</f>
        <v>4010869383301</v>
      </c>
      <c r="C48" s="503" t="s">
        <v>910</v>
      </c>
      <c r="D48" s="503"/>
      <c r="E48" s="504" t="s">
        <v>2038</v>
      </c>
      <c r="F48" s="505">
        <f>IFERROR(IF(MID(C48,1,3)="KIT",VLOOKUP(C48,Kits!C:P,14,0),VLOOKUP(C48,'Pricing source'!B:L,3,0)),0)</f>
        <v>10219</v>
      </c>
      <c r="G48" s="550"/>
    </row>
    <row r="49" spans="1:7">
      <c r="A49" s="548"/>
      <c r="B49" s="527" t="str">
        <f>IF(MID(C49,1,3)="KIT",_xlfn.XLOOKUP(C49,Kits!C:C,Kits!B:B,"-",0,1),VLOOKUP(C49,'Pricing source'!B:C,2,0))</f>
        <v>4010869383226</v>
      </c>
      <c r="C49" s="527" t="s">
        <v>919</v>
      </c>
      <c r="D49" s="527"/>
      <c r="E49" s="510" t="s">
        <v>1608</v>
      </c>
      <c r="F49" s="511">
        <f>IFERROR(IF(MID(C49,1,3)="KIT",VLOOKUP(C49,Kits!C:P,14,0),VLOOKUP(C49,'Pricing source'!B:L,3,0)),0)</f>
        <v>10558</v>
      </c>
      <c r="G49" s="550"/>
    </row>
    <row r="50" spans="1:7">
      <c r="A50" s="548"/>
      <c r="B50" s="524" t="str">
        <f>IF(MID(C50,1,3)="KIT",_xlfn.XLOOKUP(C50,Kits!C:C,Kits!B:B,"-",0,1),VLOOKUP(C50,'Pricing source'!B:C,2,0))</f>
        <v>4010869383134</v>
      </c>
      <c r="C50" s="524" t="s">
        <v>900</v>
      </c>
      <c r="D50" s="524"/>
      <c r="E50" s="525" t="s">
        <v>2037</v>
      </c>
      <c r="F50" s="526">
        <f>IFERROR(IF(MID(C50,1,3)="KIT",VLOOKUP(C50,Kits!C:P,14,0),VLOOKUP(C50,'Pricing source'!B:L,3,0)),0)</f>
        <v>8590</v>
      </c>
      <c r="G50" s="550"/>
    </row>
    <row r="51" spans="1:7">
      <c r="A51" s="548"/>
      <c r="B51" s="503" t="str">
        <f>IF(MID(C51,1,3)="KIT",_xlfn.XLOOKUP(C51,Kits!C:C,Kits!B:B,"-",0,1),VLOOKUP(C51,'Pricing source'!B:C,2,0))</f>
        <v>4010869383233</v>
      </c>
      <c r="C51" s="503" t="s">
        <v>909</v>
      </c>
      <c r="D51" s="503"/>
      <c r="E51" s="504" t="s">
        <v>2038</v>
      </c>
      <c r="F51" s="505">
        <f>IFERROR(IF(MID(C51,1,3)="KIT",VLOOKUP(C51,Kits!C:P,14,0),VLOOKUP(C51,'Pricing source'!B:L,3,0)),0)</f>
        <v>9330</v>
      </c>
      <c r="G51" s="550"/>
    </row>
    <row r="52" spans="1:7">
      <c r="A52" s="548"/>
      <c r="B52" s="527" t="str">
        <f>IF(MID(C52,1,3)="KIT",_xlfn.XLOOKUP(C52,Kits!C:C,Kits!B:B,"-",0,1),VLOOKUP(C52,'Pricing source'!B:C,2,0))</f>
        <v>4010869383288</v>
      </c>
      <c r="C52" s="527" t="s">
        <v>918</v>
      </c>
      <c r="D52" s="527"/>
      <c r="E52" s="510" t="s">
        <v>2039</v>
      </c>
      <c r="F52" s="511">
        <f>IFERROR(IF(MID(C52,1,3)="KIT",VLOOKUP(C52,Kits!C:P,14,0),VLOOKUP(C52,'Pricing source'!B:L,3,0)),0)</f>
        <v>9669</v>
      </c>
      <c r="G52" s="550"/>
    </row>
    <row r="53" spans="1:7">
      <c r="A53" s="548"/>
      <c r="B53" s="524" t="str">
        <f>IF(MID(C53,1,3)="KIT",_xlfn.XLOOKUP(C53,Kits!C:C,Kits!B:B,"-",0,1),VLOOKUP(C53,'Pricing source'!B:C,2,0))</f>
        <v>4010869383158</v>
      </c>
      <c r="C53" s="524" t="s">
        <v>958</v>
      </c>
      <c r="D53" s="524"/>
      <c r="E53" s="525" t="s">
        <v>2034</v>
      </c>
      <c r="F53" s="526">
        <f>IFERROR(IF(MID(C53,1,3)="KIT",VLOOKUP(C53,Kits!C:P,14,0),VLOOKUP(C53,'Pricing source'!B:L,3,0)),0)</f>
        <v>6162</v>
      </c>
      <c r="G53" s="550"/>
    </row>
    <row r="54" spans="1:7">
      <c r="A54" s="548"/>
      <c r="B54" s="503" t="str">
        <f>IF(MID(C54,1,3)="KIT",_xlfn.XLOOKUP(C54,Kits!C:C,Kits!B:B,"-",0,1),VLOOKUP(C54,'Pricing source'!B:C,2,0))</f>
        <v>4010869383080</v>
      </c>
      <c r="C54" s="503" t="s">
        <v>961</v>
      </c>
      <c r="D54" s="503"/>
      <c r="E54" s="504" t="s">
        <v>2040</v>
      </c>
      <c r="F54" s="505">
        <f>IFERROR(IF(MID(C54,1,3)="KIT",VLOOKUP(C54,Kits!C:P,14,0),VLOOKUP(C54,'Pricing source'!B:L,3,0)),0)</f>
        <v>6902</v>
      </c>
      <c r="G54" s="550"/>
    </row>
    <row r="55" spans="1:7">
      <c r="A55" s="548"/>
      <c r="B55" s="527" t="str">
        <f>IF(MID(C55,1,3)="KIT",_xlfn.XLOOKUP(C55,Kits!C:C,Kits!B:B,"-",0,1),VLOOKUP(C55,'Pricing source'!B:C,2,0))</f>
        <v>4010869383103</v>
      </c>
      <c r="C55" s="527" t="s">
        <v>965</v>
      </c>
      <c r="D55" s="527"/>
      <c r="E55" s="510" t="s">
        <v>2041</v>
      </c>
      <c r="F55" s="511">
        <f>IFERROR(IF(MID(C55,1,3)="KIT",VLOOKUP(C55,Kits!C:P,14,0),VLOOKUP(C55,'Pricing source'!B:L,3,0)),0)</f>
        <v>7241</v>
      </c>
      <c r="G55" s="550"/>
    </row>
    <row r="56" spans="1:7">
      <c r="A56" s="548"/>
      <c r="B56" s="556"/>
      <c r="C56" s="556"/>
      <c r="D56" s="556"/>
      <c r="E56" s="554"/>
      <c r="F56" s="558"/>
      <c r="G56" s="550"/>
    </row>
    <row r="57" spans="1:7" ht="20.25">
      <c r="A57" s="555" t="str">
        <f>'Títulos y textos'!A49</f>
        <v>UNIDADES DE LA SERIE L</v>
      </c>
      <c r="B57" s="552"/>
      <c r="C57" s="553"/>
      <c r="D57" s="553"/>
      <c r="E57" s="554"/>
      <c r="F57" s="551"/>
      <c r="G57" s="550"/>
    </row>
    <row r="58" spans="1:7">
      <c r="A58" s="321"/>
      <c r="B58" s="321"/>
      <c r="C58" s="321"/>
      <c r="D58" s="321"/>
      <c r="E58" s="321"/>
      <c r="F58" s="321"/>
      <c r="G58" s="550"/>
    </row>
    <row r="59" spans="1:7">
      <c r="A59" s="548"/>
      <c r="B59" s="556"/>
      <c r="C59" s="556"/>
      <c r="D59" s="556"/>
      <c r="E59" s="557"/>
      <c r="F59" s="558"/>
      <c r="G59" s="550"/>
    </row>
    <row r="60" spans="1:7" ht="14.1" customHeight="1">
      <c r="A60" s="559" t="str">
        <f>'Títulos y textos'!$A$31</f>
        <v>UNIDADES INTERIORES DE ALTA EFICIENCIA (HP)</v>
      </c>
      <c r="B60" s="552"/>
      <c r="C60" s="556"/>
      <c r="D60" s="556"/>
      <c r="E60" s="554"/>
      <c r="F60" s="558"/>
      <c r="G60" s="550"/>
    </row>
    <row r="61" spans="1:7" s="309" customFormat="1" ht="14.1" customHeight="1">
      <c r="A61" s="730"/>
      <c r="B61" s="499" t="str">
        <f>IF(MID(C61,1,3)="KIT",_xlfn.XLOOKUP(C61,Kits!C:C,Kits!B:B,"-",0,1),VLOOKUP(C61,'Pricing source'!B:C,2,0))</f>
        <v>5025232946617</v>
      </c>
      <c r="C61" s="500" t="s">
        <v>6</v>
      </c>
      <c r="D61" s="500"/>
      <c r="E61" s="501" t="s">
        <v>2820</v>
      </c>
      <c r="F61" s="502">
        <f>IFERROR(IF(MID(C61,1,3)="KIT",VLOOKUP(C61,Kits!C:P,14,0),VLOOKUP(C61,'Pricing source'!B:L,3,0)),0)</f>
        <v>4503</v>
      </c>
      <c r="G61" s="730"/>
    </row>
    <row r="62" spans="1:7">
      <c r="A62" s="548"/>
      <c r="B62" s="503" t="str">
        <f>IF(MID(C62,1,3)="KIT",_xlfn.XLOOKUP(C62,Kits!C:C,Kits!B:B,"-",0,1),VLOOKUP(C62,'Pricing source'!B:C,2,0))</f>
        <v>5025232946631</v>
      </c>
      <c r="C62" s="503" t="s">
        <v>8</v>
      </c>
      <c r="D62" s="503"/>
      <c r="E62" s="514" t="s">
        <v>2821</v>
      </c>
      <c r="F62" s="505">
        <f>IFERROR(IF(MID(C62,1,3)="KIT",VLOOKUP(C62,Kits!C:P,14,0),VLOOKUP(C62,'Pricing source'!B:L,3,0)),0)</f>
        <v>5854</v>
      </c>
      <c r="G62" s="550"/>
    </row>
    <row r="63" spans="1:7">
      <c r="A63" s="548"/>
      <c r="B63" s="503" t="str">
        <f>IF(MID(C63,1,3)="KIT",_xlfn.XLOOKUP(C63,Kits!C:C,Kits!B:B,"-",0,1),VLOOKUP(C63,'Pricing source'!B:C,2,0))</f>
        <v>5025232946624</v>
      </c>
      <c r="C63" s="506" t="s">
        <v>7</v>
      </c>
      <c r="D63" s="506"/>
      <c r="E63" s="514" t="s">
        <v>2822</v>
      </c>
      <c r="F63" s="505">
        <f>IFERROR(IF(MID(C63,1,3)="KIT",VLOOKUP(C63,Kits!C:P,14,0),VLOOKUP(C63,'Pricing source'!B:L,3,0)),0)</f>
        <v>4965</v>
      </c>
      <c r="G63" s="550"/>
    </row>
    <row r="64" spans="1:7">
      <c r="A64" s="548"/>
      <c r="B64" s="527" t="str">
        <f>IF(MID(C64,1,3)="KIT",_xlfn.XLOOKUP(C64,Kits!C:C,Kits!B:B,"-",0,1),VLOOKUP(C64,'Pricing source'!B:C,2,0))</f>
        <v>5025232951338</v>
      </c>
      <c r="C64" s="527" t="s">
        <v>9</v>
      </c>
      <c r="D64" s="527"/>
      <c r="E64" s="510" t="s">
        <v>2823</v>
      </c>
      <c r="F64" s="511">
        <f>IFERROR(IF(MID(C64,1,3)="KIT",VLOOKUP(C64,Kits!C:P,14,0),VLOOKUP(C64,'Pricing source'!B:L,3,0)),0)</f>
        <v>2537</v>
      </c>
      <c r="G64" s="550"/>
    </row>
    <row r="65" spans="1:7">
      <c r="A65" s="548"/>
      <c r="B65" s="556"/>
      <c r="C65" s="556"/>
      <c r="D65" s="556"/>
      <c r="E65" s="557"/>
      <c r="F65" s="558"/>
      <c r="G65" s="550"/>
    </row>
    <row r="66" spans="1:7">
      <c r="A66" s="559" t="str">
        <f>'Títulos y textos'!$A$35</f>
        <v>UNIDADES EXTERIORES DE ALTA EFICIENCIA (HP)</v>
      </c>
      <c r="B66" s="552"/>
      <c r="C66" s="556"/>
      <c r="D66" s="556"/>
      <c r="E66" s="557"/>
      <c r="F66" s="558"/>
      <c r="G66" s="550"/>
    </row>
    <row r="67" spans="1:7" ht="14.1" customHeight="1">
      <c r="A67" s="730"/>
      <c r="B67" s="499" t="str">
        <f>IF(MID(C67,1,3)="KIT",_xlfn.XLOOKUP(C67,Kits!C:C,Kits!B:B,"-",0,1),VLOOKUP(C67,'Pricing source'!B:C,2,0))</f>
        <v>5025232945603</v>
      </c>
      <c r="C67" s="500" t="s">
        <v>3</v>
      </c>
      <c r="D67" s="500"/>
      <c r="E67" s="513" t="s">
        <v>2824</v>
      </c>
      <c r="F67" s="502">
        <f>IFERROR(IF(MID(C67,1,3)="KIT",VLOOKUP(C67,Kits!C:P,14,0),VLOOKUP(C67,'Pricing source'!B:L,3,0)),0)</f>
        <v>3625</v>
      </c>
      <c r="G67" s="550"/>
    </row>
    <row r="68" spans="1:7" ht="14.1" customHeight="1">
      <c r="A68" s="730"/>
      <c r="B68" s="503" t="str">
        <f>IF(MID(C68,1,3)="KIT",_xlfn.XLOOKUP(C68,Kits!C:C,Kits!B:B,"-",0,1),VLOOKUP(C68,'Pricing source'!B:C,2,0))</f>
        <v>5025232945610</v>
      </c>
      <c r="C68" s="523" t="s">
        <v>4</v>
      </c>
      <c r="D68" s="523"/>
      <c r="E68" s="514" t="s">
        <v>2825</v>
      </c>
      <c r="F68" s="505">
        <f>IFERROR(IF(MID(C68,1,3)="KIT",VLOOKUP(C68,Kits!C:P,14,0),VLOOKUP(C68,'Pricing source'!B:L,3,0)),0)</f>
        <v>4365</v>
      </c>
      <c r="G68" s="550"/>
    </row>
    <row r="69" spans="1:7" ht="14.1" customHeight="1">
      <c r="A69" s="548"/>
      <c r="B69" s="527" t="str">
        <f>IF(MID(C69,1,3)="KIT",_xlfn.XLOOKUP(C69,Kits!C:C,Kits!B:B,"-",0,1),VLOOKUP(C69,'Pricing source'!B:C,2,0))</f>
        <v>5025232945627</v>
      </c>
      <c r="C69" s="527" t="s">
        <v>5</v>
      </c>
      <c r="D69" s="527"/>
      <c r="E69" s="528" t="s">
        <v>2826</v>
      </c>
      <c r="F69" s="511">
        <f>IFERROR(IF(MID(C69,1,3)="KIT",VLOOKUP(C69,Kits!C:P,14,0),VLOOKUP(C69,'Pricing source'!B:L,3,0)),0)</f>
        <v>4704</v>
      </c>
      <c r="G69" s="550"/>
    </row>
    <row r="70" spans="1:7">
      <c r="A70" s="548"/>
      <c r="B70" s="556"/>
      <c r="C70" s="556"/>
      <c r="D70" s="556"/>
      <c r="E70" s="557"/>
      <c r="F70" s="558"/>
      <c r="G70" s="550"/>
    </row>
    <row r="71" spans="1:7" ht="21">
      <c r="A71" s="320" t="str">
        <f>'Títulos y textos'!A54</f>
        <v>AQUAREA SERIE K (R32)</v>
      </c>
      <c r="B71" s="320"/>
      <c r="C71" s="320"/>
      <c r="D71" s="320"/>
      <c r="E71" s="320"/>
      <c r="F71" s="320"/>
      <c r="G71" s="550"/>
    </row>
    <row r="72" spans="1:7">
      <c r="A72" s="553"/>
      <c r="B72" s="552"/>
      <c r="C72" s="553"/>
      <c r="D72" s="553"/>
      <c r="E72" s="554"/>
      <c r="F72" s="558"/>
      <c r="G72" s="550"/>
    </row>
    <row r="73" spans="1:7" ht="18.75">
      <c r="A73" s="555" t="str">
        <f>'Títulos y textos'!A26</f>
        <v>KITS COMPLETOS</v>
      </c>
      <c r="B73" s="552"/>
      <c r="C73" s="553"/>
      <c r="D73" s="553"/>
      <c r="E73" s="554"/>
      <c r="F73" s="558"/>
      <c r="G73" s="550"/>
    </row>
    <row r="74" spans="1:7">
      <c r="A74" s="321"/>
      <c r="B74" s="321"/>
      <c r="C74" s="321"/>
      <c r="D74" s="321"/>
      <c r="E74" s="321"/>
      <c r="F74" s="321"/>
      <c r="G74" s="550"/>
    </row>
    <row r="75" spans="1:7">
      <c r="A75" s="553"/>
      <c r="B75" s="552"/>
      <c r="C75" s="553"/>
      <c r="D75" s="553"/>
      <c r="E75" s="554"/>
      <c r="F75" s="558"/>
      <c r="G75" s="550"/>
    </row>
    <row r="76" spans="1:7">
      <c r="A76" s="788" t="str">
        <f>'Títulos y textos'!A27</f>
        <v>KITS DE ALTA EFICIENCIA (HP)</v>
      </c>
      <c r="B76" s="552"/>
      <c r="C76" s="553"/>
      <c r="D76" s="553"/>
      <c r="E76" s="554"/>
      <c r="F76" s="558"/>
      <c r="G76" s="550"/>
    </row>
    <row r="77" spans="1:7">
      <c r="A77" s="553"/>
      <c r="B77" s="519" t="str">
        <f>IF(MID(C77,1,3)="KIT",_xlfn.XLOOKUP(C77,Kits!C:C,Kits!B:B,"-",0,1),VLOOKUP(C77,'Pricing source'!B:C,2,0))</f>
        <v>4010869383455</v>
      </c>
      <c r="C77" s="529" t="s">
        <v>890</v>
      </c>
      <c r="D77" s="529"/>
      <c r="E77" s="501" t="s">
        <v>4095</v>
      </c>
      <c r="F77" s="502">
        <f>IFERROR(IF(MID(C77,1,3)="KIT",VLOOKUP(C77,Kits!C:P,14,0),VLOOKUP(C77,'Pricing source'!B:L,3,0)),0)</f>
        <v>6642.8</v>
      </c>
      <c r="G77" s="550"/>
    </row>
    <row r="78" spans="1:7">
      <c r="A78" s="553"/>
      <c r="B78" s="520" t="str">
        <f>IF(MID(C78,1,3)="KIT",_xlfn.XLOOKUP(C78,Kits!C:C,Kits!B:B,"-",0,1),VLOOKUP(C78,'Pricing source'!B:C,2,0))</f>
        <v>4010869383585</v>
      </c>
      <c r="C78" s="530" t="s">
        <v>896</v>
      </c>
      <c r="D78" s="530"/>
      <c r="E78" s="504" t="s">
        <v>4096</v>
      </c>
      <c r="F78" s="505">
        <f>IFERROR(IF(MID(C78,1,3)="KIT",VLOOKUP(C78,Kits!C:P,14,0),VLOOKUP(C78,'Pricing source'!B:L,3,0)),0)</f>
        <v>6851.8</v>
      </c>
      <c r="G78" s="550"/>
    </row>
    <row r="79" spans="1:7">
      <c r="A79" s="553"/>
      <c r="B79" s="520" t="str">
        <f>IF(MID(C79,1,3)="KIT",_xlfn.XLOOKUP(C79,Kits!C:C,Kits!B:B,"-",0,1),VLOOKUP(C79,'Pricing source'!B:C,2,0))</f>
        <v>4010869383424</v>
      </c>
      <c r="C79" s="530" t="s">
        <v>905</v>
      </c>
      <c r="D79" s="530"/>
      <c r="E79" s="504" t="s">
        <v>4097</v>
      </c>
      <c r="F79" s="505">
        <f>IFERROR(IF(MID(C79,1,3)="KIT",VLOOKUP(C79,Kits!C:P,14,0),VLOOKUP(C79,'Pricing source'!B:L,3,0)),0)</f>
        <v>7385.8</v>
      </c>
      <c r="G79" s="550"/>
    </row>
    <row r="80" spans="1:7">
      <c r="A80" s="553"/>
      <c r="B80" s="520" t="str">
        <f>IF(MID(C80,1,3)="KIT",_xlfn.XLOOKUP(C80,Kits!C:C,Kits!B:B,"-",0,1),VLOOKUP(C80,'Pricing source'!B:C,2,0))</f>
        <v>4010869383462</v>
      </c>
      <c r="C80" s="530" t="s">
        <v>914</v>
      </c>
      <c r="D80" s="530"/>
      <c r="E80" s="504" t="s">
        <v>4098</v>
      </c>
      <c r="F80" s="505">
        <f>IFERROR(IF(MID(C80,1,3)="KIT",VLOOKUP(C80,Kits!C:P,14,0),VLOOKUP(C80,'Pricing source'!B:L,3,0)),0)</f>
        <v>7759.8</v>
      </c>
      <c r="G80" s="550"/>
    </row>
    <row r="81" spans="1:7">
      <c r="A81" s="553"/>
      <c r="B81" s="520" t="str">
        <f>IF(MID(C81,1,3)="KIT",_xlfn.XLOOKUP(C81,Kits!C:C,Kits!B:B,"-",0,1),VLOOKUP(C81,'Pricing source'!B:C,2,0))</f>
        <v>-</v>
      </c>
      <c r="C81" s="530" t="s">
        <v>2828</v>
      </c>
      <c r="D81" s="530"/>
      <c r="E81" s="504" t="s">
        <v>4164</v>
      </c>
      <c r="F81" s="505">
        <f>IFERROR(IF(MID(C81,1,3)="KIT",VLOOKUP(C81,Kits!C:P,14,0),VLOOKUP(C81,'Pricing source'!B:L,3,0)),0)</f>
        <v>10005.900000000001</v>
      </c>
      <c r="G81" s="550"/>
    </row>
    <row r="82" spans="1:7">
      <c r="A82" s="553"/>
      <c r="B82" s="520" t="str">
        <f>IF(MID(C82,1,3)="KIT",_xlfn.XLOOKUP(C82,Kits!C:C,Kits!B:B,"-",0,1),VLOOKUP(C82,'Pricing source'!B:C,2,0))</f>
        <v>-</v>
      </c>
      <c r="C82" s="530" t="s">
        <v>3831</v>
      </c>
      <c r="D82" s="530"/>
      <c r="E82" s="504" t="s">
        <v>4166</v>
      </c>
      <c r="F82" s="505">
        <f>IFERROR(IF(MID(C82,1,3)="KIT",VLOOKUP(C82,Kits!C:P,14,0),VLOOKUP(C82,'Pricing source'!B:L,3,0)),0)</f>
        <v>11326.4</v>
      </c>
      <c r="G82" s="550"/>
    </row>
    <row r="83" spans="1:7">
      <c r="A83" s="553"/>
      <c r="B83" s="533" t="str">
        <f>IF(MID(C83,1,3)="KIT",_xlfn.XLOOKUP(C83,Kits!C:C,Kits!B:B,"-",0,1),VLOOKUP(C83,'Pricing source'!B:C,2,0))</f>
        <v>4010869383370</v>
      </c>
      <c r="C83" s="534" t="s">
        <v>892</v>
      </c>
      <c r="D83" s="534"/>
      <c r="E83" s="525" t="s">
        <v>4099</v>
      </c>
      <c r="F83" s="526">
        <f>IFERROR(IF(MID(C83,1,3)="KIT",VLOOKUP(C83,Kits!C:P,14,0),VLOOKUP(C83,'Pricing source'!B:L,3,0)),0)</f>
        <v>8040</v>
      </c>
      <c r="G83" s="550"/>
    </row>
    <row r="84" spans="1:7">
      <c r="A84" s="553"/>
      <c r="B84" s="520" t="str">
        <f>IF(MID(C84,1,3)="KIT",_xlfn.XLOOKUP(C84,Kits!C:C,Kits!B:B,"-",0,1),VLOOKUP(C84,'Pricing source'!B:C,2,0))</f>
        <v>4010869383363</v>
      </c>
      <c r="C84" s="530" t="s">
        <v>898</v>
      </c>
      <c r="D84" s="530"/>
      <c r="E84" s="504" t="s">
        <v>4100</v>
      </c>
      <c r="F84" s="505">
        <f>IFERROR(IF(MID(C84,1,3)="KIT",VLOOKUP(C84,Kits!C:P,14,0),VLOOKUP(C84,'Pricing source'!B:L,3,0)),0)</f>
        <v>8249</v>
      </c>
      <c r="G84" s="550"/>
    </row>
    <row r="85" spans="1:7">
      <c r="A85" s="553"/>
      <c r="B85" s="520" t="str">
        <f>IF(MID(C85,1,3)="KIT",_xlfn.XLOOKUP(C85,Kits!C:C,Kits!B:B,"-",0,1),VLOOKUP(C85,'Pricing source'!B:C,2,0))</f>
        <v>4010869383349</v>
      </c>
      <c r="C85" s="530" t="s">
        <v>907</v>
      </c>
      <c r="D85" s="530"/>
      <c r="E85" s="504" t="s">
        <v>4101</v>
      </c>
      <c r="F85" s="505">
        <f>IFERROR(IF(MID(C85,1,3)="KIT",VLOOKUP(C85,Kits!C:P,14,0),VLOOKUP(C85,'Pricing source'!B:L,3,0)),0)</f>
        <v>8783</v>
      </c>
      <c r="G85" s="550"/>
    </row>
    <row r="86" spans="1:7">
      <c r="A86" s="553"/>
      <c r="B86" s="520" t="str">
        <f>IF(MID(C86,1,3)="KIT",_xlfn.XLOOKUP(C86,Kits!C:C,Kits!B:B,"-",0,1),VLOOKUP(C86,'Pricing source'!B:C,2,0))</f>
        <v>4010869383554</v>
      </c>
      <c r="C86" s="530" t="s">
        <v>916</v>
      </c>
      <c r="D86" s="530"/>
      <c r="E86" s="504" t="s">
        <v>4102</v>
      </c>
      <c r="F86" s="505">
        <f>IFERROR(IF(MID(C86,1,3)="KIT",VLOOKUP(C86,Kits!C:P,14,0),VLOOKUP(C86,'Pricing source'!B:L,3,0)),0)</f>
        <v>9157</v>
      </c>
      <c r="G86" s="550"/>
    </row>
    <row r="87" spans="1:7">
      <c r="A87" s="553"/>
      <c r="B87" s="520" t="str">
        <f>IF(MID(C87,1,3)="KIT",_xlfn.XLOOKUP(C87,Kits!C:C,Kits!B:B,"-",0,1),VLOOKUP(C87,'Pricing source'!B:C,2,0))</f>
        <v>4010869383523</v>
      </c>
      <c r="C87" s="530" t="s">
        <v>891</v>
      </c>
      <c r="D87" s="530"/>
      <c r="E87" s="504" t="s">
        <v>4103</v>
      </c>
      <c r="F87" s="505">
        <f>IFERROR(IF(MID(C87,1,3)="KIT",VLOOKUP(C87,Kits!C:P,14,0),VLOOKUP(C87,'Pricing source'!B:L,3,0)),0)</f>
        <v>7104.8</v>
      </c>
      <c r="G87" s="550"/>
    </row>
    <row r="88" spans="1:7">
      <c r="A88" s="553"/>
      <c r="B88" s="533" t="str">
        <f>IF(MID(C88,1,3)="KIT",_xlfn.XLOOKUP(C88,Kits!C:C,Kits!B:B,"-",0,1),VLOOKUP(C88,'Pricing source'!B:C,2,0))</f>
        <v>4010869383387</v>
      </c>
      <c r="C88" s="534" t="s">
        <v>897</v>
      </c>
      <c r="D88" s="534"/>
      <c r="E88" s="525" t="s">
        <v>4104</v>
      </c>
      <c r="F88" s="505">
        <f>IFERROR(IF(MID(C88,1,3)="KIT",VLOOKUP(C88,Kits!C:P,14,0),VLOOKUP(C88,'Pricing source'!B:L,3,0)),0)</f>
        <v>7313.8</v>
      </c>
      <c r="G88" s="550"/>
    </row>
    <row r="89" spans="1:7">
      <c r="A89" s="553"/>
      <c r="B89" s="533" t="str">
        <f>IF(MID(C89,1,3)="KIT",_xlfn.XLOOKUP(C89,Kits!C:C,Kits!B:B,"-",0,1),VLOOKUP(C89,'Pricing source'!B:C,2,0))</f>
        <v>4010869383400</v>
      </c>
      <c r="C89" s="534" t="s">
        <v>906</v>
      </c>
      <c r="D89" s="534"/>
      <c r="E89" s="525" t="s">
        <v>4105</v>
      </c>
      <c r="F89" s="505">
        <f>IFERROR(IF(MID(C89,1,3)="KIT",VLOOKUP(C89,Kits!C:P,14,0),VLOOKUP(C89,'Pricing source'!B:L,3,0)),0)</f>
        <v>7847.8</v>
      </c>
      <c r="G89" s="550"/>
    </row>
    <row r="90" spans="1:7">
      <c r="A90" s="553"/>
      <c r="B90" s="533" t="str">
        <f>IF(MID(C90,1,3)="KIT",_xlfn.XLOOKUP(C90,Kits!C:C,Kits!B:B,"-",0,1),VLOOKUP(C90,'Pricing source'!B:C,2,0))</f>
        <v>4010869383509</v>
      </c>
      <c r="C90" s="534" t="s">
        <v>915</v>
      </c>
      <c r="D90" s="534"/>
      <c r="E90" s="525" t="s">
        <v>4106</v>
      </c>
      <c r="F90" s="505">
        <f>IFERROR(IF(MID(C90,1,3)="KIT",VLOOKUP(C90,Kits!C:P,14,0),VLOOKUP(C90,'Pricing source'!B:L,3,0)),0)</f>
        <v>8221.7999999999993</v>
      </c>
      <c r="G90" s="550"/>
    </row>
    <row r="91" spans="1:7">
      <c r="A91" s="553"/>
      <c r="B91" s="533" t="str">
        <f>IF(MID(C91,1,3)="KIT",_xlfn.XLOOKUP(C91,Kits!C:C,Kits!B:B,"-",0,1),VLOOKUP(C91,'Pricing source'!B:C,2,0))</f>
        <v>-</v>
      </c>
      <c r="C91" s="534" t="s">
        <v>2827</v>
      </c>
      <c r="D91" s="534"/>
      <c r="E91" s="525" t="s">
        <v>4125</v>
      </c>
      <c r="F91" s="505">
        <f>IFERROR(IF(MID(C91,1,3)="KIT",VLOOKUP(C91,Kits!C:P,14,0),VLOOKUP(C91,'Pricing source'!B:L,3,0)),0)</f>
        <v>10467.900000000001</v>
      </c>
      <c r="G91" s="550"/>
    </row>
    <row r="92" spans="1:7">
      <c r="A92" s="553"/>
      <c r="B92" s="531" t="str">
        <f>IF(MID(C92,1,3)="KIT",_xlfn.XLOOKUP(C92,Kits!C:C,Kits!B:B,"-",0,1),VLOOKUP(C92,'Pricing source'!B:C,2,0))</f>
        <v>-</v>
      </c>
      <c r="C92" s="532" t="s">
        <v>3832</v>
      </c>
      <c r="D92" s="532"/>
      <c r="E92" s="510" t="s">
        <v>4167</v>
      </c>
      <c r="F92" s="511">
        <f>IFERROR(IF(MID(C92,1,3)="KIT",VLOOKUP(C92,Kits!C:P,14,0),VLOOKUP(C92,'Pricing source'!B:L,3,0)),0)</f>
        <v>11788.4</v>
      </c>
      <c r="G92" s="550"/>
    </row>
    <row r="93" spans="1:7">
      <c r="A93" s="553"/>
      <c r="B93" s="533" t="str">
        <f>IF(MID(C93,1,3)="KIT",_xlfn.XLOOKUP(C93,Kits!C:C,Kits!B:B,"-",0,1),VLOOKUP(C93,'Pricing source'!B:C,2,0))</f>
        <v>-</v>
      </c>
      <c r="C93" s="534" t="s">
        <v>4071</v>
      </c>
      <c r="D93" s="534"/>
      <c r="E93" s="525" t="s">
        <v>4171</v>
      </c>
      <c r="F93" s="526">
        <f>IFERROR(IF(MID(C93,1,3)="KIT",VLOOKUP(C93,Kits!C:P,14,0),VLOOKUP(C93,'Pricing source'!B:L,3,0)),0)</f>
        <v>8956</v>
      </c>
      <c r="G93" s="550"/>
    </row>
    <row r="94" spans="1:7">
      <c r="A94" s="553"/>
      <c r="B94" s="533" t="str">
        <f>IF(MID(C94,1,3)="KIT",_xlfn.XLOOKUP(C94,Kits!C:C,Kits!B:B,"-",0,1),VLOOKUP(C94,'Pricing source'!B:C,2,0))</f>
        <v>-</v>
      </c>
      <c r="C94" s="534" t="s">
        <v>4068</v>
      </c>
      <c r="D94" s="534"/>
      <c r="E94" s="504" t="s">
        <v>4124</v>
      </c>
      <c r="F94" s="505">
        <f>IFERROR(IF(MID(C94,1,3)="KIT",VLOOKUP(C94,Kits!C:P,14,0),VLOOKUP(C94,'Pricing source'!B:L,3,0)),0)</f>
        <v>10177</v>
      </c>
      <c r="G94" s="550"/>
    </row>
    <row r="95" spans="1:7">
      <c r="A95" s="553"/>
      <c r="B95" s="533" t="str">
        <f>IF(MID(C95,1,3)="KIT",_xlfn.XLOOKUP(C95,Kits!C:C,Kits!B:B,"-",0,1),VLOOKUP(C95,'Pricing source'!B:C,2,0))</f>
        <v>-</v>
      </c>
      <c r="C95" s="534" t="s">
        <v>4072</v>
      </c>
      <c r="D95" s="534"/>
      <c r="E95" s="504" t="s">
        <v>4172</v>
      </c>
      <c r="F95" s="505">
        <f>IFERROR(IF(MID(C95,1,3)="KIT",VLOOKUP(C95,Kits!C:P,14,0),VLOOKUP(C95,'Pricing source'!B:L,3,0)),0)</f>
        <v>11513.2</v>
      </c>
      <c r="G95" s="550"/>
    </row>
    <row r="96" spans="1:7">
      <c r="A96" s="553"/>
      <c r="B96" s="533" t="str">
        <f>IF(MID(C96,1,3)="KIT",_xlfn.XLOOKUP(C96,Kits!C:C,Kits!B:B,"-",0,1),VLOOKUP(C96,'Pricing source'!B:C,2,0))</f>
        <v>-</v>
      </c>
      <c r="C96" s="534" t="s">
        <v>4132</v>
      </c>
      <c r="D96" s="534"/>
      <c r="E96" s="525" t="s">
        <v>4177</v>
      </c>
      <c r="F96" s="505">
        <f>IFERROR(IF(MID(C96,1,3)="KIT",VLOOKUP(C96,Kits!C:P,14,0),VLOOKUP(C96,'Pricing source'!B:L,3,0)),0)</f>
        <v>9418</v>
      </c>
      <c r="G96" s="550"/>
    </row>
    <row r="97" spans="1:7">
      <c r="A97" s="553"/>
      <c r="B97" s="533" t="str">
        <f>IF(MID(C97,1,3)="KIT",_xlfn.XLOOKUP(C97,Kits!C:C,Kits!B:B,"-",0,1),VLOOKUP(C97,'Pricing source'!B:C,2,0))</f>
        <v>-</v>
      </c>
      <c r="C97" s="534" t="s">
        <v>4069</v>
      </c>
      <c r="D97" s="534"/>
      <c r="E97" s="525" t="s">
        <v>4126</v>
      </c>
      <c r="F97" s="505">
        <f>IFERROR(IF(MID(C97,1,3)="KIT",VLOOKUP(C97,Kits!C:P,14,0),VLOOKUP(C97,'Pricing source'!B:L,3,0)),0)</f>
        <v>10639</v>
      </c>
      <c r="G97" s="550"/>
    </row>
    <row r="98" spans="1:7">
      <c r="A98" s="553"/>
      <c r="B98" s="531" t="str">
        <f>IF(MID(C98,1,3)="KIT",_xlfn.XLOOKUP(C98,Kits!C:C,Kits!B:B,"-",0,1),VLOOKUP(C98,'Pricing source'!B:C,2,0))</f>
        <v>-</v>
      </c>
      <c r="C98" s="532" t="s">
        <v>4070</v>
      </c>
      <c r="D98" s="532"/>
      <c r="E98" s="510" t="s">
        <v>4173</v>
      </c>
      <c r="F98" s="511">
        <f>IFERROR(IF(MID(C98,1,3)="KIT",VLOOKUP(C98,Kits!C:P,14,0),VLOOKUP(C98,'Pricing source'!B:L,3,0)),0)</f>
        <v>11975.2</v>
      </c>
      <c r="G98" s="550"/>
    </row>
    <row r="99" spans="1:7">
      <c r="A99" s="553"/>
      <c r="B99" s="533" t="str">
        <f>IF(MID(C99,1,3)="KIT",_xlfn.XLOOKUP(C99,Kits!C:C,Kits!B:B,"-",0,1),VLOOKUP(C99,'Pricing source'!B:C,2,0))</f>
        <v>-</v>
      </c>
      <c r="C99" s="534" t="s">
        <v>4079</v>
      </c>
      <c r="D99" s="534"/>
      <c r="E99" s="525" t="s">
        <v>4107</v>
      </c>
      <c r="F99" s="526">
        <f>IFERROR(IF(MID(C99,1,3)="KIT",VLOOKUP(C99,Kits!C:P,14,0),VLOOKUP(C99,'Pricing source'!B:L,3,0)),0)</f>
        <v>10621</v>
      </c>
      <c r="G99" s="550"/>
    </row>
    <row r="100" spans="1:7">
      <c r="A100" s="553"/>
      <c r="B100" s="533" t="str">
        <f>IF(MID(C100,1,3)="KIT",_xlfn.XLOOKUP(C100,Kits!C:C,Kits!B:B,"-",0,1),VLOOKUP(C100,'Pricing source'!B:C,2,0))</f>
        <v>-</v>
      </c>
      <c r="C100" s="534" t="s">
        <v>4080</v>
      </c>
      <c r="D100" s="534"/>
      <c r="E100" s="525" t="s">
        <v>4108</v>
      </c>
      <c r="F100" s="505">
        <f>IFERROR(IF(MID(C100,1,3)="KIT",VLOOKUP(C100,Kits!C:P,14,0),VLOOKUP(C100,'Pricing source'!B:L,3,0)),0)</f>
        <v>11755</v>
      </c>
      <c r="G100" s="550"/>
    </row>
    <row r="101" spans="1:7">
      <c r="A101" s="553"/>
      <c r="B101" s="533" t="str">
        <f>IF(MID(C101,1,3)="KIT",_xlfn.XLOOKUP(C101,Kits!C:C,Kits!B:B,"-",0,1),VLOOKUP(C101,'Pricing source'!B:C,2,0))</f>
        <v>-</v>
      </c>
      <c r="C101" s="534" t="s">
        <v>4081</v>
      </c>
      <c r="D101" s="534"/>
      <c r="E101" s="525" t="s">
        <v>4109</v>
      </c>
      <c r="F101" s="505">
        <f>IFERROR(IF(MID(C101,1,3)="KIT",VLOOKUP(C101,Kits!C:P,14,0),VLOOKUP(C101,'Pricing source'!B:L,3,0)),0)</f>
        <v>13356</v>
      </c>
      <c r="G101" s="550"/>
    </row>
    <row r="102" spans="1:7">
      <c r="A102" s="553"/>
      <c r="B102" s="533" t="str">
        <f>IF(MID(C102,1,3)="KIT",_xlfn.XLOOKUP(C102,Kits!C:C,Kits!B:B,"-",0,1),VLOOKUP(C102,'Pricing source'!B:C,2,0))</f>
        <v>-</v>
      </c>
      <c r="C102" s="534" t="s">
        <v>4082</v>
      </c>
      <c r="D102" s="534"/>
      <c r="E102" s="525" t="s">
        <v>4110</v>
      </c>
      <c r="F102" s="505">
        <f>IFERROR(IF(MID(C102,1,3)="KIT",VLOOKUP(C102,Kits!C:P,14,0),VLOOKUP(C102,'Pricing source'!B:L,3,0)),0)</f>
        <v>11291</v>
      </c>
      <c r="G102" s="550"/>
    </row>
    <row r="103" spans="1:7">
      <c r="A103" s="553"/>
      <c r="B103" s="533" t="str">
        <f>IF(MID(C103,1,3)="KIT",_xlfn.XLOOKUP(C103,Kits!C:C,Kits!B:B,"-",0,1),VLOOKUP(C103,'Pricing source'!B:C,2,0))</f>
        <v>-</v>
      </c>
      <c r="C103" s="534" t="s">
        <v>4083</v>
      </c>
      <c r="D103" s="534"/>
      <c r="E103" s="525" t="s">
        <v>4111</v>
      </c>
      <c r="F103" s="505">
        <f>IFERROR(IF(MID(C103,1,3)="KIT",VLOOKUP(C103,Kits!C:P,14,0),VLOOKUP(C103,'Pricing source'!B:L,3,0)),0)</f>
        <v>12425</v>
      </c>
      <c r="G103" s="550"/>
    </row>
    <row r="104" spans="1:7">
      <c r="A104" s="553"/>
      <c r="B104" s="531" t="str">
        <f>IF(MID(C104,1,3)="KIT",_xlfn.XLOOKUP(C104,Kits!C:C,Kits!B:B,"-",0,1),VLOOKUP(C104,'Pricing source'!B:C,2,0))</f>
        <v>-</v>
      </c>
      <c r="C104" s="532" t="s">
        <v>4084</v>
      </c>
      <c r="D104" s="532"/>
      <c r="E104" s="510" t="s">
        <v>4112</v>
      </c>
      <c r="F104" s="511">
        <f>IFERROR(IF(MID(C104,1,3)="KIT",VLOOKUP(C104,Kits!C:P,14,0),VLOOKUP(C104,'Pricing source'!B:L,3,0)),0)</f>
        <v>13818</v>
      </c>
      <c r="G104" s="550"/>
    </row>
    <row r="105" spans="1:7">
      <c r="A105" s="553"/>
      <c r="B105" s="533" t="str">
        <f>IF(MID(C105,1,3)="KIT",_xlfn.XLOOKUP(C105,Kits!C:C,Kits!B:B,"-",0,1),VLOOKUP(C105,'Pricing source'!B:C,2,0))</f>
        <v>-</v>
      </c>
      <c r="C105" s="534" t="s">
        <v>4073</v>
      </c>
      <c r="D105" s="534"/>
      <c r="E105" s="525" t="s">
        <v>4153</v>
      </c>
      <c r="F105" s="526">
        <f>IFERROR(IF(MID(C105,1,3)="KIT",VLOOKUP(C105,Kits!C:P,14,0),VLOOKUP(C105,'Pricing source'!B:L,3,0)),0)</f>
        <v>12044</v>
      </c>
      <c r="G105" s="550"/>
    </row>
    <row r="106" spans="1:7">
      <c r="A106" s="553"/>
      <c r="B106" s="533" t="str">
        <f>IF(MID(C106,1,3)="KIT",_xlfn.XLOOKUP(C106,Kits!C:C,Kits!B:B,"-",0,1),VLOOKUP(C106,'Pricing source'!B:C,2,0))</f>
        <v>-</v>
      </c>
      <c r="C106" s="534" t="s">
        <v>4074</v>
      </c>
      <c r="D106" s="534"/>
      <c r="E106" s="525" t="s">
        <v>4154</v>
      </c>
      <c r="F106" s="505">
        <f>IFERROR(IF(MID(C106,1,3)="KIT",VLOOKUP(C106,Kits!C:P,14,0),VLOOKUP(C106,'Pricing source'!B:L,3,0)),0)</f>
        <v>13178</v>
      </c>
      <c r="G106" s="550"/>
    </row>
    <row r="107" spans="1:7">
      <c r="A107" s="553"/>
      <c r="B107" s="533" t="str">
        <f>IF(MID(C107,1,3)="KIT",_xlfn.XLOOKUP(C107,Kits!C:C,Kits!B:B,"-",0,1),VLOOKUP(C107,'Pricing source'!B:C,2,0))</f>
        <v>-</v>
      </c>
      <c r="C107" s="534" t="s">
        <v>4075</v>
      </c>
      <c r="D107" s="534"/>
      <c r="E107" s="525" t="s">
        <v>4155</v>
      </c>
      <c r="F107" s="505">
        <f>IFERROR(IF(MID(C107,1,3)="KIT",VLOOKUP(C107,Kits!C:P,14,0),VLOOKUP(C107,'Pricing source'!B:L,3,0)),0)</f>
        <v>13577</v>
      </c>
      <c r="G107" s="550"/>
    </row>
    <row r="108" spans="1:7">
      <c r="A108" s="553"/>
      <c r="B108" s="533" t="str">
        <f>IF(MID(C108,1,3)="KIT",_xlfn.XLOOKUP(C108,Kits!C:C,Kits!B:B,"-",0,1),VLOOKUP(C108,'Pricing source'!B:C,2,0))</f>
        <v>-</v>
      </c>
      <c r="C108" s="534" t="s">
        <v>4076</v>
      </c>
      <c r="D108" s="534"/>
      <c r="E108" s="525" t="s">
        <v>4156</v>
      </c>
      <c r="F108" s="505">
        <f>IFERROR(IF(MID(C108,1,3)="KIT",VLOOKUP(C108,Kits!C:P,14,0),VLOOKUP(C108,'Pricing source'!B:L,3,0)),0)</f>
        <v>12731</v>
      </c>
      <c r="G108" s="550"/>
    </row>
    <row r="109" spans="1:7">
      <c r="A109" s="553"/>
      <c r="B109" s="533" t="str">
        <f>IF(MID(C109,1,3)="KIT",_xlfn.XLOOKUP(C109,Kits!C:C,Kits!B:B,"-",0,1),VLOOKUP(C109,'Pricing source'!B:C,2,0))</f>
        <v>-</v>
      </c>
      <c r="C109" s="534" t="s">
        <v>4077</v>
      </c>
      <c r="D109" s="534"/>
      <c r="E109" s="525" t="s">
        <v>4157</v>
      </c>
      <c r="F109" s="505">
        <f>IFERROR(IF(MID(C109,1,3)="KIT",VLOOKUP(C109,Kits!C:P,14,0),VLOOKUP(C109,'Pricing source'!B:L,3,0)),0)</f>
        <v>13865</v>
      </c>
      <c r="G109" s="550"/>
    </row>
    <row r="110" spans="1:7">
      <c r="A110" s="553"/>
      <c r="B110" s="531" t="str">
        <f>IF(MID(C110,1,3)="KIT",_xlfn.XLOOKUP(C110,Kits!C:C,Kits!B:B,"-",0,1),VLOOKUP(C110,'Pricing source'!B:C,2,0))</f>
        <v>-</v>
      </c>
      <c r="C110" s="532" t="s">
        <v>4078</v>
      </c>
      <c r="D110" s="532"/>
      <c r="E110" s="510" t="s">
        <v>4158</v>
      </c>
      <c r="F110" s="511">
        <f>IFERROR(IF(MID(C110,1,3)="KIT",VLOOKUP(C110,Kits!C:P,14,0),VLOOKUP(C110,'Pricing source'!B:L,3,0)),0)</f>
        <v>14039</v>
      </c>
      <c r="G110" s="550"/>
    </row>
    <row r="111" spans="1:7">
      <c r="A111" s="553"/>
      <c r="B111" s="533" t="str">
        <f>IF(MID(C111,1,3)="KIT",_xlfn.XLOOKUP(C111,Kits!C:C,Kits!B:B,"-",0,1),VLOOKUP(C111,'Pricing source'!B:C,2,0))</f>
        <v>4010869384971</v>
      </c>
      <c r="C111" s="534" t="s">
        <v>955</v>
      </c>
      <c r="D111" s="534"/>
      <c r="E111" s="525" t="s">
        <v>4113</v>
      </c>
      <c r="F111" s="526">
        <f>IFERROR(IF(MID(C111,1,3)="KIT",VLOOKUP(C111,Kits!C:P,14,0),VLOOKUP(C111,'Pricing source'!B:L,3,0)),0)</f>
        <v>5323</v>
      </c>
      <c r="G111" s="550"/>
    </row>
    <row r="112" spans="1:7">
      <c r="A112" s="553"/>
      <c r="B112" s="533" t="str">
        <f>IF(MID(C112,1,3)="KIT",_xlfn.XLOOKUP(C112,Kits!C:C,Kits!B:B,"-",0,1),VLOOKUP(C112,'Pricing source'!B:C,2,0))</f>
        <v>4010869385053</v>
      </c>
      <c r="C112" s="534" t="s">
        <v>957</v>
      </c>
      <c r="D112" s="534"/>
      <c r="E112" s="525" t="s">
        <v>4114</v>
      </c>
      <c r="F112" s="505">
        <f>IFERROR(IF(MID(C112,1,3)="KIT",VLOOKUP(C112,Kits!C:P,14,0),VLOOKUP(C112,'Pricing source'!B:L,3,0)),0)</f>
        <v>5532</v>
      </c>
      <c r="G112" s="550"/>
    </row>
    <row r="113" spans="1:7">
      <c r="A113" s="553"/>
      <c r="B113" s="520" t="str">
        <f>IF(MID(C113,1,3)="KIT",_xlfn.XLOOKUP(C113,Kits!C:C,Kits!B:B,"-",0,1),VLOOKUP(C113,'Pricing source'!B:C,2,0))</f>
        <v>4010869385015</v>
      </c>
      <c r="C113" s="530" t="s">
        <v>960</v>
      </c>
      <c r="D113" s="530"/>
      <c r="E113" s="504" t="s">
        <v>4115</v>
      </c>
      <c r="F113" s="505">
        <f>IFERROR(IF(MID(C113,1,3)="KIT",VLOOKUP(C113,Kits!C:P,14,0),VLOOKUP(C113,'Pricing source'!B:L,3,0)),0)</f>
        <v>6066</v>
      </c>
      <c r="G113" s="550"/>
    </row>
    <row r="114" spans="1:7">
      <c r="A114" s="553"/>
      <c r="B114" s="520" t="str">
        <f>IF(MID(C114,1,3)="KIT",_xlfn.XLOOKUP(C114,Kits!C:C,Kits!B:B,"-",0,1),VLOOKUP(C114,'Pricing source'!B:C,2,0))</f>
        <v>4010869385022</v>
      </c>
      <c r="C114" s="530" t="s">
        <v>964</v>
      </c>
      <c r="D114" s="530"/>
      <c r="E114" s="504" t="s">
        <v>4116</v>
      </c>
      <c r="F114" s="505">
        <f>IFERROR(IF(MID(C114,1,3)="KIT",VLOOKUP(C114,Kits!C:P,14,0),VLOOKUP(C114,'Pricing source'!B:L,3,0)),0)</f>
        <v>6440</v>
      </c>
      <c r="G114" s="550"/>
    </row>
    <row r="115" spans="1:7">
      <c r="A115" s="553"/>
      <c r="B115" s="520" t="str">
        <f>IF(MID(C115,1,3)="KIT",_xlfn.XLOOKUP(C115,Kits!C:C,Kits!B:B,"-",0,1),VLOOKUP(C115,'Pricing source'!B:C,2,0))</f>
        <v>-</v>
      </c>
      <c r="C115" s="530" t="s">
        <v>2829</v>
      </c>
      <c r="D115" s="530"/>
      <c r="E115" s="504" t="s">
        <v>4178</v>
      </c>
      <c r="F115" s="505">
        <f>IFERROR(IF(MID(C115,1,3)="KIT",VLOOKUP(C115,Kits!C:P,14,0),VLOOKUP(C115,'Pricing source'!B:L,3,0)),0)</f>
        <v>8306</v>
      </c>
      <c r="G115" s="550"/>
    </row>
    <row r="116" spans="1:7">
      <c r="A116" s="553"/>
      <c r="B116" s="531" t="str">
        <f>IF(MID(C116,1,3)="KIT",_xlfn.XLOOKUP(C116,Kits!C:C,Kits!B:B,"-",0,1),VLOOKUP(C116,'Pricing source'!B:C,2,0))</f>
        <v>-</v>
      </c>
      <c r="C116" s="532" t="s">
        <v>3830</v>
      </c>
      <c r="D116" s="532"/>
      <c r="E116" s="510" t="s">
        <v>4174</v>
      </c>
      <c r="F116" s="511">
        <f>IFERROR(IF(MID(C116,1,3)="KIT",VLOOKUP(C116,Kits!C:P,14,0),VLOOKUP(C116,'Pricing source'!B:L,3,0)),0)</f>
        <v>9472.2000000000007</v>
      </c>
      <c r="G116" s="550"/>
    </row>
    <row r="117" spans="1:7">
      <c r="A117" s="553"/>
      <c r="B117" s="533" t="str">
        <f>IF(MID(C117,1,3)="KIT",_xlfn.XLOOKUP(C117,Kits!C:C,Kits!B:B,"-",0,1),VLOOKUP(C117,'Pricing source'!B:C,2,0))</f>
        <v>-</v>
      </c>
      <c r="C117" s="534" t="s">
        <v>4204</v>
      </c>
      <c r="D117" s="534"/>
      <c r="E117" s="525" t="s">
        <v>4207</v>
      </c>
      <c r="F117" s="526">
        <f>IFERROR(IF(MID(C117,1,3)="KIT",VLOOKUP(C117,Kits!C:P,14,0),VLOOKUP(C117,'Pricing source'!B:L,3,0)),0)</f>
        <v>7625</v>
      </c>
      <c r="G117" s="550"/>
    </row>
    <row r="118" spans="1:7">
      <c r="A118" s="553"/>
      <c r="B118" s="533" t="str">
        <f>IF(MID(C118,1,3)="KIT",_xlfn.XLOOKUP(C118,Kits!C:C,Kits!B:B,"-",0,1),VLOOKUP(C118,'Pricing source'!B:C,2,0))</f>
        <v>-</v>
      </c>
      <c r="C118" s="534" t="s">
        <v>4205</v>
      </c>
      <c r="D118" s="534"/>
      <c r="E118" s="525" t="s">
        <v>4208</v>
      </c>
      <c r="F118" s="505">
        <f>IFERROR(IF(MID(C118,1,3)="KIT",VLOOKUP(C118,Kits!C:P,14,0),VLOOKUP(C118,'Pricing source'!B:L,3,0)),0)</f>
        <v>9318</v>
      </c>
      <c r="G118" s="550"/>
    </row>
    <row r="119" spans="1:7">
      <c r="A119" s="553"/>
      <c r="B119" s="531" t="str">
        <f>IF(MID(C119,1,3)="KIT",_xlfn.XLOOKUP(C119,Kits!C:C,Kits!B:B,"-",0,1),VLOOKUP(C119,'Pricing source'!B:C,2,0))</f>
        <v>-</v>
      </c>
      <c r="C119" s="532" t="s">
        <v>4206</v>
      </c>
      <c r="D119" s="532"/>
      <c r="E119" s="510" t="s">
        <v>4209</v>
      </c>
      <c r="F119" s="511">
        <f>IFERROR(IF(MID(C119,1,3)="KIT",VLOOKUP(C119,Kits!C:P,14,0),VLOOKUP(C119,'Pricing source'!B:L,3,0)),0)</f>
        <v>10616</v>
      </c>
      <c r="G119" s="550"/>
    </row>
    <row r="120" spans="1:7">
      <c r="A120" s="553"/>
      <c r="B120" s="552"/>
      <c r="C120" s="744"/>
      <c r="D120" s="744"/>
      <c r="E120" s="554"/>
      <c r="F120" s="558"/>
      <c r="G120" s="550"/>
    </row>
    <row r="121" spans="1:7">
      <c r="A121" s="789"/>
      <c r="B121" s="556"/>
      <c r="C121" s="556"/>
      <c r="D121" s="556"/>
      <c r="E121" s="557"/>
      <c r="F121" s="558"/>
      <c r="G121" s="550"/>
    </row>
    <row r="122" spans="1:7">
      <c r="A122" s="788" t="str">
        <f>'Títulos y textos'!A28</f>
        <v>KITS DE POTENCIA CONTINUA (T-CAP)</v>
      </c>
      <c r="B122" s="552"/>
      <c r="C122" s="553"/>
      <c r="D122" s="553"/>
      <c r="E122" s="554"/>
      <c r="F122" s="558"/>
      <c r="G122" s="550"/>
    </row>
    <row r="123" spans="1:7">
      <c r="A123" s="553"/>
      <c r="B123" s="519" t="str">
        <f>IF(MID(C123,1,3)="KIT",_xlfn.XLOOKUP(C123,Kits!C:C,Kits!B:B,"-",0,1),VLOOKUP(C123,'Pricing source'!B:C,2,0))</f>
        <v>4010869383325</v>
      </c>
      <c r="C123" s="529" t="s">
        <v>929</v>
      </c>
      <c r="D123" s="529"/>
      <c r="E123" s="501" t="s">
        <v>4179</v>
      </c>
      <c r="F123" s="502">
        <f>IFERROR(IF(MID(C123,1,3)="KIT",VLOOKUP(C123,Kits!C:P,14,0),VLOOKUP(C123,'Pricing source'!B:L,3,0)),0)</f>
        <v>10239.900000000001</v>
      </c>
      <c r="G123" s="550"/>
    </row>
    <row r="124" spans="1:7">
      <c r="A124" s="553"/>
      <c r="B124" s="520" t="str">
        <f>IF(MID(C124,1,3)="KIT",_xlfn.XLOOKUP(C124,Kits!C:C,Kits!B:B,"-",0,1),VLOOKUP(C124,'Pricing source'!B:C,2,0))</f>
        <v>4010869383486</v>
      </c>
      <c r="C124" s="530" t="s">
        <v>935</v>
      </c>
      <c r="D124" s="530"/>
      <c r="E124" s="504" t="s">
        <v>4180</v>
      </c>
      <c r="F124" s="505">
        <f>IFERROR(IF(MID(C124,1,3)="KIT",VLOOKUP(C124,Kits!C:P,14,0),VLOOKUP(C124,'Pricing source'!B:L,3,0)),0)</f>
        <v>11030.900000000001</v>
      </c>
      <c r="G124" s="550"/>
    </row>
    <row r="125" spans="1:7">
      <c r="A125" s="553"/>
      <c r="B125" s="520" t="str">
        <f>IF(MID(C125,1,3)="KIT",_xlfn.XLOOKUP(C125,Kits!C:C,Kits!B:B,"-",0,1),VLOOKUP(C125,'Pricing source'!B:C,2,0))</f>
        <v>4010869383530</v>
      </c>
      <c r="C125" s="530" t="s">
        <v>930</v>
      </c>
      <c r="D125" s="530"/>
      <c r="E125" s="504" t="s">
        <v>4181</v>
      </c>
      <c r="F125" s="505">
        <f>IFERROR(IF(MID(C125,1,3)="KIT",VLOOKUP(C125,Kits!C:P,14,0),VLOOKUP(C125,'Pricing source'!B:L,3,0)),0)</f>
        <v>10701.900000000001</v>
      </c>
      <c r="G125" s="550"/>
    </row>
    <row r="126" spans="1:7">
      <c r="A126" s="553"/>
      <c r="B126" s="531" t="str">
        <f>IF(MID(C126,1,3)="KIT",_xlfn.XLOOKUP(C126,Kits!C:C,Kits!B:B,"-",0,1),VLOOKUP(C126,'Pricing source'!B:C,2,0))</f>
        <v>4010869383561</v>
      </c>
      <c r="C126" s="532" t="s">
        <v>936</v>
      </c>
      <c r="D126" s="532"/>
      <c r="E126" s="510" t="s">
        <v>4182</v>
      </c>
      <c r="F126" s="511">
        <f>IFERROR(IF(MID(C126,1,3)="KIT",VLOOKUP(C126,Kits!C:P,14,0),VLOOKUP(C126,'Pricing source'!B:L,3,0)),0)</f>
        <v>11492.900000000001</v>
      </c>
      <c r="G126" s="550"/>
    </row>
    <row r="127" spans="1:7">
      <c r="A127" s="553"/>
      <c r="B127" s="533" t="str">
        <f>IF(MID(C127,1,3)="KIT",_xlfn.XLOOKUP(C127,Kits!C:C,Kits!B:B,"-",0,1),VLOOKUP(C127,'Pricing source'!B:C,2,0))</f>
        <v>4010869385114</v>
      </c>
      <c r="C127" s="534" t="s">
        <v>931</v>
      </c>
      <c r="D127" s="534"/>
      <c r="E127" s="525" t="s">
        <v>4183</v>
      </c>
      <c r="F127" s="526">
        <f>IFERROR(IF(MID(C127,1,3)="KIT",VLOOKUP(C127,Kits!C:P,14,0),VLOOKUP(C127,'Pricing source'!B:L,3,0)),0)</f>
        <v>12357</v>
      </c>
      <c r="G127" s="550"/>
    </row>
    <row r="128" spans="1:7">
      <c r="A128" s="553"/>
      <c r="B128" s="1004" t="str">
        <f>IF(MID(C128,1,3)="KIT",_xlfn.XLOOKUP(C128,Kits!C:C,Kits!B:B,"-",0,1),VLOOKUP(C128,'Pricing source'!B:C,2,0))</f>
        <v>4010869385091</v>
      </c>
      <c r="C128" s="874" t="s">
        <v>937</v>
      </c>
      <c r="D128" s="874"/>
      <c r="E128" s="735" t="s">
        <v>4184</v>
      </c>
      <c r="F128" s="1005">
        <f>IFERROR(IF(MID(C128,1,3)="KIT",VLOOKUP(C128,Kits!C:P,14,0),VLOOKUP(C128,'Pricing source'!B:L,3,0)),0)</f>
        <v>12630</v>
      </c>
      <c r="G128" s="550"/>
    </row>
    <row r="129" spans="1:7">
      <c r="A129" s="553"/>
      <c r="B129" s="520" t="str">
        <f>IF(MID(C129,1,3)="KIT",_xlfn.XLOOKUP(C129,Kits!C:C,Kits!B:B,"-",0,1),VLOOKUP(C129,'Pricing source'!B:C,2,0))</f>
        <v>-</v>
      </c>
      <c r="C129" s="530" t="s">
        <v>2830</v>
      </c>
      <c r="D129" s="530"/>
      <c r="E129" s="504" t="s">
        <v>4185</v>
      </c>
      <c r="F129" s="505">
        <f>IFERROR(IF(MID(C129,1,3)="KIT",VLOOKUP(C129,Kits!C:P,14,0),VLOOKUP(C129,'Pricing source'!B:L,3,0)),0)</f>
        <v>14282</v>
      </c>
      <c r="G129" s="550"/>
    </row>
    <row r="130" spans="1:7">
      <c r="A130" s="553"/>
      <c r="B130" s="533" t="str">
        <f>IF(MID(C130,1,3)="KIT",_xlfn.XLOOKUP(C130,Kits!C:C,Kits!B:B,"-",0,1),VLOOKUP(C130,'Pricing source'!B:C,2,0))</f>
        <v>4010869385084</v>
      </c>
      <c r="C130" s="534" t="s">
        <v>932</v>
      </c>
      <c r="D130" s="534"/>
      <c r="E130" s="525" t="s">
        <v>4186</v>
      </c>
      <c r="F130" s="526">
        <f>IFERROR(IF(MID(C130,1,3)="KIT",VLOOKUP(C130,Kits!C:P,14,0),VLOOKUP(C130,'Pricing source'!B:L,3,0)),0)</f>
        <v>13027</v>
      </c>
      <c r="G130" s="550"/>
    </row>
    <row r="131" spans="1:7">
      <c r="A131" s="553"/>
      <c r="B131" s="1004" t="str">
        <f>IF(MID(C131,1,3)="KIT",_xlfn.XLOOKUP(C131,Kits!C:C,Kits!B:B,"-",0,1),VLOOKUP(C131,'Pricing source'!B:C,2,0))</f>
        <v>4010869385107</v>
      </c>
      <c r="C131" s="874" t="s">
        <v>938</v>
      </c>
      <c r="D131" s="874"/>
      <c r="E131" s="735" t="s">
        <v>4187</v>
      </c>
      <c r="F131" s="1005">
        <f>IFERROR(IF(MID(C131,1,3)="KIT",VLOOKUP(C131,Kits!C:P,14,0),VLOOKUP(C131,'Pricing source'!B:L,3,0)),0)</f>
        <v>13300</v>
      </c>
      <c r="G131" s="550"/>
    </row>
    <row r="132" spans="1:7">
      <c r="A132" s="553"/>
      <c r="B132" s="531" t="str">
        <f>IF(MID(C132,1,3)="KIT",_xlfn.XLOOKUP(C132,Kits!C:C,Kits!B:B,"-",0,1),VLOOKUP(C132,'Pricing source'!B:C,2,0))</f>
        <v>-</v>
      </c>
      <c r="C132" s="532" t="s">
        <v>2831</v>
      </c>
      <c r="D132" s="532"/>
      <c r="E132" s="510" t="s">
        <v>4188</v>
      </c>
      <c r="F132" s="511">
        <f>IFERROR(IF(MID(C132,1,3)="KIT",VLOOKUP(C132,Kits!C:P,14,0),VLOOKUP(C132,'Pricing source'!B:L,3,0)),0)</f>
        <v>14744</v>
      </c>
      <c r="G132" s="550"/>
    </row>
    <row r="133" spans="1:7">
      <c r="A133" s="553"/>
      <c r="B133" s="519" t="str">
        <f>IF(MID(C133,1,3)="KIT",_xlfn.XLOOKUP(C133,Kits!C:C,Kits!B:B,"-",0,1),VLOOKUP(C133,'Pricing source'!B:C,2,0))</f>
        <v>-</v>
      </c>
      <c r="C133" s="529" t="s">
        <v>4085</v>
      </c>
      <c r="D133" s="529"/>
      <c r="E133" s="501" t="s">
        <v>4189</v>
      </c>
      <c r="F133" s="502">
        <f>IFERROR(IF(MID(C133,1,3)="KIT",VLOOKUP(C133,Kits!C:P,14,0),VLOOKUP(C133,'Pricing source'!B:L,3,0)),0)</f>
        <v>10411</v>
      </c>
      <c r="G133" s="550"/>
    </row>
    <row r="134" spans="1:7">
      <c r="A134" s="553"/>
      <c r="B134" s="520" t="str">
        <f>IF(MID(C134,1,3)="KIT",_xlfn.XLOOKUP(C134,Kits!C:C,Kits!B:B,"-",0,1),VLOOKUP(C134,'Pricing source'!B:C,2,0))</f>
        <v>-</v>
      </c>
      <c r="C134" s="530" t="s">
        <v>4086</v>
      </c>
      <c r="D134" s="530"/>
      <c r="E134" s="504" t="s">
        <v>4190</v>
      </c>
      <c r="F134" s="505">
        <f>IFERROR(IF(MID(C134,1,3)="KIT",VLOOKUP(C134,Kits!C:P,14,0),VLOOKUP(C134,'Pricing source'!B:L,3,0)),0)</f>
        <v>11202</v>
      </c>
      <c r="G134" s="550"/>
    </row>
    <row r="135" spans="1:7">
      <c r="A135" s="553"/>
      <c r="B135" s="520" t="str">
        <f>IF(MID(C135,1,3)="KIT",_xlfn.XLOOKUP(C135,Kits!C:C,Kits!B:B,"-",0,1),VLOOKUP(C135,'Pricing source'!B:C,2,0))</f>
        <v>-</v>
      </c>
      <c r="C135" s="530" t="s">
        <v>4087</v>
      </c>
      <c r="D135" s="530"/>
      <c r="E135" s="504" t="s">
        <v>4191</v>
      </c>
      <c r="F135" s="505">
        <f>IFERROR(IF(MID(C135,1,3)="KIT",VLOOKUP(C135,Kits!C:P,14,0),VLOOKUP(C135,'Pricing source'!B:L,3,0)),0)</f>
        <v>10873</v>
      </c>
      <c r="G135" s="550"/>
    </row>
    <row r="136" spans="1:7">
      <c r="A136" s="553"/>
      <c r="B136" s="531" t="str">
        <f>IF(MID(C136,1,3)="KIT",_xlfn.XLOOKUP(C136,Kits!C:C,Kits!B:B,"-",0,1),VLOOKUP(C136,'Pricing source'!B:C,2,0))</f>
        <v>-</v>
      </c>
      <c r="C136" s="532" t="s">
        <v>4088</v>
      </c>
      <c r="D136" s="532"/>
      <c r="E136" s="510" t="s">
        <v>4192</v>
      </c>
      <c r="F136" s="511">
        <f>IFERROR(IF(MID(C136,1,3)="KIT",VLOOKUP(C136,Kits!C:P,14,0),VLOOKUP(C136,'Pricing source'!B:L,3,0)),0)</f>
        <v>11664</v>
      </c>
      <c r="G136" s="550"/>
    </row>
    <row r="137" spans="1:7">
      <c r="A137" s="553"/>
      <c r="B137" s="533" t="str">
        <f>IF(MID(C137,1,3)="KIT",_xlfn.XLOOKUP(C137,Kits!C:C,Kits!B:B,"-",0,1),VLOOKUP(C137,'Pricing source'!B:C,2,0))</f>
        <v>-</v>
      </c>
      <c r="C137" s="534" t="s">
        <v>4089</v>
      </c>
      <c r="D137" s="534"/>
      <c r="E137" s="525" t="s">
        <v>4200</v>
      </c>
      <c r="F137" s="526">
        <f>IFERROR(IF(MID(C137,1,3)="KIT",VLOOKUP(C137,Kits!C:P,14,0),VLOOKUP(C137,'Pricing source'!B:L,3,0)),0)</f>
        <v>13780</v>
      </c>
      <c r="G137" s="550"/>
    </row>
    <row r="138" spans="1:7">
      <c r="A138" s="553"/>
      <c r="B138" s="1004" t="str">
        <f>IF(MID(C138,1,3)="KIT",_xlfn.XLOOKUP(C138,Kits!C:C,Kits!B:B,"-",0,1),VLOOKUP(C138,'Pricing source'!B:C,2,0))</f>
        <v>-</v>
      </c>
      <c r="C138" s="874" t="s">
        <v>4090</v>
      </c>
      <c r="D138" s="874"/>
      <c r="E138" s="735" t="s">
        <v>4201</v>
      </c>
      <c r="F138" s="1005">
        <f>IFERROR(IF(MID(C138,1,3)="KIT",VLOOKUP(C138,Kits!C:P,14,0),VLOOKUP(C138,'Pricing source'!B:L,3,0)),0)</f>
        <v>14053</v>
      </c>
      <c r="G138" s="550"/>
    </row>
    <row r="139" spans="1:7">
      <c r="A139" s="553"/>
      <c r="B139" s="520" t="str">
        <f>IF(MID(C139,1,3)="KIT",_xlfn.XLOOKUP(C139,Kits!C:C,Kits!B:B,"-",0,1),VLOOKUP(C139,'Pricing source'!B:C,2,0))</f>
        <v>-</v>
      </c>
      <c r="C139" s="530" t="s">
        <v>4091</v>
      </c>
      <c r="D139" s="530"/>
      <c r="E139" s="504" t="s">
        <v>4193</v>
      </c>
      <c r="F139" s="505">
        <f>IFERROR(IF(MID(C139,1,3)="KIT",VLOOKUP(C139,Kits!C:P,14,0),VLOOKUP(C139,'Pricing source'!B:L,3,0)),0)</f>
        <v>14503</v>
      </c>
      <c r="G139" s="550"/>
    </row>
    <row r="140" spans="1:7">
      <c r="A140" s="553"/>
      <c r="B140" s="533" t="str">
        <f>IF(MID(C140,1,3)="KIT",_xlfn.XLOOKUP(C140,Kits!C:C,Kits!B:B,"-",0,1),VLOOKUP(C140,'Pricing source'!B:C,2,0))</f>
        <v>-</v>
      </c>
      <c r="C140" s="534" t="s">
        <v>4092</v>
      </c>
      <c r="D140" s="534"/>
      <c r="E140" s="525" t="s">
        <v>4202</v>
      </c>
      <c r="F140" s="526">
        <f>IFERROR(IF(MID(C140,1,3)="KIT",VLOOKUP(C140,Kits!C:P,14,0),VLOOKUP(C140,'Pricing source'!B:L,3,0)),0)</f>
        <v>14467</v>
      </c>
      <c r="G140" s="550"/>
    </row>
    <row r="141" spans="1:7">
      <c r="A141" s="553"/>
      <c r="B141" s="1004" t="str">
        <f>IF(MID(C141,1,3)="KIT",_xlfn.XLOOKUP(C141,Kits!C:C,Kits!B:B,"-",0,1),VLOOKUP(C141,'Pricing source'!B:C,2,0))</f>
        <v>-</v>
      </c>
      <c r="C141" s="874" t="s">
        <v>4093</v>
      </c>
      <c r="D141" s="874"/>
      <c r="E141" s="735" t="s">
        <v>4203</v>
      </c>
      <c r="F141" s="1005">
        <f>IFERROR(IF(MID(C141,1,3)="KIT",VLOOKUP(C141,Kits!C:P,14,0),VLOOKUP(C141,'Pricing source'!B:L,3,0)),0)</f>
        <v>14740</v>
      </c>
      <c r="G141" s="550"/>
    </row>
    <row r="142" spans="1:7">
      <c r="A142" s="553"/>
      <c r="B142" s="531" t="str">
        <f>IF(MID(C142,1,3)="KIT",_xlfn.XLOOKUP(C142,Kits!C:C,Kits!B:B,"-",0,1),VLOOKUP(C142,'Pricing source'!B:C,2,0))</f>
        <v>-</v>
      </c>
      <c r="C142" s="532" t="s">
        <v>4094</v>
      </c>
      <c r="D142" s="532"/>
      <c r="E142" s="510" t="s">
        <v>4194</v>
      </c>
      <c r="F142" s="511">
        <f>IFERROR(IF(MID(C142,1,3)="KIT",VLOOKUP(C142,Kits!C:P,14,0),VLOOKUP(C142,'Pricing source'!B:L,3,0)),0)</f>
        <v>14965</v>
      </c>
      <c r="G142" s="550"/>
    </row>
    <row r="143" spans="1:7">
      <c r="A143" s="553"/>
      <c r="B143" s="533" t="str">
        <f>IF(MID(C143,1,3)="KIT",_xlfn.XLOOKUP(C143,Kits!C:C,Kits!B:B,"-",0,1),VLOOKUP(C143,'Pricing source'!B:C,2,0))</f>
        <v>-</v>
      </c>
      <c r="C143" s="534" t="s">
        <v>3919</v>
      </c>
      <c r="D143" s="534"/>
      <c r="E143" s="525" t="s">
        <v>4195</v>
      </c>
      <c r="F143" s="526">
        <f>IFERROR(IF(MID(C143,1,3)="KIT",VLOOKUP(C143,Kits!C:P,14,0),VLOOKUP(C143,'Pricing source'!B:L,3,0)),0)</f>
        <v>7962</v>
      </c>
      <c r="G143" s="550"/>
    </row>
    <row r="144" spans="1:7">
      <c r="A144" s="553"/>
      <c r="B144" s="520" t="str">
        <f>IF(MID(C144,1,3)="KIT",_xlfn.XLOOKUP(C144,Kits!C:C,Kits!B:B,"-",0,1),VLOOKUP(C144,'Pricing source'!B:C,2,0))</f>
        <v>-</v>
      </c>
      <c r="C144" s="530" t="s">
        <v>3920</v>
      </c>
      <c r="D144" s="530"/>
      <c r="E144" s="504" t="s">
        <v>4196</v>
      </c>
      <c r="F144" s="505">
        <f>IFERROR(IF(MID(C144,1,3)="KIT",VLOOKUP(C144,Kits!C:P,14,0),VLOOKUP(C144,'Pricing source'!B:L,3,0)),0)</f>
        <v>9411</v>
      </c>
      <c r="G144" s="550"/>
    </row>
    <row r="145" spans="1:7">
      <c r="A145" s="553"/>
      <c r="B145" s="520" t="str">
        <f>IF(MID(C145,1,3)="KIT",_xlfn.XLOOKUP(C145,Kits!C:C,Kits!B:B,"-",0,1),VLOOKUP(C145,'Pricing source'!B:C,2,0))</f>
        <v>-</v>
      </c>
      <c r="C145" s="530" t="s">
        <v>3921</v>
      </c>
      <c r="D145" s="530"/>
      <c r="E145" s="504" t="s">
        <v>4197</v>
      </c>
      <c r="F145" s="505">
        <f>IFERROR(IF(MID(C145,1,3)="KIT",VLOOKUP(C145,Kits!C:P,14,0),VLOOKUP(C145,'Pricing source'!B:L,3,0)),0)</f>
        <v>9435</v>
      </c>
      <c r="G145" s="550"/>
    </row>
    <row r="146" spans="1:7">
      <c r="A146" s="553"/>
      <c r="B146" s="1004" t="str">
        <f>IF(MID(C146,1,3)="KIT",_xlfn.XLOOKUP(C146,Kits!C:C,Kits!B:B,"-",0,1),VLOOKUP(C146,'Pricing source'!B:C,2,0))</f>
        <v>-</v>
      </c>
      <c r="C146" s="874" t="s">
        <v>3922</v>
      </c>
      <c r="D146" s="874"/>
      <c r="E146" s="735" t="s">
        <v>4198</v>
      </c>
      <c r="F146" s="1005">
        <f>IFERROR(IF(MID(C146,1,3)="KIT",VLOOKUP(C146,Kits!C:P,14,0),VLOOKUP(C146,'Pricing source'!B:L,3,0)),0)</f>
        <v>10278</v>
      </c>
      <c r="G146" s="550"/>
    </row>
    <row r="147" spans="1:7">
      <c r="A147" s="553"/>
      <c r="B147" s="531" t="str">
        <f>IF(MID(C147,1,3)="KIT",_xlfn.XLOOKUP(C147,Kits!C:C,Kits!B:B,"-",0,1),VLOOKUP(C147,'Pricing source'!B:C,2,0))</f>
        <v>-</v>
      </c>
      <c r="C147" s="532" t="s">
        <v>3923</v>
      </c>
      <c r="D147" s="532"/>
      <c r="E147" s="510" t="s">
        <v>4199</v>
      </c>
      <c r="F147" s="511">
        <f>IFERROR(IF(MID(C147,1,3)="KIT",VLOOKUP(C147,Kits!C:P,14,0),VLOOKUP(C147,'Pricing source'!B:L,3,0)),0)</f>
        <v>11864</v>
      </c>
      <c r="G147" s="550"/>
    </row>
    <row r="148" spans="1:7">
      <c r="A148" s="548"/>
      <c r="B148" s="556"/>
      <c r="C148" s="556"/>
      <c r="D148" s="556"/>
      <c r="E148" s="790"/>
      <c r="F148" s="558"/>
      <c r="G148" s="550"/>
    </row>
    <row r="149" spans="1:7" ht="20.25">
      <c r="A149" s="555" t="str">
        <f>'Títulos y textos'!A55</f>
        <v>UNIDADES DE LA SERIE K</v>
      </c>
      <c r="B149" s="552"/>
      <c r="C149" s="553"/>
      <c r="D149" s="553"/>
      <c r="E149" s="554"/>
      <c r="F149" s="551"/>
      <c r="G149" s="550"/>
    </row>
    <row r="150" spans="1:7">
      <c r="A150" s="321"/>
      <c r="B150" s="321"/>
      <c r="C150" s="321"/>
      <c r="D150" s="321"/>
      <c r="E150" s="321"/>
      <c r="F150" s="321"/>
      <c r="G150" s="550"/>
    </row>
    <row r="151" spans="1:7">
      <c r="A151" s="548"/>
      <c r="B151" s="556"/>
      <c r="C151" s="556"/>
      <c r="D151" s="556"/>
      <c r="E151" s="557"/>
      <c r="F151" s="558"/>
      <c r="G151" s="550"/>
    </row>
    <row r="152" spans="1:7">
      <c r="A152" s="788" t="str">
        <f>'Títulos y textos'!$A$31</f>
        <v>UNIDADES INTERIORES DE ALTA EFICIENCIA (HP)</v>
      </c>
      <c r="B152" s="552"/>
      <c r="C152" s="553"/>
      <c r="D152" s="553"/>
      <c r="E152" s="554"/>
      <c r="F152" s="558"/>
      <c r="G152" s="550"/>
    </row>
    <row r="153" spans="1:7">
      <c r="A153" s="553"/>
      <c r="B153" s="519" t="str">
        <f>IF(MID(C153,1,3)="KIT",_xlfn.XLOOKUP(C153,Kits!C:C,Kits!B:B,"-",0,1),VLOOKUP(C153,'Pricing source'!B:C,2,0))</f>
        <v>5025232943944</v>
      </c>
      <c r="C153" s="529" t="s">
        <v>46</v>
      </c>
      <c r="D153" s="529"/>
      <c r="E153" s="501" t="s">
        <v>4117</v>
      </c>
      <c r="F153" s="502">
        <f>IFERROR(IF(MID(C153,1,3)="KIT",VLOOKUP(C153,Kits!C:P,14,0),VLOOKUP(C153,'Pricing source'!B:L,3,0)),0)</f>
        <v>4654.8</v>
      </c>
      <c r="G153" s="550"/>
    </row>
    <row r="154" spans="1:7">
      <c r="A154" s="553"/>
      <c r="B154" s="520" t="str">
        <f>IF(MID(C154,1,3)="KIT",_xlfn.XLOOKUP(C154,Kits!C:C,Kits!B:B,"-",0,1),VLOOKUP(C154,'Pricing source'!B:C,2,0))</f>
        <v>5025232943951</v>
      </c>
      <c r="C154" s="530" t="s">
        <v>47</v>
      </c>
      <c r="D154" s="530"/>
      <c r="E154" s="504" t="s">
        <v>4118</v>
      </c>
      <c r="F154" s="505">
        <f>IFERROR(IF(MID(C154,1,3)="KIT",VLOOKUP(C154,Kits!C:P,14,0),VLOOKUP(C154,'Pricing source'!B:L,3,0)),0)</f>
        <v>6052</v>
      </c>
      <c r="G154" s="550"/>
    </row>
    <row r="155" spans="1:7">
      <c r="A155" s="553"/>
      <c r="B155" s="520" t="str">
        <f>IF(MID(C155,1,3)="KIT",_xlfn.XLOOKUP(C155,Kits!C:C,Kits!B:B,"-",0,1),VLOOKUP(C155,'Pricing source'!B:C,2,0))</f>
        <v>5025232946761</v>
      </c>
      <c r="C155" s="530" t="s">
        <v>48</v>
      </c>
      <c r="D155" s="530"/>
      <c r="E155" s="504" t="s">
        <v>4119</v>
      </c>
      <c r="F155" s="505">
        <f>IFERROR(IF(MID(C155,1,3)="KIT",VLOOKUP(C155,Kits!C:P,14,0),VLOOKUP(C155,'Pricing source'!B:L,3,0)),0)</f>
        <v>5116.8</v>
      </c>
      <c r="G155" s="550"/>
    </row>
    <row r="156" spans="1:7">
      <c r="A156" s="553"/>
      <c r="B156" s="520" t="str">
        <f>IF(MID(C156,1,3)="KIT",_xlfn.XLOOKUP(C156,Kits!C:C,Kits!B:B,"-",0,1),VLOOKUP(C156,'Pricing source'!B:C,2,0))</f>
        <v>5025232943999</v>
      </c>
      <c r="C156" s="530" t="s">
        <v>49</v>
      </c>
      <c r="D156" s="530"/>
      <c r="E156" s="504" t="s">
        <v>4120</v>
      </c>
      <c r="F156" s="505">
        <f>IFERROR(IF(MID(C156,1,3)="KIT",VLOOKUP(C156,Kits!C:P,14,0),VLOOKUP(C156,'Pricing source'!B:L,3,0)),0)</f>
        <v>5679.9000000000005</v>
      </c>
      <c r="G156" s="550"/>
    </row>
    <row r="157" spans="1:7">
      <c r="A157" s="553"/>
      <c r="B157" s="520" t="str">
        <f>IF(MID(C157,1,3)="KIT",_xlfn.XLOOKUP(C157,Kits!C:C,Kits!B:B,"-",0,1),VLOOKUP(C157,'Pricing source'!B:C,2,0))</f>
        <v>5025232946778</v>
      </c>
      <c r="C157" s="530" t="s">
        <v>50</v>
      </c>
      <c r="D157" s="530"/>
      <c r="E157" s="504" t="s">
        <v>4170</v>
      </c>
      <c r="F157" s="505">
        <f>IFERROR(IF(MID(C157,1,3)="KIT",VLOOKUP(C157,Kits!C:P,14,0),VLOOKUP(C157,'Pricing source'!B:L,3,0)),0)</f>
        <v>6141.9000000000005</v>
      </c>
      <c r="G157" s="550"/>
    </row>
    <row r="158" spans="1:7">
      <c r="A158" s="553"/>
      <c r="B158" s="520" t="str">
        <f>IF(MID(C158,1,3)="KIT",_xlfn.XLOOKUP(C158,Kits!C:C,Kits!B:B,"-",0,1),VLOOKUP(C158,'Pricing source'!B:C,2,0))</f>
        <v>#</v>
      </c>
      <c r="C158" s="530" t="s">
        <v>3082</v>
      </c>
      <c r="D158" s="530"/>
      <c r="E158" s="504" t="s">
        <v>4168</v>
      </c>
      <c r="F158" s="505">
        <f>IFERROR(IF(MID(C158,1,3)="KIT",VLOOKUP(C158,Kits!C:P,14,0),VLOOKUP(C158,'Pricing source'!B:L,3,0)),0)</f>
        <v>6208.2</v>
      </c>
      <c r="G158" s="550"/>
    </row>
    <row r="159" spans="1:7">
      <c r="A159" s="553"/>
      <c r="B159" s="531" t="str">
        <f>IF(MID(C159,1,3)="KIT",_xlfn.XLOOKUP(C159,Kits!C:C,Kits!B:B,"-",0,1),VLOOKUP(C159,'Pricing source'!B:C,2,0))</f>
        <v>#</v>
      </c>
      <c r="C159" s="532" t="s">
        <v>3084</v>
      </c>
      <c r="D159" s="532"/>
      <c r="E159" s="510" t="s">
        <v>4169</v>
      </c>
      <c r="F159" s="511">
        <f>IFERROR(IF(MID(C159,1,3)="KIT",VLOOKUP(C159,Kits!C:P,14,0),VLOOKUP(C159,'Pricing source'!B:L,3,0)),0)</f>
        <v>6670.2</v>
      </c>
      <c r="G159" s="550"/>
    </row>
    <row r="160" spans="1:7">
      <c r="A160" s="553"/>
      <c r="B160" s="519" t="str">
        <f>IF(MID(C160,1,3)="KIT",_xlfn.XLOOKUP(C160,Kits!C:C,Kits!B:B,"-",0,1),VLOOKUP(C160,'Pricing source'!B:C,2,0))</f>
        <v>5025232977697</v>
      </c>
      <c r="C160" s="529" t="s">
        <v>3074</v>
      </c>
      <c r="D160" s="529"/>
      <c r="E160" s="501" t="s">
        <v>4145</v>
      </c>
      <c r="F160" s="502">
        <f>IFERROR(IF(MID(C160,1,3)="KIT",VLOOKUP(C160,Kits!C:P,14,0),VLOOKUP(C160,'Pricing source'!B:L,3,0)),0)</f>
        <v>5851</v>
      </c>
      <c r="G160" s="550"/>
    </row>
    <row r="161" spans="1:7">
      <c r="A161" s="553"/>
      <c r="B161" s="520" t="str">
        <f>IF(MID(C161,1,3)="KIT",_xlfn.XLOOKUP(C161,Kits!C:C,Kits!B:B,"-",0,1),VLOOKUP(C161,'Pricing source'!B:C,2,0))</f>
        <v>5025232977703</v>
      </c>
      <c r="C161" s="530" t="s">
        <v>3075</v>
      </c>
      <c r="D161" s="530"/>
      <c r="E161" s="504" t="s">
        <v>4146</v>
      </c>
      <c r="F161" s="505">
        <f>IFERROR(IF(MID(C161,1,3)="KIT",VLOOKUP(C161,Kits!C:P,14,0),VLOOKUP(C161,'Pricing source'!B:L,3,0)),0)</f>
        <v>6313</v>
      </c>
      <c r="G161" s="550"/>
    </row>
    <row r="162" spans="1:7">
      <c r="A162" s="553"/>
      <c r="B162" s="533" t="str">
        <f>IF(MID(C162,1,3)="KIT",_xlfn.XLOOKUP(C162,Kits!C:C,Kits!B:B,"-",0,1),VLOOKUP(C162,'Pricing source'!B:C,2,0))</f>
        <v>#</v>
      </c>
      <c r="C162" s="534" t="s">
        <v>3085</v>
      </c>
      <c r="D162" s="534"/>
      <c r="E162" s="525" t="s">
        <v>4175</v>
      </c>
      <c r="F162" s="526">
        <f>IFERROR(IF(MID(C162,1,3)="KIT",VLOOKUP(C162,Kits!C:P,14,0),VLOOKUP(C162,'Pricing source'!B:L,3,0)),0)</f>
        <v>6395</v>
      </c>
      <c r="G162" s="550"/>
    </row>
    <row r="163" spans="1:7">
      <c r="A163" s="553"/>
      <c r="B163" s="520" t="str">
        <f>IF(MID(C163,1,3)="KIT",_xlfn.XLOOKUP(C163,Kits!C:C,Kits!B:B,"-",0,1),VLOOKUP(C163,'Pricing source'!B:C,2,0))</f>
        <v>#</v>
      </c>
      <c r="C163" s="530" t="s">
        <v>3087</v>
      </c>
      <c r="D163" s="530"/>
      <c r="E163" s="504" t="s">
        <v>4176</v>
      </c>
      <c r="F163" s="505">
        <f>IFERROR(IF(MID(C163,1,3)="KIT",VLOOKUP(C163,Kits!C:P,14,0),VLOOKUP(C163,'Pricing source'!B:L,3,0)),0)</f>
        <v>6857</v>
      </c>
      <c r="G163" s="550"/>
    </row>
    <row r="164" spans="1:7">
      <c r="A164" s="553"/>
      <c r="B164" s="782" t="str">
        <f>IF(MID(C164,1,3)="KIT",_xlfn.XLOOKUP(C164,Kits!C:C,Kits!B:B,"-",0,1),VLOOKUP(C164,'Pricing source'!B:C,2,0))</f>
        <v>5025232946785</v>
      </c>
      <c r="C164" s="783" t="s">
        <v>51</v>
      </c>
      <c r="D164" s="783"/>
      <c r="E164" s="781" t="s">
        <v>4121</v>
      </c>
      <c r="F164" s="780">
        <f>IFERROR(IF(MID(C164,1,3)="KIT",VLOOKUP(C164,Kits!C:P,14,0),VLOOKUP(C164,'Pricing source'!B:L,3,0)),0)</f>
        <v>6696</v>
      </c>
      <c r="G164" s="550"/>
    </row>
    <row r="165" spans="1:7">
      <c r="A165" s="553"/>
      <c r="B165" s="535" t="str">
        <f>IF(MID(C165,1,3)="KIT",_xlfn.XLOOKUP(C165,Kits!C:C,Kits!B:B,"-",0,1),VLOOKUP(C165,'Pricing source'!B:C,2,0))</f>
        <v>5025232946808</v>
      </c>
      <c r="C165" s="536" t="s">
        <v>2723</v>
      </c>
      <c r="D165" s="536"/>
      <c r="E165" s="537" t="s">
        <v>4121</v>
      </c>
      <c r="F165" s="516">
        <f>IFERROR(IF(MID(C165,1,3)="KIT",VLOOKUP(C165,Kits!C:P,14,0),VLOOKUP(C165,'Pricing source'!B:L,3,0)),0)</f>
        <v>7355</v>
      </c>
      <c r="G165" s="550"/>
    </row>
    <row r="166" spans="1:7">
      <c r="A166" s="553"/>
      <c r="B166" s="541" t="str">
        <f>IF(MID(C166,1,3)="KIT",_xlfn.XLOOKUP(C166,Kits!C:C,Kits!B:B,"-",0,1),VLOOKUP(C166,'Pricing source'!B:C,2,0))</f>
        <v>5025232946792</v>
      </c>
      <c r="C166" s="542" t="s">
        <v>52</v>
      </c>
      <c r="D166" s="542"/>
      <c r="E166" s="543" t="s">
        <v>4122</v>
      </c>
      <c r="F166" s="544">
        <f>IFERROR(IF(MID(C166,1,3)="KIT",VLOOKUP(C166,Kits!C:P,14,0),VLOOKUP(C166,'Pricing source'!B:L,3,0)),0)</f>
        <v>7366</v>
      </c>
      <c r="G166" s="550"/>
    </row>
    <row r="167" spans="1:7">
      <c r="A167" s="553"/>
      <c r="B167" s="538" t="str">
        <f>IF(MID(C167,1,3)="KIT",_xlfn.XLOOKUP(C167,Kits!C:C,Kits!B:B,"-",0,1),VLOOKUP(C167,'Pricing source'!B:C,2,0))</f>
        <v>5025232946815</v>
      </c>
      <c r="C167" s="539" t="s">
        <v>2724</v>
      </c>
      <c r="D167" s="539"/>
      <c r="E167" s="540" t="s">
        <v>4123</v>
      </c>
      <c r="F167" s="518">
        <f>IFERROR(IF(MID(C167,1,3)="KIT",VLOOKUP(C167,Kits!C:P,14,0),VLOOKUP(C167,'Pricing source'!B:L,3,0)),0)</f>
        <v>7817</v>
      </c>
      <c r="G167" s="550"/>
    </row>
    <row r="168" spans="1:7">
      <c r="A168" s="553"/>
      <c r="B168" s="846" t="str">
        <f>IF(MID(C168,1,3)="KIT",_xlfn.XLOOKUP(C168,Kits!C:C,Kits!B:B,"-",0,1),VLOOKUP(C168,'Pricing source'!B:C,2,0))</f>
        <v>5025232976218</v>
      </c>
      <c r="C168" s="847" t="s">
        <v>3077</v>
      </c>
      <c r="D168" s="847"/>
      <c r="E168" s="848" t="s">
        <v>4159</v>
      </c>
      <c r="F168" s="849">
        <f>IFERROR(IF(MID(C168,1,3)="KIT",VLOOKUP(C168,Kits!C:P,14,0),VLOOKUP(C168,'Pricing source'!B:L,3,0)),0)</f>
        <v>8119</v>
      </c>
      <c r="G168" s="550"/>
    </row>
    <row r="169" spans="1:7">
      <c r="A169" s="553"/>
      <c r="B169" s="541" t="str">
        <f>IF(MID(C169,1,3)="KIT",_xlfn.XLOOKUP(C169,Kits!C:C,Kits!B:B,"-",0,1),VLOOKUP(C169,'Pricing source'!B:C,2,0))</f>
        <v>5025232976232</v>
      </c>
      <c r="C169" s="536" t="s">
        <v>3079</v>
      </c>
      <c r="D169" s="536"/>
      <c r="E169" s="537" t="s">
        <v>4159</v>
      </c>
      <c r="F169" s="516">
        <f>IFERROR(IF(MID(C169,1,3)="KIT",VLOOKUP(C169,Kits!C:P,14,0),VLOOKUP(C169,'Pricing source'!B:L,3,0)),0)</f>
        <v>7576</v>
      </c>
      <c r="G169" s="550"/>
    </row>
    <row r="170" spans="1:7">
      <c r="A170" s="553"/>
      <c r="B170" s="541" t="str">
        <f>IF(MID(C170,1,3)="KIT",_xlfn.XLOOKUP(C170,Kits!C:C,Kits!B:B,"-",0,1),VLOOKUP(C170,'Pricing source'!B:C,2,0))</f>
        <v>5025232976225</v>
      </c>
      <c r="C170" s="542" t="s">
        <v>3078</v>
      </c>
      <c r="D170" s="542"/>
      <c r="E170" s="543" t="s">
        <v>4160</v>
      </c>
      <c r="F170" s="544">
        <f>IFERROR(IF(MID(C170,1,3)="KIT",VLOOKUP(C170,Kits!C:P,14,0),VLOOKUP(C170,'Pricing source'!B:L,3,0)),0)</f>
        <v>8806</v>
      </c>
      <c r="G170" s="550"/>
    </row>
    <row r="171" spans="1:7">
      <c r="A171" s="553"/>
      <c r="B171" s="538" t="str">
        <f>IF(MID(C171,1,3)="KIT",_xlfn.XLOOKUP(C171,Kits!C:C,Kits!B:B,"-",0,1),VLOOKUP(C171,'Pricing source'!B:C,2,0))</f>
        <v>5025232976249</v>
      </c>
      <c r="C171" s="539" t="s">
        <v>3080</v>
      </c>
      <c r="D171" s="539"/>
      <c r="E171" s="540" t="s">
        <v>4160</v>
      </c>
      <c r="F171" s="518">
        <f>IFERROR(IF(MID(C171,1,3)="KIT",VLOOKUP(C171,Kits!C:P,14,0),VLOOKUP(C171,'Pricing source'!B:L,3,0)),0)</f>
        <v>8038</v>
      </c>
      <c r="G171" s="550"/>
    </row>
    <row r="172" spans="1:7">
      <c r="A172" s="553"/>
      <c r="B172" s="533" t="str">
        <f>IF(MID(C172,1,3)="KIT",_xlfn.XLOOKUP(C172,Kits!C:C,Kits!B:B,"-",0,1),VLOOKUP(C172,'Pricing source'!B:C,2,0))</f>
        <v>5025232944033</v>
      </c>
      <c r="C172" s="534" t="s">
        <v>53</v>
      </c>
      <c r="D172" s="534"/>
      <c r="E172" s="525" t="s">
        <v>4211</v>
      </c>
      <c r="F172" s="526">
        <f>IFERROR(IF(MID(C172,1,3)="KIT",VLOOKUP(C172,Kits!C:P,14,0),VLOOKUP(C172,'Pricing source'!B:L,3,0)),0)</f>
        <v>3335</v>
      </c>
      <c r="G172" s="550"/>
    </row>
    <row r="173" spans="1:7" ht="12.95" customHeight="1">
      <c r="A173" s="553"/>
      <c r="B173" s="531" t="str">
        <f>IF(MID(C173,1,3)="KIT",_xlfn.XLOOKUP(C173,Kits!C:C,Kits!B:B,"-",0,1),VLOOKUP(C173,'Pricing source'!B:C,2,0))</f>
        <v>5025232960255</v>
      </c>
      <c r="C173" s="532" t="s">
        <v>54</v>
      </c>
      <c r="D173" s="532"/>
      <c r="E173" s="510" t="s">
        <v>4212</v>
      </c>
      <c r="F173" s="511">
        <f>IFERROR(IF(MID(C173,1,3)="KIT",VLOOKUP(C173,Kits!C:P,14,0),VLOOKUP(C173,'Pricing source'!B:L,3,0)),0)</f>
        <v>3980</v>
      </c>
      <c r="G173" s="550"/>
    </row>
    <row r="174" spans="1:7">
      <c r="A174" s="553"/>
      <c r="B174" s="535" t="str">
        <f>IF(MID(C174,1,3)="KIT",_xlfn.XLOOKUP(C174,Kits!C:C,Kits!B:B,"-",0,1),VLOOKUP(C174,'Pricing source'!B:C,2,0))</f>
        <v>5025232960231</v>
      </c>
      <c r="C174" s="536" t="s">
        <v>2727</v>
      </c>
      <c r="D174" s="536"/>
      <c r="E174" s="537" t="s">
        <v>4210</v>
      </c>
      <c r="F174" s="516">
        <f>IFERROR(IF(MID(C174,1,3)="KIT",VLOOKUP(C174,Kits!C:P,14,0),VLOOKUP(C174,'Pricing source'!B:L,3,0)),0)</f>
        <v>3700</v>
      </c>
      <c r="G174" s="550"/>
    </row>
    <row r="175" spans="1:7">
      <c r="A175" s="553"/>
      <c r="B175" s="846" t="str">
        <f>IF(MID(C175,1,3)="KIT",_xlfn.XLOOKUP(C175,Kits!C:C,Kits!B:B,"-",0,1),VLOOKUP(C175,'Pricing source'!B:C,2,0))</f>
        <v>5025232960262</v>
      </c>
      <c r="C175" s="847" t="s">
        <v>2728</v>
      </c>
      <c r="D175" s="847"/>
      <c r="E175" s="848" t="s">
        <v>4210</v>
      </c>
      <c r="F175" s="849">
        <f>IFERROR(IF(MID(C175,1,3)="KIT",VLOOKUP(C175,Kits!C:P,14,0),VLOOKUP(C175,'Pricing source'!B:L,3,0)),0)</f>
        <v>4259</v>
      </c>
      <c r="G175" s="550"/>
    </row>
    <row r="176" spans="1:7">
      <c r="A176" s="553"/>
      <c r="B176" s="538" t="str">
        <f>IF(MID(C176,1,3)="KIT",_xlfn.XLOOKUP(C176,Kits!C:C,Kits!B:B,"-",0,1),VLOOKUP(C176,'Pricing source'!B:C,2,0))</f>
        <v>5025232960279</v>
      </c>
      <c r="C176" s="539" t="s">
        <v>2729</v>
      </c>
      <c r="D176" s="539"/>
      <c r="E176" s="540" t="s">
        <v>4210</v>
      </c>
      <c r="F176" s="518">
        <f>IFERROR(IF(MID(C176,1,3)="KIT",VLOOKUP(C176,Kits!C:P,14,0),VLOOKUP(C176,'Pricing source'!B:L,3,0)),0)</f>
        <v>4615</v>
      </c>
      <c r="G176" s="550"/>
    </row>
    <row r="177" spans="1:7">
      <c r="A177" s="553"/>
      <c r="B177" s="552"/>
      <c r="C177" s="744"/>
      <c r="D177" s="744"/>
      <c r="E177" s="557"/>
      <c r="F177" s="558"/>
      <c r="G177" s="550"/>
    </row>
    <row r="178" spans="1:7">
      <c r="A178" s="788" t="str">
        <f>'Títulos y textos'!A32</f>
        <v>UNIDADES INTERIORES POTENCIA CONTINUA (T-CAP)</v>
      </c>
      <c r="B178" s="552"/>
      <c r="C178" s="553"/>
      <c r="D178" s="553"/>
      <c r="E178" s="554"/>
      <c r="F178" s="558"/>
      <c r="G178" s="550"/>
    </row>
    <row r="179" spans="1:7">
      <c r="A179" s="553"/>
      <c r="B179" s="519" t="str">
        <f>IF(MID(C179,1,3)="KIT",_xlfn.XLOOKUP(C179,Kits!C:C,Kits!B:B,"-",0,1),VLOOKUP(C179,'Pricing source'!B:C,2,0))</f>
        <v>5025232943708</v>
      </c>
      <c r="C179" s="529" t="s">
        <v>55</v>
      </c>
      <c r="D179" s="529"/>
      <c r="E179" s="501" t="s">
        <v>2042</v>
      </c>
      <c r="F179" s="502">
        <f>IFERROR(IF(MID(C179,1,3)="KIT",VLOOKUP(C179,Kits!C:P,14,0),VLOOKUP(C179,'Pricing source'!B:L,3,0)),0)</f>
        <v>3402</v>
      </c>
      <c r="G179" s="550"/>
    </row>
    <row r="180" spans="1:7">
      <c r="A180" s="553"/>
      <c r="B180" s="520" t="str">
        <f>IF(MID(C180,1,3)="KIT",_xlfn.XLOOKUP(C180,Kits!C:C,Kits!B:B,"-",0,1),VLOOKUP(C180,'Pricing source'!B:C,2,0))</f>
        <v>5025232943746</v>
      </c>
      <c r="C180" s="530" t="s">
        <v>56</v>
      </c>
      <c r="D180" s="530"/>
      <c r="E180" s="504" t="s">
        <v>2044</v>
      </c>
      <c r="F180" s="505">
        <f>IFERROR(IF(MID(C180,1,3)="KIT",VLOOKUP(C180,Kits!C:P,14,0),VLOOKUP(C180,'Pricing source'!B:L,3,0)),0)</f>
        <v>4060</v>
      </c>
      <c r="G180" s="550"/>
    </row>
    <row r="181" spans="1:7">
      <c r="A181" s="553"/>
      <c r="B181" s="535" t="str">
        <f>IF(MID(C181,1,3)="KIT",_xlfn.XLOOKUP(C181,Kits!C:C,Kits!B:B,"-",0,1),VLOOKUP(C181,'Pricing source'!B:C,2,0))</f>
        <v>5025232943715</v>
      </c>
      <c r="C181" s="536" t="s">
        <v>57</v>
      </c>
      <c r="D181" s="536"/>
      <c r="E181" s="537" t="s">
        <v>2043</v>
      </c>
      <c r="F181" s="516">
        <f>IFERROR(IF(MID(C181,1,3)="KIT",VLOOKUP(C181,Kits!C:P,14,0),VLOOKUP(C181,'Pricing source'!B:L,3,0)),0)</f>
        <v>3774</v>
      </c>
      <c r="G181" s="550"/>
    </row>
    <row r="182" spans="1:7">
      <c r="A182" s="553"/>
      <c r="B182" s="541" t="str">
        <f>IF(MID(C182,1,3)="KIT",_xlfn.XLOOKUP(C182,Kits!C:C,Kits!B:B,"-",0,1),VLOOKUP(C182,'Pricing source'!B:C,2,0))</f>
        <v>5025232943753</v>
      </c>
      <c r="C182" s="542" t="s">
        <v>58</v>
      </c>
      <c r="D182" s="542"/>
      <c r="E182" s="543" t="s">
        <v>2045</v>
      </c>
      <c r="F182" s="544">
        <f>IFERROR(IF(MID(C182,1,3)="KIT",VLOOKUP(C182,Kits!C:P,14,0),VLOOKUP(C182,'Pricing source'!B:L,3,0)),0)</f>
        <v>4344</v>
      </c>
      <c r="G182" s="550"/>
    </row>
    <row r="183" spans="1:7">
      <c r="A183" s="553"/>
      <c r="B183" s="538" t="str">
        <f>IF(MID(C183,1,3)="KIT",_xlfn.XLOOKUP(C183,Kits!C:C,Kits!B:B,"-",0,1),VLOOKUP(C183,'Pricing source'!B:C,2,0))</f>
        <v>5025232951604</v>
      </c>
      <c r="C183" s="539" t="s">
        <v>2725</v>
      </c>
      <c r="D183" s="539"/>
      <c r="E183" s="540" t="s">
        <v>2863</v>
      </c>
      <c r="F183" s="518">
        <f>IFERROR(IF(MID(C183,1,3)="KIT",VLOOKUP(C183,Kits!C:P,14,0),VLOOKUP(C183,'Pricing source'!B:L,3,0)),0)</f>
        <v>4937</v>
      </c>
      <c r="G183" s="550"/>
    </row>
    <row r="184" spans="1:7">
      <c r="A184" s="553"/>
      <c r="B184" s="552"/>
      <c r="C184" s="744"/>
      <c r="D184" s="744"/>
      <c r="E184" s="554"/>
      <c r="F184" s="558"/>
      <c r="G184" s="550"/>
    </row>
    <row r="185" spans="1:7">
      <c r="A185" s="788" t="str">
        <f>'Títulos y textos'!A35</f>
        <v>UNIDADES EXTERIORES DE ALTA EFICIENCIA (HP)</v>
      </c>
      <c r="B185" s="552"/>
      <c r="C185" s="553"/>
      <c r="D185" s="553"/>
      <c r="E185" s="554"/>
      <c r="F185" s="558"/>
      <c r="G185" s="550"/>
    </row>
    <row r="186" spans="1:7">
      <c r="A186" s="553"/>
      <c r="B186" s="519" t="str">
        <f>IF(MID(C186,1,3)="KIT",_xlfn.XLOOKUP(C186,Kits!C:C,Kits!B:B,"-",0,1),VLOOKUP(C186,'Pricing source'!B:C,2,0))</f>
        <v>5025232944446</v>
      </c>
      <c r="C186" s="529" t="s">
        <v>37</v>
      </c>
      <c r="D186" s="529"/>
      <c r="E186" s="513" t="s">
        <v>2832</v>
      </c>
      <c r="F186" s="502">
        <f>IFERROR(IF(MID(C186,1,3)="KIT",VLOOKUP(C186,Kits!C:P,14,0),VLOOKUP(C186,'Pricing source'!B:L,3,0)),0)</f>
        <v>1836</v>
      </c>
      <c r="G186" s="550"/>
    </row>
    <row r="187" spans="1:7">
      <c r="A187" s="553"/>
      <c r="B187" s="520" t="str">
        <f>IF(MID(C187,1,3)="KIT",_xlfn.XLOOKUP(C187,Kits!C:C,Kits!B:B,"-",0,1),VLOOKUP(C187,'Pricing source'!B:C,2,0))</f>
        <v>5025232943760</v>
      </c>
      <c r="C187" s="530" t="s">
        <v>38</v>
      </c>
      <c r="D187" s="530"/>
      <c r="E187" s="514" t="s">
        <v>2833</v>
      </c>
      <c r="F187" s="505">
        <f>IFERROR(IF(MID(C187,1,3)="KIT",VLOOKUP(C187,Kits!C:P,14,0),VLOOKUP(C187,'Pricing source'!B:L,3,0)),0)</f>
        <v>2045</v>
      </c>
      <c r="G187" s="550"/>
    </row>
    <row r="188" spans="1:7">
      <c r="A188" s="553"/>
      <c r="B188" s="520" t="str">
        <f>IF(MID(C188,1,3)="KIT",_xlfn.XLOOKUP(C188,Kits!C:C,Kits!B:B,"-",0,1),VLOOKUP(C188,'Pricing source'!B:C,2,0))</f>
        <v>5025232943777</v>
      </c>
      <c r="C188" s="530" t="s">
        <v>39</v>
      </c>
      <c r="D188" s="530"/>
      <c r="E188" s="514" t="s">
        <v>2834</v>
      </c>
      <c r="F188" s="505">
        <f>IFERROR(IF(MID(C188,1,3)="KIT",VLOOKUP(C188,Kits!C:P,14,0),VLOOKUP(C188,'Pricing source'!B:L,3,0)),0)</f>
        <v>2579</v>
      </c>
      <c r="G188" s="550"/>
    </row>
    <row r="189" spans="1:7">
      <c r="A189" s="553"/>
      <c r="B189" s="623" t="str">
        <f>IF(MID(C189,1,3)="KIT",_xlfn.XLOOKUP(C189,Kits!C:C,Kits!B:B,"-",0,1),VLOOKUP(C189,'Pricing source'!B:C,2,0))</f>
        <v>5025232943784</v>
      </c>
      <c r="C189" s="624" t="s">
        <v>40</v>
      </c>
      <c r="D189" s="624"/>
      <c r="E189" s="625" t="s">
        <v>2835</v>
      </c>
      <c r="F189" s="626">
        <f>IFERROR(IF(MID(C189,1,3)="KIT",VLOOKUP(C189,Kits!C:P,14,0),VLOOKUP(C189,'Pricing source'!B:L,3,0)),0)</f>
        <v>2953</v>
      </c>
      <c r="G189" s="550"/>
    </row>
    <row r="190" spans="1:7">
      <c r="A190" s="553"/>
      <c r="B190" s="745" t="str">
        <f>IF(MID(C190,1,3)="KIT",_xlfn.XLOOKUP(C190,Kits!C:C,Kits!B:B,"-",0,1),VLOOKUP(C190,'Pricing source'!B:C,2,0))</f>
        <v>5025232960293</v>
      </c>
      <c r="C190" s="746" t="s">
        <v>41</v>
      </c>
      <c r="D190" s="746"/>
      <c r="E190" s="852" t="s">
        <v>3928</v>
      </c>
      <c r="F190" s="626">
        <f>IFERROR(IF(MID(C190,1,3)="KIT",VLOOKUP(C190,Kits!C:P,14,0),VLOOKUP(C190,'Pricing source'!B:L,3,0)),0)</f>
        <v>4174</v>
      </c>
      <c r="G190" s="550"/>
    </row>
    <row r="191" spans="1:7">
      <c r="A191" s="553"/>
      <c r="B191" s="623" t="str">
        <f>IF(MID(C191,1,3)="KIT",_xlfn.XLOOKUP(C191,Kits!C:C,Kits!B:B,"-",0,1),VLOOKUP(C191,'Pricing source'!B:C,2,0))</f>
        <v>4010869636216</v>
      </c>
      <c r="C191" s="530" t="s">
        <v>3056</v>
      </c>
      <c r="D191" s="624"/>
      <c r="E191" s="514" t="s">
        <v>4165</v>
      </c>
      <c r="F191" s="626">
        <f>IFERROR(IF(MID(C191,1,3)="KIT",VLOOKUP(C191,Kits!C:P,14,0),VLOOKUP(C191,'Pricing source'!B:L,3,0)),0)</f>
        <v>4966.2</v>
      </c>
      <c r="G191" s="550"/>
    </row>
    <row r="192" spans="1:7">
      <c r="A192" s="553"/>
      <c r="B192" s="853" t="str">
        <f>IF(MID(C192,1,3)="KIT",_xlfn.XLOOKUP(C192,Kits!C:C,Kits!B:B,"-",0,1),VLOOKUP(C192,'Pricing source'!B:C,2,0))</f>
        <v>5025232960286</v>
      </c>
      <c r="C192" s="843" t="s">
        <v>2730</v>
      </c>
      <c r="D192" s="854"/>
      <c r="E192" s="862" t="s">
        <v>2837</v>
      </c>
      <c r="F192" s="855">
        <f>IFERROR(IF(MID(C192,1,3)="KIT",VLOOKUP(C192,Kits!C:P,14,0),VLOOKUP(C192,'Pricing source'!B:L,3,0)),0)</f>
        <v>3773</v>
      </c>
      <c r="G192" s="550"/>
    </row>
    <row r="193" spans="1:7">
      <c r="A193" s="553"/>
      <c r="B193" s="853" t="str">
        <f>IF(MID(C193,1,3)="KIT",_xlfn.XLOOKUP(C193,Kits!C:C,Kits!B:B,"-",0,1),VLOOKUP(C193,'Pricing source'!B:C,2,0))</f>
        <v>5025232960309</v>
      </c>
      <c r="C193" s="861" t="s">
        <v>2731</v>
      </c>
      <c r="D193" s="856"/>
      <c r="E193" s="863" t="s">
        <v>2838</v>
      </c>
      <c r="F193" s="857">
        <f>IFERROR(IF(MID(C193,1,3)="KIT",VLOOKUP(C193,Kits!C:P,14,0),VLOOKUP(C193,'Pricing source'!B:L,3,0)),0)</f>
        <v>4907</v>
      </c>
      <c r="G193" s="550"/>
    </row>
    <row r="194" spans="1:7">
      <c r="A194" s="553"/>
      <c r="B194" s="858" t="str">
        <f>IF(MID(C194,1,3)="KIT",_xlfn.XLOOKUP(C194,Kits!C:C,Kits!B:B,"-",0,1),VLOOKUP(C194,'Pricing source'!B:C,2,0))</f>
        <v>5025232960316</v>
      </c>
      <c r="C194" s="844" t="s">
        <v>2732</v>
      </c>
      <c r="D194" s="859"/>
      <c r="E194" s="860" t="s">
        <v>2839</v>
      </c>
      <c r="F194" s="845">
        <f>IFERROR(IF(MID(C194,1,3)="KIT",VLOOKUP(C194,Kits!C:P,14,0),VLOOKUP(C194,'Pricing source'!B:L,3,0)),0)</f>
        <v>5849</v>
      </c>
      <c r="G194" s="550"/>
    </row>
    <row r="195" spans="1:7">
      <c r="A195" s="553"/>
      <c r="B195" s="552"/>
      <c r="C195" s="744"/>
      <c r="D195" s="744"/>
      <c r="E195" s="554"/>
      <c r="F195" s="558"/>
      <c r="G195" s="550"/>
    </row>
    <row r="196" spans="1:7">
      <c r="A196" s="788" t="str">
        <f>'Títulos y textos'!A36</f>
        <v>UNIDADES EXTERIORES DE POTENCIA CONTINUA (T-CAP)</v>
      </c>
      <c r="B196" s="552"/>
      <c r="C196" s="744"/>
      <c r="D196" s="744"/>
      <c r="E196" s="554"/>
      <c r="F196" s="558"/>
      <c r="G196" s="550"/>
    </row>
    <row r="197" spans="1:7">
      <c r="A197" s="553"/>
      <c r="B197" s="519" t="str">
        <f>IF(MID(C197,1,3)="KIT",_xlfn.XLOOKUP(C197,Kits!C:C,Kits!B:B,"-",0,1),VLOOKUP(C197,'Pricing source'!B:C,2,0))</f>
        <v>5025232943791</v>
      </c>
      <c r="C197" s="529" t="s">
        <v>42</v>
      </c>
      <c r="D197" s="529"/>
      <c r="E197" s="513" t="s">
        <v>2835</v>
      </c>
      <c r="F197" s="502">
        <f>IFERROR(IF(MID(C197,1,3)="KIT",VLOOKUP(C197,Kits!C:P,14,0),VLOOKUP(C197,'Pricing source'!B:L,3,0)),0)</f>
        <v>4408</v>
      </c>
      <c r="G197" s="550"/>
    </row>
    <row r="198" spans="1:7">
      <c r="A198" s="553"/>
      <c r="B198" s="520" t="str">
        <f>IF(MID(C198,1,3)="KIT",_xlfn.XLOOKUP(C198,Kits!C:C,Kits!B:B,"-",0,1),VLOOKUP(C198,'Pricing source'!B:C,2,0))</f>
        <v>5025232943814</v>
      </c>
      <c r="C198" s="530" t="s">
        <v>43</v>
      </c>
      <c r="D198" s="530"/>
      <c r="E198" s="514" t="s">
        <v>2836</v>
      </c>
      <c r="F198" s="505">
        <f>IFERROR(IF(MID(C198,1,3)="KIT",VLOOKUP(C198,Kits!C:P,14,0),VLOOKUP(C198,'Pricing source'!B:L,3,0)),0)</f>
        <v>5199</v>
      </c>
      <c r="G198" s="550"/>
    </row>
    <row r="199" spans="1:7">
      <c r="A199" s="553"/>
      <c r="B199" s="535" t="str">
        <f>IF(MID(C199,1,3)="KIT",_xlfn.XLOOKUP(C199,Kits!C:C,Kits!B:B,"-",0,1),VLOOKUP(C199,'Pricing source'!B:C,2,0))</f>
        <v>5025232943807</v>
      </c>
      <c r="C199" s="536" t="s">
        <v>44</v>
      </c>
      <c r="D199" s="536"/>
      <c r="E199" s="515" t="s">
        <v>2837</v>
      </c>
      <c r="F199" s="516">
        <f>IFERROR(IF(MID(C199,1,3)="KIT",VLOOKUP(C199,Kits!C:P,14,0),VLOOKUP(C199,'Pricing source'!B:L,3,0)),0)</f>
        <v>5509</v>
      </c>
      <c r="G199" s="550"/>
    </row>
    <row r="200" spans="1:7">
      <c r="A200" s="553"/>
      <c r="B200" s="541" t="str">
        <f>IF(MID(C200,1,3)="KIT",_xlfn.XLOOKUP(C200,Kits!C:C,Kits!B:B,"-",0,1),VLOOKUP(C200,'Pricing source'!B:C,2,0))</f>
        <v>5025232943821</v>
      </c>
      <c r="C200" s="542" t="s">
        <v>45</v>
      </c>
      <c r="D200" s="542"/>
      <c r="E200" s="636" t="s">
        <v>2838</v>
      </c>
      <c r="F200" s="544">
        <f>IFERROR(IF(MID(C200,1,3)="KIT",VLOOKUP(C200,Kits!C:P,14,0),VLOOKUP(C200,'Pricing source'!B:L,3,0)),0)</f>
        <v>5782</v>
      </c>
      <c r="G200" s="550"/>
    </row>
    <row r="201" spans="1:7">
      <c r="A201" s="553"/>
      <c r="B201" s="538" t="str">
        <f>IF(MID(C201,1,3)="KIT",_xlfn.XLOOKUP(C201,Kits!C:C,Kits!B:B,"-",0,1),VLOOKUP(C201,'Pricing source'!B:C,2,0))</f>
        <v>5025232951352</v>
      </c>
      <c r="C201" s="539" t="s">
        <v>2726</v>
      </c>
      <c r="D201" s="539"/>
      <c r="E201" s="517" t="s">
        <v>2839</v>
      </c>
      <c r="F201" s="518">
        <f>IFERROR(IF(MID(C201,1,3)="KIT",VLOOKUP(C201,Kits!C:P,14,0),VLOOKUP(C201,'Pricing source'!B:L,3,0)),0)</f>
        <v>6775</v>
      </c>
      <c r="G201" s="550"/>
    </row>
    <row r="202" spans="1:7">
      <c r="A202" s="553"/>
      <c r="B202" s="552"/>
      <c r="C202" s="744"/>
      <c r="D202" s="744"/>
      <c r="E202" s="557"/>
      <c r="F202" s="558"/>
      <c r="G202" s="550"/>
    </row>
    <row r="203" spans="1:7" s="309" customFormat="1">
      <c r="A203" s="789"/>
      <c r="B203" s="556"/>
      <c r="C203" s="556"/>
      <c r="D203" s="556"/>
      <c r="E203" s="557"/>
      <c r="F203" s="558"/>
      <c r="G203" s="730"/>
    </row>
    <row r="204" spans="1:7" s="309" customFormat="1" ht="21">
      <c r="A204" s="320" t="str">
        <f>'Títulos y textos'!A62</f>
        <v>AQUAREA SERIE J (R32)</v>
      </c>
      <c r="B204" s="320"/>
      <c r="C204" s="320"/>
      <c r="D204" s="320"/>
      <c r="E204" s="320"/>
      <c r="F204" s="320"/>
      <c r="G204" s="730"/>
    </row>
    <row r="205" spans="1:7">
      <c r="A205" s="553"/>
      <c r="B205" s="552"/>
      <c r="C205" s="553"/>
      <c r="D205" s="553"/>
      <c r="E205" s="554"/>
      <c r="F205" s="558"/>
      <c r="G205" s="550"/>
    </row>
    <row r="206" spans="1:7" ht="18.75">
      <c r="A206" s="555" t="str">
        <f>'Títulos y textos'!A67</f>
        <v>SISTEMA BIBLOC AQUAREA SERIE J (R32)</v>
      </c>
      <c r="B206" s="550"/>
      <c r="C206" s="556"/>
      <c r="D206" s="556"/>
      <c r="E206" s="557"/>
      <c r="F206" s="558"/>
      <c r="G206" s="550"/>
    </row>
    <row r="207" spans="1:7">
      <c r="A207" s="321"/>
      <c r="B207" s="321"/>
      <c r="C207" s="321"/>
      <c r="D207" s="321"/>
      <c r="E207" s="321"/>
      <c r="F207" s="321"/>
      <c r="G207" s="550"/>
    </row>
    <row r="208" spans="1:7">
      <c r="A208" s="553"/>
      <c r="B208" s="552"/>
      <c r="C208" s="744"/>
      <c r="D208" s="744"/>
      <c r="E208" s="554"/>
      <c r="F208" s="558"/>
      <c r="G208" s="550"/>
    </row>
    <row r="209" spans="1:7" ht="18">
      <c r="A209" s="788" t="str">
        <f>'Títulos y textos'!A27</f>
        <v>KITS DE ALTA EFICIENCIA (HP)</v>
      </c>
      <c r="B209" s="552"/>
      <c r="C209" s="791"/>
      <c r="D209" s="791"/>
      <c r="E209" s="792"/>
      <c r="F209" s="558"/>
      <c r="G209" s="550"/>
    </row>
    <row r="210" spans="1:7">
      <c r="A210" s="789"/>
      <c r="B210" s="900" t="str">
        <f>IF(MID(C210,1,3)="KIT",_xlfn.XLOOKUP(C210,Kits!C:C,Kits!B:B,"-",0,1),VLOOKUP(C210,'Pricing source'!B:C,2,0))</f>
        <v>4010869381413</v>
      </c>
      <c r="C210" s="900" t="s">
        <v>959</v>
      </c>
      <c r="D210" s="900"/>
      <c r="E210" s="901" t="s">
        <v>4253</v>
      </c>
      <c r="F210" s="502">
        <f>IFERROR(IF(MID(C210,1,3)="KIT",VLOOKUP(C210,Kits!C:P,14,0),VLOOKUP(C210,'Pricing source'!B:L,3,0)),0)</f>
        <v>6310</v>
      </c>
      <c r="G210" s="550"/>
    </row>
    <row r="211" spans="1:7">
      <c r="A211" s="789"/>
      <c r="B211" s="527" t="str">
        <f>IF(MID(C211,1,3)="KIT",_xlfn.XLOOKUP(C211,Kits!C:C,Kits!B:B,"-",0,1),VLOOKUP(C211,'Pricing source'!B:C,2,0))</f>
        <v>4010869381468</v>
      </c>
      <c r="C211" s="527" t="s">
        <v>963</v>
      </c>
      <c r="D211" s="527"/>
      <c r="E211" s="528" t="s">
        <v>4254</v>
      </c>
      <c r="F211" s="511">
        <f>IFERROR(IF(MID(C211,1,3)="KIT",VLOOKUP(C211,Kits!C:P,14,0),VLOOKUP(C211,'Pricing source'!B:L,3,0)),0)</f>
        <v>6612</v>
      </c>
      <c r="G211" s="550"/>
    </row>
    <row r="212" spans="1:7">
      <c r="A212" s="553"/>
      <c r="B212" s="552"/>
      <c r="C212" s="744"/>
      <c r="D212" s="744"/>
      <c r="E212" s="554"/>
      <c r="F212" s="558"/>
      <c r="G212" s="550"/>
    </row>
    <row r="213" spans="1:7">
      <c r="A213" s="553"/>
      <c r="B213" s="552"/>
      <c r="C213" s="553"/>
      <c r="D213" s="553"/>
      <c r="E213" s="554"/>
      <c r="F213" s="558"/>
      <c r="G213" s="550"/>
    </row>
    <row r="214" spans="1:7" ht="18.75">
      <c r="A214" s="555" t="str">
        <f>'Títulos y textos'!A66</f>
        <v>SISTEMA MONOBLOC AQUAREA SERIE J (R32)</v>
      </c>
      <c r="B214" s="550"/>
      <c r="C214" s="556"/>
      <c r="D214" s="556"/>
      <c r="E214" s="557"/>
      <c r="F214" s="558"/>
      <c r="G214" s="550"/>
    </row>
    <row r="215" spans="1:7">
      <c r="A215" s="321"/>
      <c r="B215" s="321"/>
      <c r="C215" s="321"/>
      <c r="D215" s="321"/>
      <c r="E215" s="321"/>
      <c r="F215" s="321"/>
      <c r="G215" s="550"/>
    </row>
    <row r="216" spans="1:7">
      <c r="A216" s="553"/>
      <c r="B216" s="552"/>
      <c r="C216" s="744"/>
      <c r="D216" s="744"/>
      <c r="E216" s="554"/>
      <c r="F216" s="558"/>
      <c r="G216" s="550"/>
    </row>
    <row r="217" spans="1:7" ht="18">
      <c r="A217" s="788" t="str">
        <f>'Títulos y textos'!A27</f>
        <v>KITS DE ALTA EFICIENCIA (HP)</v>
      </c>
      <c r="B217" s="552"/>
      <c r="C217" s="791"/>
      <c r="D217" s="791"/>
      <c r="E217" s="792"/>
      <c r="F217" s="558"/>
      <c r="G217" s="550"/>
    </row>
    <row r="218" spans="1:7">
      <c r="A218" s="789"/>
      <c r="B218" s="499" t="str">
        <f>IF(MID(C218,1,3)="KIT",_xlfn.XLOOKUP(C218,Kits!C:C,Kits!B:B,"-",0,1),VLOOKUP(C218,'Pricing source'!B:C,2,0))</f>
        <v>5025232910656</v>
      </c>
      <c r="C218" s="499" t="s">
        <v>10</v>
      </c>
      <c r="D218" s="499"/>
      <c r="E218" s="513" t="s">
        <v>2046</v>
      </c>
      <c r="F218" s="502">
        <f>IFERROR(IF(MID(C218,1,3)="KIT",VLOOKUP(C218,Kits!C:P,14,0),VLOOKUP(C218,'Pricing source'!B:L,3,0)),0)</f>
        <v>3377</v>
      </c>
      <c r="G218" s="550"/>
    </row>
    <row r="219" spans="1:7">
      <c r="A219" s="789"/>
      <c r="B219" s="503" t="str">
        <f>IF(MID(C219,1,3)="KIT",_xlfn.XLOOKUP(C219,Kits!C:C,Kits!B:B,"-",0,1),VLOOKUP(C219,'Pricing source'!B:C,2,0))</f>
        <v>5025232910663</v>
      </c>
      <c r="C219" s="503" t="s">
        <v>11</v>
      </c>
      <c r="D219" s="503"/>
      <c r="E219" s="514" t="s">
        <v>2047</v>
      </c>
      <c r="F219" s="505">
        <f>IFERROR(IF(MID(C219,1,3)="KIT",VLOOKUP(C219,Kits!C:P,14,0),VLOOKUP(C219,'Pricing source'!B:L,3,0)),0)</f>
        <v>4666</v>
      </c>
      <c r="G219" s="550"/>
    </row>
    <row r="220" spans="1:7">
      <c r="A220" s="789"/>
      <c r="B220" s="527" t="str">
        <f>IF(MID(C220,1,3)="KIT",_xlfn.XLOOKUP(C220,Kits!C:C,Kits!B:B,"-",0,1),VLOOKUP(C220,'Pricing source'!B:C,2,0))</f>
        <v>5025232910670</v>
      </c>
      <c r="C220" s="527" t="s">
        <v>12</v>
      </c>
      <c r="D220" s="527"/>
      <c r="E220" s="528" t="s">
        <v>2048</v>
      </c>
      <c r="F220" s="511">
        <f>IFERROR(IF(MID(C220,1,3)="KIT",VLOOKUP(C220,Kits!C:P,14,0),VLOOKUP(C220,'Pricing source'!B:L,3,0)),0)</f>
        <v>5439</v>
      </c>
      <c r="G220" s="550"/>
    </row>
    <row r="221" spans="1:7">
      <c r="A221" s="553"/>
      <c r="B221" s="552"/>
      <c r="C221" s="744"/>
      <c r="D221" s="744"/>
      <c r="E221" s="554"/>
      <c r="F221" s="558"/>
      <c r="G221" s="550"/>
    </row>
    <row r="222" spans="1:7">
      <c r="A222" s="788" t="str">
        <f>'Títulos y textos'!A28</f>
        <v>KITS DE POTENCIA CONTINUA (T-CAP)</v>
      </c>
      <c r="B222" s="552"/>
      <c r="C222" s="556"/>
      <c r="D222" s="556"/>
      <c r="E222" s="557"/>
      <c r="F222" s="558"/>
      <c r="G222" s="550"/>
    </row>
    <row r="223" spans="1:7">
      <c r="A223" s="789"/>
      <c r="B223" s="499" t="str">
        <f>IF(MID(C223,1,3)="KIT",_xlfn.XLOOKUP(C223,Kits!C:C,Kits!B:B,"-",0,1),VLOOKUP(C223,'Pricing source'!B:C,2,0))</f>
        <v>5025232910687</v>
      </c>
      <c r="C223" s="499" t="s">
        <v>26</v>
      </c>
      <c r="D223" s="499"/>
      <c r="E223" s="513" t="s">
        <v>2049</v>
      </c>
      <c r="F223" s="502">
        <f>IFERROR(IF(MID(C223,1,3)="KIT",VLOOKUP(C223,Kits!C:P,14,0),VLOOKUP(C223,'Pricing source'!B:L,3,0)),0)</f>
        <v>8082</v>
      </c>
      <c r="G223" s="550"/>
    </row>
    <row r="224" spans="1:7">
      <c r="A224" s="789"/>
      <c r="B224" s="503" t="str">
        <f>IF(MID(C224,1,3)="KIT",_xlfn.XLOOKUP(C224,Kits!C:C,Kits!B:B,"-",0,1),VLOOKUP(C224,'Pricing source'!B:C,2,0))</f>
        <v>5025232910694</v>
      </c>
      <c r="C224" s="503" t="s">
        <v>27</v>
      </c>
      <c r="D224" s="503"/>
      <c r="E224" s="514" t="s">
        <v>2050</v>
      </c>
      <c r="F224" s="505">
        <f>IFERROR(IF(MID(C224,1,3)="KIT",VLOOKUP(C224,Kits!C:P,14,0),VLOOKUP(C224,'Pricing source'!B:L,3,0)),0)</f>
        <v>8990</v>
      </c>
      <c r="G224" s="550"/>
    </row>
    <row r="225" spans="1:7">
      <c r="A225" s="789"/>
      <c r="B225" s="545" t="str">
        <f>IF(MID(C225,1,3)="KIT",_xlfn.XLOOKUP(C225,Kits!C:C,Kits!B:B,"-",0,1),VLOOKUP(C225,'Pricing source'!B:C,2,0))</f>
        <v>5025232910748</v>
      </c>
      <c r="C225" s="545" t="s">
        <v>28</v>
      </c>
      <c r="D225" s="545"/>
      <c r="E225" s="515" t="s">
        <v>2051</v>
      </c>
      <c r="F225" s="516">
        <f>IFERROR(IF(MID(C225,1,3)="KIT",VLOOKUP(C225,Kits!C:P,14,0),VLOOKUP(C225,'Pricing source'!B:L,3,0)),0)</f>
        <v>9410</v>
      </c>
      <c r="G225" s="550"/>
    </row>
    <row r="226" spans="1:7">
      <c r="A226" s="789"/>
      <c r="B226" s="545" t="str">
        <f>IF(MID(C226,1,3)="KIT",_xlfn.XLOOKUP(C226,Kits!C:C,Kits!B:B,"-",0,1),VLOOKUP(C226,'Pricing source'!B:C,2,0))</f>
        <v>5025232910700</v>
      </c>
      <c r="C226" s="545" t="s">
        <v>29</v>
      </c>
      <c r="D226" s="545"/>
      <c r="E226" s="515" t="s">
        <v>2052</v>
      </c>
      <c r="F226" s="516">
        <f>IFERROR(IF(MID(C226,1,3)="KIT",VLOOKUP(C226,Kits!C:P,14,0),VLOOKUP(C226,'Pricing source'!B:L,3,0)),0)</f>
        <v>10152</v>
      </c>
      <c r="G226" s="550"/>
    </row>
    <row r="227" spans="1:7" s="322" customFormat="1" ht="14.1" customHeight="1">
      <c r="A227" s="789"/>
      <c r="B227" s="546" t="str">
        <f>IF(MID(C227,1,3)="KIT",_xlfn.XLOOKUP(C227,Kits!C:C,Kits!B:B,"-",0,1),VLOOKUP(C227,'Pricing source'!B:C,2,0))</f>
        <v>5025232910717</v>
      </c>
      <c r="C227" s="546" t="s">
        <v>30</v>
      </c>
      <c r="D227" s="546"/>
      <c r="E227" s="517" t="s">
        <v>2053</v>
      </c>
      <c r="F227" s="518">
        <f>IFERROR(IF(MID(C227,1,3)="KIT",VLOOKUP(C227,Kits!C:P,14,0),VLOOKUP(C227,'Pricing source'!B:L,3,0)),0)</f>
        <v>11923</v>
      </c>
      <c r="G227" s="550"/>
    </row>
    <row r="228" spans="1:7">
      <c r="A228" s="553"/>
      <c r="B228" s="552"/>
      <c r="C228" s="744"/>
      <c r="D228" s="744"/>
      <c r="E228" s="554"/>
      <c r="F228" s="558"/>
      <c r="G228" s="550"/>
    </row>
    <row r="229" spans="1:7" ht="18.75">
      <c r="A229" s="793" t="str">
        <f>'Títulos y textos'!A65</f>
        <v xml:space="preserve">SISTEMA ECOFLEX AQUAREA SERIE J (R32) </v>
      </c>
      <c r="B229" s="552"/>
      <c r="C229" s="553"/>
      <c r="D229" s="553"/>
      <c r="E229" s="554"/>
      <c r="F229" s="558"/>
      <c r="G229" s="550"/>
    </row>
    <row r="230" spans="1:7">
      <c r="A230" s="321"/>
      <c r="B230" s="321"/>
      <c r="C230" s="321"/>
      <c r="D230" s="321"/>
      <c r="E230" s="321"/>
      <c r="F230" s="321"/>
      <c r="G230" s="550"/>
    </row>
    <row r="231" spans="1:7">
      <c r="A231" s="553"/>
      <c r="B231" s="552"/>
      <c r="C231" s="553"/>
      <c r="D231" s="553"/>
      <c r="E231" s="554"/>
      <c r="F231" s="558"/>
      <c r="G231" s="550"/>
    </row>
    <row r="232" spans="1:7">
      <c r="A232" s="788" t="str">
        <f>'Títulos y textos'!A64</f>
        <v>AQUAREA ECOFLEX</v>
      </c>
      <c r="B232" s="552"/>
      <c r="C232" s="553"/>
      <c r="D232" s="553"/>
      <c r="E232" s="554"/>
      <c r="F232" s="558"/>
      <c r="G232" s="550"/>
    </row>
    <row r="233" spans="1:7">
      <c r="A233" s="553"/>
      <c r="B233" s="519" t="str">
        <f>IF(MID(C233,1,3)="KIT",_xlfn.XLOOKUP(C233,Kits!C:C,Kits!B:B,"-",0,1),VLOOKUP(C233,'Pricing source'!B:C,2,0))</f>
        <v>4010869381420</v>
      </c>
      <c r="C233" s="519" t="s">
        <v>927</v>
      </c>
      <c r="D233" s="519"/>
      <c r="E233" s="529" t="s">
        <v>1609</v>
      </c>
      <c r="F233" s="502">
        <f>IFERROR(IF(MID(C233,1,3)="KIT",VLOOKUP(C233,Kits!C:P,14,0),VLOOKUP(C233,'Pricing source'!B:L,3,0)),0)</f>
        <v>10756</v>
      </c>
      <c r="G233" s="550"/>
    </row>
    <row r="234" spans="1:7">
      <c r="A234" s="553"/>
      <c r="B234" s="520" t="str">
        <f>IF(MID(C234,1,3)="KIT",_xlfn.XLOOKUP(C234,Kits!C:C,Kits!B:B,"-",0,1),VLOOKUP(C234,'Pricing source'!B:C,2,0))</f>
        <v>5025232925117</v>
      </c>
      <c r="C234" s="520" t="s">
        <v>34</v>
      </c>
      <c r="D234" s="520"/>
      <c r="E234" s="504" t="s">
        <v>2054</v>
      </c>
      <c r="F234" s="505">
        <f>IFERROR(IF(MID(C234,1,3)="KIT",VLOOKUP(C234,Kits!C:P,14,0),VLOOKUP(C234,'Pricing source'!B:L,3,0)),0)</f>
        <v>5469</v>
      </c>
      <c r="G234" s="550"/>
    </row>
    <row r="235" spans="1:7">
      <c r="A235" s="553"/>
      <c r="B235" s="520" t="str">
        <f>IF(MID(C235,1,3)="KIT",_xlfn.XLOOKUP(C235,Kits!C:C,Kits!B:B,"-",0,1),VLOOKUP(C235,'Pricing source'!B:C,2,0))</f>
        <v>5025232925131</v>
      </c>
      <c r="C235" s="520" t="s">
        <v>36</v>
      </c>
      <c r="D235" s="520"/>
      <c r="E235" s="530" t="s">
        <v>3025</v>
      </c>
      <c r="F235" s="505">
        <f>IFERROR(IF(MID(C235,1,3)="KIT",VLOOKUP(C235,Kits!C:P,14,0),VLOOKUP(C235,'Pricing source'!B:L,3,0)),0)</f>
        <v>1404</v>
      </c>
      <c r="G235" s="550"/>
    </row>
    <row r="236" spans="1:7">
      <c r="A236" s="553"/>
      <c r="B236" s="531" t="str">
        <f>IF(MID(C236,1,3)="KIT",_xlfn.XLOOKUP(C236,Kits!C:C,Kits!B:B,"-",0,1),VLOOKUP(C236,'Pricing source'!B:C,2,0))</f>
        <v>5025232925124</v>
      </c>
      <c r="C236" s="531" t="s">
        <v>35</v>
      </c>
      <c r="D236" s="531"/>
      <c r="E236" s="532" t="s">
        <v>2055</v>
      </c>
      <c r="F236" s="511">
        <f>IFERROR(IF(MID(C236,1,3)="KIT",VLOOKUP(C236,Kits!C:P,14,0),VLOOKUP(C236,'Pricing source'!B:L,3,0)),0)</f>
        <v>3883</v>
      </c>
      <c r="G236" s="550"/>
    </row>
    <row r="237" spans="1:7">
      <c r="A237" s="553"/>
      <c r="B237" s="552"/>
      <c r="C237" s="552"/>
      <c r="D237" s="552"/>
      <c r="E237" s="744"/>
      <c r="F237" s="558"/>
      <c r="G237" s="550"/>
    </row>
    <row r="238" spans="1:7" ht="18.75">
      <c r="A238" s="555" t="str">
        <f>'Títulos y textos'!A68</f>
        <v>UNIDADES DE LA SERIE J (R32)</v>
      </c>
      <c r="B238" s="550"/>
      <c r="C238" s="556"/>
      <c r="D238" s="556"/>
      <c r="E238" s="557"/>
      <c r="F238" s="558"/>
      <c r="G238" s="550"/>
    </row>
    <row r="239" spans="1:7">
      <c r="A239" s="321"/>
      <c r="B239" s="321"/>
      <c r="C239" s="321"/>
      <c r="D239" s="321"/>
      <c r="E239" s="321"/>
      <c r="F239" s="321"/>
      <c r="G239" s="550"/>
    </row>
    <row r="240" spans="1:7">
      <c r="A240" s="553"/>
      <c r="B240" s="552"/>
      <c r="C240" s="744"/>
      <c r="D240" s="744"/>
      <c r="E240" s="554"/>
      <c r="F240" s="558"/>
      <c r="G240" s="550"/>
    </row>
    <row r="241" spans="1:7" ht="18">
      <c r="A241" s="788" t="str">
        <f>'Títulos y textos'!A69</f>
        <v>UNIDADES INTERIORES DE LA SERIE J (Excepto EcoFleX)</v>
      </c>
      <c r="B241" s="552"/>
      <c r="C241" s="791"/>
      <c r="D241" s="791"/>
      <c r="E241" s="792"/>
      <c r="F241" s="558"/>
      <c r="G241" s="550"/>
    </row>
    <row r="242" spans="1:7">
      <c r="A242" s="789"/>
      <c r="B242" s="831">
        <f>IF(MID(C242,1,3)="KIT",_xlfn.XLOOKUP(C242,Kits!C:C,Kits!B:B,"-",0,1),VLOOKUP(C242,'Pricing source'!B:C,2,0))</f>
        <v>0</v>
      </c>
      <c r="C242" s="831" t="s">
        <v>1000</v>
      </c>
      <c r="D242" s="831"/>
      <c r="E242" s="902" t="s">
        <v>4255</v>
      </c>
      <c r="F242" s="834">
        <f>IFERROR(IF(MID(C242,1,3)="KIT",VLOOKUP(C242,Kits!C:P,14,0),VLOOKUP(C242,'Pricing source'!B:L,3,0)),0)</f>
        <v>3487</v>
      </c>
      <c r="G242" s="550"/>
    </row>
    <row r="243" spans="1:7">
      <c r="A243" s="553"/>
      <c r="B243" s="552"/>
      <c r="C243" s="744"/>
      <c r="D243" s="744"/>
      <c r="E243" s="554"/>
      <c r="F243" s="558"/>
      <c r="G243" s="550"/>
    </row>
    <row r="244" spans="1:7">
      <c r="A244" s="788" t="str">
        <f>'Títulos y textos'!A70</f>
        <v>UNIDADES EXTERIORES DE LA SERIE J (Excepto EcoFleX)</v>
      </c>
      <c r="B244" s="552"/>
      <c r="C244" s="556"/>
      <c r="D244" s="556"/>
      <c r="E244" s="557"/>
      <c r="F244" s="558"/>
      <c r="G244" s="550"/>
    </row>
    <row r="245" spans="1:7">
      <c r="A245" s="789"/>
      <c r="B245" s="499" t="str">
        <f>IF(MID(C245,1,3)="KIT",_xlfn.XLOOKUP(C245,Kits!C:C,Kits!B:B,"-",0,1),VLOOKUP(C245,'Pricing source'!B:C,2,0))</f>
        <v>5025232890385</v>
      </c>
      <c r="C245" s="499" t="s">
        <v>1003</v>
      </c>
      <c r="D245" s="499"/>
      <c r="E245" s="513" t="s">
        <v>4251</v>
      </c>
      <c r="F245" s="502">
        <f>IFERROR(IF(MID(C245,1,3)="KIT",VLOOKUP(C245,Kits!C:P,14,0),VLOOKUP(C245,'Pricing source'!B:L,3,0)),0)</f>
        <v>2823</v>
      </c>
      <c r="G245" s="550"/>
    </row>
    <row r="246" spans="1:7" s="322" customFormat="1" ht="14.1" customHeight="1">
      <c r="A246" s="789"/>
      <c r="B246" s="527" t="str">
        <f>IF(MID(C246,1,3)="KIT",_xlfn.XLOOKUP(C246,Kits!C:C,Kits!B:B,"-",0,1),VLOOKUP(C246,'Pricing source'!B:C,2,0))</f>
        <v>5025232910298</v>
      </c>
      <c r="C246" s="527" t="s">
        <v>1004</v>
      </c>
      <c r="D246" s="527"/>
      <c r="E246" s="528" t="s">
        <v>4252</v>
      </c>
      <c r="F246" s="511">
        <f>IFERROR(IF(MID(C246,1,3)="KIT",VLOOKUP(C246,Kits!C:P,14,0),VLOOKUP(C246,'Pricing source'!B:L,3,0)),0)</f>
        <v>3125</v>
      </c>
      <c r="G246" s="785"/>
    </row>
    <row r="247" spans="1:7">
      <c r="A247" s="553"/>
      <c r="B247" s="552"/>
      <c r="C247" s="552"/>
      <c r="D247" s="552"/>
      <c r="E247" s="744"/>
      <c r="F247" s="558"/>
      <c r="G247" s="550"/>
    </row>
    <row r="248" spans="1:7" ht="21">
      <c r="A248" s="320" t="str">
        <f>'Títulos y textos'!A71</f>
        <v>AQUAREA SERIE H (R410A)</v>
      </c>
      <c r="B248" s="320"/>
      <c r="C248" s="320"/>
      <c r="D248" s="320"/>
      <c r="E248" s="320"/>
      <c r="F248" s="320"/>
      <c r="G248" s="550"/>
    </row>
    <row r="249" spans="1:7">
      <c r="A249" s="553"/>
      <c r="B249" s="552"/>
      <c r="C249" s="553"/>
      <c r="D249" s="553"/>
      <c r="E249" s="554"/>
      <c r="F249" s="558"/>
      <c r="G249" s="550"/>
    </row>
    <row r="250" spans="1:7" ht="18.75">
      <c r="A250" s="555" t="str">
        <f>'Títulos y textos'!A72</f>
        <v>KITS DE LA SERIE H</v>
      </c>
      <c r="B250" s="552"/>
      <c r="C250" s="553"/>
      <c r="D250" s="553"/>
      <c r="E250" s="554"/>
      <c r="F250" s="558"/>
      <c r="G250" s="550"/>
    </row>
    <row r="251" spans="1:7">
      <c r="A251" s="321"/>
      <c r="B251" s="321"/>
      <c r="C251" s="321"/>
      <c r="D251" s="321"/>
      <c r="E251" s="321"/>
      <c r="F251" s="321"/>
      <c r="G251" s="550"/>
    </row>
    <row r="252" spans="1:7">
      <c r="A252" s="553"/>
      <c r="B252" s="552"/>
      <c r="C252" s="553"/>
      <c r="D252" s="553"/>
      <c r="E252" s="554"/>
      <c r="F252" s="558"/>
      <c r="G252" s="550"/>
    </row>
    <row r="253" spans="1:7" ht="18.75">
      <c r="A253" s="559" t="str">
        <f>'Títulos y textos'!A76</f>
        <v>POTENCIA CONTINUADA - SISTEMA BIBLOC SERIE H</v>
      </c>
      <c r="B253" s="785"/>
      <c r="C253" s="786"/>
      <c r="D253" s="786"/>
      <c r="E253" s="792"/>
      <c r="F253" s="558"/>
      <c r="G253" s="550"/>
    </row>
    <row r="254" spans="1:7">
      <c r="A254" s="548"/>
      <c r="B254" s="499" t="str">
        <f>IF(MID(C254,1,3)="KIT",_xlfn.XLOOKUP(C254,Kits!C:C,Kits!B:B,"-",0,1),VLOOKUP(C254,'Pricing source'!B:C,2,0))</f>
        <v>4010869381154</v>
      </c>
      <c r="C254" s="499" t="s">
        <v>974</v>
      </c>
      <c r="D254" s="499"/>
      <c r="E254" s="513" t="s">
        <v>4215</v>
      </c>
      <c r="F254" s="880">
        <f>IFERROR(IF(MID(C254,1,3)="KIT",VLOOKUP(C254,Kits!C:P,14,0),VLOOKUP(C254,'Pricing source'!B:L,3,0)),0)</f>
        <v>7397</v>
      </c>
      <c r="G254" s="550"/>
    </row>
    <row r="255" spans="1:7">
      <c r="A255" s="548"/>
      <c r="B255" s="527" t="str">
        <f>IF(MID(C255,1,3)="KIT",_xlfn.XLOOKUP(C255,Kits!C:C,Kits!B:B,"-",0,1),VLOOKUP(C255,'Pricing source'!B:C,2,0))</f>
        <v>4010869381550</v>
      </c>
      <c r="C255" s="527" t="s">
        <v>976</v>
      </c>
      <c r="D255" s="527"/>
      <c r="E255" s="528" t="s">
        <v>4214</v>
      </c>
      <c r="F255" s="885">
        <f>IFERROR(IF(MID(C255,1,3)="KIT",VLOOKUP(C255,Kits!C:P,14,0),VLOOKUP(C255,'Pricing source'!B:L,3,0)),0)</f>
        <v>9276</v>
      </c>
      <c r="G255" s="550"/>
    </row>
    <row r="256" spans="1:7">
      <c r="A256" s="548"/>
      <c r="B256" s="556"/>
      <c r="C256" s="556"/>
      <c r="D256" s="556"/>
      <c r="E256" s="557"/>
      <c r="F256" s="884"/>
      <c r="G256" s="550"/>
    </row>
    <row r="257" spans="1:7" ht="18.75">
      <c r="A257" s="555" t="str">
        <f>'Títulos y textos'!A77</f>
        <v>UNIDADES DE LA SERIE H</v>
      </c>
      <c r="B257" s="552"/>
      <c r="C257" s="553"/>
      <c r="D257" s="553"/>
      <c r="E257" s="554"/>
      <c r="F257" s="558"/>
      <c r="G257" s="550"/>
    </row>
    <row r="258" spans="1:7">
      <c r="A258" s="321"/>
      <c r="B258" s="321"/>
      <c r="C258" s="321"/>
      <c r="D258" s="321"/>
      <c r="E258" s="321"/>
      <c r="F258" s="321"/>
      <c r="G258" s="550"/>
    </row>
    <row r="259" spans="1:7">
      <c r="A259" s="548"/>
      <c r="B259" s="556"/>
      <c r="C259" s="556"/>
      <c r="D259" s="556"/>
      <c r="E259" s="557"/>
      <c r="F259" s="884"/>
      <c r="G259" s="550"/>
    </row>
    <row r="260" spans="1:7">
      <c r="A260" s="559" t="str">
        <f>'Títulos y textos'!A80</f>
        <v>ALTA EFICIENCIA - SISTEMA MONOBLOC AQUAREA SERIE H</v>
      </c>
      <c r="B260" s="552"/>
      <c r="C260" s="794"/>
      <c r="D260" s="794"/>
      <c r="E260" s="557"/>
      <c r="F260" s="884"/>
      <c r="G260" s="550"/>
    </row>
    <row r="261" spans="1:7">
      <c r="A261" s="548"/>
      <c r="B261" s="499" t="str">
        <f>IF(MID(C261,1,3)="KIT",_xlfn.XLOOKUP(C261,Kits!C:C,Kits!B:B,"-",0,1),VLOOKUP(C261,'Pricing source'!B:C,2,0))</f>
        <v>5025232874408</v>
      </c>
      <c r="C261" s="499" t="s">
        <v>13</v>
      </c>
      <c r="D261" s="499"/>
      <c r="E261" s="513" t="s">
        <v>4216</v>
      </c>
      <c r="F261" s="880">
        <f>IFERROR(IF(MID(C261,1,3)="KIT",VLOOKUP(C261,Kits!C:P,14,0),VLOOKUP(C261,'Pricing source'!B:L,3,0)),0)</f>
        <v>5835</v>
      </c>
      <c r="G261" s="550"/>
    </row>
    <row r="262" spans="1:7">
      <c r="A262" s="548"/>
      <c r="B262" s="527" t="str">
        <f>IF(MID(C262,1,3)="KIT",_xlfn.XLOOKUP(C262,Kits!C:C,Kits!B:B,"-",0,1),VLOOKUP(C262,'Pricing source'!B:C,2,0))</f>
        <v>5025232874392</v>
      </c>
      <c r="C262" s="527" t="s">
        <v>14</v>
      </c>
      <c r="D262" s="527"/>
      <c r="E262" s="528" t="s">
        <v>4216</v>
      </c>
      <c r="F262" s="885">
        <f>IFERROR(IF(MID(C262,1,3)="KIT",VLOOKUP(C262,Kits!C:P,14,0),VLOOKUP(C262,'Pricing source'!B:L,3,0)),0)</f>
        <v>7209</v>
      </c>
      <c r="G262" s="550"/>
    </row>
    <row r="263" spans="1:7">
      <c r="A263" s="548"/>
      <c r="B263" s="556"/>
      <c r="C263" s="556"/>
      <c r="D263" s="556"/>
      <c r="E263" s="886"/>
      <c r="F263" s="884"/>
      <c r="G263" s="550"/>
    </row>
    <row r="264" spans="1:7">
      <c r="A264" s="559" t="str">
        <f>'Títulos y textos'!A81</f>
        <v>POTENCIA CONTINUADA - UNIDADES INTERIORES SERIE H</v>
      </c>
      <c r="B264" s="552"/>
      <c r="C264" s="794"/>
      <c r="D264" s="794"/>
      <c r="E264" s="557"/>
      <c r="F264" s="558"/>
      <c r="G264" s="550"/>
    </row>
    <row r="265" spans="1:7">
      <c r="A265" s="548"/>
      <c r="B265" s="499" t="str">
        <f>IF(MID(C265,1,3)="KIT",_xlfn.XLOOKUP(C265,Kits!C:C,Kits!B:B,"-",0,1),VLOOKUP(C265,'Pricing source'!B:C,2,0))</f>
        <v>5025232855094</v>
      </c>
      <c r="C265" s="499" t="s">
        <v>76</v>
      </c>
      <c r="D265" s="499"/>
      <c r="E265" s="513" t="s">
        <v>4216</v>
      </c>
      <c r="F265" s="880">
        <f>IFERROR(IF(MID(C265,1,3)="KIT",VLOOKUP(C265,Kits!C:P,14,0),VLOOKUP(C265,'Pricing source'!B:L,3,0)),0)</f>
        <v>3205</v>
      </c>
      <c r="G265" s="550"/>
    </row>
    <row r="266" spans="1:7">
      <c r="A266" s="548"/>
      <c r="B266" s="527" t="str">
        <f>IF(MID(C266,1,3)="KIT",_xlfn.XLOOKUP(C266,Kits!C:C,Kits!B:B,"-",0,1),VLOOKUP(C266,'Pricing source'!B:C,2,0))</f>
        <v>5025232855117</v>
      </c>
      <c r="C266" s="527" t="s">
        <v>77</v>
      </c>
      <c r="D266" s="527"/>
      <c r="E266" s="528" t="s">
        <v>4216</v>
      </c>
      <c r="F266" s="885">
        <f>IFERROR(IF(MID(C266,1,3)="KIT",VLOOKUP(C266,Kits!C:P,14,0),VLOOKUP(C266,'Pricing source'!B:L,3,0)),0)</f>
        <v>4179</v>
      </c>
      <c r="G266" s="550"/>
    </row>
    <row r="267" spans="1:7">
      <c r="A267" s="548"/>
      <c r="B267" s="556"/>
      <c r="C267" s="556"/>
      <c r="D267" s="556"/>
      <c r="E267" s="557"/>
      <c r="F267" s="884"/>
      <c r="G267" s="550"/>
    </row>
    <row r="268" spans="1:7">
      <c r="A268" s="559" t="str">
        <f>'Títulos y textos'!A82</f>
        <v>POTENCIA CONTINUADA - UNIDADES EXTERIORES SERIE H</v>
      </c>
      <c r="B268" s="552"/>
      <c r="C268" s="794"/>
      <c r="D268" s="794"/>
      <c r="E268" s="557"/>
      <c r="F268" s="558"/>
      <c r="G268" s="550"/>
    </row>
    <row r="269" spans="1:7">
      <c r="A269" s="548"/>
      <c r="B269" s="499" t="str">
        <f>IF(MID(C269,1,3)="KIT",_xlfn.XLOOKUP(C269,Kits!C:C,Kits!B:B,"-",0,1),VLOOKUP(C269,'Pricing source'!B:C,2,0))</f>
        <v>5025232855148</v>
      </c>
      <c r="C269" s="499" t="s">
        <v>64</v>
      </c>
      <c r="D269" s="499"/>
      <c r="E269" s="500" t="s">
        <v>4216</v>
      </c>
      <c r="F269" s="880">
        <f>IFERROR(IF(MID(C269,1,3)="KIT",VLOOKUP(C269,Kits!C:P,14,0),VLOOKUP(C269,'Pricing source'!B:L,3,0)),0)</f>
        <v>4192</v>
      </c>
      <c r="G269" s="550"/>
    </row>
    <row r="270" spans="1:7">
      <c r="A270" s="548"/>
      <c r="B270" s="527" t="str">
        <f>IF(MID(C270,1,3)="KIT",_xlfn.XLOOKUP(C270,Kits!C:C,Kits!B:B,"-",0,1),VLOOKUP(C270,'Pricing source'!B:C,2,0))</f>
        <v>5025232855162</v>
      </c>
      <c r="C270" s="527" t="s">
        <v>65</v>
      </c>
      <c r="D270" s="527"/>
      <c r="E270" s="547" t="s">
        <v>4216</v>
      </c>
      <c r="F270" s="885">
        <f>IFERROR(IF(MID(C270,1,3)="KIT",VLOOKUP(C270,Kits!C:P,14,0),VLOOKUP(C270,'Pricing source'!B:L,3,0)),0)</f>
        <v>5097</v>
      </c>
      <c r="G270" s="550"/>
    </row>
    <row r="271" spans="1:7" ht="14.1" customHeight="1">
      <c r="A271" s="548"/>
      <c r="B271" s="556"/>
      <c r="C271" s="556"/>
      <c r="D271" s="556"/>
      <c r="E271" s="790"/>
      <c r="F271" s="884"/>
      <c r="G271" s="550"/>
    </row>
    <row r="272" spans="1:7" ht="14.1" customHeight="1">
      <c r="A272" s="548"/>
      <c r="B272" s="556"/>
      <c r="C272" s="556"/>
      <c r="D272" s="556"/>
      <c r="E272" s="790"/>
      <c r="F272" s="884"/>
      <c r="G272" s="550"/>
    </row>
    <row r="273" spans="1:7" ht="20.45" customHeight="1">
      <c r="A273" s="320" t="str">
        <f>'Títulos y textos'!A83</f>
        <v>AQUAREA SERIE F Y G (R407)</v>
      </c>
      <c r="B273" s="320"/>
      <c r="C273" s="320"/>
      <c r="D273" s="320"/>
      <c r="E273" s="320"/>
      <c r="F273" s="320"/>
      <c r="G273" s="550"/>
    </row>
    <row r="274" spans="1:7" ht="14.1" customHeight="1">
      <c r="A274" s="553"/>
      <c r="B274" s="552"/>
      <c r="C274" s="553"/>
      <c r="D274" s="553"/>
      <c r="E274" s="554"/>
      <c r="F274" s="558"/>
      <c r="G274" s="550"/>
    </row>
    <row r="275" spans="1:7" ht="14.1" customHeight="1">
      <c r="A275" s="793" t="str">
        <f>'Títulos y textos'!A84</f>
        <v>SISTEMA MONOBLOC O BIBLOC AQUAREA HT SOLO CALEFACCIÓN</v>
      </c>
      <c r="B275" s="552"/>
      <c r="C275" s="553"/>
      <c r="D275" s="553"/>
      <c r="E275" s="554"/>
      <c r="F275" s="558"/>
      <c r="G275" s="550"/>
    </row>
    <row r="276" spans="1:7" ht="14.1" customHeight="1">
      <c r="A276" s="321"/>
      <c r="B276" s="321"/>
      <c r="C276" s="321"/>
      <c r="D276" s="321"/>
      <c r="E276" s="321"/>
      <c r="F276" s="321"/>
      <c r="G276" s="550"/>
    </row>
    <row r="277" spans="1:7" ht="14.1" customHeight="1">
      <c r="A277" s="548"/>
      <c r="B277" s="556"/>
      <c r="C277" s="556"/>
      <c r="D277" s="556"/>
      <c r="E277" s="557"/>
      <c r="F277" s="558"/>
      <c r="G277" s="550"/>
    </row>
    <row r="278" spans="1:7" ht="14.1" customHeight="1">
      <c r="A278" s="559" t="str">
        <f>'Títulos y textos'!A87</f>
        <v>KITS COMPLETOS HT SOLO CALEFACCIÓN</v>
      </c>
      <c r="B278" s="552"/>
      <c r="C278" s="794"/>
      <c r="D278" s="794"/>
      <c r="E278" s="557"/>
      <c r="F278" s="558"/>
      <c r="G278" s="550"/>
    </row>
    <row r="279" spans="1:7">
      <c r="A279" s="548"/>
      <c r="B279" s="499" t="str">
        <f>IF(MID(C279,1,3)="KIT",_xlfn.XLOOKUP(C279,Kits!C:C,Kits!B:B,"-",0,1),VLOOKUP(C279,'Pricing source'!B:C,2,0))</f>
        <v>4010869242622</v>
      </c>
      <c r="C279" s="499" t="s">
        <v>970</v>
      </c>
      <c r="D279" s="499"/>
      <c r="E279" s="513" t="s">
        <v>4231</v>
      </c>
      <c r="F279" s="880">
        <f>IFERROR(IF(MID(C279,1,3)="KIT",VLOOKUP(C279,Kits!C:P,14,0),VLOOKUP(C279,'Pricing source'!B:L,3,0)),0)</f>
        <v>7190</v>
      </c>
      <c r="G279" s="550"/>
    </row>
    <row r="280" spans="1:7">
      <c r="A280" s="548"/>
      <c r="B280" s="545" t="str">
        <f>IF(MID(C280,1,3)="KIT",_xlfn.XLOOKUP(C280,Kits!C:C,Kits!B:B,"-",0,1),VLOOKUP(C280,'Pricing source'!B:C,2,0))</f>
        <v>4010869242615</v>
      </c>
      <c r="C280" s="545" t="s">
        <v>971</v>
      </c>
      <c r="D280" s="545"/>
      <c r="E280" s="515" t="s">
        <v>4232</v>
      </c>
      <c r="F280" s="882">
        <f>IFERROR(IF(MID(C280,1,3)="KIT",VLOOKUP(C280,Kits!C:P,14,0),VLOOKUP(C280,'Pricing source'!B:L,3,0)),0)</f>
        <v>8831</v>
      </c>
      <c r="G280" s="550"/>
    </row>
    <row r="281" spans="1:7">
      <c r="A281" s="548"/>
      <c r="B281" s="503" t="str">
        <f>IF(MID(C281,1,3)="KIT",_xlfn.XLOOKUP(C281,Kits!C:C,Kits!B:B,"-",0,1),VLOOKUP(C281,'Pricing source'!B:C,2,0))</f>
        <v>4010869242608</v>
      </c>
      <c r="C281" s="503" t="s">
        <v>972</v>
      </c>
      <c r="D281" s="503"/>
      <c r="E281" s="514" t="s">
        <v>4233</v>
      </c>
      <c r="F281" s="881">
        <f>IFERROR(IF(MID(C281,1,3)="KIT",VLOOKUP(C281,Kits!C:P,14,0),VLOOKUP(C281,'Pricing source'!B:L,3,0)),0)</f>
        <v>8889</v>
      </c>
      <c r="G281" s="550"/>
    </row>
    <row r="282" spans="1:7">
      <c r="A282" s="548"/>
      <c r="B282" s="546" t="str">
        <f>IF(MID(C282,1,3)="KIT",_xlfn.XLOOKUP(C282,Kits!C:C,Kits!B:B,"-",0,1),VLOOKUP(C282,'Pricing source'!B:C,2,0))</f>
        <v>4010869242592</v>
      </c>
      <c r="C282" s="546" t="s">
        <v>973</v>
      </c>
      <c r="D282" s="546"/>
      <c r="E282" s="517" t="s">
        <v>4234</v>
      </c>
      <c r="F282" s="883">
        <f>IFERROR(IF(MID(C282,1,3)="KIT",VLOOKUP(C282,Kits!C:P,14,0),VLOOKUP(C282,'Pricing source'!B:L,3,0)),0)</f>
        <v>9425</v>
      </c>
      <c r="G282" s="550"/>
    </row>
    <row r="283" spans="1:7">
      <c r="A283" s="548"/>
      <c r="B283" s="556"/>
      <c r="C283" s="556"/>
      <c r="D283" s="556"/>
      <c r="E283" s="557"/>
      <c r="F283" s="558"/>
      <c r="G283" s="550"/>
    </row>
    <row r="284" spans="1:7">
      <c r="A284" s="559" t="str">
        <f>'Títulos y textos'!A88</f>
        <v>UNIDADES INTERIORES HT</v>
      </c>
      <c r="B284" s="552"/>
      <c r="C284" s="794"/>
      <c r="D284" s="794"/>
      <c r="E284" s="557"/>
      <c r="F284" s="558"/>
      <c r="G284" s="550"/>
    </row>
    <row r="285" spans="1:7" ht="14.1" customHeight="1">
      <c r="A285" s="548"/>
      <c r="B285" s="499" t="str">
        <f>IF(MID(C285,1,3)="KIT",_xlfn.XLOOKUP(C285,Kits!C:C,Kits!B:B,"-",0,1),VLOOKUP(C285,'Pricing source'!B:C,2,0))</f>
        <v>5025232769575</v>
      </c>
      <c r="C285" s="499" t="s">
        <v>659</v>
      </c>
      <c r="D285" s="499"/>
      <c r="E285" s="513" t="s">
        <v>4235</v>
      </c>
      <c r="F285" s="880">
        <f>IFERROR(IF(MID(C285,1,3)="KIT",VLOOKUP(C285,Kits!C:P,14,0),VLOOKUP(C285,'Pricing source'!B:L,3,0)),0)</f>
        <v>2836</v>
      </c>
      <c r="G285" s="550"/>
    </row>
    <row r="286" spans="1:7" ht="14.1" customHeight="1">
      <c r="A286" s="548"/>
      <c r="B286" s="545" t="str">
        <f>IF(MID(C286,1,3)="KIT",_xlfn.XLOOKUP(C286,Kits!C:C,Kits!B:B,"-",0,1),VLOOKUP(C286,'Pricing source'!B:C,2,0))</f>
        <v>5025232769582</v>
      </c>
      <c r="C286" s="545" t="s">
        <v>663</v>
      </c>
      <c r="D286" s="545"/>
      <c r="E286" s="515" t="s">
        <v>4236</v>
      </c>
      <c r="F286" s="882">
        <f>IFERROR(IF(MID(C286,1,3)="KIT",VLOOKUP(C286,Kits!C:P,14,0),VLOOKUP(C286,'Pricing source'!B:L,3,0)),0)</f>
        <v>3153</v>
      </c>
      <c r="G286" s="550"/>
    </row>
    <row r="287" spans="1:7" ht="14.1" customHeight="1">
      <c r="A287" s="548"/>
      <c r="B287" s="503" t="str">
        <f>IF(MID(C287,1,3)="KIT",_xlfn.XLOOKUP(C287,Kits!C:C,Kits!B:B,"-",0,1),VLOOKUP(C287,'Pricing source'!B:C,2,0))</f>
        <v>5025232769599</v>
      </c>
      <c r="C287" s="503" t="s">
        <v>660</v>
      </c>
      <c r="D287" s="503"/>
      <c r="E287" s="514" t="s">
        <v>4237</v>
      </c>
      <c r="F287" s="881">
        <f>IFERROR(IF(MID(C287,1,3)="KIT",VLOOKUP(C287,Kits!C:P,14,0),VLOOKUP(C287,'Pricing source'!B:L,3,0)),0)</f>
        <v>3074</v>
      </c>
      <c r="G287" s="550"/>
    </row>
    <row r="288" spans="1:7">
      <c r="A288" s="548"/>
      <c r="B288" s="546" t="str">
        <f>IF(MID(C288,1,3)="KIT",_xlfn.XLOOKUP(C288,Kits!C:C,Kits!B:B,"-",0,1),VLOOKUP(C288,'Pricing source'!B:C,2,0))</f>
        <v>5025232769605</v>
      </c>
      <c r="C288" s="546" t="s">
        <v>664</v>
      </c>
      <c r="D288" s="546"/>
      <c r="E288" s="517" t="s">
        <v>4238</v>
      </c>
      <c r="F288" s="883">
        <f>IFERROR(IF(MID(C288,1,3)="KIT",VLOOKUP(C288,Kits!C:P,14,0),VLOOKUP(C288,'Pricing source'!B:L,3,0)),0)</f>
        <v>3393</v>
      </c>
      <c r="G288" s="550"/>
    </row>
    <row r="289" spans="1:7">
      <c r="A289" s="548"/>
      <c r="B289" s="556"/>
      <c r="C289" s="556"/>
      <c r="D289" s="556"/>
      <c r="E289" s="557"/>
      <c r="F289" s="558"/>
      <c r="G289" s="550"/>
    </row>
    <row r="290" spans="1:7" ht="14.1" customHeight="1">
      <c r="A290" s="559" t="str">
        <f>'Títulos y textos'!A89</f>
        <v>UNIDADES EXTERIORES HT</v>
      </c>
      <c r="B290" s="552"/>
      <c r="C290" s="794"/>
      <c r="D290" s="794"/>
      <c r="E290" s="557"/>
      <c r="F290" s="558"/>
      <c r="G290" s="550"/>
    </row>
    <row r="291" spans="1:7" ht="14.1" customHeight="1">
      <c r="A291" s="548"/>
      <c r="B291" s="499" t="str">
        <f>IF(MID(C291,1,3)="KIT",_xlfn.XLOOKUP(C291,Kits!C:C,Kits!B:B,"-",0,1),VLOOKUP(C291,'Pricing source'!B:C,2,0))</f>
        <v>5025232769650</v>
      </c>
      <c r="C291" s="499" t="s">
        <v>657</v>
      </c>
      <c r="D291" s="499"/>
      <c r="E291" s="513" t="s">
        <v>4239</v>
      </c>
      <c r="F291" s="880">
        <f>IFERROR(IF(MID(C291,1,3)="KIT",VLOOKUP(C291,Kits!C:P,14,0),VLOOKUP(C291,'Pricing source'!B:L,3,0)),0)</f>
        <v>4354</v>
      </c>
      <c r="G291" s="550"/>
    </row>
    <row r="292" spans="1:7" ht="14.1" customHeight="1">
      <c r="A292" s="548"/>
      <c r="B292" s="545" t="str">
        <f>IF(MID(C292,1,3)="KIT",_xlfn.XLOOKUP(C292,Kits!C:C,Kits!B:B,"-",0,1),VLOOKUP(C292,'Pricing source'!B:C,2,0))</f>
        <v>5025232769667</v>
      </c>
      <c r="C292" s="545" t="s">
        <v>661</v>
      </c>
      <c r="D292" s="545"/>
      <c r="E292" s="515" t="s">
        <v>4239</v>
      </c>
      <c r="F292" s="882">
        <f>IFERROR(IF(MID(C292,1,3)="KIT",VLOOKUP(C292,Kits!C:P,14,0),VLOOKUP(C292,'Pricing source'!B:L,3,0)),0)</f>
        <v>5678</v>
      </c>
      <c r="G292" s="550"/>
    </row>
    <row r="293" spans="1:7" ht="14.1" customHeight="1">
      <c r="A293" s="548"/>
      <c r="B293" s="503" t="str">
        <f>IF(MID(C293,1,3)="KIT",_xlfn.XLOOKUP(C293,Kits!C:C,Kits!B:B,"-",0,1),VLOOKUP(C293,'Pricing source'!B:C,2,0))</f>
        <v>5025232769674</v>
      </c>
      <c r="C293" s="503" t="s">
        <v>658</v>
      </c>
      <c r="D293" s="503"/>
      <c r="E293" s="514" t="s">
        <v>4240</v>
      </c>
      <c r="F293" s="881">
        <f>IFERROR(IF(MID(C293,1,3)="KIT",VLOOKUP(C293,Kits!C:P,14,0),VLOOKUP(C293,'Pricing source'!B:L,3,0)),0)</f>
        <v>5815</v>
      </c>
      <c r="G293" s="550"/>
    </row>
    <row r="294" spans="1:7" ht="14.1" customHeight="1">
      <c r="A294" s="548"/>
      <c r="B294" s="546" t="str">
        <f>IF(MID(C294,1,3)="KIT",_xlfn.XLOOKUP(C294,Kits!C:C,Kits!B:B,"-",0,1),VLOOKUP(C294,'Pricing source'!B:C,2,0))</f>
        <v>5025232769681</v>
      </c>
      <c r="C294" s="546" t="s">
        <v>662</v>
      </c>
      <c r="D294" s="546"/>
      <c r="E294" s="517" t="s">
        <v>4241</v>
      </c>
      <c r="F294" s="883">
        <f>IFERROR(IF(MID(C294,1,3)="KIT",VLOOKUP(C294,Kits!C:P,14,0),VLOOKUP(C294,'Pricing source'!B:L,3,0)),0)</f>
        <v>6032</v>
      </c>
      <c r="G294" s="550"/>
    </row>
    <row r="295" spans="1:7" ht="14.1" customHeight="1">
      <c r="A295" s="548"/>
      <c r="B295" s="556"/>
      <c r="C295" s="556"/>
      <c r="D295" s="556"/>
      <c r="E295" s="557"/>
      <c r="F295" s="884"/>
      <c r="G295" s="550"/>
    </row>
    <row r="296" spans="1:7" ht="14.1" customHeight="1">
      <c r="A296" s="559" t="str">
        <f>'Títulos y textos'!A90</f>
        <v>SISTEMA MONOBLOC AQUAREA HT SOLO CALEFACCIÓN</v>
      </c>
      <c r="B296" s="552"/>
      <c r="C296" s="794"/>
      <c r="D296" s="794"/>
      <c r="E296" s="557"/>
      <c r="F296" s="884"/>
      <c r="G296" s="550"/>
    </row>
    <row r="297" spans="1:7" ht="14.1" customHeight="1">
      <c r="A297" s="548"/>
      <c r="B297" s="499" t="str">
        <f>IF(MID(C297,1,3)="KIT",_xlfn.XLOOKUP(C297,Kits!C:C,Kits!B:B,"-",0,1),VLOOKUP(C297,'Pricing source'!B:C,2,0))</f>
        <v>5025232823642</v>
      </c>
      <c r="C297" s="499" t="s">
        <v>665</v>
      </c>
      <c r="D297" s="499"/>
      <c r="E297" s="513" t="s">
        <v>4242</v>
      </c>
      <c r="F297" s="880">
        <f>IFERROR(IF(MID(C297,1,3)="KIT",VLOOKUP(C297,Kits!C:P,14,0),VLOOKUP(C297,'Pricing source'!B:L,3,0)),0)</f>
        <v>8856</v>
      </c>
      <c r="G297" s="550"/>
    </row>
    <row r="298" spans="1:7" ht="14.1" customHeight="1">
      <c r="A298" s="548"/>
      <c r="B298" s="527" t="str">
        <f>IF(MID(C298,1,3)="KIT",_xlfn.XLOOKUP(C298,Kits!C:C,Kits!B:B,"-",0,1),VLOOKUP(C298,'Pricing source'!B:C,2,0))</f>
        <v>5025232823666</v>
      </c>
      <c r="C298" s="527" t="s">
        <v>666</v>
      </c>
      <c r="D298" s="527"/>
      <c r="E298" s="528" t="s">
        <v>4243</v>
      </c>
      <c r="F298" s="885">
        <f>IFERROR(IF(MID(C298,1,3)="KIT",VLOOKUP(C298,Kits!C:P,14,0),VLOOKUP(C298,'Pricing source'!B:L,3,0)),0)</f>
        <v>9875</v>
      </c>
      <c r="G298" s="550"/>
    </row>
    <row r="299" spans="1:7" ht="14.1" customHeight="1">
      <c r="A299" s="548"/>
      <c r="B299" s="552"/>
      <c r="C299" s="548"/>
      <c r="D299" s="548"/>
      <c r="E299" s="550"/>
      <c r="F299" s="558"/>
      <c r="G299" s="550"/>
    </row>
    <row r="300" spans="1:7">
      <c r="A300" s="548"/>
      <c r="B300" s="556"/>
      <c r="C300" s="556"/>
      <c r="D300" s="556"/>
      <c r="E300" s="790"/>
      <c r="F300" s="558"/>
      <c r="G300" s="550"/>
    </row>
    <row r="301" spans="1:7" ht="20.45" customHeight="1">
      <c r="A301" s="320" t="str">
        <f>'Títulos y textos'!A91</f>
        <v>DHW - BOMBAS DE CALOR ACS</v>
      </c>
      <c r="B301" s="320"/>
      <c r="C301" s="320"/>
      <c r="D301" s="320"/>
      <c r="E301" s="320"/>
      <c r="F301" s="320"/>
      <c r="G301" s="550"/>
    </row>
    <row r="302" spans="1:7">
      <c r="A302" s="548"/>
      <c r="B302" s="552"/>
      <c r="C302" s="553"/>
      <c r="D302" s="553"/>
      <c r="E302" s="554"/>
      <c r="F302" s="558"/>
      <c r="G302" s="550"/>
    </row>
    <row r="303" spans="1:7" ht="18.75">
      <c r="A303" s="555" t="str">
        <f>'Títulos y textos'!A91</f>
        <v>DHW - BOMBAS DE CALOR ACS</v>
      </c>
      <c r="B303" s="556"/>
      <c r="C303" s="556"/>
      <c r="D303" s="556"/>
      <c r="E303" s="557"/>
      <c r="F303" s="558"/>
      <c r="G303" s="550"/>
    </row>
    <row r="304" spans="1:7">
      <c r="A304" s="321"/>
      <c r="B304" s="321"/>
      <c r="C304" s="321"/>
      <c r="D304" s="321"/>
      <c r="E304" s="321"/>
      <c r="F304" s="321"/>
      <c r="G304" s="550"/>
    </row>
    <row r="305" spans="1:7">
      <c r="A305" s="553"/>
      <c r="B305" s="556"/>
      <c r="C305" s="556"/>
      <c r="D305" s="556"/>
      <c r="E305" s="557"/>
      <c r="F305" s="558"/>
      <c r="G305" s="550"/>
    </row>
    <row r="306" spans="1:7">
      <c r="A306" s="548"/>
      <c r="B306" s="499" t="str">
        <f>IF(MID(C306,1,3)="KIT",_xlfn.XLOOKUP(C306,Kits!C:C,Kits!B:B,"-",0,1),VLOOKUP(C306,'Pricing source'!B:C,2,0))</f>
        <v>3410539660137</v>
      </c>
      <c r="C306" s="499" t="s">
        <v>155</v>
      </c>
      <c r="D306" s="499"/>
      <c r="E306" s="513" t="s">
        <v>2056</v>
      </c>
      <c r="F306" s="502">
        <f>IFERROR(IF(MID(C306,1,3)="KIT",VLOOKUP(C306,Kits!C:P,14,0),VLOOKUP(C306,'Pricing source'!B:L,3,0)),0)</f>
        <v>1984</v>
      </c>
      <c r="G306" s="550"/>
    </row>
    <row r="307" spans="1:7">
      <c r="A307" s="548"/>
      <c r="B307" s="503" t="str">
        <f>IF(MID(C307,1,3)="KIT",_xlfn.XLOOKUP(C307,Kits!C:C,Kits!B:B,"-",0,1),VLOOKUP(C307,'Pricing source'!B:C,2,0))</f>
        <v>3410539760196</v>
      </c>
      <c r="C307" s="503" t="s">
        <v>156</v>
      </c>
      <c r="D307" s="503"/>
      <c r="E307" s="514" t="s">
        <v>2057</v>
      </c>
      <c r="F307" s="505">
        <f>IFERROR(IF(MID(C307,1,3)="KIT",VLOOKUP(C307,Kits!C:P,14,0),VLOOKUP(C307,'Pricing source'!B:L,3,0)),0)</f>
        <v>2147</v>
      </c>
      <c r="G307" s="550"/>
    </row>
    <row r="308" spans="1:7">
      <c r="A308" s="548"/>
      <c r="B308" s="503" t="str">
        <f>IF(MID(C308,1,3)="KIT",_xlfn.XLOOKUP(C308,Kits!C:C,Kits!B:B,"-",0,1),VLOOKUP(C308,'Pricing source'!B:C,2,0))</f>
        <v>3410539861015</v>
      </c>
      <c r="C308" s="503" t="s">
        <v>157</v>
      </c>
      <c r="D308" s="503"/>
      <c r="E308" s="514" t="s">
        <v>2058</v>
      </c>
      <c r="F308" s="505">
        <f>IFERROR(IF(MID(C308,1,3)="KIT",VLOOKUP(C308,Kits!C:P,14,0),VLOOKUP(C308,'Pricing source'!B:L,3,0)),0)</f>
        <v>2945</v>
      </c>
      <c r="G308" s="550"/>
    </row>
    <row r="309" spans="1:7">
      <c r="A309" s="548"/>
      <c r="B309" s="503" t="str">
        <f>IF(MID(C309,1,3)="KIT",_xlfn.XLOOKUP(C309,Kits!C:C,Kits!B:B,"-",0,1),VLOOKUP(C309,'Pricing source'!B:C,2,0))</f>
        <v>3410539861183</v>
      </c>
      <c r="C309" s="503" t="s">
        <v>671</v>
      </c>
      <c r="D309" s="503"/>
      <c r="E309" s="514" t="s">
        <v>2059</v>
      </c>
      <c r="F309" s="505">
        <f>IFERROR(IF(MID(C309,1,3)="KIT",VLOOKUP(C309,Kits!C:P,14,0),VLOOKUP(C309,'Pricing source'!B:L,3,0)),0)</f>
        <v>3087</v>
      </c>
      <c r="G309" s="550"/>
    </row>
    <row r="310" spans="1:7">
      <c r="A310" s="548"/>
      <c r="B310" s="503" t="str">
        <f>IF(MID(C310,1,3)="KIT",_xlfn.XLOOKUP(C310,Kits!C:C,Kits!B:B,"-",0,1),VLOOKUP(C310,'Pricing source'!B:C,2,0))</f>
        <v>3410539861176</v>
      </c>
      <c r="C310" s="503" t="s">
        <v>670</v>
      </c>
      <c r="D310" s="503"/>
      <c r="E310" s="514" t="s">
        <v>2060</v>
      </c>
      <c r="F310" s="505">
        <f>IFERROR(IF(MID(C310,1,3)="KIT",VLOOKUP(C310,Kits!C:P,14,0),VLOOKUP(C310,'Pricing source'!B:L,3,0)),0)</f>
        <v>2977</v>
      </c>
      <c r="G310" s="550"/>
    </row>
    <row r="311" spans="1:7">
      <c r="A311" s="548"/>
      <c r="B311" s="503" t="str">
        <f>IF(MID(C311,1,3)="KIT",_xlfn.XLOOKUP(C311,Kits!C:C,Kits!B:B,"-",0,1),VLOOKUP(C311,'Pricing source'!B:C,2,0))</f>
        <v>3410539861046</v>
      </c>
      <c r="C311" s="503" t="s">
        <v>159</v>
      </c>
      <c r="D311" s="503"/>
      <c r="E311" s="514" t="s">
        <v>2061</v>
      </c>
      <c r="F311" s="505">
        <f>IFERROR(IF(MID(C311,1,3)="KIT",VLOOKUP(C311,Kits!C:P,14,0),VLOOKUP(C311,'Pricing source'!B:L,3,0)),0)</f>
        <v>3323</v>
      </c>
      <c r="G311" s="550"/>
    </row>
    <row r="312" spans="1:7">
      <c r="A312" s="548"/>
      <c r="B312" s="503" t="str">
        <f>IF(MID(C312,1,3)="KIT",_xlfn.XLOOKUP(C312,Kits!C:C,Kits!B:B,"-",0,1),VLOOKUP(C312,'Pricing source'!B:C,2,0))</f>
        <v>3410539861022</v>
      </c>
      <c r="C312" s="503" t="s">
        <v>158</v>
      </c>
      <c r="D312" s="503"/>
      <c r="E312" s="514" t="s">
        <v>2062</v>
      </c>
      <c r="F312" s="505">
        <f>IFERROR(IF(MID(C312,1,3)="KIT",VLOOKUP(C312,Kits!C:P,14,0),VLOOKUP(C312,'Pricing source'!B:L,3,0)),0)</f>
        <v>3287</v>
      </c>
      <c r="G312" s="550"/>
    </row>
    <row r="313" spans="1:7">
      <c r="A313" s="548"/>
      <c r="B313" s="527" t="str">
        <f>IF(MID(C313,1,3)="KIT",_xlfn.XLOOKUP(C313,Kits!C:C,Kits!B:B,"-",0,1),VLOOKUP(C313,'Pricing source'!B:C,2,0))</f>
        <v>4010869356879</v>
      </c>
      <c r="C313" s="527" t="s">
        <v>160</v>
      </c>
      <c r="D313" s="527"/>
      <c r="E313" s="824" t="s">
        <v>2538</v>
      </c>
      <c r="F313" s="511">
        <f>IFERROR(IF(MID(C313,1,3)="KIT",VLOOKUP(C313,Kits!C:P,14,0),VLOOKUP(C313,'Pricing source'!B:L,3,0)),0)</f>
        <v>82</v>
      </c>
      <c r="G313" s="550"/>
    </row>
    <row r="314" spans="1:7">
      <c r="A314" s="548"/>
      <c r="B314" s="552"/>
      <c r="C314" s="744"/>
      <c r="D314" s="744"/>
      <c r="E314" s="554"/>
      <c r="F314" s="558"/>
      <c r="G314" s="550"/>
    </row>
    <row r="315" spans="1:7">
      <c r="A315" s="548"/>
      <c r="B315" s="552"/>
      <c r="C315" s="548"/>
      <c r="D315" s="548"/>
      <c r="E315" s="550"/>
      <c r="F315" s="558"/>
      <c r="G315" s="550"/>
    </row>
    <row r="316" spans="1:7" ht="21">
      <c r="A316" s="320" t="str">
        <f>'Títulos y textos'!A96</f>
        <v>UNIDADES DE VENTILACIÓN CON RECUPERACIÓN DE CALOR</v>
      </c>
      <c r="B316" s="320"/>
      <c r="C316" s="320"/>
      <c r="D316" s="320"/>
      <c r="E316" s="320"/>
      <c r="F316" s="320"/>
      <c r="G316" s="550"/>
    </row>
    <row r="317" spans="1:7">
      <c r="A317" s="548"/>
      <c r="B317" s="552"/>
      <c r="C317" s="553"/>
      <c r="D317" s="553"/>
      <c r="E317" s="554"/>
      <c r="F317" s="558"/>
      <c r="G317" s="550"/>
    </row>
    <row r="318" spans="1:7" ht="18.75">
      <c r="A318" s="555" t="str">
        <f>'Títulos y textos'!A97</f>
        <v>UNIDADES DE VENTILACIÓN CON RECUPERACIÓN DE CALOR POR RUEDA ENTÁLPICA</v>
      </c>
      <c r="B318" s="556"/>
      <c r="C318" s="556"/>
      <c r="D318" s="556"/>
      <c r="E318" s="557"/>
      <c r="F318" s="558"/>
      <c r="G318" s="550"/>
    </row>
    <row r="319" spans="1:7">
      <c r="A319" s="321"/>
      <c r="B319" s="321"/>
      <c r="C319" s="321"/>
      <c r="D319" s="321"/>
      <c r="E319" s="321"/>
      <c r="F319" s="321"/>
      <c r="G319" s="550"/>
    </row>
    <row r="320" spans="1:7" ht="14.1" customHeight="1">
      <c r="A320" s="553"/>
      <c r="B320" s="552"/>
      <c r="C320" s="795"/>
      <c r="D320" s="795"/>
      <c r="E320" s="796"/>
      <c r="F320" s="558"/>
      <c r="G320" s="550"/>
    </row>
    <row r="321" spans="1:7" ht="18">
      <c r="A321" s="553" t="str">
        <f>'Títulos y textos'!A97</f>
        <v>UNIDADES DE VENTILACIÓN CON RECUPERACIÓN DE CALOR POR RUEDA ENTÁLPICA</v>
      </c>
      <c r="B321" s="552"/>
      <c r="C321" s="791"/>
      <c r="D321" s="791"/>
      <c r="E321" s="792"/>
      <c r="F321" s="558"/>
      <c r="G321" s="550"/>
    </row>
    <row r="322" spans="1:7">
      <c r="A322" s="789"/>
      <c r="B322" s="499" t="str">
        <f>IF(MID(C322,1,3)="KIT",_xlfn.XLOOKUP(C322,Kits!C:C,Kits!B:B,"-",0,1),VLOOKUP(C322,'Pricing source'!B:C,2,0))</f>
        <v>4010869359115</v>
      </c>
      <c r="C322" s="529" t="s">
        <v>129</v>
      </c>
      <c r="D322" s="529"/>
      <c r="E322" s="501" t="s">
        <v>3900</v>
      </c>
      <c r="F322" s="502">
        <f>IFERROR(IF(MID(C322,1,3)="KIT",VLOOKUP(C322,Kits!C:P,14,0),VLOOKUP(C322,'Pricing source'!B:L,3,0)),0)</f>
        <v>3895</v>
      </c>
      <c r="G322" s="818"/>
    </row>
    <row r="323" spans="1:7">
      <c r="A323" s="789"/>
      <c r="B323" s="527" t="str">
        <f>IF(MID(C323,1,3)="KIT",_xlfn.XLOOKUP(C323,Kits!C:C,Kits!B:B,"-",0,1),VLOOKUP(C323,'Pricing source'!B:C,2,0))</f>
        <v>4010869359122</v>
      </c>
      <c r="C323" s="532" t="s">
        <v>128</v>
      </c>
      <c r="D323" s="532"/>
      <c r="E323" s="510" t="s">
        <v>3901</v>
      </c>
      <c r="F323" s="511">
        <f>IFERROR(IF(MID(C323,1,3)="KIT",VLOOKUP(C323,Kits!C:P,14,0),VLOOKUP(C323,'Pricing source'!B:L,3,0)),0)</f>
        <v>3895</v>
      </c>
      <c r="G323" s="550"/>
    </row>
    <row r="324" spans="1:7">
      <c r="A324" s="789"/>
      <c r="B324" s="556"/>
      <c r="C324" s="744"/>
      <c r="D324" s="744"/>
      <c r="E324" s="554"/>
      <c r="F324" s="558"/>
      <c r="G324" s="550"/>
    </row>
    <row r="325" spans="1:7" ht="18">
      <c r="A325" s="553" t="str">
        <f>'Títulos y textos'!A98</f>
        <v>ACCESORIOS PAW-A2W-VENTA</v>
      </c>
      <c r="B325" s="552"/>
      <c r="C325" s="791"/>
      <c r="D325" s="791"/>
      <c r="E325" s="792"/>
      <c r="F325" s="558"/>
      <c r="G325" s="550"/>
    </row>
    <row r="326" spans="1:7">
      <c r="A326" s="789"/>
      <c r="B326" s="499" t="str">
        <f>IF(MID(C326,1,3)="KIT",_xlfn.XLOOKUP(C326,Kits!C:C,Kits!B:B,"-",0,1),VLOOKUP(C326,'Pricing source'!B:C,2,0))</f>
        <v>4010869359139</v>
      </c>
      <c r="C326" s="529" t="s">
        <v>131</v>
      </c>
      <c r="D326" s="529"/>
      <c r="E326" s="501" t="s">
        <v>2065</v>
      </c>
      <c r="F326" s="502">
        <f>IFERROR(IF(MID(C326,1,3)="KIT",VLOOKUP(C326,Kits!C:P,14,0),VLOOKUP(C326,'Pricing source'!B:L,3,0)),0)</f>
        <v>53</v>
      </c>
      <c r="G326" s="550"/>
    </row>
    <row r="327" spans="1:7">
      <c r="A327" s="789"/>
      <c r="B327" s="503" t="str">
        <f>IF(MID(C327,1,3)="KIT",_xlfn.XLOOKUP(C327,Kits!C:C,Kits!B:B,"-",0,1),VLOOKUP(C327,'Pricing source'!B:C,2,0))</f>
        <v>4010869359146</v>
      </c>
      <c r="C327" s="530" t="s">
        <v>132</v>
      </c>
      <c r="D327" s="530"/>
      <c r="E327" s="504" t="s">
        <v>2066</v>
      </c>
      <c r="F327" s="505">
        <f>IFERROR(IF(MID(C327,1,3)="KIT",VLOOKUP(C327,Kits!C:P,14,0),VLOOKUP(C327,'Pricing source'!B:L,3,0)),0)</f>
        <v>12</v>
      </c>
      <c r="G327" s="550"/>
    </row>
    <row r="328" spans="1:7">
      <c r="A328" s="789"/>
      <c r="B328" s="503" t="str">
        <f>IF(MID(C328,1,3)="KIT",_xlfn.XLOOKUP(C328,Kits!C:C,Kits!B:B,"-",0,1),VLOOKUP(C328,'Pricing source'!B:C,2,0))</f>
        <v>4010869359153</v>
      </c>
      <c r="C328" s="530" t="s">
        <v>130</v>
      </c>
      <c r="D328" s="530"/>
      <c r="E328" s="504" t="s">
        <v>2067</v>
      </c>
      <c r="F328" s="505">
        <f>IFERROR(IF(MID(C328,1,3)="KIT",VLOOKUP(C328,Kits!C:P,14,0),VLOOKUP(C328,'Pricing source'!B:L,3,0)),0)</f>
        <v>277</v>
      </c>
      <c r="G328" s="550"/>
    </row>
    <row r="329" spans="1:7">
      <c r="A329" s="789"/>
      <c r="B329" s="503" t="str">
        <f>IF(MID(C329,1,3)="KIT",_xlfn.XLOOKUP(C329,Kits!C:C,Kits!B:B,"-",0,1),VLOOKUP(C329,'Pricing source'!B:C,2,0))</f>
        <v>4010869359160</v>
      </c>
      <c r="C329" s="530" t="s">
        <v>137</v>
      </c>
      <c r="D329" s="530"/>
      <c r="E329" s="504" t="s">
        <v>2068</v>
      </c>
      <c r="F329" s="505">
        <f>IFERROR(IF(MID(C329,1,3)="KIT",VLOOKUP(C329,Kits!C:P,14,0),VLOOKUP(C329,'Pricing source'!B:L,3,0)),0)</f>
        <v>474</v>
      </c>
      <c r="G329" s="550"/>
    </row>
    <row r="330" spans="1:7">
      <c r="A330" s="789"/>
      <c r="B330" s="503" t="str">
        <f>IF(MID(C330,1,3)="KIT",_xlfn.XLOOKUP(C330,Kits!C:C,Kits!B:B,"-",0,1),VLOOKUP(C330,'Pricing source'!B:C,2,0))</f>
        <v>4010869359177</v>
      </c>
      <c r="C330" s="530" t="s">
        <v>136</v>
      </c>
      <c r="D330" s="530"/>
      <c r="E330" s="504" t="s">
        <v>2069</v>
      </c>
      <c r="F330" s="505">
        <f>IFERROR(IF(MID(C330,1,3)="KIT",VLOOKUP(C330,Kits!C:P,14,0),VLOOKUP(C330,'Pricing source'!B:L,3,0)),0)</f>
        <v>554</v>
      </c>
      <c r="G330" s="550"/>
    </row>
    <row r="331" spans="1:7">
      <c r="A331" s="789"/>
      <c r="B331" s="503" t="str">
        <f>IF(MID(C331,1,3)="KIT",_xlfn.XLOOKUP(C331,Kits!C:C,Kits!B:B,"-",0,1),VLOOKUP(C331,'Pricing source'!B:C,2,0))</f>
        <v>4010869359184</v>
      </c>
      <c r="C331" s="530" t="s">
        <v>138</v>
      </c>
      <c r="D331" s="530"/>
      <c r="E331" s="504" t="s">
        <v>2070</v>
      </c>
      <c r="F331" s="505">
        <f>IFERROR(IF(MID(C331,1,3)="KIT",VLOOKUP(C331,Kits!C:P,14,0),VLOOKUP(C331,'Pricing source'!B:L,3,0)),0)</f>
        <v>641</v>
      </c>
      <c r="G331" s="550"/>
    </row>
    <row r="332" spans="1:7">
      <c r="A332" s="789"/>
      <c r="B332" s="503" t="str">
        <f>IF(MID(C332,1,3)="KIT",_xlfn.XLOOKUP(C332,Kits!C:C,Kits!B:B,"-",0,1),VLOOKUP(C332,'Pricing source'!B:C,2,0))</f>
        <v>4010869359191</v>
      </c>
      <c r="C332" s="530" t="s">
        <v>133</v>
      </c>
      <c r="D332" s="530"/>
      <c r="E332" s="504" t="s">
        <v>2071</v>
      </c>
      <c r="F332" s="505">
        <f>IFERROR(IF(MID(C332,1,3)="KIT",VLOOKUP(C332,Kits!C:P,14,0),VLOOKUP(C332,'Pricing source'!B:L,3,0)),0)</f>
        <v>156</v>
      </c>
      <c r="G332" s="550"/>
    </row>
    <row r="333" spans="1:7">
      <c r="A333" s="789"/>
      <c r="B333" s="503" t="str">
        <f>IF(MID(C333,1,3)="KIT",_xlfn.XLOOKUP(C333,Kits!C:C,Kits!B:B,"-",0,1),VLOOKUP(C333,'Pricing source'!B:C,2,0))</f>
        <v>4010869359207</v>
      </c>
      <c r="C333" s="530" t="s">
        <v>139</v>
      </c>
      <c r="D333" s="530"/>
      <c r="E333" s="504" t="s">
        <v>2072</v>
      </c>
      <c r="F333" s="505">
        <f>IFERROR(IF(MID(C333,1,3)="KIT",VLOOKUP(C333,Kits!C:P,14,0),VLOOKUP(C333,'Pricing source'!B:L,3,0)),0)</f>
        <v>58</v>
      </c>
      <c r="G333" s="550"/>
    </row>
    <row r="334" spans="1:7">
      <c r="A334" s="789"/>
      <c r="B334" s="503" t="str">
        <f>IF(MID(C334,1,3)="KIT",_xlfn.XLOOKUP(C334,Kits!C:C,Kits!B:B,"-",0,1),VLOOKUP(C334,'Pricing source'!B:C,2,0))</f>
        <v>4010869359214</v>
      </c>
      <c r="C334" s="530" t="s">
        <v>134</v>
      </c>
      <c r="D334" s="530"/>
      <c r="E334" s="504" t="s">
        <v>2073</v>
      </c>
      <c r="F334" s="505">
        <f>IFERROR(IF(MID(C334,1,3)="KIT",VLOOKUP(C334,Kits!C:P,14,0),VLOOKUP(C334,'Pricing source'!B:L,3,0)),0)</f>
        <v>87</v>
      </c>
      <c r="G334" s="550"/>
    </row>
    <row r="335" spans="1:7">
      <c r="A335" s="789"/>
      <c r="B335" s="527" t="str">
        <f>IF(MID(C335,1,3)="KIT",_xlfn.XLOOKUP(C335,Kits!C:C,Kits!B:B,"-",0,1),VLOOKUP(C335,'Pricing source'!B:C,2,0))</f>
        <v>4010869359221</v>
      </c>
      <c r="C335" s="532" t="s">
        <v>135</v>
      </c>
      <c r="D335" s="532"/>
      <c r="E335" s="510" t="s">
        <v>2074</v>
      </c>
      <c r="F335" s="511">
        <f>IFERROR(IF(MID(C335,1,3)="KIT",VLOOKUP(C335,Kits!C:P,14,0),VLOOKUP(C335,'Pricing source'!B:L,3,0)),0)</f>
        <v>105</v>
      </c>
      <c r="G335" s="550"/>
    </row>
    <row r="336" spans="1:7">
      <c r="A336" s="789"/>
      <c r="B336" s="556"/>
      <c r="C336" s="744"/>
      <c r="D336" s="744"/>
      <c r="E336" s="554"/>
      <c r="F336" s="558"/>
      <c r="G336" s="550"/>
    </row>
    <row r="337" spans="1:7" ht="20.25">
      <c r="A337" s="555" t="str">
        <f>'Títulos y textos'!A99</f>
        <v>UNIDAD DE VENTILACIÓN CON RECUPERACIÓN DE CALOR POR FLUJO CRUZADO A CONTRACORRIENTE</v>
      </c>
      <c r="B337" s="552"/>
      <c r="C337" s="795"/>
      <c r="D337" s="795"/>
      <c r="E337" s="796"/>
      <c r="F337" s="558"/>
      <c r="G337" s="550"/>
    </row>
    <row r="338" spans="1:7">
      <c r="A338" s="321"/>
      <c r="B338" s="321"/>
      <c r="C338" s="321"/>
      <c r="D338" s="321"/>
      <c r="E338" s="321"/>
      <c r="F338" s="321"/>
      <c r="G338" s="550"/>
    </row>
    <row r="339" spans="1:7">
      <c r="A339" s="789"/>
      <c r="B339" s="556"/>
      <c r="C339" s="744"/>
      <c r="D339" s="744"/>
      <c r="E339" s="554"/>
      <c r="F339" s="558"/>
      <c r="G339" s="550"/>
    </row>
    <row r="340" spans="1:7">
      <c r="A340" s="553" t="str">
        <f>'Títulos y textos'!A99</f>
        <v>UNIDAD DE VENTILACIÓN CON RECUPERACIÓN DE CALOR POR FLUJO CRUZADO A CONTRACORRIENTE</v>
      </c>
      <c r="B340" s="556"/>
      <c r="C340" s="744"/>
      <c r="D340" s="744"/>
      <c r="E340" s="554"/>
      <c r="F340" s="558"/>
      <c r="G340" s="550"/>
    </row>
    <row r="341" spans="1:7">
      <c r="A341" s="789"/>
      <c r="B341" s="499" t="str">
        <f>IF(MID(C341,1,3)="KIT",_xlfn.XLOOKUP(C341,Kits!C:C,Kits!B:B,"-",0,1),VLOOKUP(C341,'Pricing source'!B:C,2,0))</f>
        <v>4010869401821</v>
      </c>
      <c r="C341" s="529" t="s">
        <v>140</v>
      </c>
      <c r="D341" s="529"/>
      <c r="E341" s="501" t="s">
        <v>2075</v>
      </c>
      <c r="F341" s="502">
        <f>IFERROR(IF(MID(C341,1,3)="KIT",VLOOKUP(C341,Kits!C:P,14,0),VLOOKUP(C341,'Pricing source'!B:L,3,0)),0)</f>
        <v>1508</v>
      </c>
      <c r="G341" s="550"/>
    </row>
    <row r="342" spans="1:7">
      <c r="A342" s="789"/>
      <c r="B342" s="503" t="str">
        <f>IF(MID(C342,1,3)="KIT",_xlfn.XLOOKUP(C342,Kits!C:C,Kits!B:B,"-",0,1),VLOOKUP(C342,'Pricing source'!B:C,2,0))</f>
        <v>4010869401913</v>
      </c>
      <c r="C342" s="530" t="s">
        <v>141</v>
      </c>
      <c r="D342" s="530"/>
      <c r="E342" s="504" t="s">
        <v>2076</v>
      </c>
      <c r="F342" s="505">
        <f>IFERROR(IF(MID(C342,1,3)="KIT",VLOOKUP(C342,Kits!C:P,14,0),VLOOKUP(C342,'Pricing source'!B:L,3,0)),0)</f>
        <v>1616</v>
      </c>
      <c r="G342" s="550"/>
    </row>
    <row r="343" spans="1:7">
      <c r="A343" s="789"/>
      <c r="B343" s="503" t="str">
        <f>IF(MID(C343,1,3)="KIT",_xlfn.XLOOKUP(C343,Kits!C:C,Kits!B:B,"-",0,1),VLOOKUP(C343,'Pricing source'!B:C,2,0))</f>
        <v>4010869401869</v>
      </c>
      <c r="C343" s="530" t="s">
        <v>142</v>
      </c>
      <c r="D343" s="530"/>
      <c r="E343" s="504" t="s">
        <v>2077</v>
      </c>
      <c r="F343" s="505">
        <f>IFERROR(IF(MID(C343,1,3)="KIT",VLOOKUP(C343,Kits!C:P,14,0),VLOOKUP(C343,'Pricing source'!B:L,3,0)),0)</f>
        <v>1731</v>
      </c>
      <c r="G343" s="550"/>
    </row>
    <row r="344" spans="1:7">
      <c r="A344" s="789"/>
      <c r="B344" s="503" t="str">
        <f>IF(MID(C344,1,3)="KIT",_xlfn.XLOOKUP(C344,Kits!C:C,Kits!B:B,"-",0,1),VLOOKUP(C344,'Pricing source'!B:C,2,0))</f>
        <v>4010869401838</v>
      </c>
      <c r="C344" s="530" t="s">
        <v>143</v>
      </c>
      <c r="D344" s="530"/>
      <c r="E344" s="504" t="s">
        <v>2078</v>
      </c>
      <c r="F344" s="505">
        <f>IFERROR(IF(MID(C344,1,3)="KIT",VLOOKUP(C344,Kits!C:P,14,0),VLOOKUP(C344,'Pricing source'!B:L,3,0)),0)</f>
        <v>1855</v>
      </c>
      <c r="G344" s="550"/>
    </row>
    <row r="345" spans="1:7">
      <c r="A345" s="789"/>
      <c r="B345" s="503" t="str">
        <f>IF(MID(C345,1,3)="KIT",_xlfn.XLOOKUP(C345,Kits!C:C,Kits!B:B,"-",0,1),VLOOKUP(C345,'Pricing source'!B:C,2,0))</f>
        <v>4010869401975</v>
      </c>
      <c r="C345" s="530" t="s">
        <v>144</v>
      </c>
      <c r="D345" s="530"/>
      <c r="E345" s="504" t="s">
        <v>2079</v>
      </c>
      <c r="F345" s="505">
        <f>IFERROR(IF(MID(C345,1,3)="KIT",VLOOKUP(C345,Kits!C:P,14,0),VLOOKUP(C345,'Pricing source'!B:L,3,0)),0)</f>
        <v>1849</v>
      </c>
      <c r="G345" s="550"/>
    </row>
    <row r="346" spans="1:7">
      <c r="A346" s="789"/>
      <c r="B346" s="503" t="str">
        <f>IF(MID(C346,1,3)="KIT",_xlfn.XLOOKUP(C346,Kits!C:C,Kits!B:B,"-",0,1),VLOOKUP(C346,'Pricing source'!B:C,2,0))</f>
        <v>4010869401814</v>
      </c>
      <c r="C346" s="530" t="s">
        <v>145</v>
      </c>
      <c r="D346" s="530"/>
      <c r="E346" s="504" t="s">
        <v>2080</v>
      </c>
      <c r="F346" s="505">
        <f>IFERROR(IF(MID(C346,1,3)="KIT",VLOOKUP(C346,Kits!C:P,14,0),VLOOKUP(C346,'Pricing source'!B:L,3,0)),0)</f>
        <v>2604</v>
      </c>
      <c r="G346" s="550"/>
    </row>
    <row r="347" spans="1:7">
      <c r="A347" s="789"/>
      <c r="B347" s="503" t="str">
        <f>IF(MID(C347,1,3)="KIT",_xlfn.XLOOKUP(C347,Kits!C:C,Kits!B:B,"-",0,1),VLOOKUP(C347,'Pricing source'!B:C,2,0))</f>
        <v>4010869401920</v>
      </c>
      <c r="C347" s="530" t="s">
        <v>146</v>
      </c>
      <c r="D347" s="530"/>
      <c r="E347" s="504" t="s">
        <v>2081</v>
      </c>
      <c r="F347" s="505">
        <f>IFERROR(IF(MID(C347,1,3)="KIT",VLOOKUP(C347,Kits!C:P,14,0),VLOOKUP(C347,'Pricing source'!B:L,3,0)),0)</f>
        <v>2195</v>
      </c>
      <c r="G347" s="550"/>
    </row>
    <row r="348" spans="1:7">
      <c r="A348" s="789"/>
      <c r="B348" s="503" t="str">
        <f>IF(MID(C348,1,3)="KIT",_xlfn.XLOOKUP(C348,Kits!C:C,Kits!B:B,"-",0,1),VLOOKUP(C348,'Pricing source'!B:C,2,0))</f>
        <v>4010869401951</v>
      </c>
      <c r="C348" s="530" t="s">
        <v>147</v>
      </c>
      <c r="D348" s="530"/>
      <c r="E348" s="504" t="s">
        <v>2082</v>
      </c>
      <c r="F348" s="505">
        <f>IFERROR(IF(MID(C348,1,3)="KIT",VLOOKUP(C348,Kits!C:P,14,0),VLOOKUP(C348,'Pricing source'!B:L,3,0)),0)</f>
        <v>2707</v>
      </c>
      <c r="G348" s="550"/>
    </row>
    <row r="349" spans="1:7">
      <c r="A349" s="789"/>
      <c r="B349" s="503" t="str">
        <f>IF(MID(C349,1,3)="KIT",_xlfn.XLOOKUP(C349,Kits!C:C,Kits!B:B,"-",0,1),VLOOKUP(C349,'Pricing source'!B:C,2,0))</f>
        <v>4010869401845</v>
      </c>
      <c r="C349" s="530" t="s">
        <v>148</v>
      </c>
      <c r="D349" s="530"/>
      <c r="E349" s="504" t="s">
        <v>2083</v>
      </c>
      <c r="F349" s="505">
        <f>IFERROR(IF(MID(C349,1,3)="KIT",VLOOKUP(C349,Kits!C:P,14,0),VLOOKUP(C349,'Pricing source'!B:L,3,0)),0)</f>
        <v>2393</v>
      </c>
      <c r="G349" s="550"/>
    </row>
    <row r="350" spans="1:7">
      <c r="A350" s="789"/>
      <c r="B350" s="503" t="str">
        <f>IF(MID(C350,1,3)="KIT",_xlfn.XLOOKUP(C350,Kits!C:C,Kits!B:B,"-",0,1),VLOOKUP(C350,'Pricing source'!B:C,2,0))</f>
        <v>4010869401890</v>
      </c>
      <c r="C350" s="530" t="s">
        <v>149</v>
      </c>
      <c r="D350" s="530"/>
      <c r="E350" s="504" t="s">
        <v>2084</v>
      </c>
      <c r="F350" s="505">
        <f>IFERROR(IF(MID(C350,1,3)="KIT",VLOOKUP(C350,Kits!C:P,14,0),VLOOKUP(C350,'Pricing source'!B:L,3,0)),0)</f>
        <v>3115</v>
      </c>
      <c r="G350" s="550"/>
    </row>
    <row r="351" spans="1:7">
      <c r="A351" s="789"/>
      <c r="B351" s="503" t="str">
        <f>IF(MID(C351,1,3)="KIT",_xlfn.XLOOKUP(C351,Kits!C:C,Kits!B:B,"-",0,1),VLOOKUP(C351,'Pricing source'!B:C,2,0))</f>
        <v>4010869401968</v>
      </c>
      <c r="C351" s="530" t="s">
        <v>150</v>
      </c>
      <c r="D351" s="530"/>
      <c r="E351" s="504" t="s">
        <v>2085</v>
      </c>
      <c r="F351" s="505">
        <f>IFERROR(IF(MID(C351,1,3)="KIT",VLOOKUP(C351,Kits!C:P,14,0),VLOOKUP(C351,'Pricing source'!B:L,3,0)),0)</f>
        <v>2608</v>
      </c>
      <c r="G351" s="550"/>
    </row>
    <row r="352" spans="1:7">
      <c r="A352" s="789"/>
      <c r="B352" s="527" t="str">
        <f>IF(MID(C352,1,3)="KIT",_xlfn.XLOOKUP(C352,Kits!C:C,Kits!B:B,"-",0,1),VLOOKUP(C352,'Pricing source'!B:C,2,0))</f>
        <v>4010869401883</v>
      </c>
      <c r="C352" s="532" t="s">
        <v>151</v>
      </c>
      <c r="D352" s="532"/>
      <c r="E352" s="510" t="s">
        <v>2086</v>
      </c>
      <c r="F352" s="511">
        <f>IFERROR(IF(MID(C352,1,3)="KIT",VLOOKUP(C352,Kits!C:P,14,0),VLOOKUP(C352,'Pricing source'!B:L,3,0)),0)</f>
        <v>3585</v>
      </c>
      <c r="G352" s="550"/>
    </row>
    <row r="353" spans="1:7">
      <c r="A353" s="789"/>
      <c r="B353" s="556"/>
      <c r="C353" s="744"/>
      <c r="D353" s="744"/>
      <c r="E353" s="554"/>
      <c r="F353" s="558"/>
      <c r="G353" s="550"/>
    </row>
    <row r="354" spans="1:7">
      <c r="A354" s="553" t="str">
        <f>'Títulos y textos'!A100</f>
        <v>ACCESORIOS PAW-A2W-VENTX</v>
      </c>
      <c r="B354" s="556"/>
      <c r="C354" s="744"/>
      <c r="D354" s="744"/>
      <c r="E354" s="550"/>
      <c r="F354" s="558"/>
      <c r="G354" s="550"/>
    </row>
    <row r="355" spans="1:7">
      <c r="A355" s="789"/>
      <c r="B355" s="499" t="str">
        <f>IF(MID(C355,1,3)="KIT",_xlfn.XLOOKUP(C355,Kits!C:C,Kits!B:B,"-",0,1),VLOOKUP(C355,'Pricing source'!B:C,2,0))</f>
        <v>4010869384797</v>
      </c>
      <c r="C355" s="529" t="s">
        <v>152</v>
      </c>
      <c r="D355" s="529"/>
      <c r="E355" s="825" t="s">
        <v>2087</v>
      </c>
      <c r="F355" s="502">
        <f>IFERROR(IF(MID(C355,1,3)="KIT",VLOOKUP(C355,Kits!C:P,14,0),VLOOKUP(C355,'Pricing source'!B:L,3,0)),0)</f>
        <v>165</v>
      </c>
      <c r="G355" s="550"/>
    </row>
    <row r="356" spans="1:7">
      <c r="A356" s="789"/>
      <c r="B356" s="503" t="str">
        <f>IF(MID(C356,1,3)="KIT",_xlfn.XLOOKUP(C356,Kits!C:C,Kits!B:B,"-",0,1),VLOOKUP(C356,'Pricing source'!B:C,2,0))</f>
        <v>4010869384711</v>
      </c>
      <c r="C356" s="530" t="s">
        <v>153</v>
      </c>
      <c r="D356" s="530"/>
      <c r="E356" s="504" t="s">
        <v>2088</v>
      </c>
      <c r="F356" s="505">
        <f>IFERROR(IF(MID(C356,1,3)="KIT",VLOOKUP(C356,Kits!C:P,14,0),VLOOKUP(C356,'Pricing source'!B:L,3,0)),0)</f>
        <v>165</v>
      </c>
      <c r="G356" s="550"/>
    </row>
    <row r="357" spans="1:7">
      <c r="A357" s="789"/>
      <c r="B357" s="503" t="str">
        <f>IF(MID(C357,1,3)="KIT",_xlfn.XLOOKUP(C357,Kits!C:C,Kits!B:B,"-",0,1),VLOOKUP(C357,'Pricing source'!B:C,2,0))</f>
        <v>4010869384940</v>
      </c>
      <c r="C357" s="530" t="s">
        <v>672</v>
      </c>
      <c r="D357" s="530"/>
      <c r="E357" s="504" t="s">
        <v>2089</v>
      </c>
      <c r="F357" s="505">
        <f>IFERROR(IF(MID(C357,1,3)="KIT",VLOOKUP(C357,Kits!C:P,14,0),VLOOKUP(C357,'Pricing source'!B:L,3,0)),0)</f>
        <v>580</v>
      </c>
      <c r="G357" s="550"/>
    </row>
    <row r="358" spans="1:7">
      <c r="A358" s="789"/>
      <c r="B358" s="503" t="str">
        <f>IF(MID(C358,1,3)="KIT",_xlfn.XLOOKUP(C358,Kits!C:C,Kits!B:B,"-",0,1),VLOOKUP(C358,'Pricing source'!B:C,2,0))</f>
        <v>4010869384926</v>
      </c>
      <c r="C358" s="530" t="s">
        <v>673</v>
      </c>
      <c r="D358" s="530"/>
      <c r="E358" s="504" t="s">
        <v>2090</v>
      </c>
      <c r="F358" s="505">
        <f>IFERROR(IF(MID(C358,1,3)="KIT",VLOOKUP(C358,Kits!C:P,14,0),VLOOKUP(C358,'Pricing source'!B:L,3,0)),0)</f>
        <v>723</v>
      </c>
      <c r="G358" s="550"/>
    </row>
    <row r="359" spans="1:7">
      <c r="A359" s="789"/>
      <c r="B359" s="527" t="str">
        <f>IF(MID(C359,1,3)="KIT",_xlfn.XLOOKUP(C359,Kits!C:C,Kits!B:B,"-",0,1),VLOOKUP(C359,'Pricing source'!B:C,2,0))</f>
        <v>4010869384896</v>
      </c>
      <c r="C359" s="532" t="s">
        <v>154</v>
      </c>
      <c r="D359" s="532"/>
      <c r="E359" s="510" t="s">
        <v>1182</v>
      </c>
      <c r="F359" s="511">
        <f>IFERROR(IF(MID(C359,1,3)="KIT",VLOOKUP(C359,Kits!C:P,14,0),VLOOKUP(C359,'Pricing source'!B:L,3,0)),0)</f>
        <v>62</v>
      </c>
      <c r="G359" s="550"/>
    </row>
    <row r="360" spans="1:7">
      <c r="A360" s="789"/>
      <c r="B360" s="556"/>
      <c r="C360" s="744"/>
      <c r="D360" s="744"/>
      <c r="E360" s="554"/>
      <c r="F360" s="558"/>
      <c r="G360" s="550"/>
    </row>
    <row r="361" spans="1:7">
      <c r="A361" s="548"/>
      <c r="B361" s="552"/>
      <c r="C361" s="553"/>
      <c r="D361" s="553"/>
      <c r="E361" s="554"/>
      <c r="F361" s="558"/>
      <c r="G361" s="550"/>
    </row>
    <row r="362" spans="1:7" ht="21">
      <c r="A362" s="320" t="str">
        <f>'Títulos y textos'!A92</f>
        <v>DEPÓSITOS</v>
      </c>
      <c r="B362" s="320"/>
      <c r="C362" s="320"/>
      <c r="D362" s="320"/>
      <c r="E362" s="320"/>
      <c r="F362" s="320"/>
      <c r="G362" s="550"/>
    </row>
    <row r="363" spans="1:7">
      <c r="A363" s="548"/>
      <c r="B363" s="552"/>
      <c r="C363" s="744"/>
      <c r="D363" s="744"/>
      <c r="E363" s="554"/>
      <c r="F363" s="558"/>
      <c r="G363" s="550"/>
    </row>
    <row r="364" spans="1:7" ht="18.75">
      <c r="A364" s="555" t="str">
        <f>'Títulos y textos'!A93</f>
        <v>DEPÓSTITOS DE ACUMULACIÓN PARA ACS</v>
      </c>
      <c r="B364" s="556"/>
      <c r="C364" s="556"/>
      <c r="D364" s="556"/>
      <c r="E364" s="557"/>
      <c r="F364" s="558"/>
      <c r="G364" s="550"/>
    </row>
    <row r="365" spans="1:7">
      <c r="A365" s="321"/>
      <c r="B365" s="321"/>
      <c r="C365" s="321"/>
      <c r="D365" s="321"/>
      <c r="E365" s="321"/>
      <c r="F365" s="321"/>
      <c r="G365" s="550"/>
    </row>
    <row r="366" spans="1:7">
      <c r="A366" s="553"/>
      <c r="B366" s="556"/>
      <c r="C366" s="556"/>
      <c r="D366" s="556"/>
      <c r="E366" s="557"/>
      <c r="F366" s="558"/>
      <c r="G366" s="550"/>
    </row>
    <row r="367" spans="1:7">
      <c r="A367" s="553"/>
      <c r="B367" s="499" t="str">
        <f>IF(MID(C367,1,3)="KIT",_xlfn.XLOOKUP(C367,Kits!C:C,Kits!B:B,"-",0,1),VLOOKUP(C367,'Pricing source'!B:C,2,0))</f>
        <v>4010869376143</v>
      </c>
      <c r="C367" s="499" t="s">
        <v>113</v>
      </c>
      <c r="D367" s="499"/>
      <c r="E367" s="513" t="s">
        <v>2884</v>
      </c>
      <c r="F367" s="502">
        <f>IFERROR(IF(MID(C367,1,3)="KIT",VLOOKUP(C367,Kits!C:P,14,0),VLOOKUP(C367,'Pricing source'!B:L,3,0)),0)</f>
        <v>1725</v>
      </c>
      <c r="G367" s="550"/>
    </row>
    <row r="368" spans="1:7">
      <c r="A368" s="548"/>
      <c r="B368" s="503" t="str">
        <f>IF(MID(C368,1,3)="KIT",_xlfn.XLOOKUP(C368,Kits!C:C,Kits!B:B,"-",0,1),VLOOKUP(C368,'Pricing source'!B:C,2,0))</f>
        <v>9004464481543</v>
      </c>
      <c r="C368" s="503" t="s">
        <v>114</v>
      </c>
      <c r="D368" s="503"/>
      <c r="E368" s="826" t="s">
        <v>2886</v>
      </c>
      <c r="F368" s="505">
        <f>IFERROR(IF(MID(C368,1,3)="KIT",VLOOKUP(C368,Kits!C:P,14,0),VLOOKUP(C368,'Pricing source'!B:L,3,0)),0)</f>
        <v>1849</v>
      </c>
      <c r="G368" s="550"/>
    </row>
    <row r="369" spans="1:7">
      <c r="A369" s="548"/>
      <c r="B369" s="503" t="str">
        <f>IF(MID(C369,1,3)="KIT",_xlfn.XLOOKUP(C369,Kits!C:C,Kits!B:B,"-",0,1),VLOOKUP(C369,'Pricing source'!B:C,2,0))</f>
        <v>9004464481550</v>
      </c>
      <c r="C369" s="503" t="s">
        <v>115</v>
      </c>
      <c r="D369" s="503"/>
      <c r="E369" s="826" t="s">
        <v>2887</v>
      </c>
      <c r="F369" s="505">
        <f>IFERROR(IF(MID(C369,1,3)="KIT",VLOOKUP(C369,Kits!C:P,14,0),VLOOKUP(C369,'Pricing source'!B:L,3,0)),0)</f>
        <v>2249</v>
      </c>
      <c r="G369" s="550"/>
    </row>
    <row r="370" spans="1:7">
      <c r="A370" s="548"/>
      <c r="B370" s="503" t="str">
        <f>IF(MID(C370,1,3)="KIT",_xlfn.XLOOKUP(C370,Kits!C:C,Kits!B:B,"-",0,1),VLOOKUP(C370,'Pricing source'!B:C,2,0))</f>
        <v>9004464481796</v>
      </c>
      <c r="C370" s="503" t="s">
        <v>116</v>
      </c>
      <c r="D370" s="503"/>
      <c r="E370" s="826" t="s">
        <v>2888</v>
      </c>
      <c r="F370" s="505">
        <f>IFERROR(IF(MID(C370,1,3)="KIT",VLOOKUP(C370,Kits!C:P,14,0),VLOOKUP(C370,'Pricing source'!B:L,3,0)),0)</f>
        <v>2995</v>
      </c>
      <c r="G370" s="550"/>
    </row>
    <row r="371" spans="1:7">
      <c r="A371" s="548"/>
      <c r="B371" s="503" t="str">
        <f>IF(MID(C371,1,3)="KIT",_xlfn.XLOOKUP(C371,Kits!C:C,Kits!B:B,"-",0,1),VLOOKUP(C371,'Pricing source'!B:C,2,0))</f>
        <v>9004464481802</v>
      </c>
      <c r="C371" s="503" t="s">
        <v>117</v>
      </c>
      <c r="D371" s="503"/>
      <c r="E371" s="826" t="s">
        <v>2889</v>
      </c>
      <c r="F371" s="505">
        <f>IFERROR(IF(MID(C371,1,3)="KIT",VLOOKUP(C371,Kits!C:P,14,0),VLOOKUP(C371,'Pricing source'!B:L,3,0)),0)</f>
        <v>2995</v>
      </c>
      <c r="G371" s="550"/>
    </row>
    <row r="372" spans="1:7">
      <c r="A372" s="548"/>
      <c r="B372" s="503" t="str">
        <f>IF(MID(C372,1,3)="KIT",_xlfn.XLOOKUP(C372,Kits!C:C,Kits!B:B,"-",0,1),VLOOKUP(C372,'Pricing source'!B:C,2,0))</f>
        <v>9004464488290</v>
      </c>
      <c r="C372" s="503" t="s">
        <v>118</v>
      </c>
      <c r="D372" s="503"/>
      <c r="E372" s="514" t="s">
        <v>2890</v>
      </c>
      <c r="F372" s="505">
        <f>IFERROR(IF(MID(C372,1,3)="KIT",VLOOKUP(C372,Kits!C:P,14,0),VLOOKUP(C372,'Pricing source'!B:L,3,0)),0)</f>
        <v>4065</v>
      </c>
      <c r="G372" s="550"/>
    </row>
    <row r="373" spans="1:7">
      <c r="A373" s="548"/>
      <c r="B373" s="503" t="str">
        <f>IF(MID(C373,1,3)="KIT",_xlfn.XLOOKUP(C373,Kits!C:C,Kits!B:B,"-",0,1),VLOOKUP(C373,'Pricing source'!B:C,2,0))</f>
        <v>4010869385589</v>
      </c>
      <c r="C373" s="503" t="s">
        <v>119</v>
      </c>
      <c r="D373" s="503"/>
      <c r="E373" s="514" t="s">
        <v>2898</v>
      </c>
      <c r="F373" s="505">
        <f>IFERROR(IF(MID(C373,1,3)="KIT",VLOOKUP(C373,Kits!C:P,14,0),VLOOKUP(C373,'Pricing source'!B:L,3,0)),0)</f>
        <v>1620</v>
      </c>
      <c r="G373" s="550"/>
    </row>
    <row r="374" spans="1:7">
      <c r="A374" s="548"/>
      <c r="B374" s="503" t="str">
        <f>IF(MID(C374,1,3)="KIT",_xlfn.XLOOKUP(C374,Kits!C:C,Kits!B:B,"-",0,1),VLOOKUP(C374,'Pricing source'!B:C,2,0))</f>
        <v>4010869385572</v>
      </c>
      <c r="C374" s="503" t="s">
        <v>120</v>
      </c>
      <c r="D374" s="503"/>
      <c r="E374" s="514" t="s">
        <v>2899</v>
      </c>
      <c r="F374" s="505">
        <f>IFERROR(IF(MID(C374,1,3)="KIT",VLOOKUP(C374,Kits!C:P,14,0),VLOOKUP(C374,'Pricing source'!B:L,3,0)),0)</f>
        <v>1850</v>
      </c>
      <c r="G374" s="550"/>
    </row>
    <row r="375" spans="1:7">
      <c r="A375" s="548"/>
      <c r="B375" s="527" t="str">
        <f>IF(MID(C375,1,3)="KIT",_xlfn.XLOOKUP(C375,Kits!C:C,Kits!B:B,"-",0,1),VLOOKUP(C375,'Pricing source'!B:C,2,0))</f>
        <v>4010869385596</v>
      </c>
      <c r="C375" s="527" t="s">
        <v>121</v>
      </c>
      <c r="D375" s="527"/>
      <c r="E375" s="528" t="s">
        <v>2900</v>
      </c>
      <c r="F375" s="511">
        <f>IFERROR(IF(MID(C375,1,3)="KIT",VLOOKUP(C375,Kits!C:P,14,0),VLOOKUP(C375,'Pricing source'!B:L,3,0)),0)</f>
        <v>2395</v>
      </c>
      <c r="G375" s="550"/>
    </row>
    <row r="376" spans="1:7">
      <c r="A376" s="548"/>
      <c r="B376" s="550"/>
      <c r="C376" s="556"/>
      <c r="D376" s="556"/>
      <c r="E376" s="550"/>
      <c r="F376" s="558"/>
      <c r="G376" s="550"/>
    </row>
    <row r="377" spans="1:7" ht="18.75">
      <c r="A377" s="555" t="str">
        <f>'Títulos y textos'!A94</f>
        <v>DEPÓSITOS COMBINADOS ACS + INERCIA</v>
      </c>
      <c r="B377" s="556"/>
      <c r="C377" s="556"/>
      <c r="D377" s="556"/>
      <c r="E377" s="557"/>
      <c r="F377" s="558"/>
      <c r="G377" s="550"/>
    </row>
    <row r="378" spans="1:7">
      <c r="A378" s="321"/>
      <c r="B378" s="321"/>
      <c r="C378" s="321"/>
      <c r="D378" s="321"/>
      <c r="E378" s="321"/>
      <c r="F378" s="321"/>
      <c r="G378" s="550"/>
    </row>
    <row r="379" spans="1:7">
      <c r="A379" s="548"/>
      <c r="B379" s="550"/>
      <c r="C379" s="556"/>
      <c r="D379" s="556"/>
      <c r="E379" s="550"/>
      <c r="F379" s="558"/>
      <c r="G379" s="550"/>
    </row>
    <row r="380" spans="1:7">
      <c r="A380" s="548"/>
      <c r="B380" s="499" t="str">
        <f>IF(MID(C380,1,3)="KIT",_xlfn.XLOOKUP(C380,Kits!C:C,Kits!B:B,"-",0,1),VLOOKUP(C380,'Pricing source'!B:C,2,0))</f>
        <v>8430352615416</v>
      </c>
      <c r="C380" s="499" t="s">
        <v>107</v>
      </c>
      <c r="D380" s="499"/>
      <c r="E380" s="513" t="s">
        <v>2865</v>
      </c>
      <c r="F380" s="502">
        <f>IFERROR(IF(MID(C380,1,3)="KIT",VLOOKUP(C380,Kits!C:P,14,0),VLOOKUP(C380,'Pricing source'!B:L,3,0)),0)</f>
        <v>6125</v>
      </c>
      <c r="G380" s="550"/>
    </row>
    <row r="381" spans="1:7">
      <c r="A381" s="548"/>
      <c r="B381" s="527" t="str">
        <f>IF(MID(C381,1,3)="KIT",_xlfn.XLOOKUP(C381,Kits!C:C,Kits!B:B,"-",0,1),VLOOKUP(C381,'Pricing source'!B:C,2,0))</f>
        <v>7070644007409</v>
      </c>
      <c r="C381" s="532" t="s">
        <v>108</v>
      </c>
      <c r="D381" s="532"/>
      <c r="E381" s="510" t="s">
        <v>2864</v>
      </c>
      <c r="F381" s="511">
        <f>IFERROR(IF(MID(C381,1,3)="KIT",VLOOKUP(C381,Kits!C:P,14,0),VLOOKUP(C381,'Pricing source'!B:L,3,0)),0)</f>
        <v>5450</v>
      </c>
      <c r="G381" s="550"/>
    </row>
    <row r="382" spans="1:7">
      <c r="A382" s="548"/>
      <c r="B382" s="550"/>
      <c r="C382" s="556"/>
      <c r="D382" s="556"/>
      <c r="E382" s="550"/>
      <c r="F382" s="558"/>
      <c r="G382" s="550"/>
    </row>
    <row r="383" spans="1:7" ht="18.75">
      <c r="A383" s="555" t="str">
        <f>'Títulos y textos'!A95</f>
        <v>DEPÓSITOS PARA INERCIA TÉRMICA, PULMÓN Y SEPARACIÓN HIDRÁULICA</v>
      </c>
      <c r="B383" s="556"/>
      <c r="C383" s="556"/>
      <c r="D383" s="556"/>
      <c r="E383" s="557"/>
      <c r="F383" s="558"/>
      <c r="G383" s="550"/>
    </row>
    <row r="384" spans="1:7">
      <c r="A384" s="321"/>
      <c r="B384" s="321"/>
      <c r="C384" s="321"/>
      <c r="D384" s="321"/>
      <c r="E384" s="321"/>
      <c r="F384" s="321"/>
      <c r="G384" s="550"/>
    </row>
    <row r="385" spans="1:7">
      <c r="A385" s="548"/>
      <c r="B385" s="550"/>
      <c r="C385" s="556"/>
      <c r="D385" s="556"/>
      <c r="E385" s="550"/>
      <c r="F385" s="558"/>
      <c r="G385" s="550"/>
    </row>
    <row r="386" spans="1:7">
      <c r="A386" s="789"/>
      <c r="B386" s="499" t="str">
        <f>IF(MID(C386,1,3)="KIT",_xlfn.XLOOKUP(C386,Kits!C:C,Kits!B:B,"-",0,1),VLOOKUP(C386,'Pricing source'!B:C,2,0))</f>
        <v>7070644007416</v>
      </c>
      <c r="C386" s="529" t="s">
        <v>109</v>
      </c>
      <c r="D386" s="529"/>
      <c r="E386" s="501" t="s">
        <v>2877</v>
      </c>
      <c r="F386" s="502">
        <f>IFERROR(IF(MID(C386,1,3)="KIT",VLOOKUP(C386,Kits!C:P,14,0),VLOOKUP(C386,'Pricing source'!B:L,3,0)),0)</f>
        <v>598</v>
      </c>
      <c r="G386" s="550"/>
    </row>
    <row r="387" spans="1:7">
      <c r="A387" s="789"/>
      <c r="B387" s="503" t="str">
        <f>IF(MID(C387,1,3)="KIT",_xlfn.XLOOKUP(C387,Kits!C:C,Kits!B:B,"-",0,1),VLOOKUP(C387,'Pricing source'!B:C,2,0))</f>
        <v>4010869367080</v>
      </c>
      <c r="C387" s="530" t="s">
        <v>110</v>
      </c>
      <c r="D387" s="530"/>
      <c r="E387" s="504" t="s">
        <v>2878</v>
      </c>
      <c r="F387" s="505">
        <f>IFERROR(IF(MID(C387,1,3)="KIT",VLOOKUP(C387,Kits!C:P,14,0),VLOOKUP(C387,'Pricing source'!B:L,3,0)),0)</f>
        <v>690</v>
      </c>
      <c r="G387" s="550"/>
    </row>
    <row r="388" spans="1:7">
      <c r="A388" s="789"/>
      <c r="B388" s="503" t="str">
        <f>IF(MID(C388,1,3)="KIT",_xlfn.XLOOKUP(C388,Kits!C:C,Kits!B:B,"-",0,1),VLOOKUP(C388,'Pricing source'!B:C,2,0))</f>
        <v>4010869384445</v>
      </c>
      <c r="C388" s="530" t="s">
        <v>111</v>
      </c>
      <c r="D388" s="530"/>
      <c r="E388" s="504" t="s">
        <v>2879</v>
      </c>
      <c r="F388" s="505">
        <f>IFERROR(IF(MID(C388,1,3)="KIT",VLOOKUP(C388,Kits!C:P,14,0),VLOOKUP(C388,'Pricing source'!B:L,3,0)),0)</f>
        <v>888</v>
      </c>
      <c r="G388" s="550"/>
    </row>
    <row r="389" spans="1:7">
      <c r="A389" s="789"/>
      <c r="B389" s="527" t="str">
        <f>IF(MID(C389,1,3)="KIT",_xlfn.XLOOKUP(C389,Kits!C:C,Kits!B:B,"-",0,1),VLOOKUP(C389,'Pricing source'!B:C,2,0))</f>
        <v>4010869384452</v>
      </c>
      <c r="C389" s="532" t="s">
        <v>112</v>
      </c>
      <c r="D389" s="532"/>
      <c r="E389" s="510" t="s">
        <v>2880</v>
      </c>
      <c r="F389" s="511">
        <f>IFERROR(IF(MID(C389,1,3)="KIT",VLOOKUP(C389,Kits!C:P,14,0),VLOOKUP(C389,'Pricing source'!B:L,3,0)),0)</f>
        <v>1070</v>
      </c>
      <c r="G389" s="550"/>
    </row>
    <row r="390" spans="1:7">
      <c r="A390" s="548"/>
      <c r="B390" s="550"/>
      <c r="C390" s="556"/>
      <c r="D390" s="556"/>
      <c r="E390" s="550"/>
      <c r="F390" s="558"/>
      <c r="G390" s="550"/>
    </row>
    <row r="391" spans="1:7">
      <c r="A391" s="548"/>
      <c r="B391" s="550"/>
      <c r="C391" s="556"/>
      <c r="D391" s="556"/>
      <c r="E391" s="550"/>
      <c r="F391" s="558"/>
      <c r="G391" s="550"/>
    </row>
    <row r="392" spans="1:7" ht="21">
      <c r="A392" s="320" t="str">
        <f>'Títulos y textos'!A101</f>
        <v>ACCESORIOS AQUAREA</v>
      </c>
      <c r="B392" s="320"/>
      <c r="C392" s="320"/>
      <c r="D392" s="320"/>
      <c r="E392" s="320"/>
      <c r="F392" s="320"/>
      <c r="G392" s="550"/>
    </row>
    <row r="393" spans="1:7">
      <c r="A393" s="548"/>
      <c r="B393" s="552"/>
      <c r="C393" s="744"/>
      <c r="D393" s="744"/>
      <c r="E393" s="554"/>
      <c r="F393" s="558"/>
      <c r="G393" s="550"/>
    </row>
    <row r="394" spans="1:7" ht="20.25">
      <c r="A394" s="555" t="str">
        <f>'Títulos y textos'!A102</f>
        <v>ACCESORIOS HIDRÁULICOS</v>
      </c>
      <c r="B394" s="552"/>
      <c r="C394" s="795"/>
      <c r="D394" s="795"/>
      <c r="E394" s="796"/>
      <c r="F394" s="558"/>
      <c r="G394" s="550"/>
    </row>
    <row r="395" spans="1:7">
      <c r="A395" s="321"/>
      <c r="B395" s="321"/>
      <c r="C395" s="321"/>
      <c r="D395" s="321"/>
      <c r="E395" s="321"/>
      <c r="F395" s="321"/>
      <c r="G395" s="550"/>
    </row>
    <row r="396" spans="1:7">
      <c r="A396" s="548"/>
      <c r="B396" s="550"/>
      <c r="C396" s="556"/>
      <c r="D396" s="556"/>
      <c r="E396" s="550"/>
      <c r="F396" s="558"/>
      <c r="G396" s="550"/>
    </row>
    <row r="397" spans="1:7" ht="18">
      <c r="A397" s="797" t="str">
        <f>'Títulos y textos'!A102</f>
        <v>ACCESORIOS HIDRÁULICOS</v>
      </c>
      <c r="B397" s="552"/>
      <c r="C397" s="791"/>
      <c r="D397" s="791"/>
      <c r="E397" s="554"/>
      <c r="F397" s="558"/>
      <c r="G397" s="550"/>
    </row>
    <row r="398" spans="1:7" ht="14.1" customHeight="1">
      <c r="A398" s="789"/>
      <c r="B398" s="499" t="str">
        <f>IF(MID(C398,1,3)="KIT",_xlfn.XLOOKUP(C398,Kits!C:C,Kits!B:B,"-",0,1),VLOOKUP(C398,'Pricing source'!B:C,2,0))</f>
        <v>4010869360371</v>
      </c>
      <c r="C398" s="499" t="s">
        <v>106</v>
      </c>
      <c r="D398" s="499"/>
      <c r="E398" s="513" t="s">
        <v>2941</v>
      </c>
      <c r="F398" s="502">
        <f>IFERROR(IF(MID(C398,1,3)="KIT",VLOOKUP(C398,Kits!C:P,14,0),VLOOKUP(C398,'Pricing source'!B:L,3,0)),0)</f>
        <v>106</v>
      </c>
      <c r="G398" s="550"/>
    </row>
    <row r="399" spans="1:7" ht="14.1" customHeight="1">
      <c r="A399" s="789"/>
      <c r="B399" s="503" t="str">
        <f>IF(MID(C399,1,3)="KIT",_xlfn.XLOOKUP(C399,Kits!C:C,Kits!B:B,"-",0,1),VLOOKUP(C399,'Pricing source'!B:C,2,0))</f>
        <v>4010869202671</v>
      </c>
      <c r="C399" s="503" t="s">
        <v>728</v>
      </c>
      <c r="D399" s="503"/>
      <c r="E399" s="514" t="s">
        <v>2903</v>
      </c>
      <c r="F399" s="505">
        <f>IFERROR(IF(MID(C399,1,3)="KIT",VLOOKUP(C399,Kits!C:P,14,0),VLOOKUP(C399,'Pricing source'!B:L,3,0)),0)</f>
        <v>143</v>
      </c>
      <c r="G399" s="550"/>
    </row>
    <row r="400" spans="1:7" ht="14.1" customHeight="1">
      <c r="A400" s="789"/>
      <c r="B400" s="503" t="str">
        <f>IF(MID(C400,1,3)="KIT",_xlfn.XLOOKUP(C400,Kits!C:C,Kits!B:B,"-",0,1),VLOOKUP(C400,'Pricing source'!B:C,2,0))</f>
        <v>4010869239295</v>
      </c>
      <c r="C400" s="530" t="s">
        <v>729</v>
      </c>
      <c r="D400" s="530"/>
      <c r="E400" s="504" t="s">
        <v>2904</v>
      </c>
      <c r="F400" s="505">
        <f>IFERROR(IF(MID(C400,1,3)="KIT",VLOOKUP(C400,Kits!C:P,14,0),VLOOKUP(C400,'Pricing source'!B:L,3,0)),0)</f>
        <v>82</v>
      </c>
      <c r="G400" s="550"/>
    </row>
    <row r="401" spans="1:7" ht="14.1" customHeight="1">
      <c r="A401" s="789"/>
      <c r="B401" s="503" t="str">
        <f>IF(MID(C401,1,3)="KIT",_xlfn.XLOOKUP(C401,Kits!C:C,Kits!B:B,"-",0,1),VLOOKUP(C401,'Pricing source'!B:C,2,0))</f>
        <v>5025232974559</v>
      </c>
      <c r="C401" s="530" t="s">
        <v>3093</v>
      </c>
      <c r="D401" s="530"/>
      <c r="E401" s="827" t="s">
        <v>4161</v>
      </c>
      <c r="F401" s="505">
        <f>IFERROR(IF(MID(C401,1,3)="KIT",VLOOKUP(C401,Kits!C:P,14,0),VLOOKUP(C401,'Pricing source'!B:L,3,0)),0)</f>
        <v>442</v>
      </c>
      <c r="G401" s="550"/>
    </row>
    <row r="402" spans="1:7" ht="14.1" customHeight="1">
      <c r="A402" s="789"/>
      <c r="B402" s="503" t="str">
        <f>IF(MID(C402,1,3)="KIT",_xlfn.XLOOKUP(C402,Kits!C:C,Kits!B:B,"-",0,1),VLOOKUP(C402,'Pricing source'!B:C,2,0))</f>
        <v>5025232953653</v>
      </c>
      <c r="C402" s="828" t="s">
        <v>88</v>
      </c>
      <c r="D402" s="828"/>
      <c r="E402" s="827" t="s">
        <v>2994</v>
      </c>
      <c r="F402" s="505">
        <f>IFERROR(IF(MID(C402,1,3)="KIT",VLOOKUP(C402,Kits!C:P,14,0),VLOOKUP(C402,'Pricing source'!B:L,3,0)),0)</f>
        <v>417</v>
      </c>
      <c r="G402" s="550"/>
    </row>
    <row r="403" spans="1:7" ht="14.1" customHeight="1">
      <c r="A403" s="789"/>
      <c r="B403" s="503" t="str">
        <f>IF(MID(C403,1,3)="KIT",_xlfn.XLOOKUP(C403,Kits!C:C,Kits!B:B,"-",0,1),VLOOKUP(C403,'Pricing source'!B:C,2,0))</f>
        <v>5025232837335</v>
      </c>
      <c r="C403" s="530" t="s">
        <v>87</v>
      </c>
      <c r="D403" s="530"/>
      <c r="E403" s="829" t="s">
        <v>2905</v>
      </c>
      <c r="F403" s="505">
        <f>IFERROR(IF(MID(C403,1,3)="KIT",VLOOKUP(C403,Kits!C:P,14,0),VLOOKUP(C403,'Pricing source'!B:L,3,0)),0)</f>
        <v>417</v>
      </c>
      <c r="G403" s="550"/>
    </row>
    <row r="404" spans="1:7" ht="14.1" customHeight="1">
      <c r="A404" s="789"/>
      <c r="B404" s="503" t="str">
        <f>IF(MID(C404,1,3)="KIT",_xlfn.XLOOKUP(C404,Kits!C:C,Kits!B:B,"-",0,1),VLOOKUP(C404,'Pricing source'!B:C,2,0))</f>
        <v>8016615348996</v>
      </c>
      <c r="C404" s="503" t="s">
        <v>90</v>
      </c>
      <c r="D404" s="503"/>
      <c r="E404" s="514" t="s">
        <v>2906</v>
      </c>
      <c r="F404" s="505">
        <f>IFERROR(IF(MID(C404,1,3)="KIT",VLOOKUP(C404,Kits!C:P,14,0),VLOOKUP(C404,'Pricing source'!B:L,3,0)),0)</f>
        <v>179</v>
      </c>
      <c r="G404" s="550"/>
    </row>
    <row r="405" spans="1:7" ht="14.1" customHeight="1">
      <c r="A405" s="789"/>
      <c r="B405" s="527" t="str">
        <f>IF(MID(C405,1,3)="KIT",_xlfn.XLOOKUP(C405,Kits!C:C,Kits!B:B,"-",0,1),VLOOKUP(C405,'Pricing source'!B:C,2,0))</f>
        <v>4010869357692</v>
      </c>
      <c r="C405" s="527" t="s">
        <v>89</v>
      </c>
      <c r="D405" s="527"/>
      <c r="E405" s="528" t="s">
        <v>2112</v>
      </c>
      <c r="F405" s="511">
        <f>IFERROR(IF(MID(C405,1,3)="KIT",VLOOKUP(C405,Kits!C:P,14,0),VLOOKUP(C405,'Pricing source'!B:L,3,0)),0)</f>
        <v>206</v>
      </c>
      <c r="G405" s="550"/>
    </row>
    <row r="406" spans="1:7">
      <c r="A406" s="548"/>
      <c r="B406" s="550"/>
      <c r="C406" s="556"/>
      <c r="D406" s="556"/>
      <c r="E406" s="550"/>
      <c r="F406" s="558"/>
      <c r="G406" s="550"/>
    </row>
    <row r="407" spans="1:7" ht="18">
      <c r="A407" s="797" t="str">
        <f>'Títulos y textos'!A103</f>
        <v>ACCESORIOS PARA DEPÓSITOS ACS E INERCIA</v>
      </c>
      <c r="B407" s="552"/>
      <c r="C407" s="791"/>
      <c r="D407" s="791"/>
      <c r="E407" s="792"/>
      <c r="F407" s="558"/>
      <c r="G407" s="550"/>
    </row>
    <row r="408" spans="1:7">
      <c r="A408" s="789"/>
      <c r="B408" s="499" t="str">
        <f>IF(MID(C408,1,3)="KIT",_xlfn.XLOOKUP(C408,Kits!C:C,Kits!B:B,"-",0,1),VLOOKUP(C408,'Pricing source'!B:C,2,0))</f>
        <v>4010869166683</v>
      </c>
      <c r="C408" s="529" t="s">
        <v>125</v>
      </c>
      <c r="D408" s="529"/>
      <c r="E408" s="501" t="s">
        <v>2108</v>
      </c>
      <c r="F408" s="502">
        <f>IFERROR(IF(MID(C408,1,3)="KIT",VLOOKUP(C408,Kits!C:P,14,0),VLOOKUP(C408,'Pricing source'!B:L,3,0)),0)</f>
        <v>86</v>
      </c>
      <c r="G408" s="550"/>
    </row>
    <row r="409" spans="1:7">
      <c r="A409" s="789"/>
      <c r="B409" s="503" t="str">
        <f>IF(MID(C409,1,3)="KIT",_xlfn.XLOOKUP(C409,Kits!C:C,Kits!B:B,"-",0,1),VLOOKUP(C409,'Pricing source'!B:C,2,0))</f>
        <v>4010869190282</v>
      </c>
      <c r="C409" s="530" t="s">
        <v>122</v>
      </c>
      <c r="D409" s="530"/>
      <c r="E409" s="504" t="s">
        <v>2109</v>
      </c>
      <c r="F409" s="505">
        <f>IFERROR(IF(MID(C409,1,3)="KIT",VLOOKUP(C409,Kits!C:P,14,0),VLOOKUP(C409,'Pricing source'!B:L,3,0)),0)</f>
        <v>54</v>
      </c>
      <c r="G409" s="550"/>
    </row>
    <row r="410" spans="1:7">
      <c r="A410" s="789"/>
      <c r="B410" s="503" t="str">
        <f>IF(MID(C410,1,3)="KIT",_xlfn.XLOOKUP(C410,Kits!C:C,Kits!B:B,"-",0,1),VLOOKUP(C410,'Pricing source'!B:C,2,0))</f>
        <v>4010869190299</v>
      </c>
      <c r="C410" s="530" t="s">
        <v>123</v>
      </c>
      <c r="D410" s="530"/>
      <c r="E410" s="504" t="s">
        <v>2110</v>
      </c>
      <c r="F410" s="505">
        <f>IFERROR(IF(MID(C410,1,3)="KIT",VLOOKUP(C410,Kits!C:P,14,0),VLOOKUP(C410,'Pricing source'!B:L,3,0)),0)</f>
        <v>76</v>
      </c>
      <c r="G410" s="550"/>
    </row>
    <row r="411" spans="1:7">
      <c r="A411" s="789"/>
      <c r="B411" s="503" t="str">
        <f>IF(MID(C411,1,3)="KIT",_xlfn.XLOOKUP(C411,Kits!C:C,Kits!B:B,"-",0,1),VLOOKUP(C411,'Pricing source'!B:C,2,0))</f>
        <v>4010869203258</v>
      </c>
      <c r="C411" s="530" t="s">
        <v>124</v>
      </c>
      <c r="D411" s="530"/>
      <c r="E411" s="504" t="s">
        <v>2111</v>
      </c>
      <c r="F411" s="505">
        <f>IFERROR(IF(MID(C411,1,3)="KIT",VLOOKUP(C411,Kits!C:P,14,0),VLOOKUP(C411,'Pricing source'!B:L,3,0)),0)</f>
        <v>54</v>
      </c>
      <c r="G411" s="550"/>
    </row>
    <row r="412" spans="1:7" ht="14.1" customHeight="1">
      <c r="A412" s="548"/>
      <c r="B412" s="503" t="str">
        <f>IF(MID(C412,1,3)="KIT",_xlfn.XLOOKUP(C412,Kits!C:C,Kits!B:B,"-",0,1),VLOOKUP(C412,'Pricing source'!B:C,2,0))</f>
        <v>4010869387279</v>
      </c>
      <c r="C412" s="830" t="s">
        <v>126</v>
      </c>
      <c r="D412" s="830"/>
      <c r="E412" s="514" t="s">
        <v>2063</v>
      </c>
      <c r="F412" s="505">
        <f>IFERROR(IF(MID(C412,1,3)="KIT",VLOOKUP(C412,Kits!C:P,14,0),VLOOKUP(C412,'Pricing source'!B:L,3,0)),0)</f>
        <v>350</v>
      </c>
      <c r="G412" s="550"/>
    </row>
    <row r="413" spans="1:7" ht="14.1" customHeight="1">
      <c r="A413" s="548"/>
      <c r="B413" s="508" t="str">
        <f>IF(MID(C413,1,3)="KIT",_xlfn.XLOOKUP(C413,Kits!C:C,Kits!B:B,"-",0,1),VLOOKUP(C413,'Pricing source'!B:C,2,0))</f>
        <v>4010869387262</v>
      </c>
      <c r="C413" s="527" t="s">
        <v>127</v>
      </c>
      <c r="D413" s="527"/>
      <c r="E413" s="508" t="s">
        <v>2064</v>
      </c>
      <c r="F413" s="511">
        <f>IFERROR(IF(MID(C413,1,3)="KIT",VLOOKUP(C413,Kits!C:P,14,0),VLOOKUP(C413,'Pricing source'!B:L,3,0)),0)</f>
        <v>400</v>
      </c>
      <c r="G413" s="550"/>
    </row>
    <row r="414" spans="1:7" ht="14.1" customHeight="1">
      <c r="A414" s="789"/>
      <c r="B414" s="556"/>
      <c r="C414" s="744"/>
      <c r="D414" s="744"/>
      <c r="E414" s="554"/>
      <c r="F414" s="558"/>
      <c r="G414" s="550"/>
    </row>
    <row r="415" spans="1:7" ht="20.25">
      <c r="A415" s="555" t="str">
        <f>'Títulos y textos'!A104</f>
        <v>ACCESORIOS ELÉCTRICOS Y ELECTRÓNICOS</v>
      </c>
      <c r="B415" s="552"/>
      <c r="C415" s="795"/>
      <c r="D415" s="795"/>
      <c r="E415" s="796"/>
      <c r="F415" s="558"/>
      <c r="G415" s="550"/>
    </row>
    <row r="416" spans="1:7">
      <c r="A416" s="321"/>
      <c r="B416" s="321"/>
      <c r="C416" s="321"/>
      <c r="D416" s="321"/>
      <c r="E416" s="321"/>
      <c r="F416" s="321"/>
      <c r="G416" s="550"/>
    </row>
    <row r="417" spans="1:10" ht="14.1" customHeight="1">
      <c r="A417" s="548"/>
      <c r="B417" s="550"/>
      <c r="C417" s="556"/>
      <c r="D417" s="556"/>
      <c r="E417" s="550"/>
      <c r="F417" s="558"/>
      <c r="G417" s="550"/>
    </row>
    <row r="418" spans="1:10" ht="14.1" customHeight="1">
      <c r="A418" s="797" t="str">
        <f>'Títulos y textos'!A105</f>
        <v>MANDOS DE CONTROL Y TERMOSTATOS</v>
      </c>
      <c r="B418" s="552"/>
      <c r="C418" s="791"/>
      <c r="D418" s="791"/>
      <c r="E418" s="792"/>
      <c r="F418" s="558"/>
      <c r="G418" s="550"/>
    </row>
    <row r="419" spans="1:10" ht="14.1" customHeight="1">
      <c r="A419" s="789"/>
      <c r="B419" s="499" t="str">
        <f>IF(MID(C419,1,3)="KIT",_xlfn.XLOOKUP(C419,Kits!C:C,Kits!B:B,"-",0,1),VLOOKUP(C419,'Pricing source'!B:C,2,0))</f>
        <v>5025232953660</v>
      </c>
      <c r="C419" s="529" t="s">
        <v>81</v>
      </c>
      <c r="D419" s="529"/>
      <c r="E419" s="501" t="s">
        <v>4574</v>
      </c>
      <c r="F419" s="502">
        <f>IFERROR(IF(MID(C419,1,3)="KIT",VLOOKUP(C419,Kits!C:P,14,0),VLOOKUP(C419,'Pricing source'!B:L,3,0)),0)</f>
        <v>148</v>
      </c>
      <c r="G419" s="550"/>
    </row>
    <row r="420" spans="1:10" ht="14.1" customHeight="1">
      <c r="A420" s="789"/>
      <c r="B420" s="912" t="str">
        <f>IF(MID(C420,1,3)="KIT",_xlfn.XLOOKUP(C420,Kits!C:C,Kits!B:B,"-",0,1),VLOOKUP(C420,'Pricing source'!B:C,2,0))</f>
        <v>5025232969838</v>
      </c>
      <c r="C420" s="910" t="s">
        <v>25</v>
      </c>
      <c r="D420" s="534"/>
      <c r="E420" s="914" t="s">
        <v>4575</v>
      </c>
      <c r="F420" s="916">
        <f>IFERROR(IF(MID(C420,1,3)="KIT",VLOOKUP(C420,Kits!C:P,14,0),VLOOKUP(C420,'Pricing source'!B:L,3,0)),0)</f>
        <v>316</v>
      </c>
      <c r="G420" s="550"/>
    </row>
    <row r="421" spans="1:10" ht="14.1" customHeight="1">
      <c r="A421" s="789"/>
      <c r="B421" s="912" t="str">
        <f>IF(MID(C421,1,3)="KIT",_xlfn.XLOOKUP(C421,Kits!C:C,Kits!B:B,"-",0,1),VLOOKUP(C421,'Pricing source'!B:C,2,0))</f>
        <v>5025232979073</v>
      </c>
      <c r="C421" s="910" t="s">
        <v>3094</v>
      </c>
      <c r="D421" s="534"/>
      <c r="E421" s="914" t="s">
        <v>4981</v>
      </c>
      <c r="F421" s="916">
        <f>IFERROR(IF(MID(C421,1,3)="KIT",VLOOKUP(C421,Kits!C:P,14,0),VLOOKUP(C421,'Pricing source'!B:L,3,0)),0)</f>
        <v>316</v>
      </c>
      <c r="G421" s="550"/>
    </row>
    <row r="422" spans="1:10" ht="14.1" customHeight="1">
      <c r="A422" s="789"/>
      <c r="B422" s="503" t="str">
        <f>IF(MID(C422,1,3)="KIT",_xlfn.XLOOKUP(C422,Kits!C:C,Kits!B:B,"-",0,1),VLOOKUP(C422,'Pricing source'!B:C,2,0))</f>
        <v>4010869202398</v>
      </c>
      <c r="C422" s="530" t="s">
        <v>100</v>
      </c>
      <c r="D422" s="530"/>
      <c r="E422" s="504" t="s">
        <v>2113</v>
      </c>
      <c r="F422" s="505">
        <f>IFERROR(IF(MID(C422,1,3)="KIT",VLOOKUP(C422,Kits!C:P,14,0),VLOOKUP(C422,'Pricing source'!B:L,3,0)),0)</f>
        <v>173</v>
      </c>
      <c r="G422" s="550"/>
    </row>
    <row r="423" spans="1:10" ht="14.1" customHeight="1">
      <c r="A423" s="789"/>
      <c r="B423" s="527" t="str">
        <f>IF(MID(C423,1,3)="KIT",_xlfn.XLOOKUP(C423,Kits!C:C,Kits!B:B,"-",0,1),VLOOKUP(C423,'Pricing source'!B:C,2,0))</f>
        <v>4010869202404</v>
      </c>
      <c r="C423" s="532" t="s">
        <v>99</v>
      </c>
      <c r="D423" s="532"/>
      <c r="E423" s="510" t="s">
        <v>2114</v>
      </c>
      <c r="F423" s="511">
        <f>IFERROR(IF(MID(C423,1,3)="KIT",VLOOKUP(C423,Kits!C:P,14,0),VLOOKUP(C423,'Pricing source'!B:L,3,0)),0)</f>
        <v>319</v>
      </c>
      <c r="G423" s="550"/>
    </row>
    <row r="424" spans="1:10" ht="14.1" customHeight="1">
      <c r="A424" s="789"/>
      <c r="B424" s="556"/>
      <c r="C424" s="744"/>
      <c r="D424" s="744"/>
      <c r="E424" s="554"/>
      <c r="F424" s="558"/>
      <c r="G424" s="550"/>
    </row>
    <row r="425" spans="1:10" ht="14.1" customHeight="1">
      <c r="A425" s="922" t="str">
        <f>'Títulos y textos'!A106</f>
        <v>DISPOSITIVOS Panasonic - ºtado PARA GESTIÓN DE INSTALACIONES DE CALEFACCIÓN</v>
      </c>
      <c r="B425" s="923"/>
      <c r="C425" s="924"/>
      <c r="D425" s="924"/>
      <c r="E425" s="925"/>
      <c r="F425" s="926"/>
      <c r="G425" s="927"/>
      <c r="H425" s="928"/>
      <c r="I425" s="928"/>
      <c r="J425" s="928"/>
    </row>
    <row r="426" spans="1:10" ht="14.1" customHeight="1">
      <c r="A426" s="929"/>
      <c r="B426" s="911" t="str">
        <f>IF(MID(C426,1,3)="KIT",_xlfn.XLOOKUP(C426,Kits!C:C,Kits!B:B,"-",0,1),VLOOKUP(C426,'Pricing source'!B:C,2,0))</f>
        <v>4260328612521</v>
      </c>
      <c r="C426" s="909" t="s">
        <v>3403</v>
      </c>
      <c r="D426" s="909"/>
      <c r="E426" s="913" t="s">
        <v>4577</v>
      </c>
      <c r="F426" s="915">
        <f>IFERROR(IF(MID(C426,1,3)="KIT",VLOOKUP(C426,Kits!C:P,14,0),VLOOKUP(C426,'Pricing source'!B:L,3,0)),0)</f>
        <v>206</v>
      </c>
      <c r="G426" s="927"/>
      <c r="H426" s="928"/>
      <c r="I426" s="928"/>
      <c r="J426" s="928"/>
    </row>
    <row r="427" spans="1:10" ht="14.1" customHeight="1">
      <c r="A427" s="929"/>
      <c r="B427" s="912" t="str">
        <f>IF(MID(C427,1,3)="KIT",_xlfn.XLOOKUP(C427,Kits!C:C,Kits!B:B,"-",0,1),VLOOKUP(C427,'Pricing source'!B:C,2,0))</f>
        <v>4260328612040</v>
      </c>
      <c r="C427" s="910" t="s">
        <v>3405</v>
      </c>
      <c r="D427" s="910"/>
      <c r="E427" s="914" t="s">
        <v>4578</v>
      </c>
      <c r="F427" s="916">
        <f>IFERROR(IF(MID(C427,1,3)="KIT",VLOOKUP(C427,Kits!C:P,14,0),VLOOKUP(C427,'Pricing source'!B:L,3,0)),0)</f>
        <v>82</v>
      </c>
      <c r="G427" s="927"/>
      <c r="H427" s="928"/>
      <c r="I427" s="928"/>
      <c r="J427" s="928"/>
    </row>
    <row r="428" spans="1:10" ht="14.1" customHeight="1">
      <c r="A428" s="929"/>
      <c r="B428" s="912" t="str">
        <f>IF(MID(C428,1,3)="KIT",_xlfn.XLOOKUP(C428,Kits!C:C,Kits!B:B,"-",0,1),VLOOKUP(C428,'Pricing source'!B:C,2,0))</f>
        <v>4260328612057</v>
      </c>
      <c r="C428" s="910" t="s">
        <v>3408</v>
      </c>
      <c r="D428" s="910"/>
      <c r="E428" s="914" t="s">
        <v>4579</v>
      </c>
      <c r="F428" s="916">
        <f>IFERROR(IF(MID(C428,1,3)="KIT",VLOOKUP(C428,Kits!C:P,14,0),VLOOKUP(C428,'Pricing source'!B:L,3,0)),0)</f>
        <v>110</v>
      </c>
      <c r="G428" s="927"/>
      <c r="H428" s="928"/>
      <c r="I428" s="928"/>
      <c r="J428" s="928"/>
    </row>
    <row r="429" spans="1:10" ht="14.1" customHeight="1">
      <c r="A429" s="929"/>
      <c r="B429" s="912" t="str">
        <f>IF(MID(C429,1,3)="KIT",_xlfn.XLOOKUP(C429,Kits!C:C,Kits!B:B,"-",0,1),VLOOKUP(C429,'Pricing source'!B:C,2,0))</f>
        <v>4260328612071</v>
      </c>
      <c r="C429" s="910" t="s">
        <v>3402</v>
      </c>
      <c r="D429" s="910"/>
      <c r="E429" s="914" t="s">
        <v>4581</v>
      </c>
      <c r="F429" s="916">
        <f>IFERROR(IF(MID(C429,1,3)="KIT",VLOOKUP(C429,Kits!C:P,14,0),VLOOKUP(C429,'Pricing source'!B:L,3,0)),0)</f>
        <v>58</v>
      </c>
      <c r="G429" s="927"/>
      <c r="H429" s="928"/>
      <c r="I429" s="928"/>
      <c r="J429" s="928"/>
    </row>
    <row r="430" spans="1:10" ht="14.1" customHeight="1">
      <c r="A430" s="929"/>
      <c r="B430" s="912" t="str">
        <f>IF(MID(C430,1,3)="KIT",_xlfn.XLOOKUP(C430,Kits!C:C,Kits!B:B,"-",0,1),VLOOKUP(C430,'Pricing source'!B:C,2,0))</f>
        <v>4260328612064</v>
      </c>
      <c r="C430" s="910" t="s">
        <v>3411</v>
      </c>
      <c r="D430" s="910"/>
      <c r="E430" s="914" t="s">
        <v>4580</v>
      </c>
      <c r="F430" s="916">
        <f>IFERROR(IF(MID(C430,1,3)="KIT",VLOOKUP(C430,Kits!C:P,14,0),VLOOKUP(C430,'Pricing source'!B:L,3,0)),0)</f>
        <v>83</v>
      </c>
      <c r="G430" s="927"/>
      <c r="H430" s="928"/>
      <c r="I430" s="928"/>
      <c r="J430" s="928"/>
    </row>
    <row r="431" spans="1:10" ht="14.1" customHeight="1">
      <c r="A431" s="929"/>
      <c r="B431" s="912" t="str">
        <f>IF(MID(C431,1,3)="KIT",_xlfn.XLOOKUP(C431,Kits!C:C,Kits!B:B,"-",0,1),VLOOKUP(C431,'Pricing source'!B:C,2,0))</f>
        <v>4260328612125</v>
      </c>
      <c r="C431" s="910" t="s">
        <v>3406</v>
      </c>
      <c r="D431" s="910"/>
      <c r="E431" s="525" t="s">
        <v>4948</v>
      </c>
      <c r="F431" s="916">
        <f>IFERROR(IF(MID(C431,1,3)="KIT",VLOOKUP(C431,Kits!C:P,14,0),VLOOKUP(C431,'Pricing source'!B:L,3,0)),0)</f>
        <v>302</v>
      </c>
      <c r="G431" s="927"/>
      <c r="H431" s="928"/>
      <c r="I431" s="928"/>
      <c r="J431" s="928"/>
    </row>
    <row r="432" spans="1:10" ht="14.1" customHeight="1">
      <c r="A432" s="929"/>
      <c r="B432" s="912" t="str">
        <f>IF(MID(C432,1,3)="KIT",_xlfn.XLOOKUP(C432,Kits!C:C,Kits!B:B,"-",0,1),VLOOKUP(C432,'Pricing source'!B:C,2,0))</f>
        <v>4260328612132</v>
      </c>
      <c r="C432" s="910" t="s">
        <v>3409</v>
      </c>
      <c r="D432" s="910"/>
      <c r="E432" s="525" t="s">
        <v>4949</v>
      </c>
      <c r="F432" s="916">
        <f>IFERROR(IF(MID(C432,1,3)="KIT",VLOOKUP(C432,Kits!C:P,14,0),VLOOKUP(C432,'Pricing source'!B:L,3,0)),0)</f>
        <v>163</v>
      </c>
      <c r="G432" s="927"/>
      <c r="H432" s="928"/>
      <c r="I432" s="928"/>
      <c r="J432" s="928"/>
    </row>
    <row r="433" spans="1:10" ht="14.1" customHeight="1">
      <c r="A433" s="929"/>
      <c r="B433" s="912" t="str">
        <f>IF(MID(C433,1,3)="KIT",_xlfn.XLOOKUP(C433,Kits!C:C,Kits!B:B,"-",0,1),VLOOKUP(C433,'Pricing source'!B:C,2,0))</f>
        <v>4260328612118</v>
      </c>
      <c r="C433" s="910" t="s">
        <v>3407</v>
      </c>
      <c r="D433" s="910"/>
      <c r="E433" s="525" t="s">
        <v>4950</v>
      </c>
      <c r="F433" s="916">
        <f>IFERROR(IF(MID(C433,1,3)="KIT",VLOOKUP(C433,Kits!C:P,14,0),VLOOKUP(C433,'Pricing source'!B:L,3,0)),0)</f>
        <v>132</v>
      </c>
      <c r="G433" s="927"/>
      <c r="H433" s="928"/>
      <c r="I433" s="928"/>
      <c r="J433" s="928"/>
    </row>
    <row r="434" spans="1:10" ht="14.1" customHeight="1">
      <c r="A434" s="929"/>
      <c r="B434" s="930" t="str">
        <f>IF(MID(C434,1,3)="KIT",_xlfn.XLOOKUP(C434,Kits!C:C,Kits!B:B,"-",0,1),VLOOKUP(C434,'Pricing source'!B:C,2,0))</f>
        <v>4260328612149</v>
      </c>
      <c r="C434" s="931" t="s">
        <v>3410</v>
      </c>
      <c r="D434" s="931"/>
      <c r="E434" s="504" t="s">
        <v>4947</v>
      </c>
      <c r="F434" s="933">
        <f>IFERROR(IF(MID(C434,1,3)="KIT",VLOOKUP(C434,Kits!C:P,14,0),VLOOKUP(C434,'Pricing source'!B:L,3,0)),0)</f>
        <v>286</v>
      </c>
      <c r="G434" s="927"/>
      <c r="H434" s="928"/>
      <c r="I434" s="928"/>
      <c r="J434" s="928"/>
    </row>
    <row r="435" spans="1:10" ht="14.1" customHeight="1">
      <c r="A435" s="929"/>
      <c r="B435" s="1042">
        <f>IF(MID(C435,1,3)="KIT",_xlfn.XLOOKUP(C435,Kits!C:C,Kits!B:B,"-",0,1),VLOOKUP(C435,'Pricing source'!B:C,2,0))</f>
        <v>0</v>
      </c>
      <c r="C435" s="1043" t="s">
        <v>4943</v>
      </c>
      <c r="D435" s="1043"/>
      <c r="E435" s="735" t="s">
        <v>4951</v>
      </c>
      <c r="F435" s="1001">
        <f>IFERROR(IF(MID(C435,1,3)="KIT",VLOOKUP(C435,Kits!C:P,14,0),VLOOKUP(C435,'Pricing source'!B:L,3,0)),0)</f>
        <v>288</v>
      </c>
      <c r="G435" s="927"/>
      <c r="H435" s="928"/>
      <c r="I435" s="928"/>
      <c r="J435" s="928"/>
    </row>
    <row r="436" spans="1:10" ht="14.1" customHeight="1">
      <c r="A436" s="929"/>
      <c r="B436" s="1042">
        <f>IF(MID(C436,1,3)="KIT",_xlfn.XLOOKUP(C436,Kits!C:C,Kits!B:B,"-",0,1),VLOOKUP(C436,'Pricing source'!B:C,2,0))</f>
        <v>0</v>
      </c>
      <c r="C436" s="1043" t="s">
        <v>4944</v>
      </c>
      <c r="D436" s="1043"/>
      <c r="E436" s="735" t="s">
        <v>4952</v>
      </c>
      <c r="F436" s="1001">
        <f>IFERROR(IF(MID(C436,1,3)="KIT",VLOOKUP(C436,Kits!C:P,14,0),VLOOKUP(C436,'Pricing source'!B:L,3,0)),0)</f>
        <v>508</v>
      </c>
      <c r="G436" s="927"/>
      <c r="H436" s="928"/>
      <c r="I436" s="928"/>
      <c r="J436" s="928"/>
    </row>
    <row r="437" spans="1:10" ht="14.1" customHeight="1">
      <c r="A437" s="929"/>
      <c r="B437" s="1042">
        <f>IF(MID(C437,1,3)="KIT",_xlfn.XLOOKUP(C437,Kits!C:C,Kits!B:B,"-",0,1),VLOOKUP(C437,'Pricing source'!B:C,2,0))</f>
        <v>0</v>
      </c>
      <c r="C437" s="1043" t="s">
        <v>4945</v>
      </c>
      <c r="D437" s="1043"/>
      <c r="E437" s="735" t="s">
        <v>4953</v>
      </c>
      <c r="F437" s="1001">
        <f>IFERROR(IF(MID(C437,1,3)="KIT",VLOOKUP(C437,Kits!C:P,14,0),VLOOKUP(C437,'Pricing source'!B:L,3,0)),0)</f>
        <v>412</v>
      </c>
      <c r="G437" s="927"/>
      <c r="H437" s="928"/>
      <c r="I437" s="928"/>
      <c r="J437" s="928"/>
    </row>
    <row r="438" spans="1:10" ht="14.1" customHeight="1">
      <c r="A438" s="929"/>
      <c r="B438" s="934">
        <f>IF(MID(C438,1,3)="KIT",_xlfn.XLOOKUP(C438,Kits!C:C,Kits!B:B,"-",0,1),VLOOKUP(C438,'Pricing source'!B:C,2,0))</f>
        <v>0</v>
      </c>
      <c r="C438" s="935" t="s">
        <v>4946</v>
      </c>
      <c r="D438" s="935"/>
      <c r="E438" s="510" t="s">
        <v>4954</v>
      </c>
      <c r="F438" s="937">
        <f>IFERROR(IF(MID(C438,1,3)="KIT",VLOOKUP(C438,Kits!C:P,14,0),VLOOKUP(C438,'Pricing source'!B:L,3,0)),0)</f>
        <v>576</v>
      </c>
      <c r="G438" s="927"/>
      <c r="H438" s="928"/>
      <c r="I438" s="928"/>
      <c r="J438" s="928"/>
    </row>
    <row r="439" spans="1:10" ht="14.1" customHeight="1">
      <c r="A439" s="789"/>
      <c r="B439" s="556"/>
      <c r="C439" s="744"/>
      <c r="D439" s="744"/>
      <c r="E439" s="554"/>
      <c r="F439" s="558"/>
      <c r="G439" s="550"/>
    </row>
    <row r="440" spans="1:10" ht="14.1" customHeight="1">
      <c r="A440" s="797" t="str">
        <f>'Títulos y textos'!A108</f>
        <v>CONECTIVIDAD</v>
      </c>
      <c r="B440" s="552"/>
      <c r="C440" s="791"/>
      <c r="D440" s="791"/>
      <c r="E440" s="554"/>
      <c r="F440" s="558"/>
      <c r="G440" s="550"/>
    </row>
    <row r="441" spans="1:10" ht="14.1" customHeight="1">
      <c r="A441" s="789"/>
      <c r="B441" s="499" t="str">
        <f>IF(MID(C441,1,3)="KIT",_xlfn.XLOOKUP(C441,Kits!C:C,Kits!B:B,"-",0,1),VLOOKUP(C441,'Pricing source'!B:C,2,0))</f>
        <v>5025232932061</v>
      </c>
      <c r="C441" s="529" t="s">
        <v>91</v>
      </c>
      <c r="D441" s="529"/>
      <c r="E441" s="501" t="s">
        <v>2091</v>
      </c>
      <c r="F441" s="502">
        <f>IFERROR(IF(MID(C441,1,3)="KIT",VLOOKUP(C441,Kits!C:P,14,0),VLOOKUP(C441,'Pricing source'!B:L,3,0)),0)</f>
        <v>152</v>
      </c>
      <c r="G441" s="550"/>
    </row>
    <row r="442" spans="1:10" ht="14.1" customHeight="1">
      <c r="A442" s="789"/>
      <c r="B442" s="503" t="str">
        <f>IF(MID(C442,1,3)="KIT",_xlfn.XLOOKUP(C442,Kits!C:C,Kits!B:B,"-",0,1),VLOOKUP(C442,'Pricing source'!B:C,2,0))</f>
        <v>4010869254410</v>
      </c>
      <c r="C442" s="530" t="s">
        <v>92</v>
      </c>
      <c r="D442" s="530"/>
      <c r="E442" s="504" t="s">
        <v>2092</v>
      </c>
      <c r="F442" s="505">
        <f>IFERROR(IF(MID(C442,1,3)="KIT",VLOOKUP(C442,Kits!C:P,14,0),VLOOKUP(C442,'Pricing source'!B:L,3,0)),0)</f>
        <v>65</v>
      </c>
      <c r="G442" s="550"/>
    </row>
    <row r="443" spans="1:10" ht="14.1" customHeight="1">
      <c r="A443" s="789"/>
      <c r="B443" s="503" t="str">
        <f>IF(MID(C443,1,3)="KIT",_xlfn.XLOOKUP(C443,Kits!C:C,Kits!B:B,"-",0,1),VLOOKUP(C443,'Pricing source'!B:C,2,0))</f>
        <v>4010869257756</v>
      </c>
      <c r="C443" s="530" t="s">
        <v>97</v>
      </c>
      <c r="D443" s="530"/>
      <c r="E443" s="504" t="s">
        <v>2093</v>
      </c>
      <c r="F443" s="505">
        <f>IFERROR(IF(MID(C443,1,3)="KIT",VLOOKUP(C443,Kits!C:P,14,0),VLOOKUP(C443,'Pricing source'!B:L,3,0)),0)</f>
        <v>452</v>
      </c>
      <c r="G443" s="550"/>
    </row>
    <row r="444" spans="1:10" ht="14.1" customHeight="1">
      <c r="A444" s="789"/>
      <c r="B444" s="503" t="str">
        <f>IF(MID(C444,1,3)="KIT",_xlfn.XLOOKUP(C444,Kits!C:C,Kits!B:B,"-",0,1),VLOOKUP(C444,'Pricing source'!B:C,2,0))</f>
        <v>8445409139258</v>
      </c>
      <c r="C444" s="530" t="s">
        <v>96</v>
      </c>
      <c r="D444" s="530"/>
      <c r="E444" s="504" t="s">
        <v>2094</v>
      </c>
      <c r="F444" s="505">
        <f>IFERROR(IF(MID(C444,1,3)="KIT",VLOOKUP(C444,Kits!C:P,14,0),VLOOKUP(C444,'Pricing source'!B:L,3,0)),0)</f>
        <v>317</v>
      </c>
      <c r="G444" s="550"/>
    </row>
    <row r="445" spans="1:10" ht="14.1" customHeight="1">
      <c r="A445" s="789"/>
      <c r="B445" s="503" t="str">
        <f>IF(MID(C445,1,3)="KIT",_xlfn.XLOOKUP(C445,Kits!C:C,Kits!B:B,"-",0,1),VLOOKUP(C445,'Pricing source'!B:C,2,0))</f>
        <v>8445409139241</v>
      </c>
      <c r="C445" s="530" t="s">
        <v>94</v>
      </c>
      <c r="D445" s="530"/>
      <c r="E445" s="504" t="s">
        <v>2095</v>
      </c>
      <c r="F445" s="505">
        <f>IFERROR(IF(MID(C445,1,3)="KIT",VLOOKUP(C445,Kits!C:P,14,0),VLOOKUP(C445,'Pricing source'!B:L,3,0)),0)</f>
        <v>412</v>
      </c>
      <c r="G445" s="550"/>
    </row>
    <row r="446" spans="1:10" ht="14.1" customHeight="1">
      <c r="A446" s="789"/>
      <c r="B446" s="503" t="str">
        <f>IF(MID(C446,1,3)="KIT",_xlfn.XLOOKUP(C446,Kits!C:C,Kits!B:B,"-",0,1),VLOOKUP(C446,'Pricing source'!B:C,2,0))</f>
        <v>4010869599351</v>
      </c>
      <c r="C446" s="530" t="s">
        <v>2736</v>
      </c>
      <c r="D446" s="530"/>
      <c r="E446" s="504" t="s">
        <v>4162</v>
      </c>
      <c r="F446" s="505">
        <f>IFERROR(IF(MID(C446,1,3)="KIT",VLOOKUP(C446,Kits!C:P,14,0),VLOOKUP(C446,'Pricing source'!B:L,3,0)),0)</f>
        <v>452</v>
      </c>
      <c r="G446" s="550"/>
    </row>
    <row r="447" spans="1:10" ht="14.1" customHeight="1">
      <c r="A447" s="789"/>
      <c r="B447" s="503" t="str">
        <f>IF(MID(C447,1,3)="KIT",_xlfn.XLOOKUP(C447,Kits!C:C,Kits!B:B,"-",0,1),VLOOKUP(C447,'Pricing source'!B:C,2,0))</f>
        <v>4010869257763</v>
      </c>
      <c r="C447" s="530" t="s">
        <v>95</v>
      </c>
      <c r="D447" s="530"/>
      <c r="E447" s="504" t="s">
        <v>2096</v>
      </c>
      <c r="F447" s="505">
        <f>IFERROR(IF(MID(C447,1,3)="KIT",VLOOKUP(C447,Kits!C:P,14,0),VLOOKUP(C447,'Pricing source'!B:L,3,0)),0)</f>
        <v>452</v>
      </c>
      <c r="G447" s="550"/>
    </row>
    <row r="448" spans="1:10" ht="14.1" customHeight="1">
      <c r="A448" s="789"/>
      <c r="B448" s="503" t="str">
        <f>IF(MID(C448,1,3)="KIT",_xlfn.XLOOKUP(C448,Kits!C:C,Kits!B:B,"-",0,1),VLOOKUP(C448,'Pricing source'!B:C,2,0))</f>
        <v>4010869615631</v>
      </c>
      <c r="C448" s="530" t="s">
        <v>2737</v>
      </c>
      <c r="D448" s="530"/>
      <c r="E448" s="504" t="s">
        <v>3933</v>
      </c>
      <c r="F448" s="505">
        <f>IFERROR(IF(MID(C448,1,3)="KIT",VLOOKUP(C448,Kits!C:P,14,0),VLOOKUP(C448,'Pricing source'!B:L,3,0)),0)</f>
        <v>374</v>
      </c>
      <c r="G448" s="550"/>
    </row>
    <row r="449" spans="1:7" ht="14.1" customHeight="1">
      <c r="A449" s="789"/>
      <c r="B449" s="930" t="str">
        <f>IF(MID(C449,1,3)="KIT",_xlfn.XLOOKUP(C449,Kits!C:C,Kits!B:B,"-",0,1),VLOOKUP(C449,'Pricing source'!B:C,2,0))</f>
        <v>4010869594530</v>
      </c>
      <c r="C449" s="874" t="s">
        <v>3234</v>
      </c>
      <c r="D449" s="874"/>
      <c r="E449" s="932" t="s">
        <v>4585</v>
      </c>
      <c r="F449" s="933">
        <f>IFERROR(IF(MID(C449,1,3)="KIT",VLOOKUP(C449,Kits!C:P,14,0),VLOOKUP(C449,'Pricing source'!B:L,3,0)),0)</f>
        <v>1005</v>
      </c>
      <c r="G449" s="550"/>
    </row>
    <row r="450" spans="1:7" ht="14.1" customHeight="1">
      <c r="A450" s="789"/>
      <c r="B450" s="527" t="str">
        <f>IF(MID(C450,1,3)="KIT",_xlfn.XLOOKUP(C450,Kits!C:C,Kits!B:B,"-",0,1),VLOOKUP(C450,'Pricing source'!B:C,2,0))</f>
        <v>8445409139180</v>
      </c>
      <c r="C450" s="532" t="s">
        <v>93</v>
      </c>
      <c r="D450" s="532"/>
      <c r="E450" s="510" t="s">
        <v>2097</v>
      </c>
      <c r="F450" s="511">
        <f>IFERROR(IF(MID(C450,1,3)="KIT",VLOOKUP(C450,Kits!C:P,14,0),VLOOKUP(C450,'Pricing source'!B:L,3,0)),0)</f>
        <v>395</v>
      </c>
      <c r="G450" s="550"/>
    </row>
    <row r="451" spans="1:7" ht="14.1" customHeight="1">
      <c r="A451" s="789"/>
      <c r="B451" s="556"/>
      <c r="C451" s="744"/>
      <c r="D451" s="744"/>
      <c r="E451" s="554"/>
      <c r="F451" s="558"/>
      <c r="G451" s="550"/>
    </row>
    <row r="452" spans="1:7" ht="18">
      <c r="A452" s="553" t="str">
        <f>'Títulos y textos'!A109</f>
        <v>AQUAREA MANAGER (HPM)</v>
      </c>
      <c r="B452" s="552"/>
      <c r="C452" s="791"/>
      <c r="D452" s="791"/>
      <c r="E452" s="792"/>
      <c r="F452" s="558"/>
      <c r="G452" s="550"/>
    </row>
    <row r="453" spans="1:7">
      <c r="A453" s="789"/>
      <c r="B453" s="499" t="str">
        <f>IF(MID(C453,1,3)="KIT",_xlfn.XLOOKUP(C453,Kits!C:C,Kits!B:B,"-",0,1),VLOOKUP(C453,'Pricing source'!B:C,2,0))</f>
        <v>4010869202626</v>
      </c>
      <c r="C453" s="529" t="s">
        <v>741</v>
      </c>
      <c r="D453" s="529"/>
      <c r="E453" s="501" t="s">
        <v>2098</v>
      </c>
      <c r="F453" s="502">
        <f>IFERROR(IF(MID(C453,1,3)="KIT",VLOOKUP(C453,Kits!C:P,14,0),VLOOKUP(C453,'Pricing source'!B:L,3,0)),0)</f>
        <v>30</v>
      </c>
      <c r="G453" s="550"/>
    </row>
    <row r="454" spans="1:7">
      <c r="A454" s="789"/>
      <c r="B454" s="503" t="str">
        <f>IF(MID(C454,1,3)="KIT",_xlfn.XLOOKUP(C454,Kits!C:C,Kits!B:B,"-",0,1),VLOOKUP(C454,'Pricing source'!B:C,2,0))</f>
        <v>4010869257268</v>
      </c>
      <c r="C454" s="530" t="s">
        <v>717</v>
      </c>
      <c r="D454" s="530"/>
      <c r="E454" s="504" t="s">
        <v>2099</v>
      </c>
      <c r="F454" s="505">
        <f>IFERROR(IF(MID(C454,1,3)="KIT",VLOOKUP(C454,Kits!C:P,14,0),VLOOKUP(C454,'Pricing source'!B:L,3,0)),0)</f>
        <v>113</v>
      </c>
      <c r="G454" s="550"/>
    </row>
    <row r="455" spans="1:7">
      <c r="A455" s="789"/>
      <c r="B455" s="503" t="str">
        <f>IF(MID(C455,1,3)="KIT",_xlfn.XLOOKUP(C455,Kits!C:C,Kits!B:B,"-",0,1),VLOOKUP(C455,'Pricing source'!B:C,2,0))</f>
        <v>4010869376129</v>
      </c>
      <c r="C455" s="530" t="s">
        <v>98</v>
      </c>
      <c r="D455" s="530"/>
      <c r="E455" s="504" t="s">
        <v>2100</v>
      </c>
      <c r="F455" s="505">
        <f>IFERROR(IF(MID(C455,1,3)="KIT",VLOOKUP(C455,Kits!C:P,14,0),VLOOKUP(C455,'Pricing source'!B:L,3,0)),0)</f>
        <v>2410</v>
      </c>
      <c r="G455" s="550"/>
    </row>
    <row r="456" spans="1:7">
      <c r="A456" s="789"/>
      <c r="B456" s="503" t="str">
        <f>IF(MID(C456,1,3)="KIT",_xlfn.XLOOKUP(C456,Kits!C:C,Kits!B:B,"-",0,1),VLOOKUP(C456,'Pricing source'!B:C,2,0))</f>
        <v>4010869599405</v>
      </c>
      <c r="C456" s="530" t="s">
        <v>2733</v>
      </c>
      <c r="D456" s="530"/>
      <c r="E456" s="504" t="s">
        <v>4163</v>
      </c>
      <c r="F456" s="505">
        <f>IFERROR(IF(MID(C456,1,3)="KIT",VLOOKUP(C456,Kits!C:P,14,0),VLOOKUP(C456,'Pricing source'!B:L,3,0)),0)</f>
        <v>2445</v>
      </c>
      <c r="G456" s="550"/>
    </row>
    <row r="457" spans="1:7">
      <c r="A457" s="789"/>
      <c r="B457" s="503" t="str">
        <f>IF(MID(C457,1,3)="KIT",_xlfn.XLOOKUP(C457,Kits!C:C,Kits!B:B,"-",0,1),VLOOKUP(C457,'Pricing source'!B:C,2,0))</f>
        <v>4010869608794</v>
      </c>
      <c r="C457" s="530" t="s">
        <v>3412</v>
      </c>
      <c r="D457" s="530"/>
      <c r="E457" s="504" t="s">
        <v>4163</v>
      </c>
      <c r="F457" s="505">
        <f>IFERROR(IF(MID(C457,1,3)="KIT",VLOOKUP(C457,Kits!C:P,14,0),VLOOKUP(C457,'Pricing source'!B:L,3,0)),0)</f>
        <v>3872</v>
      </c>
      <c r="G457" s="550"/>
    </row>
    <row r="458" spans="1:7">
      <c r="A458" s="789"/>
      <c r="B458" s="527" t="str">
        <f>IF(MID(C458,1,3)="KIT",_xlfn.XLOOKUP(C458,Kits!C:C,Kits!B:B,"-",0,1),VLOOKUP(C458,'Pricing source'!B:C,2,0))</f>
        <v>4010869608800</v>
      </c>
      <c r="C458" s="532" t="s">
        <v>3413</v>
      </c>
      <c r="D458" s="532"/>
      <c r="E458" s="510" t="s">
        <v>4163</v>
      </c>
      <c r="F458" s="511">
        <f>IFERROR(IF(MID(C458,1,3)="KIT",VLOOKUP(C458,Kits!C:P,14,0),VLOOKUP(C458,'Pricing source'!B:L,3,0)),0)</f>
        <v>6287</v>
      </c>
      <c r="G458" s="550"/>
    </row>
    <row r="459" spans="1:7">
      <c r="A459" s="789"/>
      <c r="B459" s="556"/>
      <c r="C459" s="744"/>
      <c r="D459" s="744"/>
      <c r="E459" s="554"/>
      <c r="F459" s="558"/>
      <c r="G459" s="550"/>
    </row>
    <row r="460" spans="1:7" ht="14.1" customHeight="1">
      <c r="A460" s="788" t="str">
        <f>'Títulos y textos'!A107</f>
        <v>PCBs PARA FUNCIONES ADICIONALES</v>
      </c>
      <c r="B460" s="552"/>
      <c r="C460" s="795"/>
      <c r="D460" s="795"/>
      <c r="E460" s="796"/>
      <c r="F460" s="558"/>
      <c r="G460" s="550"/>
    </row>
    <row r="461" spans="1:7" ht="14.1" customHeight="1">
      <c r="A461" s="553"/>
      <c r="B461" s="499" t="str">
        <f>IF(MID(C461,1,3)="KIT",_xlfn.XLOOKUP(C461,Kits!C:C,Kits!B:B,"-",0,1),VLOOKUP(C461,'Pricing source'!B:C,2,0))</f>
        <v>5025232837328</v>
      </c>
      <c r="C461" s="529" t="s">
        <v>82</v>
      </c>
      <c r="D461" s="529"/>
      <c r="E461" s="501" t="s">
        <v>2101</v>
      </c>
      <c r="F461" s="502">
        <f>IFERROR(IF(MID(C461,1,3)="KIT",VLOOKUP(C461,Kits!C:P,14,0),VLOOKUP(C461,'Pricing source'!B:L,3,0)),0)</f>
        <v>238</v>
      </c>
      <c r="G461" s="550"/>
    </row>
    <row r="462" spans="1:7" ht="14.1" customHeight="1">
      <c r="A462" s="553"/>
      <c r="B462" s="503" t="str">
        <f>IF(MID(C462,1,3)="KIT",_xlfn.XLOOKUP(C462,Kits!C:C,Kits!B:B,"-",0,1),VLOOKUP(C462,'Pricing source'!B:C,2,0))</f>
        <v>5025232953646</v>
      </c>
      <c r="C462" s="530" t="s">
        <v>83</v>
      </c>
      <c r="D462" s="530"/>
      <c r="E462" s="504" t="s">
        <v>2102</v>
      </c>
      <c r="F462" s="505">
        <f>IFERROR(IF(MID(C462,1,3)="KIT",VLOOKUP(C462,Kits!C:P,14,0),VLOOKUP(C462,'Pricing source'!B:L,3,0)),0)</f>
        <v>238</v>
      </c>
      <c r="G462" s="550"/>
    </row>
    <row r="463" spans="1:7" ht="14.1" customHeight="1">
      <c r="A463" s="553"/>
      <c r="B463" s="503" t="str">
        <f>IF(MID(C463,1,3)="KIT",_xlfn.XLOOKUP(C463,Kits!C:C,Kits!B:B,"-",0,1),VLOOKUP(C463,'Pricing source'!B:C,2,0))</f>
        <v>5025232970391</v>
      </c>
      <c r="C463" s="530" t="s">
        <v>1406</v>
      </c>
      <c r="D463" s="530"/>
      <c r="E463" s="504" t="s">
        <v>2103</v>
      </c>
      <c r="F463" s="505">
        <f>IFERROR(IF(MID(C463,1,3)="KIT",VLOOKUP(C463,Kits!C:P,14,0),VLOOKUP(C463,'Pricing source'!B:L,3,0)),0)</f>
        <v>244</v>
      </c>
      <c r="G463" s="550"/>
    </row>
    <row r="464" spans="1:7" ht="14.1" customHeight="1">
      <c r="A464" s="553"/>
      <c r="B464" s="527" t="str">
        <f>IF(MID(C464,1,3)="KIT",_xlfn.XLOOKUP(C464,Kits!C:C,Kits!B:B,"-",0,1),VLOOKUP(C464,'Pricing source'!B:C,2,0))</f>
        <v>5025232974542</v>
      </c>
      <c r="C464" s="532" t="s">
        <v>1407</v>
      </c>
      <c r="D464" s="532"/>
      <c r="E464" s="510" t="s">
        <v>2781</v>
      </c>
      <c r="F464" s="511">
        <f>IFERROR(IF(MID(C464,1,3)="KIT",VLOOKUP(C464,Kits!C:P,14,0),VLOOKUP(C464,'Pricing source'!B:L,3,0)),0)</f>
        <v>244</v>
      </c>
      <c r="G464" s="550"/>
    </row>
    <row r="465" spans="1:7" ht="14.1" customHeight="1">
      <c r="A465" s="553"/>
      <c r="B465" s="556"/>
      <c r="C465" s="744"/>
      <c r="D465" s="744"/>
      <c r="E465" s="554"/>
      <c r="F465" s="558"/>
      <c r="G465" s="550"/>
    </row>
    <row r="466" spans="1:7" ht="20.25">
      <c r="A466" s="555" t="str">
        <f>'Títulos y textos'!A113</f>
        <v>OTROS ACCESORIOS</v>
      </c>
      <c r="B466" s="552"/>
      <c r="C466" s="795"/>
      <c r="D466" s="795"/>
      <c r="E466" s="796"/>
      <c r="F466" s="558"/>
      <c r="G466" s="550"/>
    </row>
    <row r="467" spans="1:7">
      <c r="A467" s="321"/>
      <c r="B467" s="321"/>
      <c r="C467" s="321"/>
      <c r="D467" s="321"/>
      <c r="E467" s="321"/>
      <c r="F467" s="321"/>
      <c r="G467" s="550"/>
    </row>
    <row r="468" spans="1:7">
      <c r="A468" s="548"/>
      <c r="B468" s="550"/>
      <c r="C468" s="556"/>
      <c r="D468" s="556"/>
      <c r="E468" s="550"/>
      <c r="F468" s="558"/>
      <c r="G468" s="550"/>
    </row>
    <row r="469" spans="1:7" ht="18">
      <c r="A469" s="797" t="str">
        <f>'Títulos y textos'!A110</f>
        <v>ACCESORIOS OPCIONALES PARA AQUAREA ALL-IN-ONE</v>
      </c>
      <c r="B469" s="552"/>
      <c r="C469" s="791"/>
      <c r="D469" s="791"/>
      <c r="E469" s="792"/>
      <c r="F469" s="558"/>
      <c r="G469" s="550"/>
    </row>
    <row r="470" spans="1:7">
      <c r="A470" s="797"/>
      <c r="B470" s="499">
        <f>IF(MID(C470,1,3)="KIT",_xlfn.XLOOKUP(C470,Kits!C:C,Kits!B:B,"-",0,1),VLOOKUP(C470,'Pricing source'!B:C,2,0))</f>
        <v>4010869401876</v>
      </c>
      <c r="C470" s="529" t="s">
        <v>3885</v>
      </c>
      <c r="D470" s="529"/>
      <c r="E470" s="501" t="s">
        <v>3042</v>
      </c>
      <c r="F470" s="502">
        <f>IFERROR(IF(MID(C470,1,3)="KIT",VLOOKUP(C470,Kits!C:P,14,0),VLOOKUP(C470,'Pricing source'!B:L,3,0)),0)</f>
        <v>25</v>
      </c>
      <c r="G470" s="550"/>
    </row>
    <row r="471" spans="1:7">
      <c r="A471" s="789"/>
      <c r="B471" s="503" t="str">
        <f>IF(MID(C471,1,3)="KIT",_xlfn.XLOOKUP(C471,Kits!C:C,Kits!B:B,"-",0,1),VLOOKUP(C471,'Pricing source'!B:C,2,0))</f>
        <v>4010869248723</v>
      </c>
      <c r="C471" s="530" t="s">
        <v>721</v>
      </c>
      <c r="D471" s="530"/>
      <c r="E471" s="504" t="s">
        <v>3041</v>
      </c>
      <c r="F471" s="505">
        <f>IFERROR(IF(MID(C471,1,3)="KIT",VLOOKUP(C471,Kits!C:P,14,0),VLOOKUP(C471,'Pricing source'!B:L,3,0)),0)</f>
        <v>163</v>
      </c>
      <c r="G471" s="550"/>
    </row>
    <row r="472" spans="1:7" ht="18.75">
      <c r="A472" s="798"/>
      <c r="B472" s="503" t="str">
        <f>IF(MID(C472,1,3)="KIT",_xlfn.XLOOKUP(C472,Kits!C:C,Kits!B:B,"-",0,1),VLOOKUP(C472,'Pricing source'!B:C,2,0))</f>
        <v>4010869294966</v>
      </c>
      <c r="C472" s="530" t="s">
        <v>722</v>
      </c>
      <c r="D472" s="530"/>
      <c r="E472" s="504" t="s">
        <v>2104</v>
      </c>
      <c r="F472" s="505">
        <f>IFERROR(IF(MID(C472,1,3)="KIT",VLOOKUP(C472,Kits!C:P,14,0),VLOOKUP(C472,'Pricing source'!B:L,3,0)),0)</f>
        <v>623</v>
      </c>
      <c r="G472" s="550"/>
    </row>
    <row r="473" spans="1:7">
      <c r="A473" s="789"/>
      <c r="B473" s="527" t="str">
        <f>IF(MID(C473,1,3)="KIT",_xlfn.XLOOKUP(C473,Kits!C:C,Kits!B:B,"-",0,1),VLOOKUP(C473,'Pricing source'!B:C,2,0))</f>
        <v>8016615578454</v>
      </c>
      <c r="C473" s="532" t="s">
        <v>723</v>
      </c>
      <c r="D473" s="532"/>
      <c r="E473" s="510" t="s">
        <v>2105</v>
      </c>
      <c r="F473" s="511">
        <f>IFERROR(IF(MID(C473,1,3)="KIT",VLOOKUP(C473,Kits!C:P,14,0),VLOOKUP(C473,'Pricing source'!B:L,3,0)),0)</f>
        <v>483</v>
      </c>
      <c r="G473" s="550"/>
    </row>
    <row r="474" spans="1:7">
      <c r="A474" s="789"/>
      <c r="B474" s="556"/>
      <c r="C474" s="744"/>
      <c r="D474" s="744"/>
      <c r="E474" s="554"/>
      <c r="F474" s="558"/>
      <c r="G474" s="550"/>
    </row>
    <row r="475" spans="1:7" ht="18">
      <c r="A475" s="797" t="str">
        <f>'Títulos y textos'!A111</f>
        <v>ACCESORIOS DE LA UNIDAD EXTERIOR</v>
      </c>
      <c r="B475" s="552"/>
      <c r="C475" s="791"/>
      <c r="D475" s="791"/>
      <c r="E475" s="792"/>
      <c r="F475" s="558"/>
      <c r="G475" s="550"/>
    </row>
    <row r="476" spans="1:7">
      <c r="A476" s="789"/>
      <c r="B476" s="499" t="str">
        <f>IF(MID(C476,1,3)="KIT",_xlfn.XLOOKUP(C476,Kits!C:C,Kits!B:B,"-",0,1),VLOOKUP(C476,'Pricing source'!B:C,2,0))</f>
        <v>4010869234047</v>
      </c>
      <c r="C476" s="529" t="s">
        <v>306</v>
      </c>
      <c r="D476" s="529"/>
      <c r="E476" s="501" t="s">
        <v>2106</v>
      </c>
      <c r="F476" s="502">
        <f>IFERROR(IF(MID(C476,1,3)="KIT",VLOOKUP(C476,Kits!C:P,14,0),VLOOKUP(C476,'Pricing source'!B:L,3,0)),0)</f>
        <v>201</v>
      </c>
      <c r="G476" s="550"/>
    </row>
    <row r="477" spans="1:7">
      <c r="A477" s="789"/>
      <c r="B477" s="503" t="str">
        <f>IF(MID(C477,1,3)="KIT",_xlfn.XLOOKUP(C477,Kits!C:C,Kits!B:B,"-",0,1),VLOOKUP(C477,'Pricing source'!B:C,2,0))</f>
        <v>4010869401852</v>
      </c>
      <c r="C477" s="530" t="s">
        <v>3097</v>
      </c>
      <c r="D477" s="530"/>
      <c r="E477" s="504" t="s">
        <v>3833</v>
      </c>
      <c r="F477" s="505">
        <f>IFERROR(IF(MID(C477,1,3)="KIT",VLOOKUP(C477,Kits!C:P,14,0),VLOOKUP(C477,'Pricing source'!B:L,3,0)),0)</f>
        <v>325</v>
      </c>
      <c r="G477" s="550"/>
    </row>
    <row r="478" spans="1:7">
      <c r="A478" s="789"/>
      <c r="B478" s="503" t="str">
        <f>IF(MID(C478,1,3)="KIT",_xlfn.XLOOKUP(C478,Kits!C:C,Kits!B:B,"-",0,1),VLOOKUP(C478,'Pricing source'!B:C,2,0))</f>
        <v>4010869401944</v>
      </c>
      <c r="C478" s="530" t="s">
        <v>3098</v>
      </c>
      <c r="D478" s="530"/>
      <c r="E478" s="504" t="s">
        <v>3834</v>
      </c>
      <c r="F478" s="505">
        <f>IFERROR(IF(MID(C478,1,3)="KIT",VLOOKUP(C478,Kits!C:P,14,0),VLOOKUP(C478,'Pricing source'!B:L,3,0)),0)</f>
        <v>400</v>
      </c>
      <c r="G478" s="550"/>
    </row>
    <row r="479" spans="1:7">
      <c r="A479" s="789"/>
      <c r="B479" s="503" t="str">
        <f>IF(MID(C479,1,3)="KIT",_xlfn.XLOOKUP(C479,Kits!C:C,Kits!B:B,"-",0,1),VLOOKUP(C479,'Pricing source'!B:C,2,0))</f>
        <v>4010869401937</v>
      </c>
      <c r="C479" s="530" t="s">
        <v>3099</v>
      </c>
      <c r="D479" s="530"/>
      <c r="E479" s="504" t="s">
        <v>3835</v>
      </c>
      <c r="F479" s="505">
        <f>IFERROR(IF(MID(C479,1,3)="KIT",VLOOKUP(C479,Kits!C:P,14,0),VLOOKUP(C479,'Pricing source'!B:L,3,0)),0)</f>
        <v>115</v>
      </c>
      <c r="G479" s="550"/>
    </row>
    <row r="480" spans="1:7">
      <c r="A480" s="789"/>
      <c r="B480" s="503" t="str">
        <f>IF(MID(C480,1,3)="KIT",_xlfn.XLOOKUP(C480,Kits!C:C,Kits!B:B,"-",0,1),VLOOKUP(C480,'Pricing source'!B:C,2,0))</f>
        <v>4010869401906</v>
      </c>
      <c r="C480" s="530" t="s">
        <v>3100</v>
      </c>
      <c r="D480" s="530"/>
      <c r="E480" s="504" t="s">
        <v>3836</v>
      </c>
      <c r="F480" s="505">
        <f>IFERROR(IF(MID(C480,1,3)="KIT",VLOOKUP(C480,Kits!C:P,14,0),VLOOKUP(C480,'Pricing source'!B:L,3,0)),0)</f>
        <v>135</v>
      </c>
      <c r="G480" s="550"/>
    </row>
    <row r="481" spans="1:7">
      <c r="A481" s="789"/>
      <c r="B481" s="503" t="str">
        <f>IF(MID(C481,1,3)="KIT",_xlfn.XLOOKUP(C481,Kits!C:C,Kits!B:B,"-",0,1),VLOOKUP(C481,'Pricing source'!B:C,2,0))</f>
        <v>4010869208437</v>
      </c>
      <c r="C481" s="530" t="s">
        <v>304</v>
      </c>
      <c r="D481" s="530"/>
      <c r="E481" s="504" t="s">
        <v>2107</v>
      </c>
      <c r="F481" s="505">
        <f>IFERROR(IF(MID(C481,1,3)="KIT",VLOOKUP(C481,Kits!C:P,14,0),VLOOKUP(C481,'Pricing source'!B:L,3,0)),0)</f>
        <v>351</v>
      </c>
      <c r="G481" s="550"/>
    </row>
    <row r="482" spans="1:7">
      <c r="A482" s="789"/>
      <c r="B482" s="503" t="str">
        <f>IF(MID(C482,1,3)="KIT",_xlfn.XLOOKUP(C482,Kits!C:C,Kits!B:B,"-",0,1),VLOOKUP(C482,'Pricing source'!B:C,2,0))</f>
        <v>5025232590049</v>
      </c>
      <c r="C482" s="530" t="s">
        <v>707</v>
      </c>
      <c r="D482" s="530"/>
      <c r="E482" s="504" t="s">
        <v>2120</v>
      </c>
      <c r="F482" s="505">
        <f>IFERROR(IF(MID(C482,1,3)="KIT",VLOOKUP(C482,Kits!C:P,14,0),VLOOKUP(C482,'Pricing source'!B:L,3,0)),0)</f>
        <v>184</v>
      </c>
      <c r="G482" s="550"/>
    </row>
    <row r="483" spans="1:7">
      <c r="A483" s="789"/>
      <c r="B483" s="503" t="str">
        <f>IF(MID(C483,1,3)="KIT",_xlfn.XLOOKUP(C483,Kits!C:C,Kits!B:B,"-",0,1),VLOOKUP(C483,'Pricing source'!B:C,2,0))</f>
        <v>5025232702534</v>
      </c>
      <c r="C483" s="530" t="s">
        <v>84</v>
      </c>
      <c r="D483" s="530"/>
      <c r="E483" s="504" t="s">
        <v>2121</v>
      </c>
      <c r="F483" s="505">
        <f>IFERROR(IF(MID(C483,1,3)="KIT",VLOOKUP(C483,Kits!C:P,14,0),VLOOKUP(C483,'Pricing source'!B:L,3,0)),0)</f>
        <v>184</v>
      </c>
      <c r="G483" s="550"/>
    </row>
    <row r="484" spans="1:7">
      <c r="A484" s="789"/>
      <c r="B484" s="503" t="str">
        <f>IF(MID(C484,1,3)="KIT",_xlfn.XLOOKUP(C484,Kits!C:C,Kits!B:B,"-",0,1),VLOOKUP(C484,'Pricing source'!B:C,2,0))</f>
        <v>5025232951598</v>
      </c>
      <c r="C484" s="530" t="s">
        <v>86</v>
      </c>
      <c r="D484" s="530"/>
      <c r="E484" s="504" t="s">
        <v>2122</v>
      </c>
      <c r="F484" s="505">
        <f>IFERROR(IF(MID(C484,1,3)="KIT",VLOOKUP(C484,Kits!C:P,14,0),VLOOKUP(C484,'Pricing source'!B:L,3,0)),0)</f>
        <v>175</v>
      </c>
      <c r="G484" s="550"/>
    </row>
    <row r="485" spans="1:7">
      <c r="A485" s="789"/>
      <c r="B485" s="527" t="str">
        <f>IF(MID(C485,1,3)="KIT",_xlfn.XLOOKUP(C485,Kits!C:C,Kits!B:B,"-",0,1),VLOOKUP(C485,'Pricing source'!B:C,2,0))</f>
        <v>5025232760275</v>
      </c>
      <c r="C485" s="532" t="s">
        <v>85</v>
      </c>
      <c r="D485" s="532"/>
      <c r="E485" s="510" t="s">
        <v>2123</v>
      </c>
      <c r="F485" s="511">
        <f>IFERROR(IF(MID(C485,1,3)="KIT",VLOOKUP(C485,Kits!C:P,14,0),VLOOKUP(C485,'Pricing source'!B:L,3,0)),0)</f>
        <v>184</v>
      </c>
      <c r="G485" s="550"/>
    </row>
    <row r="486" spans="1:7">
      <c r="A486" s="789"/>
      <c r="B486" s="556"/>
      <c r="C486" s="744"/>
      <c r="D486" s="744"/>
      <c r="E486" s="554"/>
      <c r="F486" s="558"/>
      <c r="G486" s="550"/>
    </row>
    <row r="487" spans="1:7" ht="18">
      <c r="A487" s="797" t="str">
        <f>'Títulos y textos'!A112</f>
        <v>SENSORES  Y SONDAS</v>
      </c>
      <c r="B487" s="552"/>
      <c r="C487" s="791"/>
      <c r="D487" s="791"/>
      <c r="E487" s="792"/>
      <c r="F487" s="558"/>
      <c r="G487" s="550"/>
    </row>
    <row r="488" spans="1:7">
      <c r="A488" s="789"/>
      <c r="B488" s="499" t="str">
        <f>IF(MID(C488,1,3)="KIT",_xlfn.XLOOKUP(C488,Kits!C:C,Kits!B:B,"-",0,1),VLOOKUP(C488,'Pricing source'!B:C,2,0))</f>
        <v>4010869209304</v>
      </c>
      <c r="C488" s="529" t="s">
        <v>103</v>
      </c>
      <c r="D488" s="529"/>
      <c r="E488" s="501" t="s">
        <v>2115</v>
      </c>
      <c r="F488" s="502">
        <f>IFERROR(IF(MID(C488,1,3)="KIT",VLOOKUP(C488,Kits!C:P,14,0),VLOOKUP(C488,'Pricing source'!B:L,3,0)),0)</f>
        <v>60</v>
      </c>
      <c r="G488" s="550"/>
    </row>
    <row r="489" spans="1:7">
      <c r="A489" s="789"/>
      <c r="B489" s="503" t="str">
        <f>IF(MID(C489,1,3)="KIT",_xlfn.XLOOKUP(C489,Kits!C:C,Kits!B:B,"-",0,1),VLOOKUP(C489,'Pricing source'!B:C,2,0))</f>
        <v>4010869209328</v>
      </c>
      <c r="C489" s="530" t="s">
        <v>104</v>
      </c>
      <c r="D489" s="530"/>
      <c r="E489" s="504" t="s">
        <v>2116</v>
      </c>
      <c r="F489" s="505">
        <f>IFERROR(IF(MID(C489,1,3)="KIT",VLOOKUP(C489,Kits!C:P,14,0),VLOOKUP(C489,'Pricing source'!B:L,3,0)),0)</f>
        <v>60</v>
      </c>
      <c r="G489" s="550"/>
    </row>
    <row r="490" spans="1:7">
      <c r="A490" s="789"/>
      <c r="B490" s="503" t="str">
        <f>IF(MID(C490,1,3)="KIT",_xlfn.XLOOKUP(C490,Kits!C:C,Kits!B:B,"-",0,1),VLOOKUP(C490,'Pricing source'!B:C,2,0))</f>
        <v>4010869209298</v>
      </c>
      <c r="C490" s="530" t="s">
        <v>101</v>
      </c>
      <c r="D490" s="530"/>
      <c r="E490" s="504" t="s">
        <v>2117</v>
      </c>
      <c r="F490" s="505">
        <f>IFERROR(IF(MID(C490,1,3)="KIT",VLOOKUP(C490,Kits!C:P,14,0),VLOOKUP(C490,'Pricing source'!B:L,3,0)),0)</f>
        <v>49</v>
      </c>
      <c r="G490" s="550"/>
    </row>
    <row r="491" spans="1:7">
      <c r="A491" s="789"/>
      <c r="B491" s="503" t="str">
        <f>IF(MID(C491,1,3)="KIT",_xlfn.XLOOKUP(C491,Kits!C:C,Kits!B:B,"-",0,1),VLOOKUP(C491,'Pricing source'!B:C,2,0))</f>
        <v>4010869209311</v>
      </c>
      <c r="C491" s="530" t="s">
        <v>105</v>
      </c>
      <c r="D491" s="530"/>
      <c r="E491" s="504" t="s">
        <v>2118</v>
      </c>
      <c r="F491" s="505">
        <f>IFERROR(IF(MID(C491,1,3)="KIT",VLOOKUP(C491,Kits!C:P,14,0),VLOOKUP(C491,'Pricing source'!B:L,3,0)),0)</f>
        <v>60</v>
      </c>
      <c r="G491" s="550"/>
    </row>
    <row r="492" spans="1:7">
      <c r="A492" s="789"/>
      <c r="B492" s="930" t="str">
        <f>IF(MID(C492,1,3)="KIT",_xlfn.XLOOKUP(C492,Kits!C:C,Kits!B:B,"-",0,1),VLOOKUP(C492,'Pricing source'!B:C,2,0))</f>
        <v>4010869555760</v>
      </c>
      <c r="C492" s="530" t="s">
        <v>3414</v>
      </c>
      <c r="D492" s="530"/>
      <c r="E492" s="504" t="s">
        <v>4583</v>
      </c>
      <c r="F492" s="933">
        <f>IFERROR(IF(MID(C492,1,3)="KIT",VLOOKUP(C492,Kits!C:P,14,0),VLOOKUP(C492,'Pricing source'!B:L,3,0)),0)</f>
        <v>60</v>
      </c>
      <c r="G492" s="550"/>
    </row>
    <row r="493" spans="1:7">
      <c r="A493" s="789"/>
      <c r="B493" s="527" t="str">
        <f>IF(MID(C493,1,3)="KIT",_xlfn.XLOOKUP(C493,Kits!C:C,Kits!B:B,"-",0,1),VLOOKUP(C493,'Pricing source'!B:C,2,0))</f>
        <v>4010869209335</v>
      </c>
      <c r="C493" s="532" t="s">
        <v>102</v>
      </c>
      <c r="D493" s="532"/>
      <c r="E493" s="510" t="s">
        <v>2119</v>
      </c>
      <c r="F493" s="511">
        <f>IFERROR(IF(MID(C493,1,3)="KIT",VLOOKUP(C493,Kits!C:P,14,0),VLOOKUP(C493,'Pricing source'!B:L,3,0)),0)</f>
        <v>49</v>
      </c>
      <c r="G493" s="550"/>
    </row>
    <row r="494" spans="1:7">
      <c r="A494" s="789"/>
      <c r="B494" s="556"/>
      <c r="C494" s="744"/>
      <c r="D494" s="744"/>
      <c r="E494" s="554"/>
      <c r="F494" s="558"/>
      <c r="G494" s="550"/>
    </row>
    <row r="495" spans="1:7">
      <c r="A495" s="789"/>
      <c r="B495" s="556"/>
      <c r="C495" s="744"/>
      <c r="D495" s="744"/>
      <c r="E495" s="554"/>
      <c r="F495" s="558"/>
      <c r="G495" s="550"/>
    </row>
    <row r="496" spans="1:7" ht="21">
      <c r="A496" s="580" t="str">
        <f>'Títulos y textos'!A115</f>
        <v>FAN COILS</v>
      </c>
      <c r="B496" s="580"/>
      <c r="C496" s="580"/>
      <c r="D496" s="580"/>
      <c r="E496" s="580"/>
      <c r="F496" s="580"/>
      <c r="G496" s="550"/>
    </row>
    <row r="497" spans="1:7">
      <c r="A497" s="550"/>
      <c r="B497" s="552"/>
      <c r="C497" s="553"/>
      <c r="D497" s="553"/>
      <c r="E497" s="554"/>
      <c r="F497" s="550"/>
      <c r="G497" s="550"/>
    </row>
    <row r="498" spans="1:7" ht="18.75">
      <c r="A498" s="799" t="str">
        <f>'Títulos y textos'!A117</f>
        <v>FAN COILS SMART DE PARED</v>
      </c>
      <c r="B498" s="552"/>
      <c r="C498" s="553"/>
      <c r="D498" s="553"/>
      <c r="E498" s="554"/>
      <c r="F498" s="550"/>
      <c r="G498" s="550"/>
    </row>
    <row r="499" spans="1:7">
      <c r="A499" s="581"/>
      <c r="B499" s="581"/>
      <c r="C499" s="581"/>
      <c r="D499" s="581"/>
      <c r="E499" s="581"/>
      <c r="F499" s="581"/>
      <c r="G499" s="550"/>
    </row>
    <row r="500" spans="1:7" ht="14.1" customHeight="1">
      <c r="A500" s="548"/>
      <c r="B500" s="550"/>
      <c r="C500" s="784"/>
      <c r="D500" s="784"/>
      <c r="E500" s="554"/>
      <c r="F500" s="558"/>
      <c r="G500" s="550"/>
    </row>
    <row r="501" spans="1:7" s="322" customFormat="1" ht="14.1" customHeight="1">
      <c r="A501" s="559" t="str">
        <f>'Títulos y textos'!A118</f>
        <v>FAN COILS SMART DE PARED BÁSICO PARA CONTROL 0V ~ 10V (Modulación del ventilador)</v>
      </c>
      <c r="B501" s="785"/>
      <c r="C501" s="786"/>
      <c r="D501" s="786"/>
      <c r="E501" s="554"/>
      <c r="F501" s="787"/>
      <c r="G501" s="785"/>
    </row>
    <row r="502" spans="1:7" s="309" customFormat="1" ht="14.1" customHeight="1">
      <c r="A502" s="730"/>
      <c r="B502" s="499" t="str">
        <f>IF(MID(C502,1,3)="KIT",_xlfn.XLOOKUP(C502,Kits!C:C,Kits!B:B,"-",0,1),VLOOKUP(C502,'Pricing source'!B:C,2,0))</f>
        <v>4010869593557</v>
      </c>
      <c r="C502" s="500" t="s">
        <v>3146</v>
      </c>
      <c r="D502" s="500"/>
      <c r="E502" s="501" t="s">
        <v>3797</v>
      </c>
      <c r="F502" s="502">
        <f>IFERROR(IF(MID(C502,1,3)="KIT",VLOOKUP(C502,Kits!C:P,14,0),VLOOKUP(C502,'Pricing source'!B:L,3,0)),0)</f>
        <v>1034</v>
      </c>
      <c r="G502" s="730"/>
    </row>
    <row r="503" spans="1:7" s="309" customFormat="1" ht="14.1" customHeight="1">
      <c r="A503" s="730"/>
      <c r="B503" s="503" t="str">
        <f>IF(MID(C503,1,3)="KIT",_xlfn.XLOOKUP(C503,Kits!C:C,Kits!B:B,"-",0,1),VLOOKUP(C503,'Pricing source'!B:C,2,0))</f>
        <v>4010869593465</v>
      </c>
      <c r="C503" s="523" t="s">
        <v>3137</v>
      </c>
      <c r="D503" s="523"/>
      <c r="E503" s="504" t="s">
        <v>3798</v>
      </c>
      <c r="F503" s="505">
        <f>IFERROR(IF(MID(C503,1,3)="KIT",VLOOKUP(C503,Kits!C:P,14,0),VLOOKUP(C503,'Pricing source'!B:L,3,0)),0)</f>
        <v>989</v>
      </c>
      <c r="G503" s="730"/>
    </row>
    <row r="504" spans="1:7" s="309" customFormat="1" ht="14.1" customHeight="1">
      <c r="A504" s="730"/>
      <c r="B504" s="503" t="str">
        <f>IF(MID(C504,1,3)="KIT",_xlfn.XLOOKUP(C504,Kits!C:C,Kits!B:B,"-",0,1),VLOOKUP(C504,'Pricing source'!B:C,2,0))</f>
        <v>4010869593564</v>
      </c>
      <c r="C504" s="523" t="s">
        <v>3147</v>
      </c>
      <c r="D504" s="523"/>
      <c r="E504" s="504" t="s">
        <v>3799</v>
      </c>
      <c r="F504" s="505">
        <f>IFERROR(IF(MID(C504,1,3)="KIT",VLOOKUP(C504,Kits!C:P,14,0),VLOOKUP(C504,'Pricing source'!B:L,3,0)),0)</f>
        <v>1137</v>
      </c>
      <c r="G504" s="730"/>
    </row>
    <row r="505" spans="1:7" s="309" customFormat="1" ht="14.1" customHeight="1">
      <c r="A505" s="730"/>
      <c r="B505" s="503" t="str">
        <f>IF(MID(C505,1,3)="KIT",_xlfn.XLOOKUP(C505,Kits!C:C,Kits!B:B,"-",0,1),VLOOKUP(C505,'Pricing source'!B:C,2,0))</f>
        <v>4010869593472</v>
      </c>
      <c r="C505" s="523" t="s">
        <v>3138</v>
      </c>
      <c r="D505" s="523"/>
      <c r="E505" s="504" t="s">
        <v>3800</v>
      </c>
      <c r="F505" s="505">
        <f>IFERROR(IF(MID(C505,1,3)="KIT",VLOOKUP(C505,Kits!C:P,14,0),VLOOKUP(C505,'Pricing source'!B:L,3,0)),0)</f>
        <v>1092</v>
      </c>
      <c r="G505" s="730"/>
    </row>
    <row r="506" spans="1:7" s="309" customFormat="1" ht="14.1" customHeight="1">
      <c r="A506" s="730"/>
      <c r="B506" s="503" t="str">
        <f>IF(MID(C506,1,3)="KIT",_xlfn.XLOOKUP(C506,Kits!C:C,Kits!B:B,"-",0,1),VLOOKUP(C506,'Pricing source'!B:C,2,0))</f>
        <v>4010869593571</v>
      </c>
      <c r="C506" s="523" t="s">
        <v>3148</v>
      </c>
      <c r="D506" s="523"/>
      <c r="E506" s="504" t="s">
        <v>3801</v>
      </c>
      <c r="F506" s="505">
        <f>IFERROR(IF(MID(C506,1,3)="KIT",VLOOKUP(C506,Kits!C:P,14,0),VLOOKUP(C506,'Pricing source'!B:L,3,0)),0)</f>
        <v>1250</v>
      </c>
      <c r="G506" s="730"/>
    </row>
    <row r="507" spans="1:7" s="309" customFormat="1" ht="14.1" customHeight="1">
      <c r="A507" s="548"/>
      <c r="B507" s="503" t="str">
        <f>IF(MID(C507,1,3)="KIT",_xlfn.XLOOKUP(C507,Kits!C:C,Kits!B:B,"-",0,1),VLOOKUP(C507,'Pricing source'!B:C,2,0))</f>
        <v>4010869593489</v>
      </c>
      <c r="C507" s="523" t="s">
        <v>3139</v>
      </c>
      <c r="D507" s="523"/>
      <c r="E507" s="504" t="s">
        <v>3802</v>
      </c>
      <c r="F507" s="505">
        <f>IFERROR(IF(MID(C507,1,3)="KIT",VLOOKUP(C507,Kits!C:P,14,0),VLOOKUP(C507,'Pricing source'!B:L,3,0)),0)</f>
        <v>1206</v>
      </c>
      <c r="G507" s="730"/>
    </row>
    <row r="508" spans="1:7" s="309" customFormat="1" ht="14.1" customHeight="1">
      <c r="A508" s="548"/>
      <c r="B508" s="508" t="str">
        <f>IF(MID(C508,1,3)="KIT",_xlfn.XLOOKUP(C508,Kits!C:C,Kits!B:B,"-",0,1),VLOOKUP(C508,'Pricing source'!B:C,2,0))</f>
        <v>4010869593625</v>
      </c>
      <c r="C508" s="509" t="s">
        <v>3153</v>
      </c>
      <c r="D508" s="509"/>
      <c r="E508" s="510" t="s">
        <v>3803</v>
      </c>
      <c r="F508" s="511">
        <f>IFERROR(IF(MID(C508,1,3)="KIT",VLOOKUP(C508,Kits!C:P,14,0),VLOOKUP(C508,'Pricing source'!B:L,3,0)),0)</f>
        <v>1395</v>
      </c>
      <c r="G508" s="730"/>
    </row>
    <row r="509" spans="1:7">
      <c r="A509" s="548"/>
      <c r="B509" s="731"/>
      <c r="C509" s="732"/>
      <c r="D509" s="732"/>
      <c r="E509" s="554"/>
      <c r="F509" s="558"/>
      <c r="G509" s="550"/>
    </row>
    <row r="510" spans="1:7" s="322" customFormat="1" ht="14.1" customHeight="1">
      <c r="A510" s="559" t="str">
        <f>'Títulos y textos'!A119</f>
        <v>FAN COILS SMART DE PARED CON CONTROL IR SIN VÁLVULA DE 3 VÍAS</v>
      </c>
      <c r="B510" s="785"/>
      <c r="C510" s="786"/>
      <c r="D510" s="786"/>
      <c r="E510" s="554"/>
      <c r="F510" s="787"/>
      <c r="G510" s="785"/>
    </row>
    <row r="511" spans="1:7" s="309" customFormat="1" ht="14.1" customHeight="1">
      <c r="A511" s="730"/>
      <c r="B511" s="499" t="str">
        <f>IF(MID(C511,1,3)="KIT",_xlfn.XLOOKUP(C511,Kits!C:C,Kits!B:B,"-",0,1),VLOOKUP(C511,'Pricing source'!B:C,2,0))</f>
        <v>4010869593496</v>
      </c>
      <c r="C511" s="500" t="s">
        <v>3140</v>
      </c>
      <c r="D511" s="500"/>
      <c r="E511" s="501" t="s">
        <v>4045</v>
      </c>
      <c r="F511" s="502">
        <f>IFERROR(IF(MID(C511,1,3)="KIT",VLOOKUP(C511,Kits!C:P,14,0),VLOOKUP(C511,'Pricing source'!B:L,3,0)),0)</f>
        <v>1062</v>
      </c>
      <c r="G511" s="730"/>
    </row>
    <row r="512" spans="1:7" s="309" customFormat="1" ht="14.1" customHeight="1">
      <c r="A512" s="730"/>
      <c r="B512" s="503" t="str">
        <f>IF(MID(C512,1,3)="KIT",_xlfn.XLOOKUP(C512,Kits!C:C,Kits!B:B,"-",0,1),VLOOKUP(C512,'Pricing source'!B:C,2,0))</f>
        <v>4010869593434</v>
      </c>
      <c r="C512" s="523" t="s">
        <v>3134</v>
      </c>
      <c r="D512" s="523"/>
      <c r="E512" s="504" t="s">
        <v>4046</v>
      </c>
      <c r="F512" s="505">
        <f>IFERROR(IF(MID(C512,1,3)="KIT",VLOOKUP(C512,Kits!C:P,14,0),VLOOKUP(C512,'Pricing source'!B:L,3,0)),0)</f>
        <v>989</v>
      </c>
      <c r="G512" s="730"/>
    </row>
    <row r="513" spans="1:7" s="309" customFormat="1" ht="14.1" customHeight="1">
      <c r="A513" s="730"/>
      <c r="B513" s="503" t="str">
        <f>IF(MID(C513,1,3)="KIT",_xlfn.XLOOKUP(C513,Kits!C:C,Kits!B:B,"-",0,1),VLOOKUP(C513,'Pricing source'!B:C,2,0))</f>
        <v>4010869593502</v>
      </c>
      <c r="C513" s="523" t="s">
        <v>3141</v>
      </c>
      <c r="D513" s="523"/>
      <c r="E513" s="504" t="s">
        <v>4047</v>
      </c>
      <c r="F513" s="505">
        <f>IFERROR(IF(MID(C513,1,3)="KIT",VLOOKUP(C513,Kits!C:P,14,0),VLOOKUP(C513,'Pricing source'!B:L,3,0)),0)</f>
        <v>1162</v>
      </c>
      <c r="G513" s="730"/>
    </row>
    <row r="514" spans="1:7" s="309" customFormat="1" ht="14.1" customHeight="1">
      <c r="A514" s="730"/>
      <c r="B514" s="503" t="str">
        <f>IF(MID(C514,1,3)="KIT",_xlfn.XLOOKUP(C514,Kits!C:C,Kits!B:B,"-",0,1),VLOOKUP(C514,'Pricing source'!B:C,2,0))</f>
        <v>4010869593441</v>
      </c>
      <c r="C514" s="523" t="s">
        <v>3135</v>
      </c>
      <c r="D514" s="523"/>
      <c r="E514" s="504" t="s">
        <v>4048</v>
      </c>
      <c r="F514" s="505">
        <f>IFERROR(IF(MID(C514,1,3)="KIT",VLOOKUP(C514,Kits!C:P,14,0),VLOOKUP(C514,'Pricing source'!B:L,3,0)),0)</f>
        <v>1092</v>
      </c>
      <c r="G514" s="730"/>
    </row>
    <row r="515" spans="1:7" s="309" customFormat="1" ht="14.1" customHeight="1">
      <c r="A515" s="730"/>
      <c r="B515" s="503" t="str">
        <f>IF(MID(C515,1,3)="KIT",_xlfn.XLOOKUP(C515,Kits!C:C,Kits!B:B,"-",0,1),VLOOKUP(C515,'Pricing source'!B:C,2,0))</f>
        <v>4010869593519</v>
      </c>
      <c r="C515" s="523" t="s">
        <v>3142</v>
      </c>
      <c r="D515" s="523"/>
      <c r="E515" s="504" t="s">
        <v>4049</v>
      </c>
      <c r="F515" s="505">
        <f>IFERROR(IF(MID(C515,1,3)="KIT",VLOOKUP(C515,Kits!C:P,14,0),VLOOKUP(C515,'Pricing source'!B:L,3,0)),0)</f>
        <v>1275</v>
      </c>
      <c r="G515" s="730"/>
    </row>
    <row r="516" spans="1:7" s="309" customFormat="1" ht="14.1" customHeight="1">
      <c r="A516" s="548"/>
      <c r="B516" s="503" t="str">
        <f>IF(MID(C516,1,3)="KIT",_xlfn.XLOOKUP(C516,Kits!C:C,Kits!B:B,"-",0,1),VLOOKUP(C516,'Pricing source'!B:C,2,0))</f>
        <v>4010869593458</v>
      </c>
      <c r="C516" s="523" t="s">
        <v>3136</v>
      </c>
      <c r="D516" s="523"/>
      <c r="E516" s="504" t="s">
        <v>4050</v>
      </c>
      <c r="F516" s="505">
        <f>IFERROR(IF(MID(C516,1,3)="KIT",VLOOKUP(C516,Kits!C:P,14,0),VLOOKUP(C516,'Pricing source'!B:L,3,0)),0)</f>
        <v>1206</v>
      </c>
      <c r="G516" s="730"/>
    </row>
    <row r="517" spans="1:7" s="309" customFormat="1" ht="14.1" customHeight="1">
      <c r="A517" s="548"/>
      <c r="B517" s="508" t="str">
        <f>IF(MID(C517,1,3)="KIT",_xlfn.XLOOKUP(C517,Kits!C:C,Kits!B:B,"-",0,1),VLOOKUP(C517,'Pricing source'!B:C,2,0))</f>
        <v>4010869593618</v>
      </c>
      <c r="C517" s="509" t="s">
        <v>3152</v>
      </c>
      <c r="D517" s="509"/>
      <c r="E517" s="510" t="s">
        <v>4051</v>
      </c>
      <c r="F517" s="511">
        <f>IFERROR(IF(MID(C517,1,3)="KIT",VLOOKUP(C517,Kits!C:P,14,0),VLOOKUP(C517,'Pricing source'!B:L,3,0)),0)</f>
        <v>1395</v>
      </c>
      <c r="G517" s="730"/>
    </row>
    <row r="518" spans="1:7">
      <c r="A518" s="548"/>
      <c r="B518" s="731"/>
      <c r="C518" s="732"/>
      <c r="D518" s="732"/>
      <c r="E518" s="554"/>
      <c r="F518" s="558"/>
      <c r="G518" s="550"/>
    </row>
    <row r="519" spans="1:7" s="322" customFormat="1" ht="14.1" customHeight="1">
      <c r="A519" s="559" t="str">
        <f>'Títulos y textos'!A120</f>
        <v>FAN COILS SMART DE PARED CON CONTROL IR Y VÁLVULA DE 3 VÍAS</v>
      </c>
      <c r="B519" s="785"/>
      <c r="C519" s="786"/>
      <c r="D519" s="786"/>
      <c r="E519" s="554"/>
      <c r="F519" s="787"/>
      <c r="G519" s="785"/>
    </row>
    <row r="520" spans="1:7" s="309" customFormat="1" ht="14.1" customHeight="1">
      <c r="A520" s="730"/>
      <c r="B520" s="499" t="str">
        <f>IF(MID(C520,1,3)="KIT",_xlfn.XLOOKUP(C520,Kits!C:C,Kits!B:B,"-",0,1),VLOOKUP(C520,'Pricing source'!B:C,2,0))</f>
        <v>4010869593373</v>
      </c>
      <c r="C520" s="500" t="s">
        <v>3128</v>
      </c>
      <c r="D520" s="500"/>
      <c r="E520" s="501" t="s">
        <v>3813</v>
      </c>
      <c r="F520" s="502">
        <f>IFERROR(IF(MID(C520,1,3)="KIT",VLOOKUP(C520,Kits!C:P,14,0),VLOOKUP(C520,'Pricing source'!B:L,3,0)),0)</f>
        <v>1250</v>
      </c>
      <c r="G520" s="730"/>
    </row>
    <row r="521" spans="1:7" s="309" customFormat="1" ht="14.1" customHeight="1">
      <c r="A521" s="730"/>
      <c r="B521" s="503" t="str">
        <f>IF(MID(C521,1,3)="KIT",_xlfn.XLOOKUP(C521,Kits!C:C,Kits!B:B,"-",0,1),VLOOKUP(C521,'Pricing source'!B:C,2,0))</f>
        <v>4010869593380</v>
      </c>
      <c r="C521" s="523" t="s">
        <v>3129</v>
      </c>
      <c r="D521" s="523"/>
      <c r="E521" s="504" t="s">
        <v>3814</v>
      </c>
      <c r="F521" s="505">
        <f>IFERROR(IF(MID(C521,1,3)="KIT",VLOOKUP(C521,Kits!C:P,14,0),VLOOKUP(C521,'Pricing source'!B:L,3,0)),0)</f>
        <v>1350</v>
      </c>
      <c r="G521" s="730"/>
    </row>
    <row r="522" spans="1:7" s="309" customFormat="1" ht="14.1" customHeight="1">
      <c r="A522" s="730"/>
      <c r="B522" s="503" t="str">
        <f>IF(MID(C522,1,3)="KIT",_xlfn.XLOOKUP(C522,Kits!C:C,Kits!B:B,"-",0,1),VLOOKUP(C522,'Pricing source'!B:C,2,0))</f>
        <v>4010869593397</v>
      </c>
      <c r="C522" s="523" t="s">
        <v>3130</v>
      </c>
      <c r="D522" s="523"/>
      <c r="E522" s="504" t="s">
        <v>3815</v>
      </c>
      <c r="F522" s="505">
        <f>IFERROR(IF(MID(C522,1,3)="KIT",VLOOKUP(C522,Kits!C:P,14,0),VLOOKUP(C522,'Pricing source'!B:L,3,0)),0)</f>
        <v>1464</v>
      </c>
      <c r="G522" s="730"/>
    </row>
    <row r="523" spans="1:7" s="309" customFormat="1" ht="14.1" customHeight="1">
      <c r="A523" s="548"/>
      <c r="B523" s="508" t="str">
        <f>IF(MID(C523,1,3)="KIT",_xlfn.XLOOKUP(C523,Kits!C:C,Kits!B:B,"-",0,1),VLOOKUP(C523,'Pricing source'!B:C,2,0))</f>
        <v>4010869593595</v>
      </c>
      <c r="C523" s="509" t="s">
        <v>3150</v>
      </c>
      <c r="D523" s="509"/>
      <c r="E523" s="510" t="s">
        <v>4061</v>
      </c>
      <c r="F523" s="511">
        <f>IFERROR(IF(MID(C523,1,3)="KIT",VLOOKUP(C523,Kits!C:P,14,0),VLOOKUP(C523,'Pricing source'!B:L,3,0)),0)</f>
        <v>1623</v>
      </c>
      <c r="G523" s="730"/>
    </row>
    <row r="524" spans="1:7">
      <c r="A524" s="548"/>
      <c r="B524" s="731"/>
      <c r="C524" s="732"/>
      <c r="D524" s="732"/>
      <c r="E524" s="554"/>
      <c r="F524" s="558"/>
      <c r="G524" s="550"/>
    </row>
    <row r="525" spans="1:7" s="322" customFormat="1" ht="14.1" customHeight="1">
      <c r="A525" s="559" t="str">
        <f>'Títulos y textos'!A121</f>
        <v>FAN COILS SMART DE PARED CON CONTROL POR CABLE SIN VÁLVULA DE 3 VÍAS</v>
      </c>
      <c r="B525" s="785"/>
      <c r="C525" s="786"/>
      <c r="D525" s="786"/>
      <c r="E525" s="554"/>
      <c r="F525" s="787"/>
      <c r="G525" s="785"/>
    </row>
    <row r="526" spans="1:7" s="309" customFormat="1" ht="14.1" customHeight="1">
      <c r="A526" s="730"/>
      <c r="B526" s="499" t="str">
        <f>IF(MID(C526,1,3)="KIT",_xlfn.XLOOKUP(C526,Kits!C:C,Kits!B:B,"-",0,1),VLOOKUP(C526,'Pricing source'!B:C,2,0))</f>
        <v>4010869593526</v>
      </c>
      <c r="C526" s="500" t="s">
        <v>3143</v>
      </c>
      <c r="D526" s="500"/>
      <c r="E526" s="501" t="s">
        <v>4054</v>
      </c>
      <c r="F526" s="502">
        <f>IFERROR(IF(MID(C526,1,3)="KIT",VLOOKUP(C526,Kits!C:P,14,0),VLOOKUP(C526,'Pricing source'!B:L,3,0)),0)</f>
        <v>1034</v>
      </c>
      <c r="G526" s="730"/>
    </row>
    <row r="527" spans="1:7" s="309" customFormat="1" ht="14.1" customHeight="1">
      <c r="A527" s="730"/>
      <c r="B527" s="503" t="str">
        <f>IF(MID(C527,1,3)="KIT",_xlfn.XLOOKUP(C527,Kits!C:C,Kits!B:B,"-",0,1),VLOOKUP(C527,'Pricing source'!B:C,2,0))</f>
        <v>4010869593403</v>
      </c>
      <c r="C527" s="523" t="s">
        <v>3131</v>
      </c>
      <c r="D527" s="523"/>
      <c r="E527" s="504" t="s">
        <v>4055</v>
      </c>
      <c r="F527" s="505">
        <f>IFERROR(IF(MID(C527,1,3)="KIT",VLOOKUP(C527,Kits!C:P,14,0),VLOOKUP(C527,'Pricing source'!B:L,3,0)),0)</f>
        <v>1014</v>
      </c>
      <c r="G527" s="730"/>
    </row>
    <row r="528" spans="1:7" s="309" customFormat="1" ht="14.1" customHeight="1">
      <c r="A528" s="730"/>
      <c r="B528" s="503" t="str">
        <f>IF(MID(C528,1,3)="KIT",_xlfn.XLOOKUP(C528,Kits!C:C,Kits!B:B,"-",0,1),VLOOKUP(C528,'Pricing source'!B:C,2,0))</f>
        <v>4010869593533</v>
      </c>
      <c r="C528" s="523" t="s">
        <v>3144</v>
      </c>
      <c r="D528" s="523"/>
      <c r="E528" s="504" t="s">
        <v>4056</v>
      </c>
      <c r="F528" s="505">
        <f>IFERROR(IF(MID(C528,1,3)="KIT",VLOOKUP(C528,Kits!C:P,14,0),VLOOKUP(C528,'Pricing source'!B:L,3,0)),0)</f>
        <v>1137</v>
      </c>
      <c r="G528" s="730"/>
    </row>
    <row r="529" spans="1:7" s="309" customFormat="1" ht="14.1" customHeight="1">
      <c r="A529" s="730"/>
      <c r="B529" s="503" t="str">
        <f>IF(MID(C529,1,3)="KIT",_xlfn.XLOOKUP(C529,Kits!C:C,Kits!B:B,"-",0,1),VLOOKUP(C529,'Pricing source'!B:C,2,0))</f>
        <v>4010869593410</v>
      </c>
      <c r="C529" s="523" t="s">
        <v>3132</v>
      </c>
      <c r="D529" s="523"/>
      <c r="E529" s="504" t="s">
        <v>4057</v>
      </c>
      <c r="F529" s="505">
        <f>IFERROR(IF(MID(C529,1,3)="KIT",VLOOKUP(C529,Kits!C:P,14,0),VLOOKUP(C529,'Pricing source'!B:L,3,0)),0)</f>
        <v>1117</v>
      </c>
      <c r="G529" s="730"/>
    </row>
    <row r="530" spans="1:7" s="309" customFormat="1" ht="14.1" customHeight="1">
      <c r="A530" s="730"/>
      <c r="B530" s="503" t="str">
        <f>IF(MID(C530,1,3)="KIT",_xlfn.XLOOKUP(C530,Kits!C:C,Kits!B:B,"-",0,1),VLOOKUP(C530,'Pricing source'!B:C,2,0))</f>
        <v>4010869593540</v>
      </c>
      <c r="C530" s="523" t="s">
        <v>3145</v>
      </c>
      <c r="D530" s="523"/>
      <c r="E530" s="504" t="s">
        <v>4058</v>
      </c>
      <c r="F530" s="505">
        <f>IFERROR(IF(MID(C530,1,3)="KIT",VLOOKUP(C530,Kits!C:P,14,0),VLOOKUP(C530,'Pricing source'!B:L,3,0)),0)</f>
        <v>1250</v>
      </c>
      <c r="G530" s="730"/>
    </row>
    <row r="531" spans="1:7" s="309" customFormat="1" ht="14.1" customHeight="1">
      <c r="A531" s="548"/>
      <c r="B531" s="503" t="str">
        <f>IF(MID(C531,1,3)="KIT",_xlfn.XLOOKUP(C531,Kits!C:C,Kits!B:B,"-",0,1),VLOOKUP(C531,'Pricing source'!B:C,2,0))</f>
        <v>4010869593427</v>
      </c>
      <c r="C531" s="523" t="s">
        <v>3133</v>
      </c>
      <c r="D531" s="523"/>
      <c r="E531" s="504" t="s">
        <v>4059</v>
      </c>
      <c r="F531" s="505">
        <f>IFERROR(IF(MID(C531,1,3)="KIT",VLOOKUP(C531,Kits!C:P,14,0),VLOOKUP(C531,'Pricing source'!B:L,3,0)),0)</f>
        <v>1231</v>
      </c>
      <c r="G531" s="730"/>
    </row>
    <row r="532" spans="1:7" s="309" customFormat="1" ht="14.1" customHeight="1">
      <c r="A532" s="548"/>
      <c r="B532" s="508" t="str">
        <f>IF(MID(C532,1,3)="KIT",_xlfn.XLOOKUP(C532,Kits!C:C,Kits!B:B,"-",0,1),VLOOKUP(C532,'Pricing source'!B:C,2,0))</f>
        <v>4010869593601</v>
      </c>
      <c r="C532" s="509" t="s">
        <v>3151</v>
      </c>
      <c r="D532" s="509"/>
      <c r="E532" s="510" t="s">
        <v>4060</v>
      </c>
      <c r="F532" s="511">
        <f>IFERROR(IF(MID(C532,1,3)="KIT",VLOOKUP(C532,Kits!C:P,14,0),VLOOKUP(C532,'Pricing source'!B:L,3,0)),0)</f>
        <v>1523</v>
      </c>
      <c r="G532" s="730"/>
    </row>
    <row r="533" spans="1:7">
      <c r="A533" s="548"/>
      <c r="B533" s="731"/>
      <c r="C533" s="732"/>
      <c r="D533" s="732"/>
      <c r="E533" s="554"/>
      <c r="F533" s="558"/>
      <c r="G533" s="550"/>
    </row>
    <row r="534" spans="1:7" s="322" customFormat="1" ht="14.1" customHeight="1">
      <c r="A534" s="559" t="str">
        <f>'Títulos y textos'!A122</f>
        <v>FAN COILS SMART DE PARED CON CONTROL POR CABLE Y VÁLVULA DE 3 VÍAS</v>
      </c>
      <c r="B534" s="785"/>
      <c r="C534" s="786"/>
      <c r="D534" s="786"/>
      <c r="E534" s="554"/>
      <c r="F534" s="787"/>
      <c r="G534" s="785"/>
    </row>
    <row r="535" spans="1:7" s="309" customFormat="1" ht="14.1" customHeight="1">
      <c r="A535" s="730"/>
      <c r="B535" s="499" t="str">
        <f>IF(MID(C535,1,3)="KIT",_xlfn.XLOOKUP(C535,Kits!C:C,Kits!B:B,"-",0,1),VLOOKUP(C535,'Pricing source'!B:C,2,0))</f>
        <v>4010869593342</v>
      </c>
      <c r="C535" s="500" t="s">
        <v>3125</v>
      </c>
      <c r="D535" s="500"/>
      <c r="E535" s="501" t="s">
        <v>3816</v>
      </c>
      <c r="F535" s="502">
        <f>IFERROR(IF(MID(C535,1,3)="KIT",VLOOKUP(C535,Kits!C:P,14,0),VLOOKUP(C535,'Pricing source'!B:L,3,0)),0)</f>
        <v>1275</v>
      </c>
      <c r="G535" s="730"/>
    </row>
    <row r="536" spans="1:7" s="309" customFormat="1" ht="14.1" customHeight="1">
      <c r="A536" s="730"/>
      <c r="B536" s="503" t="str">
        <f>IF(MID(C536,1,3)="KIT",_xlfn.XLOOKUP(C536,Kits!C:C,Kits!B:B,"-",0,1),VLOOKUP(C536,'Pricing source'!B:C,2,0))</f>
        <v>4010869593359</v>
      </c>
      <c r="C536" s="523" t="s">
        <v>3126</v>
      </c>
      <c r="D536" s="523"/>
      <c r="E536" s="504" t="s">
        <v>3817</v>
      </c>
      <c r="F536" s="505">
        <f>IFERROR(IF(MID(C536,1,3)="KIT",VLOOKUP(C536,Kits!C:P,14,0),VLOOKUP(C536,'Pricing source'!B:L,3,0)),0)</f>
        <v>1375</v>
      </c>
      <c r="G536" s="730"/>
    </row>
    <row r="537" spans="1:7" s="309" customFormat="1" ht="14.1" customHeight="1">
      <c r="A537" s="730"/>
      <c r="B537" s="503" t="str">
        <f>IF(MID(C537,1,3)="KIT",_xlfn.XLOOKUP(C537,Kits!C:C,Kits!B:B,"-",0,1),VLOOKUP(C537,'Pricing source'!B:C,2,0))</f>
        <v>4010869593366</v>
      </c>
      <c r="C537" s="523" t="s">
        <v>3127</v>
      </c>
      <c r="D537" s="523"/>
      <c r="E537" s="504" t="s">
        <v>3818</v>
      </c>
      <c r="F537" s="505">
        <f>IFERROR(IF(MID(C537,1,3)="KIT",VLOOKUP(C537,Kits!C:P,14,0),VLOOKUP(C537,'Pricing source'!B:L,3,0)),0)</f>
        <v>1489</v>
      </c>
      <c r="G537" s="730"/>
    </row>
    <row r="538" spans="1:7" s="309" customFormat="1" ht="14.1" customHeight="1">
      <c r="A538" s="548"/>
      <c r="B538" s="508" t="str">
        <f>IF(MID(C538,1,3)="KIT",_xlfn.XLOOKUP(C538,Kits!C:C,Kits!B:B,"-",0,1),VLOOKUP(C538,'Pricing source'!B:C,2,0))</f>
        <v>4010869593588</v>
      </c>
      <c r="C538" s="509" t="s">
        <v>3149</v>
      </c>
      <c r="D538" s="509"/>
      <c r="E538" s="510" t="s">
        <v>3819</v>
      </c>
      <c r="F538" s="511">
        <f>IFERROR(IF(MID(C538,1,3)="KIT",VLOOKUP(C538,Kits!C:P,14,0),VLOOKUP(C538,'Pricing source'!B:L,3,0)),0)</f>
        <v>1750</v>
      </c>
      <c r="G538" s="730"/>
    </row>
    <row r="539" spans="1:7">
      <c r="A539" s="548"/>
      <c r="B539" s="731"/>
      <c r="C539" s="732"/>
      <c r="D539" s="732"/>
      <c r="E539" s="554"/>
      <c r="F539" s="558"/>
      <c r="G539" s="550"/>
    </row>
    <row r="540" spans="1:7" ht="18.75">
      <c r="A540" s="799" t="str">
        <f>'Títulos y textos'!A123</f>
        <v>FAN COILS SMART CONSOLA DE SUELO</v>
      </c>
      <c r="B540" s="552"/>
      <c r="C540" s="553"/>
      <c r="D540" s="553"/>
      <c r="E540" s="554"/>
      <c r="F540" s="550"/>
      <c r="G540" s="550"/>
    </row>
    <row r="541" spans="1:7">
      <c r="A541" s="581"/>
      <c r="B541" s="581"/>
      <c r="C541" s="581"/>
      <c r="D541" s="581"/>
      <c r="E541" s="581"/>
      <c r="F541" s="581"/>
      <c r="G541" s="550"/>
    </row>
    <row r="542" spans="1:7" ht="14.1" customHeight="1">
      <c r="A542" s="548"/>
      <c r="B542" s="550"/>
      <c r="C542" s="784"/>
      <c r="D542" s="784"/>
      <c r="E542" s="554"/>
      <c r="F542" s="558"/>
      <c r="G542" s="550"/>
    </row>
    <row r="543" spans="1:7" s="322" customFormat="1" ht="14.1" customHeight="1">
      <c r="A543" s="559" t="str">
        <f>'Títulos y textos'!A124</f>
        <v>FAN COILS SMART CONSOLA DE SUELO BÁSICOS</v>
      </c>
      <c r="B543" s="785"/>
      <c r="C543" s="786"/>
      <c r="D543" s="786"/>
      <c r="E543" s="554"/>
      <c r="F543" s="787"/>
      <c r="G543" s="785"/>
    </row>
    <row r="544" spans="1:7" s="309" customFormat="1" ht="14.1" customHeight="1">
      <c r="A544" s="730"/>
      <c r="B544" s="499" t="str">
        <f>IF(MID(C544,1,3)="KIT",_xlfn.XLOOKUP(C544,Kits!C:C,Kits!B:B,"-",0,1),VLOOKUP(C544,'Pricing source'!B:C,2,0))</f>
        <v>4010869593243</v>
      </c>
      <c r="C544" s="500" t="s">
        <v>3115</v>
      </c>
      <c r="D544" s="500"/>
      <c r="E544" s="501" t="s">
        <v>3804</v>
      </c>
      <c r="F544" s="502">
        <f>IFERROR(IF(MID(C544,1,3)="KIT",VLOOKUP(C544,Kits!C:P,14,0),VLOOKUP(C544,'Pricing source'!B:L,3,0)),0)</f>
        <v>678</v>
      </c>
      <c r="G544" s="730"/>
    </row>
    <row r="545" spans="1:7" s="309" customFormat="1" ht="14.1" customHeight="1">
      <c r="A545" s="730"/>
      <c r="B545" s="503" t="str">
        <f>IF(MID(C545,1,3)="KIT",_xlfn.XLOOKUP(C545,Kits!C:C,Kits!B:B,"-",0,1),VLOOKUP(C545,'Pricing source'!B:C,2,0))</f>
        <v>4010869593250</v>
      </c>
      <c r="C545" s="523" t="s">
        <v>3116</v>
      </c>
      <c r="D545" s="523"/>
      <c r="E545" s="504" t="s">
        <v>3805</v>
      </c>
      <c r="F545" s="505">
        <f>IFERROR(IF(MID(C545,1,3)="KIT",VLOOKUP(C545,Kits!C:P,14,0),VLOOKUP(C545,'Pricing source'!B:L,3,0)),0)</f>
        <v>725</v>
      </c>
      <c r="G545" s="730"/>
    </row>
    <row r="546" spans="1:7" s="309" customFormat="1" ht="14.1" customHeight="1">
      <c r="A546" s="730"/>
      <c r="B546" s="503" t="str">
        <f>IF(MID(C546,1,3)="KIT",_xlfn.XLOOKUP(C546,Kits!C:C,Kits!B:B,"-",0,1),VLOOKUP(C546,'Pricing source'!B:C,2,0))</f>
        <v>4010869593267</v>
      </c>
      <c r="C546" s="523" t="s">
        <v>3117</v>
      </c>
      <c r="D546" s="523"/>
      <c r="E546" s="504" t="s">
        <v>3806</v>
      </c>
      <c r="F546" s="505">
        <f>IFERROR(IF(MID(C546,1,3)="KIT",VLOOKUP(C546,Kits!C:P,14,0),VLOOKUP(C546,'Pricing source'!B:L,3,0)),0)</f>
        <v>742</v>
      </c>
      <c r="G546" s="730"/>
    </row>
    <row r="547" spans="1:7" s="309" customFormat="1" ht="14.1" customHeight="1">
      <c r="A547" s="730"/>
      <c r="B547" s="503" t="str">
        <f>IF(MID(C547,1,3)="KIT",_xlfn.XLOOKUP(C547,Kits!C:C,Kits!B:B,"-",0,1),VLOOKUP(C547,'Pricing source'!B:C,2,0))</f>
        <v>4010869593274</v>
      </c>
      <c r="C547" s="523" t="s">
        <v>3118</v>
      </c>
      <c r="D547" s="523"/>
      <c r="E547" s="504" t="s">
        <v>3807</v>
      </c>
      <c r="F547" s="505">
        <f>IFERROR(IF(MID(C547,1,3)="KIT",VLOOKUP(C547,Kits!C:P,14,0),VLOOKUP(C547,'Pricing source'!B:L,3,0)),0)</f>
        <v>789</v>
      </c>
      <c r="G547" s="730"/>
    </row>
    <row r="548" spans="1:7" s="309" customFormat="1" ht="14.1" customHeight="1">
      <c r="A548" s="730"/>
      <c r="B548" s="503" t="str">
        <f>IF(MID(C548,1,3)="KIT",_xlfn.XLOOKUP(C548,Kits!C:C,Kits!B:B,"-",0,1),VLOOKUP(C548,'Pricing source'!B:C,2,0))</f>
        <v>4010869593281</v>
      </c>
      <c r="C548" s="523" t="s">
        <v>3119</v>
      </c>
      <c r="D548" s="523"/>
      <c r="E548" s="504" t="s">
        <v>3808</v>
      </c>
      <c r="F548" s="505">
        <f>IFERROR(IF(MID(C548,1,3)="KIT",VLOOKUP(C548,Kits!C:P,14,0),VLOOKUP(C548,'Pricing source'!B:L,3,0)),0)</f>
        <v>870</v>
      </c>
      <c r="G548" s="730"/>
    </row>
    <row r="549" spans="1:7" s="309" customFormat="1" ht="14.1" customHeight="1">
      <c r="A549" s="730"/>
      <c r="B549" s="503" t="str">
        <f>IF(MID(C549,1,3)="KIT",_xlfn.XLOOKUP(C549,Kits!C:C,Kits!B:B,"-",0,1),VLOOKUP(C549,'Pricing source'!B:C,2,0))</f>
        <v>4010869593298</v>
      </c>
      <c r="C549" s="523" t="s">
        <v>3120</v>
      </c>
      <c r="D549" s="523"/>
      <c r="E549" s="504" t="s">
        <v>3809</v>
      </c>
      <c r="F549" s="505">
        <f>IFERROR(IF(MID(C549,1,3)="KIT",VLOOKUP(C549,Kits!C:P,14,0),VLOOKUP(C549,'Pricing source'!B:L,3,0)),0)</f>
        <v>914</v>
      </c>
      <c r="G549" s="730"/>
    </row>
    <row r="550" spans="1:7" s="309" customFormat="1" ht="14.1" customHeight="1">
      <c r="A550" s="730"/>
      <c r="B550" s="503" t="str">
        <f>IF(MID(C550,1,3)="KIT",_xlfn.XLOOKUP(C550,Kits!C:C,Kits!B:B,"-",0,1),VLOOKUP(C550,'Pricing source'!B:C,2,0))</f>
        <v>4010869593304</v>
      </c>
      <c r="C550" s="523" t="s">
        <v>3121</v>
      </c>
      <c r="D550" s="523"/>
      <c r="E550" s="504" t="s">
        <v>3810</v>
      </c>
      <c r="F550" s="505">
        <f>IFERROR(IF(MID(C550,1,3)="KIT",VLOOKUP(C550,Kits!C:P,14,0),VLOOKUP(C550,'Pricing source'!B:L,3,0)),0)</f>
        <v>1034</v>
      </c>
      <c r="G550" s="730"/>
    </row>
    <row r="551" spans="1:7" s="309" customFormat="1" ht="14.1" customHeight="1">
      <c r="A551" s="730"/>
      <c r="B551" s="503" t="str">
        <f>IF(MID(C551,1,3)="KIT",_xlfn.XLOOKUP(C551,Kits!C:C,Kits!B:B,"-",0,1),VLOOKUP(C551,'Pricing source'!B:C,2,0))</f>
        <v>4010869593311</v>
      </c>
      <c r="C551" s="523" t="s">
        <v>3122</v>
      </c>
      <c r="D551" s="523"/>
      <c r="E551" s="504" t="s">
        <v>3811</v>
      </c>
      <c r="F551" s="505">
        <f>IFERROR(IF(MID(C551,1,3)="KIT",VLOOKUP(C551,Kits!C:P,14,0),VLOOKUP(C551,'Pricing source'!B:L,3,0)),0)</f>
        <v>1078</v>
      </c>
      <c r="G551" s="730"/>
    </row>
    <row r="552" spans="1:7" s="309" customFormat="1" ht="14.1" customHeight="1">
      <c r="A552" s="548"/>
      <c r="B552" s="503" t="str">
        <f>IF(MID(C552,1,3)="KIT",_xlfn.XLOOKUP(C552,Kits!C:C,Kits!B:B,"-",0,1),VLOOKUP(C552,'Pricing source'!B:C,2,0))</f>
        <v>4010869593328</v>
      </c>
      <c r="C552" s="523" t="s">
        <v>3123</v>
      </c>
      <c r="D552" s="523"/>
      <c r="E552" s="504" t="s">
        <v>3812</v>
      </c>
      <c r="F552" s="505">
        <f>IFERROR(IF(MID(C552,1,3)="KIT",VLOOKUP(C552,Kits!C:P,14,0),VLOOKUP(C552,'Pricing source'!B:L,3,0)),0)</f>
        <v>1162</v>
      </c>
      <c r="G552" s="730"/>
    </row>
    <row r="553" spans="1:7" s="309" customFormat="1" ht="14.1" customHeight="1">
      <c r="A553" s="548"/>
      <c r="B553" s="508" t="str">
        <f>IF(MID(C553,1,3)="KIT",_xlfn.XLOOKUP(C553,Kits!C:C,Kits!B:B,"-",0,1),VLOOKUP(C553,'Pricing source'!B:C,2,0))</f>
        <v>4010869593335</v>
      </c>
      <c r="C553" s="509" t="s">
        <v>3124</v>
      </c>
      <c r="D553" s="509"/>
      <c r="E553" s="510" t="s">
        <v>3807</v>
      </c>
      <c r="F553" s="511">
        <f>IFERROR(IF(MID(C553,1,3)="KIT",VLOOKUP(C553,Kits!C:P,14,0),VLOOKUP(C553,'Pricing source'!B:L,3,0)),0)</f>
        <v>1206</v>
      </c>
      <c r="G553" s="730"/>
    </row>
    <row r="554" spans="1:7">
      <c r="A554" s="548"/>
      <c r="B554" s="731"/>
      <c r="C554" s="732"/>
      <c r="D554" s="732"/>
      <c r="E554" s="554"/>
      <c r="F554" s="558"/>
      <c r="G554" s="550"/>
    </row>
    <row r="555" spans="1:7" s="322" customFormat="1" ht="14.1" customHeight="1">
      <c r="A555" s="559" t="str">
        <f>'Títulos y textos'!A125</f>
        <v>FAN COILS SMART CONSOLA DE SUELO CON CONTROL POR CABLE Y VÁLVULA DE 3 VÍAS</v>
      </c>
      <c r="B555" s="785"/>
      <c r="C555" s="786"/>
      <c r="D555" s="786"/>
      <c r="E555" s="554"/>
      <c r="F555" s="787"/>
      <c r="G555" s="785"/>
    </row>
    <row r="556" spans="1:7" s="309" customFormat="1" ht="14.1" customHeight="1">
      <c r="A556" s="730"/>
      <c r="B556" s="499" t="str">
        <f>IF(MID(C556,1,3)="KIT",_xlfn.XLOOKUP(C556,Kits!C:C,Kits!B:B,"-",0,1),VLOOKUP(C556,'Pricing source'!B:C,2,0))</f>
        <v>4010869593151</v>
      </c>
      <c r="C556" s="500" t="s">
        <v>3106</v>
      </c>
      <c r="D556" s="500"/>
      <c r="E556" s="501" t="s">
        <v>3825</v>
      </c>
      <c r="F556" s="502">
        <f>IFERROR(IF(MID(C556,1,3)="KIT",VLOOKUP(C556,Kits!C:P,14,0),VLOOKUP(C556,'Pricing source'!B:L,3,0)),0)</f>
        <v>1137</v>
      </c>
      <c r="G556" s="730"/>
    </row>
    <row r="557" spans="1:7" s="309" customFormat="1" ht="14.1" customHeight="1">
      <c r="A557" s="730"/>
      <c r="B557" s="503" t="str">
        <f>IF(MID(C557,1,3)="KIT",_xlfn.XLOOKUP(C557,Kits!C:C,Kits!B:B,"-",0,1),VLOOKUP(C557,'Pricing source'!B:C,2,0))</f>
        <v>4010869593175</v>
      </c>
      <c r="C557" s="523" t="s">
        <v>3108</v>
      </c>
      <c r="D557" s="523"/>
      <c r="E557" s="504" t="s">
        <v>3826</v>
      </c>
      <c r="F557" s="505">
        <f>IFERROR(IF(MID(C557,1,3)="KIT",VLOOKUP(C557,Kits!C:P,14,0),VLOOKUP(C557,'Pricing source'!B:L,3,0)),0)</f>
        <v>1198</v>
      </c>
      <c r="G557" s="730"/>
    </row>
    <row r="558" spans="1:7" s="309" customFormat="1" ht="14.1" customHeight="1">
      <c r="A558" s="730"/>
      <c r="B558" s="503" t="str">
        <f>IF(MID(C558,1,3)="KIT",_xlfn.XLOOKUP(C558,Kits!C:C,Kits!B:B,"-",0,1),VLOOKUP(C558,'Pricing source'!B:C,2,0))</f>
        <v>4010869593199</v>
      </c>
      <c r="C558" s="523" t="s">
        <v>3110</v>
      </c>
      <c r="D558" s="523"/>
      <c r="E558" s="504" t="s">
        <v>3827</v>
      </c>
      <c r="F558" s="505">
        <f>IFERROR(IF(MID(C558,1,3)="KIT",VLOOKUP(C558,Kits!C:P,14,0),VLOOKUP(C558,'Pricing source'!B:L,3,0)),0)</f>
        <v>1325</v>
      </c>
      <c r="G558" s="730"/>
    </row>
    <row r="559" spans="1:7" s="309" customFormat="1" ht="14.1" customHeight="1">
      <c r="A559" s="730"/>
      <c r="B559" s="733" t="str">
        <f>IF(MID(C559,1,3)="KIT",_xlfn.XLOOKUP(C559,Kits!C:C,Kits!B:B,"-",0,1),VLOOKUP(C559,'Pricing source'!B:C,2,0))</f>
        <v>4010869593212</v>
      </c>
      <c r="C559" s="523" t="s">
        <v>3112</v>
      </c>
      <c r="D559" s="523"/>
      <c r="E559" s="504" t="s">
        <v>3828</v>
      </c>
      <c r="F559" s="505">
        <f>IFERROR(IF(MID(C559,1,3)="KIT",VLOOKUP(C559,Kits!C:P,14,0),VLOOKUP(C559,'Pricing source'!B:L,3,0)),0)</f>
        <v>1489</v>
      </c>
      <c r="G559" s="730"/>
    </row>
    <row r="560" spans="1:7" s="309" customFormat="1" ht="14.1" customHeight="1">
      <c r="A560" s="548"/>
      <c r="B560" s="508" t="str">
        <f>IF(MID(C560,1,3)="KIT",_xlfn.XLOOKUP(C560,Kits!C:C,Kits!B:B,"-",0,1),VLOOKUP(C560,'Pricing source'!B:C,2,0))</f>
        <v>4010869593236</v>
      </c>
      <c r="C560" s="509" t="s">
        <v>3114</v>
      </c>
      <c r="D560" s="509"/>
      <c r="E560" s="510" t="s">
        <v>3829</v>
      </c>
      <c r="F560" s="511">
        <f>IFERROR(IF(MID(C560,1,3)="KIT",VLOOKUP(C560,Kits!C:P,14,0),VLOOKUP(C560,'Pricing source'!B:L,3,0)),0)</f>
        <v>1617</v>
      </c>
      <c r="G560" s="730"/>
    </row>
    <row r="561" spans="1:7">
      <c r="A561" s="548"/>
      <c r="B561" s="731"/>
      <c r="C561" s="732"/>
      <c r="D561" s="732"/>
      <c r="E561" s="554"/>
      <c r="F561" s="558"/>
      <c r="G561" s="550"/>
    </row>
    <row r="562" spans="1:7" s="322" customFormat="1" ht="14.1" customHeight="1">
      <c r="A562" s="559" t="str">
        <f>'Títulos y textos'!A126</f>
        <v>FAN COILS SMART CONSOLA DE SUELO CON CONTROL INTEGRADO Y VÁLVULA DE 3 VÍAS</v>
      </c>
      <c r="B562" s="785"/>
      <c r="C562" s="786"/>
      <c r="D562" s="786"/>
      <c r="E562" s="554"/>
      <c r="F562" s="787"/>
      <c r="G562" s="785"/>
    </row>
    <row r="563" spans="1:7" s="309" customFormat="1" ht="14.1" customHeight="1">
      <c r="A563" s="730"/>
      <c r="B563" s="499" t="str">
        <f>IF(MID(C563,1,3)="KIT",_xlfn.XLOOKUP(C563,Kits!C:C,Kits!B:B,"-",0,1),VLOOKUP(C563,'Pricing source'!B:C,2,0))</f>
        <v>4010869593144</v>
      </c>
      <c r="C563" s="500" t="s">
        <v>3105</v>
      </c>
      <c r="D563" s="500"/>
      <c r="E563" s="501" t="s">
        <v>3820</v>
      </c>
      <c r="F563" s="502">
        <f>IFERROR(IF(MID(C563,1,3)="KIT",VLOOKUP(C563,Kits!C:P,14,0),VLOOKUP(C563,'Pricing source'!B:L,3,0)),0)</f>
        <v>1198</v>
      </c>
      <c r="G563" s="730"/>
    </row>
    <row r="564" spans="1:7" s="309" customFormat="1" ht="14.1" customHeight="1">
      <c r="A564" s="730"/>
      <c r="B564" s="503" t="str">
        <f>IF(MID(C564,1,3)="KIT",_xlfn.XLOOKUP(C564,Kits!C:C,Kits!B:B,"-",0,1),VLOOKUP(C564,'Pricing source'!B:C,2,0))</f>
        <v>4010869593168</v>
      </c>
      <c r="C564" s="523" t="s">
        <v>3107</v>
      </c>
      <c r="D564" s="523"/>
      <c r="E564" s="504" t="s">
        <v>3821</v>
      </c>
      <c r="F564" s="505">
        <f>IFERROR(IF(MID(C564,1,3)="KIT",VLOOKUP(C564,Kits!C:P,14,0),VLOOKUP(C564,'Pricing source'!B:L,3,0)),0)</f>
        <v>1262</v>
      </c>
      <c r="G564" s="730"/>
    </row>
    <row r="565" spans="1:7" s="309" customFormat="1" ht="14.1" customHeight="1">
      <c r="A565" s="730"/>
      <c r="B565" s="503" t="str">
        <f>IF(MID(C565,1,3)="KIT",_xlfn.XLOOKUP(C565,Kits!C:C,Kits!B:B,"-",0,1),VLOOKUP(C565,'Pricing source'!B:C,2,0))</f>
        <v>4010869593182</v>
      </c>
      <c r="C565" s="523" t="s">
        <v>3109</v>
      </c>
      <c r="D565" s="523"/>
      <c r="E565" s="504" t="s">
        <v>3822</v>
      </c>
      <c r="F565" s="505">
        <f>IFERROR(IF(MID(C565,1,3)="KIT",VLOOKUP(C565,Kits!C:P,14,0),VLOOKUP(C565,'Pricing source'!B:L,3,0)),0)</f>
        <v>1389</v>
      </c>
      <c r="G565" s="730"/>
    </row>
    <row r="566" spans="1:7" s="309" customFormat="1" ht="14.1" customHeight="1">
      <c r="A566" s="730"/>
      <c r="B566" s="503" t="str">
        <f>IF(MID(C566,1,3)="KIT",_xlfn.XLOOKUP(C566,Kits!C:C,Kits!B:B,"-",0,1),VLOOKUP(C566,'Pricing source'!B:C,2,0))</f>
        <v>4010869593205</v>
      </c>
      <c r="C566" s="523" t="s">
        <v>3111</v>
      </c>
      <c r="D566" s="523"/>
      <c r="E566" s="504" t="s">
        <v>3823</v>
      </c>
      <c r="F566" s="505">
        <f>IFERROR(IF(MID(C566,1,3)="KIT",VLOOKUP(C566,Kits!C:P,14,0),VLOOKUP(C566,'Pricing source'!B:L,3,0)),0)</f>
        <v>1553</v>
      </c>
      <c r="G566" s="730"/>
    </row>
    <row r="567" spans="1:7" s="309" customFormat="1" ht="14.1" customHeight="1">
      <c r="A567" s="548"/>
      <c r="B567" s="508" t="str">
        <f>IF(MID(C567,1,3)="KIT",_xlfn.XLOOKUP(C567,Kits!C:C,Kits!B:B,"-",0,1),VLOOKUP(C567,'Pricing source'!B:C,2,0))</f>
        <v>4010869593229</v>
      </c>
      <c r="C567" s="509" t="s">
        <v>3113</v>
      </c>
      <c r="D567" s="509"/>
      <c r="E567" s="510" t="s">
        <v>3824</v>
      </c>
      <c r="F567" s="511">
        <f>IFERROR(IF(MID(C567,1,3)="KIT",VLOOKUP(C567,Kits!C:P,14,0),VLOOKUP(C567,'Pricing source'!B:L,3,0)),0)</f>
        <v>1681</v>
      </c>
      <c r="G567" s="730"/>
    </row>
    <row r="568" spans="1:7">
      <c r="A568" s="548"/>
      <c r="B568" s="731"/>
      <c r="C568" s="732"/>
      <c r="D568" s="732"/>
      <c r="E568" s="554"/>
      <c r="F568" s="558"/>
      <c r="G568" s="550"/>
    </row>
    <row r="569" spans="1:7" ht="18.75">
      <c r="A569" s="799" t="str">
        <f>'Títulos y textos'!A127</f>
        <v>FAN COILS SMART DE CONDUCTOS</v>
      </c>
      <c r="B569" s="552"/>
      <c r="C569" s="553"/>
      <c r="D569" s="553"/>
      <c r="E569" s="554"/>
      <c r="F569" s="550"/>
      <c r="G569" s="550"/>
    </row>
    <row r="570" spans="1:7">
      <c r="A570" s="581"/>
      <c r="B570" s="581"/>
      <c r="C570" s="581"/>
      <c r="D570" s="581"/>
      <c r="E570" s="581"/>
      <c r="F570" s="581"/>
      <c r="G570" s="550"/>
    </row>
    <row r="571" spans="1:7" ht="14.1" customHeight="1">
      <c r="A571" s="548"/>
      <c r="B571" s="550"/>
      <c r="C571" s="784"/>
      <c r="D571" s="784"/>
      <c r="E571" s="554"/>
      <c r="F571" s="558"/>
      <c r="G571" s="550"/>
    </row>
    <row r="572" spans="1:7" s="322" customFormat="1" ht="14.1" customHeight="1">
      <c r="A572" s="559" t="str">
        <f>'Títulos y textos'!A128</f>
        <v>FAN COILS SMART DE CONDUCTOS CON MANDO DE PARED IR</v>
      </c>
      <c r="B572" s="785"/>
      <c r="C572" s="786"/>
      <c r="D572" s="786"/>
      <c r="E572" s="554"/>
      <c r="F572" s="787"/>
      <c r="G572" s="785"/>
    </row>
    <row r="573" spans="1:7" s="309" customFormat="1" ht="14.1" customHeight="1">
      <c r="A573" s="730"/>
      <c r="B573" s="499" t="str">
        <f>IF(MID(C573,1,3)="KIT",_xlfn.XLOOKUP(C573,Kits!C:C,Kits!B:B,"-",0,1),VLOOKUP(C573,'Pricing source'!B:C,2,0))</f>
        <v>4010869593779</v>
      </c>
      <c r="C573" s="500" t="s">
        <v>3168</v>
      </c>
      <c r="D573" s="500"/>
      <c r="E573" s="501" t="s">
        <v>3752</v>
      </c>
      <c r="F573" s="502">
        <f>IFERROR(IF(MID(C573,1,3)="KIT",VLOOKUP(C573,Kits!C:P,14,0),VLOOKUP(C573,'Pricing source'!B:L,3,0)),0)</f>
        <v>1250</v>
      </c>
      <c r="G573" s="730"/>
    </row>
    <row r="574" spans="1:7" s="309" customFormat="1" ht="14.1" customHeight="1">
      <c r="A574" s="730"/>
      <c r="B574" s="503" t="str">
        <f>IF(MID(C574,1,3)="KIT",_xlfn.XLOOKUP(C574,Kits!C:C,Kits!B:B,"-",0,1),VLOOKUP(C574,'Pricing source'!B:C,2,0))</f>
        <v>4010869593656</v>
      </c>
      <c r="C574" s="523" t="s">
        <v>3156</v>
      </c>
      <c r="D574" s="523"/>
      <c r="E574" s="504" t="s">
        <v>3753</v>
      </c>
      <c r="F574" s="505">
        <f>IFERROR(IF(MID(C574,1,3)="KIT",VLOOKUP(C574,Kits!C:P,14,0),VLOOKUP(C574,'Pricing source'!B:L,3,0)),0)</f>
        <v>1206</v>
      </c>
      <c r="G574" s="730"/>
    </row>
    <row r="575" spans="1:7" s="309" customFormat="1" ht="14.1" customHeight="1">
      <c r="A575" s="730"/>
      <c r="B575" s="503" t="str">
        <f>IF(MID(C575,1,3)="KIT",_xlfn.XLOOKUP(C575,Kits!C:C,Kits!B:B,"-",0,1),VLOOKUP(C575,'Pricing source'!B:C,2,0))</f>
        <v>4010869593786</v>
      </c>
      <c r="C575" s="523" t="s">
        <v>3169</v>
      </c>
      <c r="D575" s="523"/>
      <c r="E575" s="504" t="s">
        <v>3754</v>
      </c>
      <c r="F575" s="505">
        <f>IFERROR(IF(MID(C575,1,3)="KIT",VLOOKUP(C575,Kits!C:P,14,0),VLOOKUP(C575,'Pricing source'!B:L,3,0)),0)</f>
        <v>1403</v>
      </c>
      <c r="G575" s="730"/>
    </row>
    <row r="576" spans="1:7" s="309" customFormat="1" ht="14.1" customHeight="1">
      <c r="A576" s="730"/>
      <c r="B576" s="503" t="str">
        <f>IF(MID(C576,1,3)="KIT",_xlfn.XLOOKUP(C576,Kits!C:C,Kits!B:B,"-",0,1),VLOOKUP(C576,'Pricing source'!B:C,2,0))</f>
        <v>4010869593663</v>
      </c>
      <c r="C576" s="523" t="s">
        <v>3157</v>
      </c>
      <c r="D576" s="523"/>
      <c r="E576" s="504" t="s">
        <v>3755</v>
      </c>
      <c r="F576" s="505">
        <f>IFERROR(IF(MID(C576,1,3)="KIT",VLOOKUP(C576,Kits!C:P,14,0),VLOOKUP(C576,'Pricing source'!B:L,3,0)),0)</f>
        <v>1356</v>
      </c>
      <c r="G576" s="730"/>
    </row>
    <row r="577" spans="1:7" s="309" customFormat="1" ht="14.1" customHeight="1">
      <c r="A577" s="730"/>
      <c r="B577" s="503" t="str">
        <f>IF(MID(C577,1,3)="KIT",_xlfn.XLOOKUP(C577,Kits!C:C,Kits!B:B,"-",0,1),VLOOKUP(C577,'Pricing source'!B:C,2,0))</f>
        <v>4010869593793</v>
      </c>
      <c r="C577" s="523" t="s">
        <v>3170</v>
      </c>
      <c r="D577" s="523"/>
      <c r="E577" s="504" t="s">
        <v>3756</v>
      </c>
      <c r="F577" s="505">
        <f>IFERROR(IF(MID(C577,1,3)="KIT",VLOOKUP(C577,Kits!C:P,14,0),VLOOKUP(C577,'Pricing source'!B:L,3,0)),0)</f>
        <v>1795</v>
      </c>
      <c r="G577" s="730"/>
    </row>
    <row r="578" spans="1:7" s="309" customFormat="1" ht="14.1" customHeight="1">
      <c r="A578" s="730"/>
      <c r="B578" s="503" t="str">
        <f>IF(MID(C578,1,3)="KIT",_xlfn.XLOOKUP(C578,Kits!C:C,Kits!B:B,"-",0,1),VLOOKUP(C578,'Pricing source'!B:C,2,0))</f>
        <v>4010869593670</v>
      </c>
      <c r="C578" s="523" t="s">
        <v>3158</v>
      </c>
      <c r="D578" s="523"/>
      <c r="E578" s="504" t="s">
        <v>3757</v>
      </c>
      <c r="F578" s="505">
        <f>IFERROR(IF(MID(C578,1,3)="KIT",VLOOKUP(C578,Kits!C:P,14,0),VLOOKUP(C578,'Pricing source'!B:L,3,0)),0)</f>
        <v>1750</v>
      </c>
      <c r="G578" s="730"/>
    </row>
    <row r="579" spans="1:7" s="309" customFormat="1" ht="14.1" customHeight="1">
      <c r="A579" s="730"/>
      <c r="B579" s="503" t="str">
        <f>IF(MID(C579,1,3)="KIT",_xlfn.XLOOKUP(C579,Kits!C:C,Kits!B:B,"-",0,1),VLOOKUP(C579,'Pricing source'!B:C,2,0))</f>
        <v>4010869593809</v>
      </c>
      <c r="C579" s="523" t="s">
        <v>3171</v>
      </c>
      <c r="D579" s="523"/>
      <c r="E579" s="504" t="s">
        <v>3758</v>
      </c>
      <c r="F579" s="505">
        <f>IFERROR(IF(MID(C579,1,3)="KIT",VLOOKUP(C579,Kits!C:P,14,0),VLOOKUP(C579,'Pricing source'!B:L,3,0)),0)</f>
        <v>1923</v>
      </c>
      <c r="G579" s="730"/>
    </row>
    <row r="580" spans="1:7" s="309" customFormat="1" ht="14.1" customHeight="1">
      <c r="A580" s="730"/>
      <c r="B580" s="503" t="str">
        <f>IF(MID(C580,1,3)="KIT",_xlfn.XLOOKUP(C580,Kits!C:C,Kits!B:B,"-",0,1),VLOOKUP(C580,'Pricing source'!B:C,2,0))</f>
        <v>4010869593687</v>
      </c>
      <c r="C580" s="523" t="s">
        <v>3159</v>
      </c>
      <c r="D580" s="523"/>
      <c r="E580" s="504" t="s">
        <v>3759</v>
      </c>
      <c r="F580" s="505">
        <f>IFERROR(IF(MID(C580,1,3)="KIT",VLOOKUP(C580,Kits!C:P,14,0),VLOOKUP(C580,'Pricing source'!B:L,3,0)),0)</f>
        <v>1875</v>
      </c>
      <c r="G580" s="730"/>
    </row>
    <row r="581" spans="1:7" s="309" customFormat="1" ht="14.1" customHeight="1">
      <c r="A581" s="548"/>
      <c r="B581" s="503" t="str">
        <f>IF(MID(C581,1,3)="KIT",_xlfn.XLOOKUP(C581,Kits!C:C,Kits!B:B,"-",0,1),VLOOKUP(C581,'Pricing source'!B:C,2,0))</f>
        <v>4010869593816</v>
      </c>
      <c r="C581" s="523" t="s">
        <v>3172</v>
      </c>
      <c r="D581" s="523"/>
      <c r="E581" s="504" t="s">
        <v>3760</v>
      </c>
      <c r="F581" s="505">
        <f>IFERROR(IF(MID(C581,1,3)="KIT",VLOOKUP(C581,Kits!C:P,14,0),VLOOKUP(C581,'Pricing source'!B:L,3,0)),0)</f>
        <v>2453</v>
      </c>
      <c r="G581" s="730"/>
    </row>
    <row r="582" spans="1:7" s="309" customFormat="1" ht="14.1" customHeight="1">
      <c r="A582" s="548"/>
      <c r="B582" s="508" t="str">
        <f>IF(MID(C582,1,3)="KIT",_xlfn.XLOOKUP(C582,Kits!C:C,Kits!B:B,"-",0,1),VLOOKUP(C582,'Pricing source'!B:C,2,0))</f>
        <v>4010869593694</v>
      </c>
      <c r="C582" s="509" t="s">
        <v>3160</v>
      </c>
      <c r="D582" s="509"/>
      <c r="E582" s="510" t="s">
        <v>3761</v>
      </c>
      <c r="F582" s="511">
        <f>IFERROR(IF(MID(C582,1,3)="KIT",VLOOKUP(C582,Kits!C:P,14,0),VLOOKUP(C582,'Pricing source'!B:L,3,0)),0)</f>
        <v>2409</v>
      </c>
      <c r="G582" s="730"/>
    </row>
    <row r="583" spans="1:7">
      <c r="A583" s="548"/>
      <c r="B583" s="731"/>
      <c r="C583" s="732"/>
      <c r="D583" s="732"/>
      <c r="E583" s="554"/>
      <c r="F583" s="558"/>
      <c r="G583" s="550"/>
    </row>
    <row r="584" spans="1:7" s="322" customFormat="1" ht="14.1" customHeight="1">
      <c r="A584" s="559" t="str">
        <f>'Títulos y textos'!A129</f>
        <v>FAN COILS SMART DE CONDUCTOS PARA CONTROL 0V ~ 10V (Modulación del ventilador)</v>
      </c>
      <c r="B584" s="785"/>
      <c r="C584" s="786"/>
      <c r="D584" s="786"/>
      <c r="E584" s="554"/>
      <c r="F584" s="787"/>
      <c r="G584" s="785"/>
    </row>
    <row r="585" spans="1:7" s="309" customFormat="1" ht="14.1" customHeight="1">
      <c r="A585" s="730"/>
      <c r="B585" s="499" t="str">
        <f>IF(MID(C585,1,3)="KIT",_xlfn.XLOOKUP(C585,Kits!C:C,Kits!B:B,"-",0,1),VLOOKUP(C585,'Pricing source'!B:C,2,0))</f>
        <v>4010869593823</v>
      </c>
      <c r="C585" s="500" t="s">
        <v>3173</v>
      </c>
      <c r="D585" s="500"/>
      <c r="E585" s="501" t="s">
        <v>3778</v>
      </c>
      <c r="F585" s="502">
        <f>IFERROR(IF(MID(C585,1,3)="KIT",VLOOKUP(C585,Kits!C:P,14,0),VLOOKUP(C585,'Pricing source'!B:L,3,0)),0)</f>
        <v>1150</v>
      </c>
      <c r="G585" s="730"/>
    </row>
    <row r="586" spans="1:7" s="309" customFormat="1" ht="14.1" customHeight="1">
      <c r="A586" s="730"/>
      <c r="B586" s="503" t="str">
        <f>IF(MID(C586,1,3)="KIT",_xlfn.XLOOKUP(C586,Kits!C:C,Kits!B:B,"-",0,1),VLOOKUP(C586,'Pricing source'!B:C,2,0))</f>
        <v>4010869593700</v>
      </c>
      <c r="C586" s="523" t="s">
        <v>3161</v>
      </c>
      <c r="D586" s="523"/>
      <c r="E586" s="504" t="s">
        <v>3779</v>
      </c>
      <c r="F586" s="505">
        <f>IFERROR(IF(MID(C586,1,3)="KIT",VLOOKUP(C586,Kits!C:P,14,0),VLOOKUP(C586,'Pricing source'!B:L,3,0)),0)</f>
        <v>1103</v>
      </c>
      <c r="G586" s="730"/>
    </row>
    <row r="587" spans="1:7" s="309" customFormat="1" ht="14.1" customHeight="1">
      <c r="A587" s="730"/>
      <c r="B587" s="503" t="str">
        <f>IF(MID(C587,1,3)="KIT",_xlfn.XLOOKUP(C587,Kits!C:C,Kits!B:B,"-",0,1),VLOOKUP(C587,'Pricing source'!B:C,2,0))</f>
        <v>4010869593830</v>
      </c>
      <c r="C587" s="523" t="s">
        <v>3174</v>
      </c>
      <c r="D587" s="523"/>
      <c r="E587" s="504" t="s">
        <v>3780</v>
      </c>
      <c r="F587" s="505">
        <f>IFERROR(IF(MID(C587,1,3)="KIT",VLOOKUP(C587,Kits!C:P,14,0),VLOOKUP(C587,'Pricing source'!B:L,3,0)),0)</f>
        <v>1289</v>
      </c>
      <c r="G587" s="730"/>
    </row>
    <row r="588" spans="1:7" s="309" customFormat="1" ht="14.1" customHeight="1">
      <c r="A588" s="730"/>
      <c r="B588" s="503" t="str">
        <f>IF(MID(C588,1,3)="KIT",_xlfn.XLOOKUP(C588,Kits!C:C,Kits!B:B,"-",0,1),VLOOKUP(C588,'Pricing source'!B:C,2,0))</f>
        <v>4010869593717</v>
      </c>
      <c r="C588" s="523" t="s">
        <v>3162</v>
      </c>
      <c r="D588" s="523"/>
      <c r="E588" s="504" t="s">
        <v>3781</v>
      </c>
      <c r="F588" s="505">
        <f>IFERROR(IF(MID(C588,1,3)="KIT",VLOOKUP(C588,Kits!C:P,14,0),VLOOKUP(C588,'Pricing source'!B:L,3,0)),0)</f>
        <v>1242</v>
      </c>
      <c r="G588" s="730"/>
    </row>
    <row r="589" spans="1:7" s="309" customFormat="1" ht="14.1" customHeight="1">
      <c r="A589" s="730"/>
      <c r="B589" s="503" t="str">
        <f>IF(MID(C589,1,3)="KIT",_xlfn.XLOOKUP(C589,Kits!C:C,Kits!B:B,"-",0,1),VLOOKUP(C589,'Pricing source'!B:C,2,0))</f>
        <v>4010869593847</v>
      </c>
      <c r="C589" s="523" t="s">
        <v>3175</v>
      </c>
      <c r="D589" s="523"/>
      <c r="E589" s="504" t="s">
        <v>3782</v>
      </c>
      <c r="F589" s="505">
        <f>IFERROR(IF(MID(C589,1,3)="KIT",VLOOKUP(C589,Kits!C:P,14,0),VLOOKUP(C589,'Pricing source'!B:L,3,0)),0)</f>
        <v>1720</v>
      </c>
      <c r="G589" s="730"/>
    </row>
    <row r="590" spans="1:7" s="309" customFormat="1" ht="14.1" customHeight="1">
      <c r="A590" s="730"/>
      <c r="B590" s="503" t="str">
        <f>IF(MID(C590,1,3)="KIT",_xlfn.XLOOKUP(C590,Kits!C:C,Kits!B:B,"-",0,1),VLOOKUP(C590,'Pricing source'!B:C,2,0))</f>
        <v>4010869593724</v>
      </c>
      <c r="C590" s="523" t="s">
        <v>3163</v>
      </c>
      <c r="D590" s="523"/>
      <c r="E590" s="504" t="s">
        <v>3783</v>
      </c>
      <c r="F590" s="505">
        <f>IFERROR(IF(MID(C590,1,3)="KIT",VLOOKUP(C590,Kits!C:P,14,0),VLOOKUP(C590,'Pricing source'!B:L,3,0)),0)</f>
        <v>1673</v>
      </c>
      <c r="G590" s="730"/>
    </row>
    <row r="591" spans="1:7" s="309" customFormat="1" ht="14.1" customHeight="1">
      <c r="A591" s="730"/>
      <c r="B591" s="503" t="str">
        <f>IF(MID(C591,1,3)="KIT",_xlfn.XLOOKUP(C591,Kits!C:C,Kits!B:B,"-",0,1),VLOOKUP(C591,'Pricing source'!B:C,2,0))</f>
        <v>4010869593854</v>
      </c>
      <c r="C591" s="523" t="s">
        <v>3176</v>
      </c>
      <c r="D591" s="523"/>
      <c r="E591" s="504" t="s">
        <v>3784</v>
      </c>
      <c r="F591" s="505">
        <f>IFERROR(IF(MID(C591,1,3)="KIT",VLOOKUP(C591,Kits!C:P,14,0),VLOOKUP(C591,'Pricing source'!B:L,3,0)),0)</f>
        <v>1870</v>
      </c>
      <c r="G591" s="730"/>
    </row>
    <row r="592" spans="1:7" s="309" customFormat="1" ht="14.1" customHeight="1">
      <c r="A592" s="730"/>
      <c r="B592" s="503" t="str">
        <f>IF(MID(C592,1,3)="KIT",_xlfn.XLOOKUP(C592,Kits!C:C,Kits!B:B,"-",0,1),VLOOKUP(C592,'Pricing source'!B:C,2,0))</f>
        <v>4010869593731</v>
      </c>
      <c r="C592" s="523" t="s">
        <v>3164</v>
      </c>
      <c r="D592" s="523"/>
      <c r="E592" s="504" t="s">
        <v>3785</v>
      </c>
      <c r="F592" s="505">
        <f>IFERROR(IF(MID(C592,1,3)="KIT",VLOOKUP(C592,Kits!C:P,14,0),VLOOKUP(C592,'Pricing source'!B:L,3,0)),0)</f>
        <v>1825</v>
      </c>
      <c r="G592" s="730"/>
    </row>
    <row r="593" spans="1:7" s="309" customFormat="1" ht="14.1" customHeight="1">
      <c r="A593" s="548"/>
      <c r="B593" s="503" t="str">
        <f>IF(MID(C593,1,3)="KIT",_xlfn.XLOOKUP(C593,Kits!C:C,Kits!B:B,"-",0,1),VLOOKUP(C593,'Pricing source'!B:C,2,0))</f>
        <v>4010869593861</v>
      </c>
      <c r="C593" s="523" t="s">
        <v>3177</v>
      </c>
      <c r="D593" s="523"/>
      <c r="E593" s="504" t="s">
        <v>3786</v>
      </c>
      <c r="F593" s="505">
        <f>IFERROR(IF(MID(C593,1,3)="KIT",VLOOKUP(C593,Kits!C:P,14,0),VLOOKUP(C593,'Pricing source'!B:L,3,0)),0)</f>
        <v>2403</v>
      </c>
      <c r="G593" s="730"/>
    </row>
    <row r="594" spans="1:7" s="309" customFormat="1" ht="14.1" customHeight="1">
      <c r="A594" s="548"/>
      <c r="B594" s="508" t="str">
        <f>IF(MID(C594,1,3)="KIT",_xlfn.XLOOKUP(C594,Kits!C:C,Kits!B:B,"-",0,1),VLOOKUP(C594,'Pricing source'!B:C,2,0))</f>
        <v>4010869593748</v>
      </c>
      <c r="C594" s="509" t="s">
        <v>3165</v>
      </c>
      <c r="D594" s="509"/>
      <c r="E594" s="510" t="s">
        <v>3787</v>
      </c>
      <c r="F594" s="511">
        <f>IFERROR(IF(MID(C594,1,3)="KIT",VLOOKUP(C594,Kits!C:P,14,0),VLOOKUP(C594,'Pricing source'!B:L,3,0)),0)</f>
        <v>2356</v>
      </c>
      <c r="G594" s="730"/>
    </row>
    <row r="595" spans="1:7">
      <c r="A595" s="548"/>
      <c r="B595" s="731"/>
      <c r="C595" s="732"/>
      <c r="D595" s="732"/>
      <c r="E595" s="554"/>
      <c r="F595" s="558"/>
      <c r="G595" s="550"/>
    </row>
    <row r="596" spans="1:7" ht="18.75">
      <c r="A596" s="799" t="str">
        <f>'Títulos y textos'!A130</f>
        <v>FAN COILS SMART DE CONDUCTOS SLIM MULTI ZONA</v>
      </c>
      <c r="B596" s="552"/>
      <c r="C596" s="553"/>
      <c r="D596" s="553"/>
      <c r="E596" s="554"/>
      <c r="F596" s="550"/>
      <c r="G596" s="550"/>
    </row>
    <row r="597" spans="1:7">
      <c r="A597" s="581"/>
      <c r="B597" s="581"/>
      <c r="C597" s="581"/>
      <c r="D597" s="581"/>
      <c r="E597" s="581"/>
      <c r="F597" s="581"/>
      <c r="G597" s="550"/>
    </row>
    <row r="598" spans="1:7" ht="14.1" customHeight="1">
      <c r="A598" s="548"/>
      <c r="B598" s="550"/>
      <c r="C598" s="784"/>
      <c r="D598" s="784"/>
      <c r="E598" s="554"/>
      <c r="F598" s="558"/>
      <c r="G598" s="550"/>
    </row>
    <row r="599" spans="1:7" s="322" customFormat="1" ht="14.1" customHeight="1">
      <c r="A599" s="559" t="str">
        <f>'Títulos y textos'!A131</f>
        <v>FAN COILS SMART DE CONDUCTOS SLIM MULTI ZONA CON MANDO DE PARED IR</v>
      </c>
      <c r="B599" s="785"/>
      <c r="C599" s="786"/>
      <c r="D599" s="786"/>
      <c r="E599" s="554"/>
      <c r="F599" s="787"/>
      <c r="G599" s="785"/>
    </row>
    <row r="600" spans="1:7" s="309" customFormat="1" ht="14.1" customHeight="1">
      <c r="A600" s="730"/>
      <c r="B600" s="499" t="str">
        <f>IF(MID(C600,1,3)="KIT",_xlfn.XLOOKUP(C600,Kits!C:C,Kits!B:B,"-",0,1),VLOOKUP(C600,'Pricing source'!B:C,2,0))</f>
        <v>4010869594035</v>
      </c>
      <c r="C600" s="500" t="s">
        <v>3194</v>
      </c>
      <c r="D600" s="500"/>
      <c r="E600" s="501" t="s">
        <v>3762</v>
      </c>
      <c r="F600" s="502">
        <f>IFERROR(IF(MID(C600,1,3)="KIT",VLOOKUP(C600,Kits!C:P,14,0),VLOOKUP(C600,'Pricing source'!B:L,3,0)),0)</f>
        <v>2037</v>
      </c>
      <c r="G600" s="730"/>
    </row>
    <row r="601" spans="1:7" s="309" customFormat="1" ht="14.1" customHeight="1">
      <c r="A601" s="730"/>
      <c r="B601" s="503" t="str">
        <f>IF(MID(C601,1,3)="KIT",_xlfn.XLOOKUP(C601,Kits!C:C,Kits!B:B,"-",0,1),VLOOKUP(C601,'Pricing source'!B:C,2,0))</f>
        <v>4010869593878</v>
      </c>
      <c r="C601" s="523" t="s">
        <v>3178</v>
      </c>
      <c r="D601" s="523"/>
      <c r="E601" s="504" t="s">
        <v>3763</v>
      </c>
      <c r="F601" s="505">
        <f>IFERROR(IF(MID(C601,1,3)="KIT",VLOOKUP(C601,Kits!C:P,14,0),VLOOKUP(C601,'Pricing source'!B:L,3,0)),0)</f>
        <v>1989</v>
      </c>
      <c r="G601" s="730"/>
    </row>
    <row r="602" spans="1:7" s="309" customFormat="1" ht="14.1" customHeight="1">
      <c r="A602" s="730"/>
      <c r="B602" s="503" t="str">
        <f>IF(MID(C602,1,3)="KIT",_xlfn.XLOOKUP(C602,Kits!C:C,Kits!B:B,"-",0,1),VLOOKUP(C602,'Pricing source'!B:C,2,0))</f>
        <v>4010869594042</v>
      </c>
      <c r="C602" s="523" t="s">
        <v>3195</v>
      </c>
      <c r="D602" s="523"/>
      <c r="E602" s="504" t="s">
        <v>3764</v>
      </c>
      <c r="F602" s="505">
        <f>IFERROR(IF(MID(C602,1,3)="KIT",VLOOKUP(C602,Kits!C:P,14,0),VLOOKUP(C602,'Pricing source'!B:L,3,0)),0)</f>
        <v>3037</v>
      </c>
      <c r="G602" s="730"/>
    </row>
    <row r="603" spans="1:7" s="309" customFormat="1" ht="14.1" customHeight="1">
      <c r="A603" s="730"/>
      <c r="B603" s="503" t="str">
        <f>IF(MID(C603,1,3)="KIT",_xlfn.XLOOKUP(C603,Kits!C:C,Kits!B:B,"-",0,1),VLOOKUP(C603,'Pricing source'!B:C,2,0))</f>
        <v>4010869593885</v>
      </c>
      <c r="C603" s="523" t="s">
        <v>3179</v>
      </c>
      <c r="D603" s="523"/>
      <c r="E603" s="504" t="s">
        <v>3765</v>
      </c>
      <c r="F603" s="505">
        <f>IFERROR(IF(MID(C603,1,3)="KIT",VLOOKUP(C603,Kits!C:P,14,0),VLOOKUP(C603,'Pricing source'!B:L,3,0)),0)</f>
        <v>2989</v>
      </c>
      <c r="G603" s="730"/>
    </row>
    <row r="604" spans="1:7" s="309" customFormat="1" ht="14.1" customHeight="1">
      <c r="A604" s="730"/>
      <c r="B604" s="503" t="str">
        <f>IF(MID(C604,1,3)="KIT",_xlfn.XLOOKUP(C604,Kits!C:C,Kits!B:B,"-",0,1),VLOOKUP(C604,'Pricing source'!B:C,2,0))</f>
        <v>4010869594059</v>
      </c>
      <c r="C604" s="523" t="s">
        <v>3196</v>
      </c>
      <c r="D604" s="523"/>
      <c r="E604" s="504" t="s">
        <v>3766</v>
      </c>
      <c r="F604" s="505">
        <f>IFERROR(IF(MID(C604,1,3)="KIT",VLOOKUP(C604,Kits!C:P,14,0),VLOOKUP(C604,'Pricing source'!B:L,3,0)),0)</f>
        <v>3403</v>
      </c>
      <c r="G604" s="730"/>
    </row>
    <row r="605" spans="1:7" s="309" customFormat="1" ht="14.1" customHeight="1">
      <c r="A605" s="730"/>
      <c r="B605" s="503" t="str">
        <f>IF(MID(C605,1,3)="KIT",_xlfn.XLOOKUP(C605,Kits!C:C,Kits!B:B,"-",0,1),VLOOKUP(C605,'Pricing source'!B:C,2,0))</f>
        <v>4010869593892</v>
      </c>
      <c r="C605" s="523" t="s">
        <v>3180</v>
      </c>
      <c r="D605" s="523"/>
      <c r="E605" s="504" t="s">
        <v>3767</v>
      </c>
      <c r="F605" s="505">
        <f>IFERROR(IF(MID(C605,1,3)="KIT",VLOOKUP(C605,Kits!C:P,14,0),VLOOKUP(C605,'Pricing source'!B:L,3,0)),0)</f>
        <v>3359</v>
      </c>
      <c r="G605" s="730"/>
    </row>
    <row r="606" spans="1:7" s="309" customFormat="1" ht="14.1" customHeight="1">
      <c r="A606" s="548"/>
      <c r="B606" s="503" t="str">
        <f>IF(MID(C606,1,3)="KIT",_xlfn.XLOOKUP(C606,Kits!C:C,Kits!B:B,"-",0,1),VLOOKUP(C606,'Pricing source'!B:C,2,0))</f>
        <v>4010869594066</v>
      </c>
      <c r="C606" s="523" t="s">
        <v>3197</v>
      </c>
      <c r="D606" s="523"/>
      <c r="E606" s="504" t="s">
        <v>3768</v>
      </c>
      <c r="F606" s="505">
        <f>IFERROR(IF(MID(C606,1,3)="KIT",VLOOKUP(C606,Kits!C:P,14,0),VLOOKUP(C606,'Pricing source'!B:L,3,0)),0)</f>
        <v>4681</v>
      </c>
      <c r="G606" s="730"/>
    </row>
    <row r="607" spans="1:7" s="309" customFormat="1" ht="14.1" customHeight="1">
      <c r="A607" s="548"/>
      <c r="B607" s="508" t="str">
        <f>IF(MID(C607,1,3)="KIT",_xlfn.XLOOKUP(C607,Kits!C:C,Kits!B:B,"-",0,1),VLOOKUP(C607,'Pricing source'!B:C,2,0))</f>
        <v>4010869593908</v>
      </c>
      <c r="C607" s="509" t="s">
        <v>3181</v>
      </c>
      <c r="D607" s="509"/>
      <c r="E607" s="510" t="s">
        <v>3769</v>
      </c>
      <c r="F607" s="511">
        <f>IFERROR(IF(MID(C607,1,3)="KIT",VLOOKUP(C607,Kits!C:P,14,0),VLOOKUP(C607,'Pricing source'!B:L,3,0)),0)</f>
        <v>4637</v>
      </c>
      <c r="G607" s="730"/>
    </row>
    <row r="608" spans="1:7">
      <c r="A608" s="548"/>
      <c r="B608" s="731"/>
      <c r="C608" s="732"/>
      <c r="D608" s="732"/>
      <c r="E608" s="554"/>
      <c r="F608" s="558"/>
      <c r="G608" s="550"/>
    </row>
    <row r="609" spans="1:7" s="322" customFormat="1" ht="14.1" customHeight="1">
      <c r="A609" s="559" t="str">
        <f>'Títulos y textos'!A132</f>
        <v>FAN COILS SMART DE CONDUCTOS SLIM MULTI ZONA PARA CONTROL 0V ~ 10V (Modulación del ventilador)</v>
      </c>
      <c r="B609" s="785"/>
      <c r="C609" s="786"/>
      <c r="D609" s="786"/>
      <c r="E609" s="554"/>
      <c r="F609" s="787"/>
      <c r="G609" s="785"/>
    </row>
    <row r="610" spans="1:7" s="309" customFormat="1" ht="14.1" customHeight="1">
      <c r="A610" s="730"/>
      <c r="B610" s="499" t="str">
        <f>IF(MID(C610,1,3)="KIT",_xlfn.XLOOKUP(C610,Kits!C:C,Kits!B:B,"-",0,1),VLOOKUP(C610,'Pricing source'!B:C,2,0))</f>
        <v>4010869594073</v>
      </c>
      <c r="C610" s="500" t="s">
        <v>3198</v>
      </c>
      <c r="D610" s="500"/>
      <c r="E610" s="501" t="s">
        <v>3788</v>
      </c>
      <c r="F610" s="502">
        <f>IFERROR(IF(MID(C610,1,3)="KIT",VLOOKUP(C610,Kits!C:P,14,0),VLOOKUP(C610,'Pricing source'!B:L,3,0)),0)</f>
        <v>1745</v>
      </c>
      <c r="G610" s="730"/>
    </row>
    <row r="611" spans="1:7" s="309" customFormat="1" ht="14.1" customHeight="1">
      <c r="A611" s="730"/>
      <c r="B611" s="503" t="str">
        <f>IF(MID(C611,1,3)="KIT",_xlfn.XLOOKUP(C611,Kits!C:C,Kits!B:B,"-",0,1),VLOOKUP(C611,'Pricing source'!B:C,2,0))</f>
        <v>4010869593915</v>
      </c>
      <c r="C611" s="523" t="s">
        <v>3182</v>
      </c>
      <c r="D611" s="523"/>
      <c r="E611" s="504" t="s">
        <v>3789</v>
      </c>
      <c r="F611" s="505">
        <f>IFERROR(IF(MID(C611,1,3)="KIT",VLOOKUP(C611,Kits!C:P,14,0),VLOOKUP(C611,'Pricing source'!B:L,3,0)),0)</f>
        <v>1698</v>
      </c>
      <c r="G611" s="730"/>
    </row>
    <row r="612" spans="1:7" s="309" customFormat="1" ht="14.1" customHeight="1">
      <c r="A612" s="730"/>
      <c r="B612" s="503" t="str">
        <f>IF(MID(C612,1,3)="KIT",_xlfn.XLOOKUP(C612,Kits!C:C,Kits!B:B,"-",0,1),VLOOKUP(C612,'Pricing source'!B:C,2,0))</f>
        <v>4010869594080</v>
      </c>
      <c r="C612" s="523" t="s">
        <v>3199</v>
      </c>
      <c r="D612" s="523"/>
      <c r="E612" s="504" t="s">
        <v>3790</v>
      </c>
      <c r="F612" s="505">
        <f>IFERROR(IF(MID(C612,1,3)="KIT",VLOOKUP(C612,Kits!C:P,14,0),VLOOKUP(C612,'Pricing source'!B:L,3,0)),0)</f>
        <v>2581</v>
      </c>
      <c r="G612" s="730"/>
    </row>
    <row r="613" spans="1:7" s="309" customFormat="1" ht="14.1" customHeight="1">
      <c r="A613" s="730"/>
      <c r="B613" s="503" t="str">
        <f>IF(MID(C613,1,3)="KIT",_xlfn.XLOOKUP(C613,Kits!C:C,Kits!B:B,"-",0,1),VLOOKUP(C613,'Pricing source'!B:C,2,0))</f>
        <v>4010869593922</v>
      </c>
      <c r="C613" s="523" t="s">
        <v>3183</v>
      </c>
      <c r="D613" s="523"/>
      <c r="E613" s="504" t="s">
        <v>3791</v>
      </c>
      <c r="F613" s="505">
        <f>IFERROR(IF(MID(C613,1,3)="KIT",VLOOKUP(C613,Kits!C:P,14,0),VLOOKUP(C613,'Pricing source'!B:L,3,0)),0)</f>
        <v>2534</v>
      </c>
      <c r="G613" s="730"/>
    </row>
    <row r="614" spans="1:7" s="309" customFormat="1" ht="14.1" customHeight="1">
      <c r="A614" s="730"/>
      <c r="B614" s="503" t="str">
        <f>IF(MID(C614,1,3)="KIT",_xlfn.XLOOKUP(C614,Kits!C:C,Kits!B:B,"-",0,1),VLOOKUP(C614,'Pricing source'!B:C,2,0))</f>
        <v>4010869594097</v>
      </c>
      <c r="C614" s="523" t="s">
        <v>3200</v>
      </c>
      <c r="D614" s="523"/>
      <c r="E614" s="504" t="s">
        <v>3792</v>
      </c>
      <c r="F614" s="505">
        <f>IFERROR(IF(MID(C614,1,3)="KIT",VLOOKUP(C614,Kits!C:P,14,0),VLOOKUP(C614,'Pricing source'!B:L,3,0)),0)</f>
        <v>2859</v>
      </c>
      <c r="G614" s="730"/>
    </row>
    <row r="615" spans="1:7" s="309" customFormat="1" ht="14.1" customHeight="1">
      <c r="A615" s="730"/>
      <c r="B615" s="503" t="str">
        <f>IF(MID(C615,1,3)="KIT",_xlfn.XLOOKUP(C615,Kits!C:C,Kits!B:B,"-",0,1),VLOOKUP(C615,'Pricing source'!B:C,2,0))</f>
        <v>4010869593939</v>
      </c>
      <c r="C615" s="523" t="s">
        <v>3184</v>
      </c>
      <c r="D615" s="523"/>
      <c r="E615" s="504" t="s">
        <v>3793</v>
      </c>
      <c r="F615" s="505">
        <f>IFERROR(IF(MID(C615,1,3)="KIT",VLOOKUP(C615,Kits!C:P,14,0),VLOOKUP(C615,'Pricing source'!B:L,3,0)),0)</f>
        <v>2814</v>
      </c>
      <c r="G615" s="730"/>
    </row>
    <row r="616" spans="1:7" s="309" customFormat="1" ht="14.1" customHeight="1">
      <c r="A616" s="548"/>
      <c r="B616" s="503" t="str">
        <f>IF(MID(C616,1,3)="KIT",_xlfn.XLOOKUP(C616,Kits!C:C,Kits!B:B,"-",0,1),VLOOKUP(C616,'Pricing source'!B:C,2,0))</f>
        <v>4010869594103</v>
      </c>
      <c r="C616" s="523" t="s">
        <v>3201</v>
      </c>
      <c r="D616" s="523"/>
      <c r="E616" s="504" t="s">
        <v>3794</v>
      </c>
      <c r="F616" s="505">
        <f>IFERROR(IF(MID(C616,1,3)="KIT",VLOOKUP(C616,Kits!C:P,14,0),VLOOKUP(C616,'Pricing source'!B:L,3,0)),0)</f>
        <v>4037</v>
      </c>
      <c r="G616" s="730"/>
    </row>
    <row r="617" spans="1:7" s="309" customFormat="1" ht="14.1" customHeight="1">
      <c r="A617" s="548"/>
      <c r="B617" s="508" t="str">
        <f>IF(MID(C617,1,3)="KIT",_xlfn.XLOOKUP(C617,Kits!C:C,Kits!B:B,"-",0,1),VLOOKUP(C617,'Pricing source'!B:C,2,0))</f>
        <v>4010869593946</v>
      </c>
      <c r="C617" s="509" t="s">
        <v>3185</v>
      </c>
      <c r="D617" s="509"/>
      <c r="E617" s="510" t="s">
        <v>3795</v>
      </c>
      <c r="F617" s="511">
        <f>IFERROR(IF(MID(C617,1,3)="KIT",VLOOKUP(C617,Kits!C:P,14,0),VLOOKUP(C617,'Pricing source'!B:L,3,0)),0)</f>
        <v>3989</v>
      </c>
      <c r="G617" s="730"/>
    </row>
    <row r="618" spans="1:7">
      <c r="A618" s="548"/>
      <c r="B618" s="731"/>
      <c r="C618" s="732"/>
      <c r="D618" s="732"/>
      <c r="E618" s="554"/>
      <c r="F618" s="558"/>
      <c r="G618" s="550"/>
    </row>
    <row r="619" spans="1:7" ht="18.75">
      <c r="A619" s="799" t="str">
        <f>'Títulos y textos'!A133</f>
        <v>FAN COILS SMART DE CONDUCTOS MULTI ZONA</v>
      </c>
      <c r="B619" s="552"/>
      <c r="C619" s="553"/>
      <c r="D619" s="553"/>
      <c r="E619" s="554"/>
      <c r="F619" s="550"/>
      <c r="G619" s="550"/>
    </row>
    <row r="620" spans="1:7">
      <c r="A620" s="581"/>
      <c r="B620" s="581"/>
      <c r="C620" s="581"/>
      <c r="D620" s="581"/>
      <c r="E620" s="581"/>
      <c r="F620" s="581"/>
      <c r="G620" s="550"/>
    </row>
    <row r="621" spans="1:7" ht="14.1" customHeight="1">
      <c r="A621" s="548"/>
      <c r="B621" s="550"/>
      <c r="C621" s="784"/>
      <c r="D621" s="784"/>
      <c r="E621" s="554"/>
      <c r="F621" s="558"/>
      <c r="G621" s="550"/>
    </row>
    <row r="622" spans="1:7" s="322" customFormat="1" ht="14.1" customHeight="1">
      <c r="A622" s="559" t="str">
        <f>'Títulos y textos'!A134</f>
        <v>FAN COILS SMART DE CONDUCTOS MULTI ZONA CON MANDO DE PARED IR</v>
      </c>
      <c r="B622" s="785"/>
      <c r="C622" s="786"/>
      <c r="D622" s="786"/>
      <c r="E622" s="554"/>
      <c r="F622" s="787"/>
      <c r="G622" s="785"/>
    </row>
    <row r="623" spans="1:7" s="309" customFormat="1" ht="14.1" customHeight="1">
      <c r="A623" s="730"/>
      <c r="B623" s="499" t="str">
        <f>IF(MID(C623,1,3)="KIT",_xlfn.XLOOKUP(C623,Kits!C:C,Kits!B:B,"-",0,1),VLOOKUP(C623,'Pricing source'!B:C,2,0))</f>
        <v>4010869594110</v>
      </c>
      <c r="C623" s="500" t="s">
        <v>3202</v>
      </c>
      <c r="D623" s="500"/>
      <c r="E623" s="501" t="s">
        <v>3770</v>
      </c>
      <c r="F623" s="502">
        <f>IFERROR(IF(MID(C623,1,3)="KIT",VLOOKUP(C623,Kits!C:P,14,0),VLOOKUP(C623,'Pricing source'!B:L,3,0)),0)</f>
        <v>1973</v>
      </c>
      <c r="G623" s="730"/>
    </row>
    <row r="624" spans="1:7" s="309" customFormat="1" ht="14.1" customHeight="1">
      <c r="A624" s="730"/>
      <c r="B624" s="503" t="str">
        <f>IF(MID(C624,1,3)="KIT",_xlfn.XLOOKUP(C624,Kits!C:C,Kits!B:B,"-",0,1),VLOOKUP(C624,'Pricing source'!B:C,2,0))</f>
        <v>4010869593953</v>
      </c>
      <c r="C624" s="523" t="s">
        <v>3186</v>
      </c>
      <c r="D624" s="523"/>
      <c r="E624" s="504" t="s">
        <v>3771</v>
      </c>
      <c r="F624" s="505">
        <f>IFERROR(IF(MID(C624,1,3)="KIT",VLOOKUP(C624,Kits!C:P,14,0),VLOOKUP(C624,'Pricing source'!B:L,3,0)),0)</f>
        <v>1925</v>
      </c>
      <c r="G624" s="730"/>
    </row>
    <row r="625" spans="1:7" s="309" customFormat="1" ht="14.1" customHeight="1">
      <c r="A625" s="730"/>
      <c r="B625" s="503" t="str">
        <f>IF(MID(C625,1,3)="KIT",_xlfn.XLOOKUP(C625,Kits!C:C,Kits!B:B,"-",0,1),VLOOKUP(C625,'Pricing source'!B:C,2,0))</f>
        <v>4010869594127</v>
      </c>
      <c r="C625" s="523" t="s">
        <v>3203</v>
      </c>
      <c r="D625" s="523"/>
      <c r="E625" s="504" t="s">
        <v>3772</v>
      </c>
      <c r="F625" s="505">
        <f>IFERROR(IF(MID(C625,1,3)="KIT",VLOOKUP(C625,Kits!C:P,14,0),VLOOKUP(C625,'Pricing source'!B:L,3,0)),0)</f>
        <v>2973</v>
      </c>
      <c r="G625" s="730"/>
    </row>
    <row r="626" spans="1:7" s="309" customFormat="1" ht="14.1" customHeight="1">
      <c r="A626" s="730"/>
      <c r="B626" s="503" t="str">
        <f>IF(MID(C626,1,3)="KIT",_xlfn.XLOOKUP(C626,Kits!C:C,Kits!B:B,"-",0,1),VLOOKUP(C626,'Pricing source'!B:C,2,0))</f>
        <v>4010869593960</v>
      </c>
      <c r="C626" s="523" t="s">
        <v>3187</v>
      </c>
      <c r="D626" s="523"/>
      <c r="E626" s="504" t="s">
        <v>3773</v>
      </c>
      <c r="F626" s="505">
        <f>IFERROR(IF(MID(C626,1,3)="KIT",VLOOKUP(C626,Kits!C:P,14,0),VLOOKUP(C626,'Pricing source'!B:L,3,0)),0)</f>
        <v>2928</v>
      </c>
      <c r="G626" s="730"/>
    </row>
    <row r="627" spans="1:7" s="309" customFormat="1" ht="14.1" customHeight="1">
      <c r="A627" s="730"/>
      <c r="B627" s="503" t="str">
        <f>IF(MID(C627,1,3)="KIT",_xlfn.XLOOKUP(C627,Kits!C:C,Kits!B:B,"-",0,1),VLOOKUP(C627,'Pricing source'!B:C,2,0))</f>
        <v>4010869594134</v>
      </c>
      <c r="C627" s="523" t="s">
        <v>3204</v>
      </c>
      <c r="D627" s="523"/>
      <c r="E627" s="504" t="s">
        <v>3774</v>
      </c>
      <c r="F627" s="505">
        <f>IFERROR(IF(MID(C627,1,3)="KIT",VLOOKUP(C627,Kits!C:P,14,0),VLOOKUP(C627,'Pricing source'!B:L,3,0)),0)</f>
        <v>3339</v>
      </c>
      <c r="G627" s="730"/>
    </row>
    <row r="628" spans="1:7" s="309" customFormat="1" ht="14.1" customHeight="1">
      <c r="A628" s="730"/>
      <c r="B628" s="503" t="str">
        <f>IF(MID(C628,1,3)="KIT",_xlfn.XLOOKUP(C628,Kits!C:C,Kits!B:B,"-",0,1),VLOOKUP(C628,'Pricing source'!B:C,2,0))</f>
        <v>4010869593977</v>
      </c>
      <c r="C628" s="523" t="s">
        <v>3188</v>
      </c>
      <c r="D628" s="523"/>
      <c r="E628" s="504" t="s">
        <v>3775</v>
      </c>
      <c r="F628" s="505">
        <f>IFERROR(IF(MID(C628,1,3)="KIT",VLOOKUP(C628,Kits!C:P,14,0),VLOOKUP(C628,'Pricing source'!B:L,3,0)),0)</f>
        <v>3295</v>
      </c>
      <c r="G628" s="730"/>
    </row>
    <row r="629" spans="1:7" s="309" customFormat="1" ht="14.1" customHeight="1">
      <c r="A629" s="548"/>
      <c r="B629" s="503" t="str">
        <f>IF(MID(C629,1,3)="KIT",_xlfn.XLOOKUP(C629,Kits!C:C,Kits!B:B,"-",0,1),VLOOKUP(C629,'Pricing source'!B:C,2,0))</f>
        <v>4010869594141</v>
      </c>
      <c r="C629" s="523" t="s">
        <v>3205</v>
      </c>
      <c r="D629" s="523"/>
      <c r="E629" s="504" t="s">
        <v>3776</v>
      </c>
      <c r="F629" s="505">
        <f>IFERROR(IF(MID(C629,1,3)="KIT",VLOOKUP(C629,Kits!C:P,14,0),VLOOKUP(C629,'Pricing source'!B:L,3,0)),0)</f>
        <v>4606</v>
      </c>
      <c r="G629" s="730"/>
    </row>
    <row r="630" spans="1:7" s="309" customFormat="1" ht="14.1" customHeight="1">
      <c r="A630" s="548"/>
      <c r="B630" s="508" t="str">
        <f>IF(MID(C630,1,3)="KIT",_xlfn.XLOOKUP(C630,Kits!C:C,Kits!B:B,"-",0,1),VLOOKUP(C630,'Pricing source'!B:C,2,0))</f>
        <v>4010869593984</v>
      </c>
      <c r="C630" s="509" t="s">
        <v>3189</v>
      </c>
      <c r="D630" s="509"/>
      <c r="E630" s="510" t="s">
        <v>3777</v>
      </c>
      <c r="F630" s="511">
        <f>IFERROR(IF(MID(C630,1,3)="KIT",VLOOKUP(C630,Kits!C:P,14,0),VLOOKUP(C630,'Pricing source'!B:L,3,0)),0)</f>
        <v>4562</v>
      </c>
      <c r="G630" s="730"/>
    </row>
    <row r="631" spans="1:7">
      <c r="A631" s="548"/>
      <c r="B631" s="731"/>
      <c r="C631" s="732"/>
      <c r="D631" s="732"/>
      <c r="E631" s="554"/>
      <c r="F631" s="558"/>
      <c r="G631" s="550"/>
    </row>
    <row r="632" spans="1:7" s="322" customFormat="1" ht="14.1" customHeight="1">
      <c r="A632" s="559" t="str">
        <f>'Títulos y textos'!A135</f>
        <v>FAN COILS SMART DE CONDUCTOS MULTI ZONA PARA CONTROL 0V ~ 10V (Modulación del ventilador)</v>
      </c>
      <c r="B632" s="785"/>
      <c r="C632" s="786"/>
      <c r="D632" s="786"/>
      <c r="E632" s="554"/>
      <c r="F632" s="787"/>
      <c r="G632" s="785"/>
    </row>
    <row r="633" spans="1:7" s="309" customFormat="1" ht="14.1" customHeight="1">
      <c r="A633" s="730"/>
      <c r="B633" s="499" t="str">
        <f>IF(MID(C633,1,3)="KIT",_xlfn.XLOOKUP(C633,Kits!C:C,Kits!B:B,"-",0,1),VLOOKUP(C633,'Pricing source'!B:C,2,0))</f>
        <v>4010869594158</v>
      </c>
      <c r="C633" s="500" t="s">
        <v>3206</v>
      </c>
      <c r="D633" s="500"/>
      <c r="E633" s="501" t="s">
        <v>3837</v>
      </c>
      <c r="F633" s="502">
        <f>IFERROR(IF(MID(C633,1,3)="KIT",VLOOKUP(C633,Kits!C:P,14,0),VLOOKUP(C633,'Pricing source'!B:L,3,0)),0)</f>
        <v>1681</v>
      </c>
      <c r="G633" s="730"/>
    </row>
    <row r="634" spans="1:7" s="309" customFormat="1" ht="14.1" customHeight="1">
      <c r="A634" s="730"/>
      <c r="B634" s="503" t="str">
        <f>IF(MID(C634,1,3)="KIT",_xlfn.XLOOKUP(C634,Kits!C:C,Kits!B:B,"-",0,1),VLOOKUP(C634,'Pricing source'!B:C,2,0))</f>
        <v>4010869593991</v>
      </c>
      <c r="C634" s="523" t="s">
        <v>3190</v>
      </c>
      <c r="D634" s="523"/>
      <c r="E634" s="504" t="s">
        <v>3838</v>
      </c>
      <c r="F634" s="505">
        <f>IFERROR(IF(MID(C634,1,3)="KIT",VLOOKUP(C634,Kits!C:P,14,0),VLOOKUP(C634,'Pricing source'!B:L,3,0)),0)</f>
        <v>1637</v>
      </c>
      <c r="G634" s="730"/>
    </row>
    <row r="635" spans="1:7" s="309" customFormat="1" ht="14.1" customHeight="1">
      <c r="A635" s="730"/>
      <c r="B635" s="503" t="str">
        <f>IF(MID(C635,1,3)="KIT",_xlfn.XLOOKUP(C635,Kits!C:C,Kits!B:B,"-",0,1),VLOOKUP(C635,'Pricing source'!B:C,2,0))</f>
        <v>4010869594165</v>
      </c>
      <c r="C635" s="523" t="s">
        <v>3207</v>
      </c>
      <c r="D635" s="523"/>
      <c r="E635" s="504" t="s">
        <v>3839</v>
      </c>
      <c r="F635" s="505">
        <f>IFERROR(IF(MID(C635,1,3)="KIT",VLOOKUP(C635,Kits!C:P,14,0),VLOOKUP(C635,'Pricing source'!B:L,3,0)),0)</f>
        <v>2517</v>
      </c>
      <c r="G635" s="730"/>
    </row>
    <row r="636" spans="1:7" s="309" customFormat="1" ht="14.1" customHeight="1">
      <c r="A636" s="730"/>
      <c r="B636" s="503" t="str">
        <f>IF(MID(C636,1,3)="KIT",_xlfn.XLOOKUP(C636,Kits!C:C,Kits!B:B,"-",0,1),VLOOKUP(C636,'Pricing source'!B:C,2,0))</f>
        <v>4010869594004</v>
      </c>
      <c r="C636" s="523" t="s">
        <v>3191</v>
      </c>
      <c r="D636" s="523"/>
      <c r="E636" s="504" t="s">
        <v>3840</v>
      </c>
      <c r="F636" s="505">
        <f>IFERROR(IF(MID(C636,1,3)="KIT",VLOOKUP(C636,Kits!C:P,14,0),VLOOKUP(C636,'Pricing source'!B:L,3,0)),0)</f>
        <v>2470</v>
      </c>
      <c r="G636" s="730"/>
    </row>
    <row r="637" spans="1:7" s="309" customFormat="1" ht="14.1" customHeight="1">
      <c r="A637" s="730"/>
      <c r="B637" s="503" t="str">
        <f>IF(MID(C637,1,3)="KIT",_xlfn.XLOOKUP(C637,Kits!C:C,Kits!B:B,"-",0,1),VLOOKUP(C637,'Pricing source'!B:C,2,0))</f>
        <v>4010869594172</v>
      </c>
      <c r="C637" s="523" t="s">
        <v>3208</v>
      </c>
      <c r="D637" s="523"/>
      <c r="E637" s="504" t="s">
        <v>3841</v>
      </c>
      <c r="F637" s="505">
        <f>IFERROR(IF(MID(C637,1,3)="KIT",VLOOKUP(C637,Kits!C:P,14,0),VLOOKUP(C637,'Pricing source'!B:L,3,0)),0)</f>
        <v>2795</v>
      </c>
      <c r="G637" s="730"/>
    </row>
    <row r="638" spans="1:7" s="309" customFormat="1" ht="14.1" customHeight="1">
      <c r="A638" s="730"/>
      <c r="B638" s="503" t="str">
        <f>IF(MID(C638,1,3)="KIT",_xlfn.XLOOKUP(C638,Kits!C:C,Kits!B:B,"-",0,1),VLOOKUP(C638,'Pricing source'!B:C,2,0))</f>
        <v>4010869594011</v>
      </c>
      <c r="C638" s="523" t="s">
        <v>3192</v>
      </c>
      <c r="D638" s="523"/>
      <c r="E638" s="504" t="s">
        <v>3842</v>
      </c>
      <c r="F638" s="505">
        <f>IFERROR(IF(MID(C638,1,3)="KIT",VLOOKUP(C638,Kits!C:P,14,0),VLOOKUP(C638,'Pricing source'!B:L,3,0)),0)</f>
        <v>2750</v>
      </c>
      <c r="G638" s="730"/>
    </row>
    <row r="639" spans="1:7" s="309" customFormat="1" ht="14.1" customHeight="1">
      <c r="A639" s="730"/>
      <c r="B639" s="503" t="str">
        <f>IF(MID(C639,1,3)="KIT",_xlfn.XLOOKUP(C639,Kits!C:C,Kits!B:B,"-",0,1),VLOOKUP(C639,'Pricing source'!B:C,2,0))</f>
        <v>4010869594189</v>
      </c>
      <c r="C639" s="523" t="s">
        <v>3209</v>
      </c>
      <c r="D639" s="523"/>
      <c r="E639" s="504" t="s">
        <v>3843</v>
      </c>
      <c r="F639" s="505">
        <f>IFERROR(IF(MID(C639,1,3)="KIT",VLOOKUP(C639,Kits!C:P,14,0),VLOOKUP(C639,'Pricing source'!B:L,3,0)),0)</f>
        <v>3973</v>
      </c>
      <c r="G639" s="730"/>
    </row>
    <row r="640" spans="1:7" s="309" customFormat="1" ht="14.1" customHeight="1">
      <c r="A640" s="548"/>
      <c r="B640" s="508" t="str">
        <f>IF(MID(C640,1,3)="KIT",_xlfn.XLOOKUP(C640,Kits!C:C,Kits!B:B,"-",0,1),VLOOKUP(C640,'Pricing source'!B:C,2,0))</f>
        <v>4010869594028</v>
      </c>
      <c r="C640" s="509" t="s">
        <v>3193</v>
      </c>
      <c r="D640" s="509"/>
      <c r="E640" s="510" t="s">
        <v>3796</v>
      </c>
      <c r="F640" s="511">
        <f>IFERROR(IF(MID(C640,1,3)="KIT",VLOOKUP(C640,Kits!C:P,14,0),VLOOKUP(C640,'Pricing source'!B:L,3,0)),0)</f>
        <v>3928</v>
      </c>
      <c r="G640" s="730"/>
    </row>
    <row r="641" spans="1:7">
      <c r="A641" s="548"/>
      <c r="B641" s="731"/>
      <c r="C641" s="732"/>
      <c r="D641" s="732"/>
      <c r="E641" s="554"/>
      <c r="F641" s="558"/>
      <c r="G641" s="550"/>
    </row>
    <row r="642" spans="1:7" ht="18.75">
      <c r="A642" s="799" t="str">
        <f>'Títulos y textos'!A136</f>
        <v>ACCESORIOS FAN COILS SMART</v>
      </c>
      <c r="B642" s="552"/>
      <c r="C642" s="553"/>
      <c r="D642" s="553"/>
      <c r="E642" s="554"/>
      <c r="F642" s="550"/>
      <c r="G642" s="550"/>
    </row>
    <row r="643" spans="1:7">
      <c r="A643" s="581"/>
      <c r="B643" s="581"/>
      <c r="C643" s="581"/>
      <c r="D643" s="581"/>
      <c r="E643" s="581"/>
      <c r="F643" s="581"/>
      <c r="G643" s="550"/>
    </row>
    <row r="644" spans="1:7" ht="14.1" customHeight="1">
      <c r="A644" s="548"/>
      <c r="B644" s="550"/>
      <c r="C644" s="784"/>
      <c r="D644" s="784"/>
      <c r="E644" s="554"/>
      <c r="F644" s="558"/>
      <c r="G644" s="550"/>
    </row>
    <row r="645" spans="1:7" s="322" customFormat="1" ht="14.1" customHeight="1">
      <c r="A645" s="559" t="str">
        <f>'Títulos y textos'!A136</f>
        <v>ACCESORIOS FAN COILS SMART</v>
      </c>
      <c r="B645" s="785"/>
      <c r="C645" s="786"/>
      <c r="D645" s="786"/>
      <c r="E645" s="554"/>
      <c r="F645" s="787"/>
      <c r="G645" s="785"/>
    </row>
    <row r="646" spans="1:7" s="309" customFormat="1" ht="14.1" customHeight="1">
      <c r="A646" s="730"/>
      <c r="B646" s="499" t="str">
        <f>IF(MID(C646,1,3)="KIT",_xlfn.XLOOKUP(C646,Kits!C:C,Kits!B:B,"-",0,1),VLOOKUP(C646,'Pricing source'!B:C,2,0))</f>
        <v>4010869594677</v>
      </c>
      <c r="C646" s="500" t="s">
        <v>3237</v>
      </c>
      <c r="D646" s="500"/>
      <c r="E646" s="501" t="s">
        <v>3736</v>
      </c>
      <c r="F646" s="502">
        <f>IFERROR(IF(MID(C646,1,3)="KIT",VLOOKUP(C646,Kits!C:P,14,0),VLOOKUP(C646,'Pricing source'!B:L,3,0)),0)</f>
        <v>275</v>
      </c>
      <c r="G646" s="730"/>
    </row>
    <row r="647" spans="1:7" s="309" customFormat="1" ht="14.1" customHeight="1">
      <c r="A647" s="730"/>
      <c r="B647" s="503" t="str">
        <f>IF(MID(C647,1,3)="KIT",_xlfn.XLOOKUP(C647,Kits!C:C,Kits!B:B,"-",0,1),VLOOKUP(C647,'Pricing source'!B:C,2,0))</f>
        <v>4010869594691</v>
      </c>
      <c r="C647" s="523" t="s">
        <v>3239</v>
      </c>
      <c r="D647" s="523"/>
      <c r="E647" s="504" t="s">
        <v>3902</v>
      </c>
      <c r="F647" s="505">
        <f>IFERROR(IF(MID(C647,1,3)="KIT",VLOOKUP(C647,Kits!C:P,14,0),VLOOKUP(C647,'Pricing source'!B:L,3,0)),0)</f>
        <v>306</v>
      </c>
      <c r="G647" s="730"/>
    </row>
    <row r="648" spans="1:7" s="309" customFormat="1" ht="14.1" customHeight="1">
      <c r="A648" s="730"/>
      <c r="B648" s="503" t="str">
        <f>IF(MID(C648,1,3)="KIT",_xlfn.XLOOKUP(C648,Kits!C:C,Kits!B:B,"-",0,1),VLOOKUP(C648,'Pricing source'!B:C,2,0))</f>
        <v>4010869594684</v>
      </c>
      <c r="C648" s="523" t="s">
        <v>3238</v>
      </c>
      <c r="D648" s="523"/>
      <c r="E648" s="504" t="s">
        <v>3737</v>
      </c>
      <c r="F648" s="505">
        <f>IFERROR(IF(MID(C648,1,3)="KIT",VLOOKUP(C648,Kits!C:P,14,0),VLOOKUP(C648,'Pricing source'!B:L,3,0)),0)</f>
        <v>212</v>
      </c>
      <c r="G648" s="730"/>
    </row>
    <row r="649" spans="1:7" s="309" customFormat="1" ht="14.1" customHeight="1">
      <c r="A649" s="730"/>
      <c r="B649" s="503" t="str">
        <f>IF(MID(C649,1,3)="KIT",_xlfn.XLOOKUP(C649,Kits!C:C,Kits!B:B,"-",0,1),VLOOKUP(C649,'Pricing source'!B:C,2,0))</f>
        <v>4010869594585</v>
      </c>
      <c r="C649" s="523" t="s">
        <v>3235</v>
      </c>
      <c r="D649" s="523"/>
      <c r="E649" s="504" t="s">
        <v>3738</v>
      </c>
      <c r="F649" s="505">
        <f>IFERROR(IF(MID(C649,1,3)="KIT",VLOOKUP(C649,Kits!C:P,14,0),VLOOKUP(C649,'Pricing source'!B:L,3,0)),0)</f>
        <v>212</v>
      </c>
      <c r="G649" s="730"/>
    </row>
    <row r="650" spans="1:7" s="309" customFormat="1" ht="14.1" customHeight="1">
      <c r="A650" s="730"/>
      <c r="B650" s="503" t="str">
        <f>IF(MID(C650,1,3)="KIT",_xlfn.XLOOKUP(C650,Kits!C:C,Kits!B:B,"-",0,1),VLOOKUP(C650,'Pricing source'!B:C,2,0))</f>
        <v>4010869594592</v>
      </c>
      <c r="C650" s="523" t="s">
        <v>3236</v>
      </c>
      <c r="D650" s="523"/>
      <c r="E650" s="504" t="s">
        <v>3739</v>
      </c>
      <c r="F650" s="505">
        <f>IFERROR(IF(MID(C650,1,3)="KIT",VLOOKUP(C650,Kits!C:P,14,0),VLOOKUP(C650,'Pricing source'!B:L,3,0)),0)</f>
        <v>256</v>
      </c>
      <c r="G650" s="730"/>
    </row>
    <row r="651" spans="1:7" s="309" customFormat="1" ht="14.1" customHeight="1">
      <c r="A651" s="730"/>
      <c r="B651" s="503" t="str">
        <f>IF(MID(C651,1,3)="KIT",_xlfn.XLOOKUP(C651,Kits!C:C,Kits!B:B,"-",0,1),VLOOKUP(C651,'Pricing source'!B:C,2,0))</f>
        <v>4010869594707</v>
      </c>
      <c r="C651" s="523" t="s">
        <v>3240</v>
      </c>
      <c r="D651" s="523"/>
      <c r="E651" s="504" t="s">
        <v>3740</v>
      </c>
      <c r="F651" s="505">
        <f>IFERROR(IF(MID(C651,1,3)="KIT",VLOOKUP(C651,Kits!C:P,14,0),VLOOKUP(C651,'Pricing source'!B:L,3,0)),0)</f>
        <v>148</v>
      </c>
      <c r="G651" s="730"/>
    </row>
    <row r="652" spans="1:7" s="309" customFormat="1" ht="14.1" customHeight="1">
      <c r="A652" s="730"/>
      <c r="B652" s="503" t="str">
        <f>IF(MID(C652,1,3)="KIT",_xlfn.XLOOKUP(C652,Kits!C:C,Kits!B:B,"-",0,1),VLOOKUP(C652,'Pricing source'!B:C,2,0))</f>
        <v>4010869594714</v>
      </c>
      <c r="C652" s="523" t="s">
        <v>3241</v>
      </c>
      <c r="D652" s="523"/>
      <c r="E652" s="504" t="s">
        <v>3741</v>
      </c>
      <c r="F652" s="505">
        <f>IFERROR(IF(MID(C652,1,3)="KIT",VLOOKUP(C652,Kits!C:P,14,0),VLOOKUP(C652,'Pricing source'!B:L,3,0)),0)</f>
        <v>248</v>
      </c>
      <c r="G652" s="730"/>
    </row>
    <row r="653" spans="1:7" s="309" customFormat="1" ht="14.1" customHeight="1">
      <c r="A653" s="730"/>
      <c r="B653" s="503" t="str">
        <f>IF(MID(C653,1,3)="KIT",_xlfn.XLOOKUP(C653,Kits!C:C,Kits!B:B,"-",0,1),VLOOKUP(C653,'Pricing source'!B:C,2,0))</f>
        <v>4010869594721</v>
      </c>
      <c r="C653" s="523" t="s">
        <v>3242</v>
      </c>
      <c r="D653" s="523"/>
      <c r="E653" s="504" t="s">
        <v>3742</v>
      </c>
      <c r="F653" s="505">
        <f>IFERROR(IF(MID(C653,1,3)="KIT",VLOOKUP(C653,Kits!C:P,14,0),VLOOKUP(C653,'Pricing source'!B:L,3,0)),0)</f>
        <v>203</v>
      </c>
      <c r="G653" s="730"/>
    </row>
    <row r="654" spans="1:7" s="309" customFormat="1" ht="14.1" customHeight="1">
      <c r="A654" s="730"/>
      <c r="B654" s="503" t="str">
        <f>IF(MID(C654,1,3)="KIT",_xlfn.XLOOKUP(C654,Kits!C:C,Kits!B:B,"-",0,1),VLOOKUP(C654,'Pricing source'!B:C,2,0))</f>
        <v>4010869594769</v>
      </c>
      <c r="C654" s="523" t="s">
        <v>3246</v>
      </c>
      <c r="D654" s="523"/>
      <c r="E654" s="504" t="s">
        <v>3743</v>
      </c>
      <c r="F654" s="505">
        <f>IFERROR(IF(MID(C654,1,3)="KIT",VLOOKUP(C654,Kits!C:P,14,0),VLOOKUP(C654,'Pricing source'!B:L,3,0)),0)</f>
        <v>84</v>
      </c>
      <c r="G654" s="730"/>
    </row>
    <row r="655" spans="1:7" s="309" customFormat="1" ht="14.1" customHeight="1">
      <c r="A655" s="730"/>
      <c r="B655" s="503" t="str">
        <f>IF(MID(C655,1,3)="KIT",_xlfn.XLOOKUP(C655,Kits!C:C,Kits!B:B,"-",0,1),VLOOKUP(C655,'Pricing source'!B:C,2,0))</f>
        <v>4010869594776</v>
      </c>
      <c r="C655" s="523" t="s">
        <v>3247</v>
      </c>
      <c r="D655" s="523"/>
      <c r="E655" s="504" t="s">
        <v>3744</v>
      </c>
      <c r="F655" s="505">
        <f>IFERROR(IF(MID(C655,1,3)="KIT",VLOOKUP(C655,Kits!C:P,14,0),VLOOKUP(C655,'Pricing source'!B:L,3,0)),0)</f>
        <v>98</v>
      </c>
      <c r="G655" s="730"/>
    </row>
    <row r="656" spans="1:7" s="309" customFormat="1" ht="14.1" customHeight="1">
      <c r="A656" s="730"/>
      <c r="B656" s="503" t="str">
        <f>IF(MID(C656,1,3)="KIT",_xlfn.XLOOKUP(C656,Kits!C:C,Kits!B:B,"-",0,1),VLOOKUP(C656,'Pricing source'!B:C,2,0))</f>
        <v>4010869594783</v>
      </c>
      <c r="C656" s="523" t="s">
        <v>3248</v>
      </c>
      <c r="D656" s="523"/>
      <c r="E656" s="504" t="s">
        <v>3745</v>
      </c>
      <c r="F656" s="505">
        <f>IFERROR(IF(MID(C656,1,3)="KIT",VLOOKUP(C656,Kits!C:P,14,0),VLOOKUP(C656,'Pricing source'!B:L,3,0)),0)</f>
        <v>103</v>
      </c>
      <c r="G656" s="730"/>
    </row>
    <row r="657" spans="1:7" s="309" customFormat="1" ht="14.1" customHeight="1">
      <c r="A657" s="730"/>
      <c r="B657" s="503" t="str">
        <f>IF(MID(C657,1,3)="KIT",_xlfn.XLOOKUP(C657,Kits!C:C,Kits!B:B,"-",0,1),VLOOKUP(C657,'Pricing source'!B:C,2,0))</f>
        <v>4010869594790</v>
      </c>
      <c r="C657" s="523" t="s">
        <v>3249</v>
      </c>
      <c r="D657" s="523"/>
      <c r="E657" s="504" t="s">
        <v>3746</v>
      </c>
      <c r="F657" s="505">
        <f>IFERROR(IF(MID(C657,1,3)="KIT",VLOOKUP(C657,Kits!C:P,14,0),VLOOKUP(C657,'Pricing source'!B:L,3,0)),0)</f>
        <v>128</v>
      </c>
      <c r="G657" s="730"/>
    </row>
    <row r="658" spans="1:7" s="309" customFormat="1" ht="14.1" customHeight="1">
      <c r="A658" s="730"/>
      <c r="B658" s="503" t="str">
        <f>IF(MID(C658,1,3)="KIT",_xlfn.XLOOKUP(C658,Kits!C:C,Kits!B:B,"-",0,1),VLOOKUP(C658,'Pricing source'!B:C,2,0))</f>
        <v>4010869594806</v>
      </c>
      <c r="C658" s="523" t="s">
        <v>3250</v>
      </c>
      <c r="D658" s="523"/>
      <c r="E658" s="504" t="s">
        <v>3747</v>
      </c>
      <c r="F658" s="505">
        <f>IFERROR(IF(MID(C658,1,3)="KIT",VLOOKUP(C658,Kits!C:P,14,0),VLOOKUP(C658,'Pricing source'!B:L,3,0)),0)</f>
        <v>134</v>
      </c>
      <c r="G658" s="730"/>
    </row>
    <row r="659" spans="1:7" s="309" customFormat="1" ht="14.1" customHeight="1">
      <c r="A659" s="548"/>
      <c r="B659" s="503" t="str">
        <f>IF(MID(C659,1,3)="KIT",_xlfn.XLOOKUP(C659,Kits!C:C,Kits!B:B,"-",0,1),VLOOKUP(C659,'Pricing source'!B:C,2,0))</f>
        <v>4010869594868</v>
      </c>
      <c r="C659" s="523" t="s">
        <v>3251</v>
      </c>
      <c r="D659" s="523"/>
      <c r="E659" s="504" t="s">
        <v>3748</v>
      </c>
      <c r="F659" s="505">
        <f>IFERROR(IF(MID(C659,1,3)="KIT",VLOOKUP(C659,Kits!C:P,14,0),VLOOKUP(C659,'Pricing source'!B:L,3,0)),0)</f>
        <v>78</v>
      </c>
      <c r="G659" s="730"/>
    </row>
    <row r="660" spans="1:7" s="309" customFormat="1" ht="14.1" customHeight="1">
      <c r="A660" s="548"/>
      <c r="B660" s="733" t="str">
        <f>IF(MID(C660,1,3)="KIT",_xlfn.XLOOKUP(C660,Kits!C:C,Kits!B:B,"-",0,1),VLOOKUP(C660,'Pricing source'!B:C,2,0))</f>
        <v>4010869594875</v>
      </c>
      <c r="C660" s="734" t="s">
        <v>3252</v>
      </c>
      <c r="D660" s="734"/>
      <c r="E660" s="735" t="s">
        <v>3749</v>
      </c>
      <c r="F660" s="505">
        <f>IFERROR(IF(MID(C660,1,3)="KIT",VLOOKUP(C660,Kits!C:P,14,0),VLOOKUP(C660,'Pricing source'!B:L,3,0)),0)</f>
        <v>128</v>
      </c>
      <c r="G660" s="730"/>
    </row>
    <row r="661" spans="1:7" s="309" customFormat="1" ht="14.1" customHeight="1">
      <c r="A661" s="548"/>
      <c r="B661" s="733" t="str">
        <f>IF(MID(C661,1,3)="KIT",_xlfn.XLOOKUP(C661,Kits!C:C,Kits!B:B,"-",0,1),VLOOKUP(C661,'Pricing source'!B:C,2,0))</f>
        <v>4010869594738</v>
      </c>
      <c r="C661" s="736" t="s">
        <v>3243</v>
      </c>
      <c r="D661" s="734"/>
      <c r="E661" s="735" t="s">
        <v>3750</v>
      </c>
      <c r="F661" s="505">
        <f>IFERROR(IF(MID(C661,1,3)="KIT",VLOOKUP(C661,Kits!C:P,14,0),VLOOKUP(C661,'Pricing source'!B:L,3,0)),0)</f>
        <v>262</v>
      </c>
      <c r="G661" s="730"/>
    </row>
    <row r="662" spans="1:7" s="309" customFormat="1" ht="14.1" customHeight="1">
      <c r="A662" s="548"/>
      <c r="B662" s="733" t="str">
        <f>IF(MID(C662,1,3)="KIT",_xlfn.XLOOKUP(C662,Kits!C:C,Kits!B:B,"-",0,1),VLOOKUP(C662,'Pricing source'!B:C,2,0))</f>
        <v>4010869594752</v>
      </c>
      <c r="C662" s="736" t="s">
        <v>3245</v>
      </c>
      <c r="D662" s="734"/>
      <c r="E662" s="735" t="s">
        <v>3750</v>
      </c>
      <c r="F662" s="505">
        <f>IFERROR(IF(MID(C662,1,3)="KIT",VLOOKUP(C662,Kits!C:P,14,0),VLOOKUP(C662,'Pricing source'!B:L,3,0)),0)</f>
        <v>231</v>
      </c>
      <c r="G662" s="730"/>
    </row>
    <row r="663" spans="1:7" s="309" customFormat="1" ht="14.1" customHeight="1">
      <c r="A663" s="548"/>
      <c r="B663" s="733" t="str">
        <f>IF(MID(C663,1,3)="KIT",_xlfn.XLOOKUP(C663,Kits!C:C,Kits!B:B,"-",0,1),VLOOKUP(C663,'Pricing source'!B:C,2,0))</f>
        <v>4010869594745</v>
      </c>
      <c r="C663" s="736" t="s">
        <v>3244</v>
      </c>
      <c r="D663" s="734"/>
      <c r="E663" s="735" t="s">
        <v>3751</v>
      </c>
      <c r="F663" s="505">
        <f>IFERROR(IF(MID(C663,1,3)="KIT",VLOOKUP(C663,Kits!C:P,14,0),VLOOKUP(C663,'Pricing source'!B:L,3,0)),0)</f>
        <v>217</v>
      </c>
      <c r="G663" s="730"/>
    </row>
    <row r="664" spans="1:7" s="309" customFormat="1" ht="14.1" customHeight="1">
      <c r="A664" s="548"/>
      <c r="B664" s="733" t="str">
        <f>IF(MID(C664,1,3)="KIT",_xlfn.XLOOKUP(C664,Kits!C:C,Kits!B:B,"-",0,1),VLOOKUP(C664,'Pricing source'!B:C,2,0))</f>
        <v>4010869594721</v>
      </c>
      <c r="C664" s="736" t="s">
        <v>3242</v>
      </c>
      <c r="D664" s="734"/>
      <c r="E664" s="735" t="s">
        <v>3751</v>
      </c>
      <c r="F664" s="505">
        <f>IFERROR(IF(MID(C664,1,3)="KIT",VLOOKUP(C664,Kits!C:P,14,0),VLOOKUP(C664,'Pricing source'!B:L,3,0)),0)</f>
        <v>203</v>
      </c>
      <c r="G664" s="730"/>
    </row>
    <row r="665" spans="1:7" s="309" customFormat="1" ht="14.1" customHeight="1">
      <c r="A665" s="548"/>
      <c r="B665" s="733" t="str">
        <f>IF(MID(C665,1,3)="KIT",_xlfn.XLOOKUP(C665,Kits!C:C,Kits!B:B,"-",0,1),VLOOKUP(C665,'Pricing source'!B:C,2,0))</f>
        <v>4010869594912</v>
      </c>
      <c r="C665" s="737" t="s">
        <v>3254</v>
      </c>
      <c r="D665" s="734"/>
      <c r="E665" s="735" t="s">
        <v>3898</v>
      </c>
      <c r="F665" s="505">
        <f>IFERROR(IF(MID(C665,1,3)="KIT",VLOOKUP(C665,Kits!C:P,14,0),VLOOKUP(C665,'Pricing source'!B:L,3,0)),0)</f>
        <v>248</v>
      </c>
      <c r="G665" s="730"/>
    </row>
    <row r="666" spans="1:7" s="309" customFormat="1" ht="14.1" customHeight="1">
      <c r="A666" s="548"/>
      <c r="B666" s="527" t="str">
        <f>IF(MID(C666,1,3)="KIT",_xlfn.XLOOKUP(C666,Kits!C:C,Kits!B:B,"-",0,1),VLOOKUP(C666,'Pricing source'!B:C,2,0))</f>
        <v>4010869594721</v>
      </c>
      <c r="C666" s="738" t="s">
        <v>3242</v>
      </c>
      <c r="D666" s="547"/>
      <c r="E666" s="510" t="s">
        <v>3899</v>
      </c>
      <c r="F666" s="511">
        <f>IFERROR(IF(MID(C666,1,3)="KIT",VLOOKUP(C666,Kits!C:P,14,0),VLOOKUP(C666,'Pricing source'!B:L,3,0)),0)</f>
        <v>203</v>
      </c>
      <c r="G666" s="730"/>
    </row>
    <row r="667" spans="1:7">
      <c r="A667" s="548"/>
      <c r="B667" s="731"/>
      <c r="C667" s="732"/>
      <c r="D667" s="732"/>
      <c r="E667" s="554"/>
      <c r="F667" s="558"/>
      <c r="G667" s="550"/>
    </row>
    <row r="668" spans="1:7" ht="18.75">
      <c r="A668" s="793" t="str">
        <f>'Títulos y textos'!A138</f>
        <v>FAN COILS COMFORT CONSOLA DE SUELO</v>
      </c>
      <c r="B668" s="552"/>
      <c r="C668" s="553"/>
      <c r="D668" s="553"/>
      <c r="E668" s="554"/>
      <c r="F668" s="550"/>
      <c r="G668" s="550"/>
    </row>
    <row r="669" spans="1:7">
      <c r="A669" s="581"/>
      <c r="B669" s="581"/>
      <c r="C669" s="581"/>
      <c r="D669" s="581"/>
      <c r="E669" s="581"/>
      <c r="F669" s="581"/>
      <c r="G669" s="550"/>
    </row>
    <row r="670" spans="1:7" ht="14.1" customHeight="1">
      <c r="A670" s="548"/>
      <c r="B670" s="550"/>
      <c r="C670" s="784"/>
      <c r="D670" s="784"/>
      <c r="E670" s="554"/>
      <c r="F670" s="558"/>
      <c r="G670" s="550"/>
    </row>
    <row r="671" spans="1:7" s="322" customFormat="1" ht="14.1" customHeight="1">
      <c r="A671" s="559" t="str">
        <f>'Títulos y textos'!A139</f>
        <v>FAN COILS COMFORT CONSOLA DE SUELO 2 TUBOS, VENTILADOR AC Y CONEXIONES A IZQUIERDAS</v>
      </c>
      <c r="B671" s="785"/>
      <c r="C671" s="786"/>
      <c r="D671" s="786"/>
      <c r="E671" s="554"/>
      <c r="F671" s="787"/>
      <c r="G671" s="785"/>
    </row>
    <row r="672" spans="1:7" s="309" customFormat="1" ht="14.1" customHeight="1">
      <c r="A672" s="730"/>
      <c r="B672" s="499" t="str">
        <f>IF(MID(C672,1,3)="KIT",_xlfn.XLOOKUP(C672,Kits!C:C,Kits!B:B,"-",0,1),VLOOKUP(C672,'Pricing source'!B:C,2,0))</f>
        <v>4010869405324</v>
      </c>
      <c r="C672" s="500" t="s">
        <v>1633</v>
      </c>
      <c r="D672" s="500"/>
      <c r="E672" s="501" t="s">
        <v>4310</v>
      </c>
      <c r="F672" s="502">
        <f>IFERROR(IF(MID(C672,1,3)="KIT",VLOOKUP(C672,Kits!C:P,14,0),VLOOKUP(C672,'Pricing source'!B:L,3,0)),0)</f>
        <v>500</v>
      </c>
      <c r="G672" s="730"/>
    </row>
    <row r="673" spans="1:7" s="309" customFormat="1" ht="14.1" customHeight="1">
      <c r="A673" s="730"/>
      <c r="B673" s="503" t="str">
        <f>IF(MID(C673,1,3)="KIT",_xlfn.XLOOKUP(C673,Kits!C:C,Kits!B:B,"-",0,1),VLOOKUP(C673,'Pricing source'!B:C,2,0))</f>
        <v>4010869405331</v>
      </c>
      <c r="C673" s="523" t="s">
        <v>1634</v>
      </c>
      <c r="D673" s="523"/>
      <c r="E673" s="504" t="s">
        <v>4311</v>
      </c>
      <c r="F673" s="505">
        <f>IFERROR(IF(MID(C673,1,3)="KIT",VLOOKUP(C673,Kits!C:P,14,0),VLOOKUP(C673,'Pricing source'!B:L,3,0)),0)</f>
        <v>523</v>
      </c>
      <c r="G673" s="730"/>
    </row>
    <row r="674" spans="1:7" s="309" customFormat="1" ht="14.1" customHeight="1">
      <c r="A674" s="730"/>
      <c r="B674" s="503" t="str">
        <f>IF(MID(C674,1,3)="KIT",_xlfn.XLOOKUP(C674,Kits!C:C,Kits!B:B,"-",0,1),VLOOKUP(C674,'Pricing source'!B:C,2,0))</f>
        <v>4010869405355</v>
      </c>
      <c r="C674" s="523" t="s">
        <v>1635</v>
      </c>
      <c r="D674" s="523"/>
      <c r="E674" s="504" t="s">
        <v>4312</v>
      </c>
      <c r="F674" s="505">
        <f>IFERROR(IF(MID(C674,1,3)="KIT",VLOOKUP(C674,Kits!C:P,14,0),VLOOKUP(C674,'Pricing source'!B:L,3,0)),0)</f>
        <v>564</v>
      </c>
      <c r="G674" s="730"/>
    </row>
    <row r="675" spans="1:7" s="309" customFormat="1" ht="14.1" customHeight="1">
      <c r="A675" s="730"/>
      <c r="B675" s="503" t="str">
        <f>IF(MID(C675,1,3)="KIT",_xlfn.XLOOKUP(C675,Kits!C:C,Kits!B:B,"-",0,1),VLOOKUP(C675,'Pricing source'!B:C,2,0))</f>
        <v>4010869405362</v>
      </c>
      <c r="C675" s="523" t="s">
        <v>1636</v>
      </c>
      <c r="D675" s="523"/>
      <c r="E675" s="504" t="s">
        <v>4313</v>
      </c>
      <c r="F675" s="505">
        <f>IFERROR(IF(MID(C675,1,3)="KIT",VLOOKUP(C675,Kits!C:P,14,0),VLOOKUP(C675,'Pricing source'!B:L,3,0)),0)</f>
        <v>665</v>
      </c>
      <c r="G675" s="730"/>
    </row>
    <row r="676" spans="1:7" s="309" customFormat="1" ht="14.1" customHeight="1">
      <c r="A676" s="730"/>
      <c r="B676" s="503" t="str">
        <f>IF(MID(C676,1,3)="KIT",_xlfn.XLOOKUP(C676,Kits!C:C,Kits!B:B,"-",0,1),VLOOKUP(C676,'Pricing source'!B:C,2,0))</f>
        <v>4010869405379</v>
      </c>
      <c r="C676" s="523" t="s">
        <v>1637</v>
      </c>
      <c r="D676" s="523"/>
      <c r="E676" s="504" t="s">
        <v>4314</v>
      </c>
      <c r="F676" s="505">
        <f>IFERROR(IF(MID(C676,1,3)="KIT",VLOOKUP(C676,Kits!C:P,14,0),VLOOKUP(C676,'Pricing source'!B:L,3,0)),0)</f>
        <v>747</v>
      </c>
      <c r="G676" s="730"/>
    </row>
    <row r="677" spans="1:7" s="309" customFormat="1" ht="14.1" customHeight="1">
      <c r="A677" s="548"/>
      <c r="B677" s="503" t="str">
        <f>IF(MID(C677,1,3)="KIT",_xlfn.XLOOKUP(C677,Kits!C:C,Kits!B:B,"-",0,1),VLOOKUP(C677,'Pricing source'!B:C,2,0))</f>
        <v>4010869405386</v>
      </c>
      <c r="C677" s="523" t="s">
        <v>1638</v>
      </c>
      <c r="D677" s="523"/>
      <c r="E677" s="504" t="s">
        <v>4315</v>
      </c>
      <c r="F677" s="505">
        <f>IFERROR(IF(MID(C677,1,3)="KIT",VLOOKUP(C677,Kits!C:P,14,0),VLOOKUP(C677,'Pricing source'!B:L,3,0)),0)</f>
        <v>816</v>
      </c>
      <c r="G677" s="730"/>
    </row>
    <row r="678" spans="1:7" s="309" customFormat="1" ht="14.1" customHeight="1">
      <c r="A678" s="548"/>
      <c r="B678" s="508" t="str">
        <f>IF(MID(C678,1,3)="KIT",_xlfn.XLOOKUP(C678,Kits!C:C,Kits!B:B,"-",0,1),VLOOKUP(C678,'Pricing source'!B:C,2,0))</f>
        <v>4010869405393</v>
      </c>
      <c r="C678" s="509" t="s">
        <v>1639</v>
      </c>
      <c r="D678" s="509"/>
      <c r="E678" s="510" t="s">
        <v>4316</v>
      </c>
      <c r="F678" s="511">
        <f>IFERROR(IF(MID(C678,1,3)="KIT",VLOOKUP(C678,Kits!C:P,14,0),VLOOKUP(C678,'Pricing source'!B:L,3,0)),0)</f>
        <v>924</v>
      </c>
      <c r="G678" s="730"/>
    </row>
    <row r="679" spans="1:7">
      <c r="A679" s="548"/>
      <c r="B679" s="731"/>
      <c r="C679" s="732"/>
      <c r="D679" s="732"/>
      <c r="E679" s="554"/>
      <c r="F679" s="558"/>
      <c r="G679" s="550"/>
    </row>
    <row r="680" spans="1:7" s="322" customFormat="1" ht="14.1" customHeight="1">
      <c r="A680" s="559" t="str">
        <f>'Títulos y textos'!A140</f>
        <v>FAN COILS COMFORT CONSOLA DE SUELO 2 TUBOS, VENTILADOR AC Y CONEXIONES A DERECHAS</v>
      </c>
      <c r="B680" s="785"/>
      <c r="C680" s="786"/>
      <c r="D680" s="786"/>
      <c r="E680" s="554"/>
      <c r="F680" s="787"/>
      <c r="G680" s="785"/>
    </row>
    <row r="681" spans="1:7" s="309" customFormat="1" ht="14.1" customHeight="1">
      <c r="A681" s="730"/>
      <c r="B681" s="499" t="str">
        <f>IF(MID(C681,1,3)="KIT",_xlfn.XLOOKUP(C681,Kits!C:C,Kits!B:B,"-",0,1),VLOOKUP(C681,'Pricing source'!B:C,2,0))</f>
        <v>4010869405416</v>
      </c>
      <c r="C681" s="500" t="s">
        <v>1640</v>
      </c>
      <c r="D681" s="500"/>
      <c r="E681" s="501" t="s">
        <v>4317</v>
      </c>
      <c r="F681" s="502">
        <f>IFERROR(IF(MID(C681,1,3)="KIT",VLOOKUP(C681,Kits!C:P,14,0),VLOOKUP(C681,'Pricing source'!B:L,3,0)),0)</f>
        <v>509</v>
      </c>
      <c r="G681" s="730"/>
    </row>
    <row r="682" spans="1:7" s="309" customFormat="1" ht="14.1" customHeight="1">
      <c r="A682" s="730"/>
      <c r="B682" s="503" t="str">
        <f>IF(MID(C682,1,3)="KIT",_xlfn.XLOOKUP(C682,Kits!C:C,Kits!B:B,"-",0,1),VLOOKUP(C682,'Pricing source'!B:C,2,0))</f>
        <v>4010869405430</v>
      </c>
      <c r="C682" s="523" t="s">
        <v>1641</v>
      </c>
      <c r="D682" s="523"/>
      <c r="E682" s="504" t="s">
        <v>4318</v>
      </c>
      <c r="F682" s="505">
        <f>IFERROR(IF(MID(C682,1,3)="KIT",VLOOKUP(C682,Kits!C:P,14,0),VLOOKUP(C682,'Pricing source'!B:L,3,0)),0)</f>
        <v>532</v>
      </c>
      <c r="G682" s="730"/>
    </row>
    <row r="683" spans="1:7" s="309" customFormat="1" ht="14.1" customHeight="1">
      <c r="A683" s="730"/>
      <c r="B683" s="503" t="str">
        <f>IF(MID(C683,1,3)="KIT",_xlfn.XLOOKUP(C683,Kits!C:C,Kits!B:B,"-",0,1),VLOOKUP(C683,'Pricing source'!B:C,2,0))</f>
        <v>4010869405447</v>
      </c>
      <c r="C683" s="523" t="s">
        <v>1642</v>
      </c>
      <c r="D683" s="523"/>
      <c r="E683" s="504" t="s">
        <v>4319</v>
      </c>
      <c r="F683" s="505">
        <f>IFERROR(IF(MID(C683,1,3)="KIT",VLOOKUP(C683,Kits!C:P,14,0),VLOOKUP(C683,'Pricing source'!B:L,3,0)),0)</f>
        <v>573</v>
      </c>
      <c r="G683" s="730"/>
    </row>
    <row r="684" spans="1:7" s="309" customFormat="1" ht="14.1" customHeight="1">
      <c r="A684" s="730"/>
      <c r="B684" s="503" t="str">
        <f>IF(MID(C684,1,3)="KIT",_xlfn.XLOOKUP(C684,Kits!C:C,Kits!B:B,"-",0,1),VLOOKUP(C684,'Pricing source'!B:C,2,0))</f>
        <v>4010869405454</v>
      </c>
      <c r="C684" s="523" t="s">
        <v>1643</v>
      </c>
      <c r="D684" s="523"/>
      <c r="E684" s="504" t="s">
        <v>4320</v>
      </c>
      <c r="F684" s="505">
        <f>IFERROR(IF(MID(C684,1,3)="KIT",VLOOKUP(C684,Kits!C:P,14,0),VLOOKUP(C684,'Pricing source'!B:L,3,0)),0)</f>
        <v>674</v>
      </c>
      <c r="G684" s="730"/>
    </row>
    <row r="685" spans="1:7" s="309" customFormat="1" ht="14.1" customHeight="1">
      <c r="A685" s="730"/>
      <c r="B685" s="503" t="str">
        <f>IF(MID(C685,1,3)="KIT",_xlfn.XLOOKUP(C685,Kits!C:C,Kits!B:B,"-",0,1),VLOOKUP(C685,'Pricing source'!B:C,2,0))</f>
        <v>4010869405461</v>
      </c>
      <c r="C685" s="523" t="s">
        <v>1644</v>
      </c>
      <c r="D685" s="523"/>
      <c r="E685" s="504" t="s">
        <v>4321</v>
      </c>
      <c r="F685" s="505">
        <f>IFERROR(IF(MID(C685,1,3)="KIT",VLOOKUP(C685,Kits!C:P,14,0),VLOOKUP(C685,'Pricing source'!B:L,3,0)),0)</f>
        <v>756</v>
      </c>
      <c r="G685" s="730"/>
    </row>
    <row r="686" spans="1:7" s="309" customFormat="1" ht="14.1" customHeight="1">
      <c r="A686" s="548"/>
      <c r="B686" s="503" t="str">
        <f>IF(MID(C686,1,3)="KIT",_xlfn.XLOOKUP(C686,Kits!C:C,Kits!B:B,"-",0,1),VLOOKUP(C686,'Pricing source'!B:C,2,0))</f>
        <v>4010869405478</v>
      </c>
      <c r="C686" s="523" t="s">
        <v>1645</v>
      </c>
      <c r="D686" s="523"/>
      <c r="E686" s="504" t="s">
        <v>4322</v>
      </c>
      <c r="F686" s="505">
        <f>IFERROR(IF(MID(C686,1,3)="KIT",VLOOKUP(C686,Kits!C:P,14,0),VLOOKUP(C686,'Pricing source'!B:L,3,0)),0)</f>
        <v>825</v>
      </c>
      <c r="G686" s="730"/>
    </row>
    <row r="687" spans="1:7" s="309" customFormat="1" ht="14.1" customHeight="1">
      <c r="A687" s="548"/>
      <c r="B687" s="508" t="str">
        <f>IF(MID(C687,1,3)="KIT",_xlfn.XLOOKUP(C687,Kits!C:C,Kits!B:B,"-",0,1),VLOOKUP(C687,'Pricing source'!B:C,2,0))</f>
        <v>4010869405485</v>
      </c>
      <c r="C687" s="509" t="s">
        <v>1646</v>
      </c>
      <c r="D687" s="509"/>
      <c r="E687" s="510" t="s">
        <v>4323</v>
      </c>
      <c r="F687" s="511">
        <f>IFERROR(IF(MID(C687,1,3)="KIT",VLOOKUP(C687,Kits!C:P,14,0),VLOOKUP(C687,'Pricing source'!B:L,3,0)),0)</f>
        <v>933</v>
      </c>
      <c r="G687" s="730"/>
    </row>
    <row r="688" spans="1:7">
      <c r="A688" s="548"/>
      <c r="B688" s="731"/>
      <c r="C688" s="732"/>
      <c r="D688" s="732"/>
      <c r="E688" s="554"/>
      <c r="F688" s="558"/>
      <c r="G688" s="550"/>
    </row>
    <row r="689" spans="1:7" s="322" customFormat="1" ht="14.1" customHeight="1">
      <c r="A689" s="559" t="str">
        <f>'Títulos y textos'!A141</f>
        <v>FAN COILS COMFORT CONSOLA DE SUELO 2 TUBOS, VENTILADOR EC Y CONEXIONES A IZQUIERDAS</v>
      </c>
      <c r="B689" s="785"/>
      <c r="C689" s="786"/>
      <c r="D689" s="786"/>
      <c r="E689" s="554"/>
      <c r="F689" s="787"/>
      <c r="G689" s="785"/>
    </row>
    <row r="690" spans="1:7" s="309" customFormat="1" ht="14.1" customHeight="1">
      <c r="A690" s="730"/>
      <c r="B690" s="499" t="str">
        <f>IF(MID(C690,1,3)="KIT",_xlfn.XLOOKUP(C690,Kits!C:C,Kits!B:B,"-",0,1),VLOOKUP(C690,'Pricing source'!B:C,2,0))</f>
        <v>4010869405508</v>
      </c>
      <c r="C690" s="500" t="s">
        <v>1647</v>
      </c>
      <c r="D690" s="500"/>
      <c r="E690" s="501" t="s">
        <v>4324</v>
      </c>
      <c r="F690" s="502">
        <f>IFERROR(IF(MID(C690,1,3)="KIT",VLOOKUP(C690,Kits!C:P,14,0),VLOOKUP(C690,'Pricing source'!B:L,3,0)),0)</f>
        <v>706</v>
      </c>
      <c r="G690" s="730"/>
    </row>
    <row r="691" spans="1:7" s="309" customFormat="1" ht="14.1" customHeight="1">
      <c r="A691" s="730"/>
      <c r="B691" s="503" t="str">
        <f>IF(MID(C691,1,3)="KIT",_xlfn.XLOOKUP(C691,Kits!C:C,Kits!B:B,"-",0,1),VLOOKUP(C691,'Pricing source'!B:C,2,0))</f>
        <v>4010869405515</v>
      </c>
      <c r="C691" s="523" t="s">
        <v>1648</v>
      </c>
      <c r="D691" s="523"/>
      <c r="E691" s="504" t="s">
        <v>4325</v>
      </c>
      <c r="F691" s="505">
        <f>IFERROR(IF(MID(C691,1,3)="KIT",VLOOKUP(C691,Kits!C:P,14,0),VLOOKUP(C691,'Pricing source'!B:L,3,0)),0)</f>
        <v>729</v>
      </c>
      <c r="G691" s="730"/>
    </row>
    <row r="692" spans="1:7" s="309" customFormat="1" ht="14.1" customHeight="1">
      <c r="A692" s="730"/>
      <c r="B692" s="503" t="str">
        <f>IF(MID(C692,1,3)="KIT",_xlfn.XLOOKUP(C692,Kits!C:C,Kits!B:B,"-",0,1),VLOOKUP(C692,'Pricing source'!B:C,2,0))</f>
        <v>4010869405522</v>
      </c>
      <c r="C692" s="523" t="s">
        <v>1649</v>
      </c>
      <c r="D692" s="523"/>
      <c r="E692" s="504" t="s">
        <v>4326</v>
      </c>
      <c r="F692" s="505">
        <f>IFERROR(IF(MID(C692,1,3)="KIT",VLOOKUP(C692,Kits!C:P,14,0),VLOOKUP(C692,'Pricing source'!B:L,3,0)),0)</f>
        <v>770</v>
      </c>
      <c r="G692" s="730"/>
    </row>
    <row r="693" spans="1:7" s="309" customFormat="1" ht="14.1" customHeight="1">
      <c r="A693" s="730"/>
      <c r="B693" s="503" t="str">
        <f>IF(MID(C693,1,3)="KIT",_xlfn.XLOOKUP(C693,Kits!C:C,Kits!B:B,"-",0,1),VLOOKUP(C693,'Pricing source'!B:C,2,0))</f>
        <v>4010869405539</v>
      </c>
      <c r="C693" s="523" t="s">
        <v>1650</v>
      </c>
      <c r="D693" s="523"/>
      <c r="E693" s="504" t="s">
        <v>4327</v>
      </c>
      <c r="F693" s="505">
        <f>IFERROR(IF(MID(C693,1,3)="KIT",VLOOKUP(C693,Kits!C:P,14,0),VLOOKUP(C693,'Pricing source'!B:L,3,0)),0)</f>
        <v>871</v>
      </c>
      <c r="G693" s="730"/>
    </row>
    <row r="694" spans="1:7" s="309" customFormat="1" ht="14.1" customHeight="1">
      <c r="A694" s="730"/>
      <c r="B694" s="503" t="str">
        <f>IF(MID(C694,1,3)="KIT",_xlfn.XLOOKUP(C694,Kits!C:C,Kits!B:B,"-",0,1),VLOOKUP(C694,'Pricing source'!B:C,2,0))</f>
        <v>4010869405546</v>
      </c>
      <c r="C694" s="523" t="s">
        <v>1651</v>
      </c>
      <c r="D694" s="523"/>
      <c r="E694" s="504" t="s">
        <v>4328</v>
      </c>
      <c r="F694" s="505">
        <f>IFERROR(IF(MID(C694,1,3)="KIT",VLOOKUP(C694,Kits!C:P,14,0),VLOOKUP(C694,'Pricing source'!B:L,3,0)),0)</f>
        <v>953</v>
      </c>
      <c r="G694" s="730"/>
    </row>
    <row r="695" spans="1:7" s="309" customFormat="1" ht="14.1" customHeight="1">
      <c r="A695" s="730"/>
      <c r="B695" s="503" t="str">
        <f>IF(MID(C695,1,3)="KIT",_xlfn.XLOOKUP(C695,Kits!C:C,Kits!B:B,"-",0,1),VLOOKUP(C695,'Pricing source'!B:C,2,0))</f>
        <v>4010869405553</v>
      </c>
      <c r="C695" s="523" t="s">
        <v>1652</v>
      </c>
      <c r="D695" s="523"/>
      <c r="E695" s="504" t="s">
        <v>4329</v>
      </c>
      <c r="F695" s="505">
        <f>IFERROR(IF(MID(C695,1,3)="KIT",VLOOKUP(C695,Kits!C:P,14,0),VLOOKUP(C695,'Pricing source'!B:L,3,0)),0)</f>
        <v>1023</v>
      </c>
      <c r="G695" s="730"/>
    </row>
    <row r="696" spans="1:7" s="309" customFormat="1" ht="14.1" customHeight="1">
      <c r="A696" s="548"/>
      <c r="B696" s="503" t="str">
        <f>IF(MID(C696,1,3)="KIT",_xlfn.XLOOKUP(C696,Kits!C:C,Kits!B:B,"-",0,1),VLOOKUP(C696,'Pricing source'!B:C,2,0))</f>
        <v>4010869405560</v>
      </c>
      <c r="C696" s="523" t="s">
        <v>1653</v>
      </c>
      <c r="D696" s="523"/>
      <c r="E696" s="504" t="s">
        <v>4330</v>
      </c>
      <c r="F696" s="505">
        <f>IFERROR(IF(MID(C696,1,3)="KIT",VLOOKUP(C696,Kits!C:P,14,0),VLOOKUP(C696,'Pricing source'!B:L,3,0)),0)</f>
        <v>1136</v>
      </c>
      <c r="G696" s="730"/>
    </row>
    <row r="697" spans="1:7" s="309" customFormat="1" ht="14.1" customHeight="1">
      <c r="A697" s="548"/>
      <c r="B697" s="508" t="str">
        <f>IF(MID(C697,1,3)="KIT",_xlfn.XLOOKUP(C697,Kits!C:C,Kits!B:B,"-",0,1),VLOOKUP(C697,'Pricing source'!B:C,2,0))</f>
        <v>4010869405577</v>
      </c>
      <c r="C697" s="509" t="s">
        <v>1654</v>
      </c>
      <c r="D697" s="509"/>
      <c r="E697" s="510" t="s">
        <v>4331</v>
      </c>
      <c r="F697" s="511">
        <f>IFERROR(IF(MID(C697,1,3)="KIT",VLOOKUP(C697,Kits!C:P,14,0),VLOOKUP(C697,'Pricing source'!B:L,3,0)),0)</f>
        <v>1687</v>
      </c>
      <c r="G697" s="730"/>
    </row>
    <row r="698" spans="1:7">
      <c r="A698" s="548"/>
      <c r="B698" s="731"/>
      <c r="C698" s="732"/>
      <c r="D698" s="732"/>
      <c r="E698" s="554"/>
      <c r="F698" s="558"/>
      <c r="G698" s="550"/>
    </row>
    <row r="699" spans="1:7" s="322" customFormat="1" ht="14.1" customHeight="1">
      <c r="A699" s="559" t="str">
        <f>'Títulos y textos'!A142</f>
        <v>FAN COILS COMFORT CONSOLA DE SUELO 2 TUBOS, VENTILADOR EC Y CONEXIONES A DERECHAS</v>
      </c>
      <c r="B699" s="785"/>
      <c r="C699" s="786"/>
      <c r="D699" s="786"/>
      <c r="E699" s="554"/>
      <c r="F699" s="787"/>
      <c r="G699" s="785"/>
    </row>
    <row r="700" spans="1:7" s="309" customFormat="1" ht="14.1" customHeight="1">
      <c r="A700" s="730"/>
      <c r="B700" s="499" t="str">
        <f>IF(MID(C700,1,3)="KIT",_xlfn.XLOOKUP(C700,Kits!C:C,Kits!B:B,"-",0,1),VLOOKUP(C700,'Pricing source'!B:C,2,0))</f>
        <v>4010869405584</v>
      </c>
      <c r="C700" s="500" t="s">
        <v>1655</v>
      </c>
      <c r="D700" s="500"/>
      <c r="E700" s="501" t="s">
        <v>4332</v>
      </c>
      <c r="F700" s="502">
        <f>IFERROR(IF(MID(C700,1,3)="KIT",VLOOKUP(C700,Kits!C:P,14,0),VLOOKUP(C700,'Pricing source'!B:L,3,0)),0)</f>
        <v>715</v>
      </c>
      <c r="G700" s="730"/>
    </row>
    <row r="701" spans="1:7" s="309" customFormat="1" ht="14.1" customHeight="1">
      <c r="A701" s="730"/>
      <c r="B701" s="503" t="str">
        <f>IF(MID(C701,1,3)="KIT",_xlfn.XLOOKUP(C701,Kits!C:C,Kits!B:B,"-",0,1),VLOOKUP(C701,'Pricing source'!B:C,2,0))</f>
        <v>4010869405591</v>
      </c>
      <c r="C701" s="523" t="s">
        <v>1656</v>
      </c>
      <c r="D701" s="523"/>
      <c r="E701" s="504" t="s">
        <v>4333</v>
      </c>
      <c r="F701" s="505">
        <f>IFERROR(IF(MID(C701,1,3)="KIT",VLOOKUP(C701,Kits!C:P,14,0),VLOOKUP(C701,'Pricing source'!B:L,3,0)),0)</f>
        <v>738</v>
      </c>
      <c r="G701" s="730"/>
    </row>
    <row r="702" spans="1:7" s="309" customFormat="1" ht="14.1" customHeight="1">
      <c r="A702" s="730"/>
      <c r="B702" s="503" t="str">
        <f>IF(MID(C702,1,3)="KIT",_xlfn.XLOOKUP(C702,Kits!C:C,Kits!B:B,"-",0,1),VLOOKUP(C702,'Pricing source'!B:C,2,0))</f>
        <v>4010869405607</v>
      </c>
      <c r="C702" s="523" t="s">
        <v>1657</v>
      </c>
      <c r="D702" s="523"/>
      <c r="E702" s="504" t="s">
        <v>4334</v>
      </c>
      <c r="F702" s="505">
        <f>IFERROR(IF(MID(C702,1,3)="KIT",VLOOKUP(C702,Kits!C:P,14,0),VLOOKUP(C702,'Pricing source'!B:L,3,0)),0)</f>
        <v>779</v>
      </c>
      <c r="G702" s="730"/>
    </row>
    <row r="703" spans="1:7" s="309" customFormat="1" ht="14.1" customHeight="1">
      <c r="A703" s="730"/>
      <c r="B703" s="503" t="str">
        <f>IF(MID(C703,1,3)="KIT",_xlfn.XLOOKUP(C703,Kits!C:C,Kits!B:B,"-",0,1),VLOOKUP(C703,'Pricing source'!B:C,2,0))</f>
        <v>4010869405614</v>
      </c>
      <c r="C703" s="523" t="s">
        <v>1658</v>
      </c>
      <c r="D703" s="523"/>
      <c r="E703" s="504" t="s">
        <v>4335</v>
      </c>
      <c r="F703" s="505">
        <f>IFERROR(IF(MID(C703,1,3)="KIT",VLOOKUP(C703,Kits!C:P,14,0),VLOOKUP(C703,'Pricing source'!B:L,3,0)),0)</f>
        <v>880</v>
      </c>
      <c r="G703" s="730"/>
    </row>
    <row r="704" spans="1:7" s="309" customFormat="1" ht="14.1" customHeight="1">
      <c r="A704" s="730"/>
      <c r="B704" s="503" t="str">
        <f>IF(MID(C704,1,3)="KIT",_xlfn.XLOOKUP(C704,Kits!C:C,Kits!B:B,"-",0,1),VLOOKUP(C704,'Pricing source'!B:C,2,0))</f>
        <v>4010869405621</v>
      </c>
      <c r="C704" s="523" t="s">
        <v>1659</v>
      </c>
      <c r="D704" s="523"/>
      <c r="E704" s="504" t="s">
        <v>4336</v>
      </c>
      <c r="F704" s="505">
        <f>IFERROR(IF(MID(C704,1,3)="KIT",VLOOKUP(C704,Kits!C:P,14,0),VLOOKUP(C704,'Pricing source'!B:L,3,0)),0)</f>
        <v>962</v>
      </c>
      <c r="G704" s="730"/>
    </row>
    <row r="705" spans="1:7" s="309" customFormat="1" ht="14.1" customHeight="1">
      <c r="A705" s="730"/>
      <c r="B705" s="503" t="str">
        <f>IF(MID(C705,1,3)="KIT",_xlfn.XLOOKUP(C705,Kits!C:C,Kits!B:B,"-",0,1),VLOOKUP(C705,'Pricing source'!B:C,2,0))</f>
        <v>4010869405638</v>
      </c>
      <c r="C705" s="523" t="s">
        <v>1660</v>
      </c>
      <c r="D705" s="523"/>
      <c r="E705" s="504" t="s">
        <v>4337</v>
      </c>
      <c r="F705" s="505">
        <f>IFERROR(IF(MID(C705,1,3)="KIT",VLOOKUP(C705,Kits!C:P,14,0),VLOOKUP(C705,'Pricing source'!B:L,3,0)),0)</f>
        <v>1032</v>
      </c>
      <c r="G705" s="730"/>
    </row>
    <row r="706" spans="1:7" s="309" customFormat="1" ht="14.1" customHeight="1">
      <c r="A706" s="548"/>
      <c r="B706" s="503" t="str">
        <f>IF(MID(C706,1,3)="KIT",_xlfn.XLOOKUP(C706,Kits!C:C,Kits!B:B,"-",0,1),VLOOKUP(C706,'Pricing source'!B:C,2,0))</f>
        <v>4010869405645</v>
      </c>
      <c r="C706" s="523" t="s">
        <v>1661</v>
      </c>
      <c r="D706" s="523"/>
      <c r="E706" s="504" t="s">
        <v>4338</v>
      </c>
      <c r="F706" s="505">
        <f>IFERROR(IF(MID(C706,1,3)="KIT",VLOOKUP(C706,Kits!C:P,14,0),VLOOKUP(C706,'Pricing source'!B:L,3,0)),0)</f>
        <v>1145</v>
      </c>
      <c r="G706" s="730"/>
    </row>
    <row r="707" spans="1:7" s="309" customFormat="1" ht="14.1" customHeight="1">
      <c r="A707" s="548"/>
      <c r="B707" s="508" t="str">
        <f>IF(MID(C707,1,3)="KIT",_xlfn.XLOOKUP(C707,Kits!C:C,Kits!B:B,"-",0,1),VLOOKUP(C707,'Pricing source'!B:C,2,0))</f>
        <v>4010869405652</v>
      </c>
      <c r="C707" s="509" t="s">
        <v>1662</v>
      </c>
      <c r="D707" s="509"/>
      <c r="E707" s="510" t="s">
        <v>4339</v>
      </c>
      <c r="F707" s="511">
        <f>IFERROR(IF(MID(C707,1,3)="KIT",VLOOKUP(C707,Kits!C:P,14,0),VLOOKUP(C707,'Pricing source'!B:L,3,0)),0)</f>
        <v>1696</v>
      </c>
      <c r="G707" s="730"/>
    </row>
    <row r="708" spans="1:7">
      <c r="A708" s="548"/>
      <c r="B708" s="731"/>
      <c r="C708" s="732"/>
      <c r="D708" s="732"/>
      <c r="E708" s="554"/>
      <c r="F708" s="558"/>
      <c r="G708" s="550"/>
    </row>
    <row r="709" spans="1:7" s="322" customFormat="1" ht="14.1" customHeight="1">
      <c r="A709" s="559" t="str">
        <f>'Títulos y textos'!A143</f>
        <v>FAN COILS COMFORT CONSOLA DE SUELO 4 TUBOS, VENTILADOR AC Y CONEXIONES A IZQUIERDAS</v>
      </c>
      <c r="B709" s="785"/>
      <c r="C709" s="786"/>
      <c r="D709" s="786"/>
      <c r="E709" s="554"/>
      <c r="F709" s="787"/>
      <c r="G709" s="785"/>
    </row>
    <row r="710" spans="1:7" s="309" customFormat="1" ht="14.1" customHeight="1">
      <c r="A710" s="730"/>
      <c r="B710" s="499" t="str">
        <f>IF(MID(C710,1,3)="KIT",_xlfn.XLOOKUP(C710,Kits!C:C,Kits!B:B,"-",0,1),VLOOKUP(C710,'Pricing source'!B:C,2,0))</f>
        <v>4010869405676</v>
      </c>
      <c r="C710" s="500" t="s">
        <v>1663</v>
      </c>
      <c r="D710" s="500"/>
      <c r="E710" s="501" t="s">
        <v>4340</v>
      </c>
      <c r="F710" s="502">
        <f>IFERROR(IF(MID(C710,1,3)="KIT",VLOOKUP(C710,Kits!C:P,14,0),VLOOKUP(C710,'Pricing source'!B:L,3,0)),0)</f>
        <v>546</v>
      </c>
      <c r="G710" s="730"/>
    </row>
    <row r="711" spans="1:7" s="309" customFormat="1" ht="14.1" customHeight="1">
      <c r="A711" s="730"/>
      <c r="B711" s="503" t="str">
        <f>IF(MID(C711,1,3)="KIT",_xlfn.XLOOKUP(C711,Kits!C:C,Kits!B:B,"-",0,1),VLOOKUP(C711,'Pricing source'!B:C,2,0))</f>
        <v>4010869405683</v>
      </c>
      <c r="C711" s="523" t="s">
        <v>1664</v>
      </c>
      <c r="D711" s="523"/>
      <c r="E711" s="504" t="s">
        <v>4341</v>
      </c>
      <c r="F711" s="505">
        <f>IFERROR(IF(MID(C711,1,3)="KIT",VLOOKUP(C711,Kits!C:P,14,0),VLOOKUP(C711,'Pricing source'!B:L,3,0)),0)</f>
        <v>555</v>
      </c>
      <c r="G711" s="730"/>
    </row>
    <row r="712" spans="1:7" s="309" customFormat="1" ht="14.1" customHeight="1">
      <c r="A712" s="730"/>
      <c r="B712" s="503" t="str">
        <f>IF(MID(C712,1,3)="KIT",_xlfn.XLOOKUP(C712,Kits!C:C,Kits!B:B,"-",0,1),VLOOKUP(C712,'Pricing source'!B:C,2,0))</f>
        <v>4010869405690</v>
      </c>
      <c r="C712" s="523" t="s">
        <v>1665</v>
      </c>
      <c r="D712" s="523"/>
      <c r="E712" s="504" t="s">
        <v>4342</v>
      </c>
      <c r="F712" s="505">
        <f>IFERROR(IF(MID(C712,1,3)="KIT",VLOOKUP(C712,Kits!C:P,14,0),VLOOKUP(C712,'Pricing source'!B:L,3,0)),0)</f>
        <v>601</v>
      </c>
      <c r="G712" s="730"/>
    </row>
    <row r="713" spans="1:7" s="309" customFormat="1" ht="14.1" customHeight="1">
      <c r="A713" s="730"/>
      <c r="B713" s="503" t="str">
        <f>IF(MID(C713,1,3)="KIT",_xlfn.XLOOKUP(C713,Kits!C:C,Kits!B:B,"-",0,1),VLOOKUP(C713,'Pricing source'!B:C,2,0))</f>
        <v>4010869405706</v>
      </c>
      <c r="C713" s="523" t="s">
        <v>1666</v>
      </c>
      <c r="D713" s="523"/>
      <c r="E713" s="504" t="s">
        <v>4343</v>
      </c>
      <c r="F713" s="505">
        <f>IFERROR(IF(MID(C713,1,3)="KIT",VLOOKUP(C713,Kits!C:P,14,0),VLOOKUP(C713,'Pricing source'!B:L,3,0)),0)</f>
        <v>711</v>
      </c>
      <c r="G713" s="730"/>
    </row>
    <row r="714" spans="1:7" s="309" customFormat="1" ht="14.1" customHeight="1">
      <c r="A714" s="730"/>
      <c r="B714" s="503" t="str">
        <f>IF(MID(C714,1,3)="KIT",_xlfn.XLOOKUP(C714,Kits!C:C,Kits!B:B,"-",0,1),VLOOKUP(C714,'Pricing source'!B:C,2,0))</f>
        <v>4010869405713</v>
      </c>
      <c r="C714" s="523" t="s">
        <v>1667</v>
      </c>
      <c r="D714" s="523"/>
      <c r="E714" s="504" t="s">
        <v>4344</v>
      </c>
      <c r="F714" s="505">
        <f>IFERROR(IF(MID(C714,1,3)="KIT",VLOOKUP(C714,Kits!C:P,14,0),VLOOKUP(C714,'Pricing source'!B:L,3,0)),0)</f>
        <v>800</v>
      </c>
      <c r="G714" s="730"/>
    </row>
    <row r="715" spans="1:7" s="309" customFormat="1" ht="14.1" customHeight="1">
      <c r="A715" s="548"/>
      <c r="B715" s="503" t="str">
        <f>IF(MID(C715,1,3)="KIT",_xlfn.XLOOKUP(C715,Kits!C:C,Kits!B:B,"-",0,1),VLOOKUP(C715,'Pricing source'!B:C,2,0))</f>
        <v>4010869405720</v>
      </c>
      <c r="C715" s="523" t="s">
        <v>1668</v>
      </c>
      <c r="D715" s="523"/>
      <c r="E715" s="504" t="s">
        <v>4345</v>
      </c>
      <c r="F715" s="505">
        <f>IFERROR(IF(MID(C715,1,3)="KIT",VLOOKUP(C715,Kits!C:P,14,0),VLOOKUP(C715,'Pricing source'!B:L,3,0)),0)</f>
        <v>876</v>
      </c>
      <c r="G715" s="730"/>
    </row>
    <row r="716" spans="1:7" s="309" customFormat="1" ht="14.1" customHeight="1">
      <c r="A716" s="548"/>
      <c r="B716" s="508" t="str">
        <f>IF(MID(C716,1,3)="KIT",_xlfn.XLOOKUP(C716,Kits!C:C,Kits!B:B,"-",0,1),VLOOKUP(C716,'Pricing source'!B:C,2,0))</f>
        <v>4010869405737</v>
      </c>
      <c r="C716" s="509" t="s">
        <v>1669</v>
      </c>
      <c r="D716" s="509"/>
      <c r="E716" s="510" t="s">
        <v>4346</v>
      </c>
      <c r="F716" s="511">
        <f>IFERROR(IF(MID(C716,1,3)="KIT",VLOOKUP(C716,Kits!C:P,14,0),VLOOKUP(C716,'Pricing source'!B:L,3,0)),0)</f>
        <v>991</v>
      </c>
      <c r="G716" s="730"/>
    </row>
    <row r="717" spans="1:7">
      <c r="A717" s="548"/>
      <c r="B717" s="731"/>
      <c r="C717" s="732"/>
      <c r="D717" s="732"/>
      <c r="E717" s="554"/>
      <c r="F717" s="558"/>
      <c r="G717" s="550"/>
    </row>
    <row r="718" spans="1:7" s="322" customFormat="1" ht="14.1" customHeight="1">
      <c r="A718" s="559" t="str">
        <f>'Títulos y textos'!A144</f>
        <v>FAN COILS COMFORT CONSOLA DE SUELO 4 TUBOS, VENTILADOR AC Y CONEXIONES A DERECHAS</v>
      </c>
      <c r="B718" s="785"/>
      <c r="C718" s="786"/>
      <c r="D718" s="786"/>
      <c r="E718" s="554"/>
      <c r="F718" s="787"/>
      <c r="G718" s="785"/>
    </row>
    <row r="719" spans="1:7" s="309" customFormat="1" ht="14.1" customHeight="1">
      <c r="A719" s="730"/>
      <c r="B719" s="499" t="str">
        <f>IF(MID(C719,1,3)="KIT",_xlfn.XLOOKUP(C719,Kits!C:C,Kits!B:B,"-",0,1),VLOOKUP(C719,'Pricing source'!B:C,2,0))</f>
        <v>4010869405768</v>
      </c>
      <c r="C719" s="500" t="s">
        <v>1670</v>
      </c>
      <c r="D719" s="500"/>
      <c r="E719" s="501" t="s">
        <v>4347</v>
      </c>
      <c r="F719" s="502">
        <f>IFERROR(IF(MID(C719,1,3)="KIT",VLOOKUP(C719,Kits!C:P,14,0),VLOOKUP(C719,'Pricing source'!B:L,3,0)),0)</f>
        <v>555</v>
      </c>
      <c r="G719" s="730"/>
    </row>
    <row r="720" spans="1:7" s="309" customFormat="1" ht="14.1" customHeight="1">
      <c r="A720" s="730"/>
      <c r="B720" s="503" t="str">
        <f>IF(MID(C720,1,3)="KIT",_xlfn.XLOOKUP(C720,Kits!C:C,Kits!B:B,"-",0,1),VLOOKUP(C720,'Pricing source'!B:C,2,0))</f>
        <v>4010869405775</v>
      </c>
      <c r="C720" s="523" t="s">
        <v>1671</v>
      </c>
      <c r="D720" s="523"/>
      <c r="E720" s="504" t="s">
        <v>4348</v>
      </c>
      <c r="F720" s="505">
        <f>IFERROR(IF(MID(C720,1,3)="KIT",VLOOKUP(C720,Kits!C:P,14,0),VLOOKUP(C720,'Pricing source'!B:L,3,0)),0)</f>
        <v>564</v>
      </c>
      <c r="G720" s="730"/>
    </row>
    <row r="721" spans="1:7" s="309" customFormat="1" ht="14.1" customHeight="1">
      <c r="A721" s="730"/>
      <c r="B721" s="503" t="str">
        <f>IF(MID(C721,1,3)="KIT",_xlfn.XLOOKUP(C721,Kits!C:C,Kits!B:B,"-",0,1),VLOOKUP(C721,'Pricing source'!B:C,2,0))</f>
        <v>4010869405782</v>
      </c>
      <c r="C721" s="523" t="s">
        <v>1672</v>
      </c>
      <c r="D721" s="523"/>
      <c r="E721" s="504" t="s">
        <v>4349</v>
      </c>
      <c r="F721" s="505">
        <f>IFERROR(IF(MID(C721,1,3)="KIT",VLOOKUP(C721,Kits!C:P,14,0),VLOOKUP(C721,'Pricing source'!B:L,3,0)),0)</f>
        <v>610</v>
      </c>
      <c r="G721" s="730"/>
    </row>
    <row r="722" spans="1:7" s="309" customFormat="1" ht="14.1" customHeight="1">
      <c r="A722" s="730"/>
      <c r="B722" s="503" t="str">
        <f>IF(MID(C722,1,3)="KIT",_xlfn.XLOOKUP(C722,Kits!C:C,Kits!B:B,"-",0,1),VLOOKUP(C722,'Pricing source'!B:C,2,0))</f>
        <v>4010869405799</v>
      </c>
      <c r="C722" s="523" t="s">
        <v>1673</v>
      </c>
      <c r="D722" s="523"/>
      <c r="E722" s="504" t="s">
        <v>4350</v>
      </c>
      <c r="F722" s="505">
        <f>IFERROR(IF(MID(C722,1,3)="KIT",VLOOKUP(C722,Kits!C:P,14,0),VLOOKUP(C722,'Pricing source'!B:L,3,0)),0)</f>
        <v>720</v>
      </c>
      <c r="G722" s="730"/>
    </row>
    <row r="723" spans="1:7" s="309" customFormat="1" ht="14.1" customHeight="1">
      <c r="A723" s="730"/>
      <c r="B723" s="503" t="str">
        <f>IF(MID(C723,1,3)="KIT",_xlfn.XLOOKUP(C723,Kits!C:C,Kits!B:B,"-",0,1),VLOOKUP(C723,'Pricing source'!B:C,2,0))</f>
        <v>4010869405805</v>
      </c>
      <c r="C723" s="523" t="s">
        <v>1674</v>
      </c>
      <c r="D723" s="523"/>
      <c r="E723" s="504" t="s">
        <v>4351</v>
      </c>
      <c r="F723" s="505">
        <f>IFERROR(IF(MID(C723,1,3)="KIT",VLOOKUP(C723,Kits!C:P,14,0),VLOOKUP(C723,'Pricing source'!B:L,3,0)),0)</f>
        <v>809</v>
      </c>
      <c r="G723" s="730"/>
    </row>
    <row r="724" spans="1:7" s="309" customFormat="1" ht="14.1" customHeight="1">
      <c r="A724" s="548"/>
      <c r="B724" s="503" t="str">
        <f>IF(MID(C724,1,3)="KIT",_xlfn.XLOOKUP(C724,Kits!C:C,Kits!B:B,"-",0,1),VLOOKUP(C724,'Pricing source'!B:C,2,0))</f>
        <v>4010869405812</v>
      </c>
      <c r="C724" s="523" t="s">
        <v>1675</v>
      </c>
      <c r="D724" s="523"/>
      <c r="E724" s="504" t="s">
        <v>4352</v>
      </c>
      <c r="F724" s="505">
        <f>IFERROR(IF(MID(C724,1,3)="KIT",VLOOKUP(C724,Kits!C:P,14,0),VLOOKUP(C724,'Pricing source'!B:L,3,0)),0)</f>
        <v>885</v>
      </c>
      <c r="G724" s="730"/>
    </row>
    <row r="725" spans="1:7" s="309" customFormat="1" ht="14.1" customHeight="1">
      <c r="A725" s="548"/>
      <c r="B725" s="508" t="str">
        <f>IF(MID(C725,1,3)="KIT",_xlfn.XLOOKUP(C725,Kits!C:C,Kits!B:B,"-",0,1),VLOOKUP(C725,'Pricing source'!B:C,2,0))</f>
        <v>4010869405829</v>
      </c>
      <c r="C725" s="509" t="s">
        <v>1676</v>
      </c>
      <c r="D725" s="509"/>
      <c r="E725" s="510" t="s">
        <v>4353</v>
      </c>
      <c r="F725" s="511">
        <f>IFERROR(IF(MID(C725,1,3)="KIT",VLOOKUP(C725,Kits!C:P,14,0),VLOOKUP(C725,'Pricing source'!B:L,3,0)),0)</f>
        <v>1000</v>
      </c>
      <c r="G725" s="730"/>
    </row>
    <row r="726" spans="1:7">
      <c r="A726" s="548"/>
      <c r="B726" s="731"/>
      <c r="C726" s="732"/>
      <c r="D726" s="732"/>
      <c r="E726" s="554"/>
      <c r="F726" s="558"/>
      <c r="G726" s="550"/>
    </row>
    <row r="727" spans="1:7" s="322" customFormat="1" ht="14.1" customHeight="1">
      <c r="A727" s="559" t="str">
        <f>'Títulos y textos'!A145</f>
        <v>FAN COILS COMFORT CONSOLA DE SUELO 4 TUBOS, VENTILADOR EC Y CONEXIONES A IZQUIERDAS</v>
      </c>
      <c r="B727" s="785"/>
      <c r="C727" s="786"/>
      <c r="D727" s="786"/>
      <c r="E727" s="554"/>
      <c r="F727" s="787"/>
      <c r="G727" s="785"/>
    </row>
    <row r="728" spans="1:7" s="309" customFormat="1" ht="14.1" customHeight="1">
      <c r="A728" s="730"/>
      <c r="B728" s="499" t="str">
        <f>IF(MID(C728,1,3)="KIT",_xlfn.XLOOKUP(C728,Kits!C:C,Kits!B:B,"-",0,1),VLOOKUP(C728,'Pricing source'!B:C,2,0))</f>
        <v>4010869405843</v>
      </c>
      <c r="C728" s="500" t="s">
        <v>1677</v>
      </c>
      <c r="D728" s="500"/>
      <c r="E728" s="501" t="s">
        <v>4354</v>
      </c>
      <c r="F728" s="502">
        <f>IFERROR(IF(MID(C728,1,3)="KIT",VLOOKUP(C728,Kits!C:P,14,0),VLOOKUP(C728,'Pricing source'!B:L,3,0)),0)</f>
        <v>752</v>
      </c>
      <c r="G728" s="730"/>
    </row>
    <row r="729" spans="1:7" s="309" customFormat="1" ht="14.1" customHeight="1">
      <c r="A729" s="730"/>
      <c r="B729" s="503" t="str">
        <f>IF(MID(C729,1,3)="KIT",_xlfn.XLOOKUP(C729,Kits!C:C,Kits!B:B,"-",0,1),VLOOKUP(C729,'Pricing source'!B:C,2,0))</f>
        <v>4010869405850</v>
      </c>
      <c r="C729" s="523" t="s">
        <v>1678</v>
      </c>
      <c r="D729" s="523"/>
      <c r="E729" s="504" t="s">
        <v>4355</v>
      </c>
      <c r="F729" s="505">
        <f>IFERROR(IF(MID(C729,1,3)="KIT",VLOOKUP(C729,Kits!C:P,14,0),VLOOKUP(C729,'Pricing source'!B:L,3,0)),0)</f>
        <v>761</v>
      </c>
      <c r="G729" s="730"/>
    </row>
    <row r="730" spans="1:7" s="309" customFormat="1" ht="14.1" customHeight="1">
      <c r="A730" s="730"/>
      <c r="B730" s="503" t="str">
        <f>IF(MID(C730,1,3)="KIT",_xlfn.XLOOKUP(C730,Kits!C:C,Kits!B:B,"-",0,1),VLOOKUP(C730,'Pricing source'!B:C,2,0))</f>
        <v>4010869405867</v>
      </c>
      <c r="C730" s="523" t="s">
        <v>1679</v>
      </c>
      <c r="D730" s="523"/>
      <c r="E730" s="504" t="s">
        <v>4356</v>
      </c>
      <c r="F730" s="505">
        <f>IFERROR(IF(MID(C730,1,3)="KIT",VLOOKUP(C730,Kits!C:P,14,0),VLOOKUP(C730,'Pricing source'!B:L,3,0)),0)</f>
        <v>807</v>
      </c>
      <c r="G730" s="730"/>
    </row>
    <row r="731" spans="1:7" s="309" customFormat="1" ht="14.1" customHeight="1">
      <c r="A731" s="730"/>
      <c r="B731" s="503" t="str">
        <f>IF(MID(C731,1,3)="KIT",_xlfn.XLOOKUP(C731,Kits!C:C,Kits!B:B,"-",0,1),VLOOKUP(C731,'Pricing source'!B:C,2,0))</f>
        <v>4010869405874</v>
      </c>
      <c r="C731" s="523" t="s">
        <v>1680</v>
      </c>
      <c r="D731" s="523"/>
      <c r="E731" s="504" t="s">
        <v>4357</v>
      </c>
      <c r="F731" s="505">
        <f>IFERROR(IF(MID(C731,1,3)="KIT",VLOOKUP(C731,Kits!C:P,14,0),VLOOKUP(C731,'Pricing source'!B:L,3,0)),0)</f>
        <v>917</v>
      </c>
      <c r="G731" s="730"/>
    </row>
    <row r="732" spans="1:7" s="309" customFormat="1" ht="14.1" customHeight="1">
      <c r="A732" s="730"/>
      <c r="B732" s="503" t="str">
        <f>IF(MID(C732,1,3)="KIT",_xlfn.XLOOKUP(C732,Kits!C:C,Kits!B:B,"-",0,1),VLOOKUP(C732,'Pricing source'!B:C,2,0))</f>
        <v>4010869405881</v>
      </c>
      <c r="C732" s="523" t="s">
        <v>1681</v>
      </c>
      <c r="D732" s="523"/>
      <c r="E732" s="504" t="s">
        <v>4358</v>
      </c>
      <c r="F732" s="505">
        <f>IFERROR(IF(MID(C732,1,3)="KIT",VLOOKUP(C732,Kits!C:P,14,0),VLOOKUP(C732,'Pricing source'!B:L,3,0)),0)</f>
        <v>1006</v>
      </c>
      <c r="G732" s="730"/>
    </row>
    <row r="733" spans="1:7" s="309" customFormat="1" ht="14.1" customHeight="1">
      <c r="A733" s="730"/>
      <c r="B733" s="503" t="str">
        <f>IF(MID(C733,1,3)="KIT",_xlfn.XLOOKUP(C733,Kits!C:C,Kits!B:B,"-",0,1),VLOOKUP(C733,'Pricing source'!B:C,2,0))</f>
        <v>4010869405898</v>
      </c>
      <c r="C733" s="523" t="s">
        <v>1682</v>
      </c>
      <c r="D733" s="523"/>
      <c r="E733" s="504" t="s">
        <v>4359</v>
      </c>
      <c r="F733" s="505">
        <f>IFERROR(IF(MID(C733,1,3)="KIT",VLOOKUP(C733,Kits!C:P,14,0),VLOOKUP(C733,'Pricing source'!B:L,3,0)),0)</f>
        <v>1083</v>
      </c>
      <c r="G733" s="730"/>
    </row>
    <row r="734" spans="1:7" s="309" customFormat="1" ht="14.1" customHeight="1">
      <c r="A734" s="548"/>
      <c r="B734" s="503" t="str">
        <f>IF(MID(C734,1,3)="KIT",_xlfn.XLOOKUP(C734,Kits!C:C,Kits!B:B,"-",0,1),VLOOKUP(C734,'Pricing source'!B:C,2,0))</f>
        <v>4010869405904</v>
      </c>
      <c r="C734" s="523" t="s">
        <v>1683</v>
      </c>
      <c r="D734" s="523"/>
      <c r="E734" s="504" t="s">
        <v>4360</v>
      </c>
      <c r="F734" s="505">
        <f>IFERROR(IF(MID(C734,1,3)="KIT",VLOOKUP(C734,Kits!C:P,14,0),VLOOKUP(C734,'Pricing source'!B:L,3,0)),0)</f>
        <v>1203</v>
      </c>
      <c r="G734" s="730"/>
    </row>
    <row r="735" spans="1:7" s="309" customFormat="1" ht="14.1" customHeight="1">
      <c r="A735" s="548"/>
      <c r="B735" s="508" t="str">
        <f>IF(MID(C735,1,3)="KIT",_xlfn.XLOOKUP(C735,Kits!C:C,Kits!B:B,"-",0,1),VLOOKUP(C735,'Pricing source'!B:C,2,0))</f>
        <v>4010869405911</v>
      </c>
      <c r="C735" s="509" t="s">
        <v>1684</v>
      </c>
      <c r="D735" s="509"/>
      <c r="E735" s="510" t="s">
        <v>4361</v>
      </c>
      <c r="F735" s="511">
        <f>IFERROR(IF(MID(C735,1,3)="KIT",VLOOKUP(C735,Kits!C:P,14,0),VLOOKUP(C735,'Pricing source'!B:L,3,0)),0)</f>
        <v>1785</v>
      </c>
      <c r="G735" s="730"/>
    </row>
    <row r="736" spans="1:7">
      <c r="A736" s="548"/>
      <c r="B736" s="731"/>
      <c r="C736" s="732"/>
      <c r="D736" s="732"/>
      <c r="E736" s="554"/>
      <c r="F736" s="558"/>
      <c r="G736" s="550"/>
    </row>
    <row r="737" spans="1:7" s="322" customFormat="1" ht="14.1" customHeight="1">
      <c r="A737" s="559" t="str">
        <f>'Títulos y textos'!A146</f>
        <v>FAN COILS COMFORT CONSOLA DE SUELO 4 TUBOS, VENTILADOR EC Y CONEXIONES A DERECHAS</v>
      </c>
      <c r="B737" s="785"/>
      <c r="C737" s="786"/>
      <c r="D737" s="786"/>
      <c r="E737" s="554"/>
      <c r="F737" s="787"/>
      <c r="G737" s="785"/>
    </row>
    <row r="738" spans="1:7" s="309" customFormat="1" ht="14.1" customHeight="1">
      <c r="A738" s="730"/>
      <c r="B738" s="499" t="str">
        <f>IF(MID(C738,1,3)="KIT",_xlfn.XLOOKUP(C738,Kits!C:C,Kits!B:B,"-",0,1),VLOOKUP(C738,'Pricing source'!B:C,2,0))</f>
        <v>4010869405928</v>
      </c>
      <c r="C738" s="500" t="s">
        <v>1685</v>
      </c>
      <c r="D738" s="500"/>
      <c r="E738" s="501" t="s">
        <v>4362</v>
      </c>
      <c r="F738" s="502">
        <f>IFERROR(IF(MID(C738,1,3)="KIT",VLOOKUP(C738,Kits!C:P,14,0),VLOOKUP(C738,'Pricing source'!B:L,3,0)),0)</f>
        <v>761</v>
      </c>
      <c r="G738" s="730"/>
    </row>
    <row r="739" spans="1:7" s="309" customFormat="1" ht="14.1" customHeight="1">
      <c r="A739" s="730"/>
      <c r="B739" s="503" t="str">
        <f>IF(MID(C739,1,3)="KIT",_xlfn.XLOOKUP(C739,Kits!C:C,Kits!B:B,"-",0,1),VLOOKUP(C739,'Pricing source'!B:C,2,0))</f>
        <v>4010869405935</v>
      </c>
      <c r="C739" s="523" t="s">
        <v>1686</v>
      </c>
      <c r="D739" s="523"/>
      <c r="E739" s="504" t="s">
        <v>4363</v>
      </c>
      <c r="F739" s="505">
        <f>IFERROR(IF(MID(C739,1,3)="KIT",VLOOKUP(C739,Kits!C:P,14,0),VLOOKUP(C739,'Pricing source'!B:L,3,0)),0)</f>
        <v>770</v>
      </c>
      <c r="G739" s="730"/>
    </row>
    <row r="740" spans="1:7" s="309" customFormat="1" ht="14.1" customHeight="1">
      <c r="A740" s="730"/>
      <c r="B740" s="503" t="str">
        <f>IF(MID(C740,1,3)="KIT",_xlfn.XLOOKUP(C740,Kits!C:C,Kits!B:B,"-",0,1),VLOOKUP(C740,'Pricing source'!B:C,2,0))</f>
        <v>4010869405942</v>
      </c>
      <c r="C740" s="523" t="s">
        <v>1687</v>
      </c>
      <c r="D740" s="523"/>
      <c r="E740" s="504" t="s">
        <v>4364</v>
      </c>
      <c r="F740" s="505">
        <f>IFERROR(IF(MID(C740,1,3)="KIT",VLOOKUP(C740,Kits!C:P,14,0),VLOOKUP(C740,'Pricing source'!B:L,3,0)),0)</f>
        <v>816</v>
      </c>
      <c r="G740" s="730"/>
    </row>
    <row r="741" spans="1:7" s="309" customFormat="1" ht="14.1" customHeight="1">
      <c r="A741" s="730"/>
      <c r="B741" s="503" t="str">
        <f>IF(MID(C741,1,3)="KIT",_xlfn.XLOOKUP(C741,Kits!C:C,Kits!B:B,"-",0,1),VLOOKUP(C741,'Pricing source'!B:C,2,0))</f>
        <v>4010869405959</v>
      </c>
      <c r="C741" s="523" t="s">
        <v>1688</v>
      </c>
      <c r="D741" s="523"/>
      <c r="E741" s="504" t="s">
        <v>4365</v>
      </c>
      <c r="F741" s="505">
        <f>IFERROR(IF(MID(C741,1,3)="KIT",VLOOKUP(C741,Kits!C:P,14,0),VLOOKUP(C741,'Pricing source'!B:L,3,0)),0)</f>
        <v>926</v>
      </c>
      <c r="G741" s="730"/>
    </row>
    <row r="742" spans="1:7" s="309" customFormat="1" ht="14.1" customHeight="1">
      <c r="A742" s="730"/>
      <c r="B742" s="503" t="str">
        <f>IF(MID(C742,1,3)="KIT",_xlfn.XLOOKUP(C742,Kits!C:C,Kits!B:B,"-",0,1),VLOOKUP(C742,'Pricing source'!B:C,2,0))</f>
        <v>4010869405966</v>
      </c>
      <c r="C742" s="523" t="s">
        <v>1689</v>
      </c>
      <c r="D742" s="523"/>
      <c r="E742" s="504" t="s">
        <v>4366</v>
      </c>
      <c r="F742" s="505">
        <f>IFERROR(IF(MID(C742,1,3)="KIT",VLOOKUP(C742,Kits!C:P,14,0),VLOOKUP(C742,'Pricing source'!B:L,3,0)),0)</f>
        <v>1015</v>
      </c>
      <c r="G742" s="730"/>
    </row>
    <row r="743" spans="1:7" s="309" customFormat="1" ht="14.1" customHeight="1">
      <c r="A743" s="730"/>
      <c r="B743" s="503" t="str">
        <f>IF(MID(C743,1,3)="KIT",_xlfn.XLOOKUP(C743,Kits!C:C,Kits!B:B,"-",0,1),VLOOKUP(C743,'Pricing source'!B:C,2,0))</f>
        <v>4010869405973</v>
      </c>
      <c r="C743" s="523" t="s">
        <v>1690</v>
      </c>
      <c r="D743" s="523"/>
      <c r="E743" s="504" t="s">
        <v>4367</v>
      </c>
      <c r="F743" s="505">
        <f>IFERROR(IF(MID(C743,1,3)="KIT",VLOOKUP(C743,Kits!C:P,14,0),VLOOKUP(C743,'Pricing source'!B:L,3,0)),0)</f>
        <v>1092</v>
      </c>
      <c r="G743" s="730"/>
    </row>
    <row r="744" spans="1:7" s="309" customFormat="1" ht="14.1" customHeight="1">
      <c r="A744" s="548"/>
      <c r="B744" s="503" t="str">
        <f>IF(MID(C744,1,3)="KIT",_xlfn.XLOOKUP(C744,Kits!C:C,Kits!B:B,"-",0,1),VLOOKUP(C744,'Pricing source'!B:C,2,0))</f>
        <v>4010869405997</v>
      </c>
      <c r="C744" s="523" t="s">
        <v>1691</v>
      </c>
      <c r="D744" s="523"/>
      <c r="E744" s="504" t="s">
        <v>4368</v>
      </c>
      <c r="F744" s="505">
        <f>IFERROR(IF(MID(C744,1,3)="KIT",VLOOKUP(C744,Kits!C:P,14,0),VLOOKUP(C744,'Pricing source'!B:L,3,0)),0)</f>
        <v>1212</v>
      </c>
      <c r="G744" s="730"/>
    </row>
    <row r="745" spans="1:7" s="309" customFormat="1" ht="14.1" customHeight="1">
      <c r="A745" s="548"/>
      <c r="B745" s="508" t="str">
        <f>IF(MID(C745,1,3)="KIT",_xlfn.XLOOKUP(C745,Kits!C:C,Kits!B:B,"-",0,1),VLOOKUP(C745,'Pricing source'!B:C,2,0))</f>
        <v>4010869406000</v>
      </c>
      <c r="C745" s="509" t="s">
        <v>1692</v>
      </c>
      <c r="D745" s="509"/>
      <c r="E745" s="510" t="s">
        <v>4369</v>
      </c>
      <c r="F745" s="511">
        <f>IFERROR(IF(MID(C745,1,3)="KIT",VLOOKUP(C745,Kits!C:P,14,0),VLOOKUP(C745,'Pricing source'!B:L,3,0)),0)</f>
        <v>1794</v>
      </c>
      <c r="G745" s="730"/>
    </row>
    <row r="746" spans="1:7">
      <c r="A746" s="548"/>
      <c r="B746" s="731"/>
      <c r="C746" s="732"/>
      <c r="D746" s="732"/>
      <c r="E746" s="554"/>
      <c r="F746" s="558"/>
      <c r="G746" s="550"/>
    </row>
    <row r="747" spans="1:7" ht="18.75">
      <c r="A747" s="793" t="str">
        <f>'Títulos y textos'!A147</f>
        <v>FAN COILS CONSOLA DE TECHO COMFORT</v>
      </c>
      <c r="B747" s="552"/>
      <c r="C747" s="553"/>
      <c r="D747" s="553"/>
      <c r="E747" s="554"/>
      <c r="F747" s="550"/>
      <c r="G747" s="550"/>
    </row>
    <row r="748" spans="1:7">
      <c r="A748" s="581"/>
      <c r="B748" s="581"/>
      <c r="C748" s="581"/>
      <c r="D748" s="581"/>
      <c r="E748" s="581"/>
      <c r="F748" s="581"/>
      <c r="G748" s="550"/>
    </row>
    <row r="749" spans="1:7" ht="14.1" customHeight="1">
      <c r="A749" s="548"/>
      <c r="B749" s="550"/>
      <c r="C749" s="784"/>
      <c r="D749" s="784"/>
      <c r="E749" s="554"/>
      <c r="F749" s="558"/>
      <c r="G749" s="550"/>
    </row>
    <row r="750" spans="1:7" s="322" customFormat="1" ht="14.1" customHeight="1">
      <c r="A750" s="559" t="str">
        <f>'Títulos y textos'!A148</f>
        <v>FAN COILS COMFORT CONSOLA DE TECHO 2 TUBOS, VENTILADOR AC Y CONEXIONES A IZQUIERDAS</v>
      </c>
      <c r="B750" s="785"/>
      <c r="C750" s="786"/>
      <c r="D750" s="786"/>
      <c r="E750" s="554"/>
      <c r="F750" s="787"/>
      <c r="G750" s="785"/>
    </row>
    <row r="751" spans="1:7" s="309" customFormat="1" ht="14.1" customHeight="1">
      <c r="A751" s="730"/>
      <c r="B751" s="499" t="str">
        <f>IF(MID(C751,1,3)="KIT",_xlfn.XLOOKUP(C751,Kits!C:C,Kits!B:B,"-",0,1),VLOOKUP(C751,'Pricing source'!B:C,2,0))</f>
        <v>4010869406017</v>
      </c>
      <c r="C751" s="500" t="s">
        <v>1693</v>
      </c>
      <c r="D751" s="500"/>
      <c r="E751" s="501" t="s">
        <v>4370</v>
      </c>
      <c r="F751" s="502">
        <f>IFERROR(IF(MID(C751,1,3)="KIT",VLOOKUP(C751,Kits!C:P,14,0),VLOOKUP(C751,'Pricing source'!B:L,3,0)),0)</f>
        <v>599</v>
      </c>
      <c r="G751" s="730"/>
    </row>
    <row r="752" spans="1:7" s="309" customFormat="1" ht="14.1" customHeight="1">
      <c r="A752" s="730"/>
      <c r="B752" s="503" t="str">
        <f>IF(MID(C752,1,3)="KIT",_xlfn.XLOOKUP(C752,Kits!C:C,Kits!B:B,"-",0,1),VLOOKUP(C752,'Pricing source'!B:C,2,0))</f>
        <v>4010869406031</v>
      </c>
      <c r="C752" s="523" t="s">
        <v>1694</v>
      </c>
      <c r="D752" s="523"/>
      <c r="E752" s="504" t="s">
        <v>4371</v>
      </c>
      <c r="F752" s="505">
        <f>IFERROR(IF(MID(C752,1,3)="KIT",VLOOKUP(C752,Kits!C:P,14,0),VLOOKUP(C752,'Pricing source'!B:L,3,0)),0)</f>
        <v>622</v>
      </c>
      <c r="G752" s="730"/>
    </row>
    <row r="753" spans="1:7" s="309" customFormat="1" ht="14.1" customHeight="1">
      <c r="A753" s="730"/>
      <c r="B753" s="503" t="str">
        <f>IF(MID(C753,1,3)="KIT",_xlfn.XLOOKUP(C753,Kits!C:C,Kits!B:B,"-",0,1),VLOOKUP(C753,'Pricing source'!B:C,2,0))</f>
        <v>4010869406048</v>
      </c>
      <c r="C753" s="523" t="s">
        <v>1695</v>
      </c>
      <c r="D753" s="523"/>
      <c r="E753" s="504" t="s">
        <v>4372</v>
      </c>
      <c r="F753" s="505">
        <f>IFERROR(IF(MID(C753,1,3)="KIT",VLOOKUP(C753,Kits!C:P,14,0),VLOOKUP(C753,'Pricing source'!B:L,3,0)),0)</f>
        <v>671</v>
      </c>
      <c r="G753" s="730"/>
    </row>
    <row r="754" spans="1:7" s="309" customFormat="1" ht="14.1" customHeight="1">
      <c r="A754" s="730"/>
      <c r="B754" s="503" t="str">
        <f>IF(MID(C754,1,3)="KIT",_xlfn.XLOOKUP(C754,Kits!C:C,Kits!B:B,"-",0,1),VLOOKUP(C754,'Pricing source'!B:C,2,0))</f>
        <v>4010869406055</v>
      </c>
      <c r="C754" s="523" t="s">
        <v>1696</v>
      </c>
      <c r="D754" s="523"/>
      <c r="E754" s="504" t="s">
        <v>4373</v>
      </c>
      <c r="F754" s="505">
        <f>IFERROR(IF(MID(C754,1,3)="KIT",VLOOKUP(C754,Kits!C:P,14,0),VLOOKUP(C754,'Pricing source'!B:L,3,0)),0)</f>
        <v>795</v>
      </c>
      <c r="G754" s="730"/>
    </row>
    <row r="755" spans="1:7" s="309" customFormat="1" ht="14.1" customHeight="1">
      <c r="A755" s="730"/>
      <c r="B755" s="503" t="str">
        <f>IF(MID(C755,1,3)="KIT",_xlfn.XLOOKUP(C755,Kits!C:C,Kits!B:B,"-",0,1),VLOOKUP(C755,'Pricing source'!B:C,2,0))</f>
        <v>4010869406079</v>
      </c>
      <c r="C755" s="523" t="s">
        <v>1697</v>
      </c>
      <c r="D755" s="523"/>
      <c r="E755" s="504" t="s">
        <v>4374</v>
      </c>
      <c r="F755" s="505">
        <f>IFERROR(IF(MID(C755,1,3)="KIT",VLOOKUP(C755,Kits!C:P,14,0),VLOOKUP(C755,'Pricing source'!B:L,3,0)),0)</f>
        <v>889</v>
      </c>
      <c r="G755" s="730"/>
    </row>
    <row r="756" spans="1:7" s="309" customFormat="1" ht="14.1" customHeight="1">
      <c r="A756" s="548"/>
      <c r="B756" s="503" t="str">
        <f>IF(MID(C756,1,3)="KIT",_xlfn.XLOOKUP(C756,Kits!C:C,Kits!B:B,"-",0,1),VLOOKUP(C756,'Pricing source'!B:C,2,0))</f>
        <v>4010869406086</v>
      </c>
      <c r="C756" s="523" t="s">
        <v>1698</v>
      </c>
      <c r="D756" s="523"/>
      <c r="E756" s="504" t="s">
        <v>4375</v>
      </c>
      <c r="F756" s="505">
        <f>IFERROR(IF(MID(C756,1,3)="KIT",VLOOKUP(C756,Kits!C:P,14,0),VLOOKUP(C756,'Pricing source'!B:L,3,0)),0)</f>
        <v>994</v>
      </c>
      <c r="G756" s="730"/>
    </row>
    <row r="757" spans="1:7" s="309" customFormat="1" ht="14.1" customHeight="1">
      <c r="A757" s="548"/>
      <c r="B757" s="508" t="str">
        <f>IF(MID(C757,1,3)="KIT",_xlfn.XLOOKUP(C757,Kits!C:C,Kits!B:B,"-",0,1),VLOOKUP(C757,'Pricing source'!B:C,2,0))</f>
        <v>4010869406093</v>
      </c>
      <c r="C757" s="509" t="s">
        <v>1699</v>
      </c>
      <c r="D757" s="509"/>
      <c r="E757" s="510" t="s">
        <v>4376</v>
      </c>
      <c r="F757" s="511">
        <f>IFERROR(IF(MID(C757,1,3)="KIT",VLOOKUP(C757,Kits!C:P,14,0),VLOOKUP(C757,'Pricing source'!B:L,3,0)),0)</f>
        <v>1113</v>
      </c>
      <c r="G757" s="730"/>
    </row>
    <row r="758" spans="1:7">
      <c r="A758" s="548"/>
      <c r="B758" s="731"/>
      <c r="C758" s="732"/>
      <c r="D758" s="732"/>
      <c r="E758" s="554"/>
      <c r="F758" s="558"/>
      <c r="G758" s="550"/>
    </row>
    <row r="759" spans="1:7" s="322" customFormat="1" ht="14.1" customHeight="1">
      <c r="A759" s="559" t="str">
        <f>'Títulos y textos'!A149</f>
        <v>FAN COILS COMFORT CONSOLA DE TECHO 2 TUBOS, VENTILADOR AC Y CONEXIONES A DERECHAS</v>
      </c>
      <c r="B759" s="785"/>
      <c r="C759" s="786"/>
      <c r="D759" s="786"/>
      <c r="E759" s="554"/>
      <c r="F759" s="787"/>
      <c r="G759" s="785"/>
    </row>
    <row r="760" spans="1:7" s="309" customFormat="1" ht="14.1" customHeight="1">
      <c r="A760" s="730"/>
      <c r="B760" s="499" t="str">
        <f>IF(MID(C760,1,3)="KIT",_xlfn.XLOOKUP(C760,Kits!C:C,Kits!B:B,"-",0,1),VLOOKUP(C760,'Pricing source'!B:C,2,0))</f>
        <v>4010869406116</v>
      </c>
      <c r="C760" s="500" t="s">
        <v>1700</v>
      </c>
      <c r="D760" s="500"/>
      <c r="E760" s="501" t="s">
        <v>4377</v>
      </c>
      <c r="F760" s="502">
        <f>IFERROR(IF(MID(C760,1,3)="KIT",VLOOKUP(C760,Kits!C:P,14,0),VLOOKUP(C760,'Pricing source'!B:L,3,0)),0)</f>
        <v>608</v>
      </c>
      <c r="G760" s="730"/>
    </row>
    <row r="761" spans="1:7" s="309" customFormat="1" ht="14.1" customHeight="1">
      <c r="A761" s="730"/>
      <c r="B761" s="503" t="str">
        <f>IF(MID(C761,1,3)="KIT",_xlfn.XLOOKUP(C761,Kits!C:C,Kits!B:B,"-",0,1),VLOOKUP(C761,'Pricing source'!B:C,2,0))</f>
        <v>4010869406123</v>
      </c>
      <c r="C761" s="523" t="s">
        <v>1701</v>
      </c>
      <c r="D761" s="523"/>
      <c r="E761" s="504" t="s">
        <v>4378</v>
      </c>
      <c r="F761" s="505">
        <f>IFERROR(IF(MID(C761,1,3)="KIT",VLOOKUP(C761,Kits!C:P,14,0),VLOOKUP(C761,'Pricing source'!B:L,3,0)),0)</f>
        <v>631</v>
      </c>
      <c r="G761" s="730"/>
    </row>
    <row r="762" spans="1:7" s="309" customFormat="1" ht="14.1" customHeight="1">
      <c r="A762" s="730"/>
      <c r="B762" s="503" t="str">
        <f>IF(MID(C762,1,3)="KIT",_xlfn.XLOOKUP(C762,Kits!C:C,Kits!B:B,"-",0,1),VLOOKUP(C762,'Pricing source'!B:C,2,0))</f>
        <v>4010869406130</v>
      </c>
      <c r="C762" s="523" t="s">
        <v>1702</v>
      </c>
      <c r="D762" s="523"/>
      <c r="E762" s="504" t="s">
        <v>4379</v>
      </c>
      <c r="F762" s="505">
        <f>IFERROR(IF(MID(C762,1,3)="KIT",VLOOKUP(C762,Kits!C:P,14,0),VLOOKUP(C762,'Pricing source'!B:L,3,0)),0)</f>
        <v>680</v>
      </c>
      <c r="G762" s="730"/>
    </row>
    <row r="763" spans="1:7" s="309" customFormat="1" ht="14.1" customHeight="1">
      <c r="A763" s="730"/>
      <c r="B763" s="503" t="str">
        <f>IF(MID(C763,1,3)="KIT",_xlfn.XLOOKUP(C763,Kits!C:C,Kits!B:B,"-",0,1),VLOOKUP(C763,'Pricing source'!B:C,2,0))</f>
        <v>4010869406147</v>
      </c>
      <c r="C763" s="523" t="s">
        <v>1703</v>
      </c>
      <c r="D763" s="523"/>
      <c r="E763" s="504" t="s">
        <v>4380</v>
      </c>
      <c r="F763" s="505">
        <f>IFERROR(IF(MID(C763,1,3)="KIT",VLOOKUP(C763,Kits!C:P,14,0),VLOOKUP(C763,'Pricing source'!B:L,3,0)),0)</f>
        <v>804</v>
      </c>
      <c r="G763" s="730"/>
    </row>
    <row r="764" spans="1:7" s="309" customFormat="1" ht="14.1" customHeight="1">
      <c r="A764" s="730"/>
      <c r="B764" s="503" t="str">
        <f>IF(MID(C764,1,3)="KIT",_xlfn.XLOOKUP(C764,Kits!C:C,Kits!B:B,"-",0,1),VLOOKUP(C764,'Pricing source'!B:C,2,0))</f>
        <v>4010869406154</v>
      </c>
      <c r="C764" s="523" t="s">
        <v>1704</v>
      </c>
      <c r="D764" s="523"/>
      <c r="E764" s="504" t="s">
        <v>4381</v>
      </c>
      <c r="F764" s="505">
        <f>IFERROR(IF(MID(C764,1,3)="KIT",VLOOKUP(C764,Kits!C:P,14,0),VLOOKUP(C764,'Pricing source'!B:L,3,0)),0)</f>
        <v>898</v>
      </c>
      <c r="G764" s="730"/>
    </row>
    <row r="765" spans="1:7" s="309" customFormat="1" ht="14.1" customHeight="1">
      <c r="A765" s="548"/>
      <c r="B765" s="503" t="str">
        <f>IF(MID(C765,1,3)="KIT",_xlfn.XLOOKUP(C765,Kits!C:C,Kits!B:B,"-",0,1),VLOOKUP(C765,'Pricing source'!B:C,2,0))</f>
        <v>4010869406161</v>
      </c>
      <c r="C765" s="523" t="s">
        <v>1705</v>
      </c>
      <c r="D765" s="523"/>
      <c r="E765" s="504" t="s">
        <v>4382</v>
      </c>
      <c r="F765" s="505">
        <f>IFERROR(IF(MID(C765,1,3)="KIT",VLOOKUP(C765,Kits!C:P,14,0),VLOOKUP(C765,'Pricing source'!B:L,3,0)),0)</f>
        <v>1003</v>
      </c>
      <c r="G765" s="730"/>
    </row>
    <row r="766" spans="1:7" s="309" customFormat="1" ht="14.1" customHeight="1">
      <c r="A766" s="548"/>
      <c r="B766" s="508" t="str">
        <f>IF(MID(C766,1,3)="KIT",_xlfn.XLOOKUP(C766,Kits!C:C,Kits!B:B,"-",0,1),VLOOKUP(C766,'Pricing source'!B:C,2,0))</f>
        <v>4010869406178</v>
      </c>
      <c r="C766" s="509" t="s">
        <v>1706</v>
      </c>
      <c r="D766" s="509"/>
      <c r="E766" s="510" t="s">
        <v>4383</v>
      </c>
      <c r="F766" s="511">
        <f>IFERROR(IF(MID(C766,1,3)="KIT",VLOOKUP(C766,Kits!C:P,14,0),VLOOKUP(C766,'Pricing source'!B:L,3,0)),0)</f>
        <v>1122</v>
      </c>
      <c r="G766" s="730"/>
    </row>
    <row r="767" spans="1:7">
      <c r="A767" s="548"/>
      <c r="B767" s="731"/>
      <c r="C767" s="732"/>
      <c r="D767" s="732"/>
      <c r="E767" s="554"/>
      <c r="F767" s="558"/>
      <c r="G767" s="550"/>
    </row>
    <row r="768" spans="1:7" s="322" customFormat="1" ht="14.1" customHeight="1">
      <c r="A768" s="559" t="str">
        <f>'Títulos y textos'!A150</f>
        <v>FAN COILS COMFORT CONSOLA DE TECHO 2 TUBOS, VENTILADOR EC Y CONEXIONES A IZQUIERDAS</v>
      </c>
      <c r="B768" s="785"/>
      <c r="C768" s="786"/>
      <c r="D768" s="786"/>
      <c r="E768" s="554"/>
      <c r="F768" s="787"/>
      <c r="G768" s="785"/>
    </row>
    <row r="769" spans="1:7" s="309" customFormat="1" ht="14.1" customHeight="1">
      <c r="A769" s="730"/>
      <c r="B769" s="499" t="str">
        <f>IF(MID(C769,1,3)="KIT",_xlfn.XLOOKUP(C769,Kits!C:C,Kits!B:B,"-",0,1),VLOOKUP(C769,'Pricing source'!B:C,2,0))</f>
        <v>4010869406192</v>
      </c>
      <c r="C769" s="500" t="s">
        <v>1707</v>
      </c>
      <c r="D769" s="500"/>
      <c r="E769" s="501" t="s">
        <v>4384</v>
      </c>
      <c r="F769" s="502">
        <f>IFERROR(IF(MID(C769,1,3)="KIT",VLOOKUP(C769,Kits!C:P,14,0),VLOOKUP(C769,'Pricing source'!B:L,3,0)),0)</f>
        <v>805</v>
      </c>
      <c r="G769" s="730"/>
    </row>
    <row r="770" spans="1:7" s="309" customFormat="1" ht="14.1" customHeight="1">
      <c r="A770" s="730"/>
      <c r="B770" s="503" t="str">
        <f>IF(MID(C770,1,3)="KIT",_xlfn.XLOOKUP(C770,Kits!C:C,Kits!B:B,"-",0,1),VLOOKUP(C770,'Pricing source'!B:C,2,0))</f>
        <v>4010869406208</v>
      </c>
      <c r="C770" s="523" t="s">
        <v>1708</v>
      </c>
      <c r="D770" s="523"/>
      <c r="E770" s="504" t="s">
        <v>4385</v>
      </c>
      <c r="F770" s="505">
        <f>IFERROR(IF(MID(C770,1,3)="KIT",VLOOKUP(C770,Kits!C:P,14,0),VLOOKUP(C770,'Pricing source'!B:L,3,0)),0)</f>
        <v>828</v>
      </c>
      <c r="G770" s="730"/>
    </row>
    <row r="771" spans="1:7" s="309" customFormat="1" ht="14.1" customHeight="1">
      <c r="A771" s="730"/>
      <c r="B771" s="503" t="str">
        <f>IF(MID(C771,1,3)="KIT",_xlfn.XLOOKUP(C771,Kits!C:C,Kits!B:B,"-",0,1),VLOOKUP(C771,'Pricing source'!B:C,2,0))</f>
        <v>4010869406215</v>
      </c>
      <c r="C771" s="523" t="s">
        <v>1709</v>
      </c>
      <c r="D771" s="523"/>
      <c r="E771" s="504" t="s">
        <v>4386</v>
      </c>
      <c r="F771" s="505">
        <f>IFERROR(IF(MID(C771,1,3)="KIT",VLOOKUP(C771,Kits!C:P,14,0),VLOOKUP(C771,'Pricing source'!B:L,3,0)),0)</f>
        <v>877</v>
      </c>
      <c r="G771" s="730"/>
    </row>
    <row r="772" spans="1:7" s="309" customFormat="1" ht="14.1" customHeight="1">
      <c r="A772" s="730"/>
      <c r="B772" s="503" t="str">
        <f>IF(MID(C772,1,3)="KIT",_xlfn.XLOOKUP(C772,Kits!C:C,Kits!B:B,"-",0,1),VLOOKUP(C772,'Pricing source'!B:C,2,0))</f>
        <v>4010869406222</v>
      </c>
      <c r="C772" s="523" t="s">
        <v>1710</v>
      </c>
      <c r="D772" s="523"/>
      <c r="E772" s="504" t="s">
        <v>4387</v>
      </c>
      <c r="F772" s="505">
        <f>IFERROR(IF(MID(C772,1,3)="KIT",VLOOKUP(C772,Kits!C:P,14,0),VLOOKUP(C772,'Pricing source'!B:L,3,0)),0)</f>
        <v>1001</v>
      </c>
      <c r="G772" s="730"/>
    </row>
    <row r="773" spans="1:7" s="309" customFormat="1" ht="14.1" customHeight="1">
      <c r="A773" s="730"/>
      <c r="B773" s="503" t="str">
        <f>IF(MID(C773,1,3)="KIT",_xlfn.XLOOKUP(C773,Kits!C:C,Kits!B:B,"-",0,1),VLOOKUP(C773,'Pricing source'!B:C,2,0))</f>
        <v>4010869406239</v>
      </c>
      <c r="C773" s="523" t="s">
        <v>1711</v>
      </c>
      <c r="D773" s="523"/>
      <c r="E773" s="504" t="s">
        <v>4388</v>
      </c>
      <c r="F773" s="505">
        <f>IFERROR(IF(MID(C773,1,3)="KIT",VLOOKUP(C773,Kits!C:P,14,0),VLOOKUP(C773,'Pricing source'!B:L,3,0)),0)</f>
        <v>1095</v>
      </c>
      <c r="G773" s="730"/>
    </row>
    <row r="774" spans="1:7" s="309" customFormat="1" ht="14.1" customHeight="1">
      <c r="A774" s="730"/>
      <c r="B774" s="503" t="str">
        <f>IF(MID(C774,1,3)="KIT",_xlfn.XLOOKUP(C774,Kits!C:C,Kits!B:B,"-",0,1),VLOOKUP(C774,'Pricing source'!B:C,2,0))</f>
        <v>4010869406246</v>
      </c>
      <c r="C774" s="523" t="s">
        <v>1712</v>
      </c>
      <c r="D774" s="523"/>
      <c r="E774" s="504" t="s">
        <v>4389</v>
      </c>
      <c r="F774" s="505">
        <f>IFERROR(IF(MID(C774,1,3)="KIT",VLOOKUP(C774,Kits!C:P,14,0),VLOOKUP(C774,'Pricing source'!B:L,3,0)),0)</f>
        <v>1201</v>
      </c>
      <c r="G774" s="730"/>
    </row>
    <row r="775" spans="1:7" s="309" customFormat="1" ht="14.1" customHeight="1">
      <c r="A775" s="548"/>
      <c r="B775" s="503" t="str">
        <f>IF(MID(C775,1,3)="KIT",_xlfn.XLOOKUP(C775,Kits!C:C,Kits!B:B,"-",0,1),VLOOKUP(C775,'Pricing source'!B:C,2,0))</f>
        <v>4010869406253</v>
      </c>
      <c r="C775" s="523" t="s">
        <v>1713</v>
      </c>
      <c r="D775" s="523"/>
      <c r="E775" s="504" t="s">
        <v>4390</v>
      </c>
      <c r="F775" s="505">
        <f>IFERROR(IF(MID(C775,1,3)="KIT",VLOOKUP(C775,Kits!C:P,14,0),VLOOKUP(C775,'Pricing source'!B:L,3,0)),0)</f>
        <v>1325</v>
      </c>
      <c r="G775" s="730"/>
    </row>
    <row r="776" spans="1:7" s="309" customFormat="1" ht="14.1" customHeight="1">
      <c r="A776" s="548"/>
      <c r="B776" s="508" t="str">
        <f>IF(MID(C776,1,3)="KIT",_xlfn.XLOOKUP(C776,Kits!C:C,Kits!B:B,"-",0,1),VLOOKUP(C776,'Pricing source'!B:C,2,0))</f>
        <v>4010869406260</v>
      </c>
      <c r="C776" s="509" t="s">
        <v>1714</v>
      </c>
      <c r="D776" s="509"/>
      <c r="E776" s="510" t="s">
        <v>4391</v>
      </c>
      <c r="F776" s="511">
        <f>IFERROR(IF(MID(C776,1,3)="KIT",VLOOKUP(C776,Kits!C:P,14,0),VLOOKUP(C776,'Pricing source'!B:L,3,0)),0)</f>
        <v>1891</v>
      </c>
      <c r="G776" s="730"/>
    </row>
    <row r="777" spans="1:7">
      <c r="A777" s="548"/>
      <c r="B777" s="731"/>
      <c r="C777" s="732"/>
      <c r="D777" s="732"/>
      <c r="E777" s="554"/>
      <c r="F777" s="558"/>
      <c r="G777" s="550"/>
    </row>
    <row r="778" spans="1:7" s="322" customFormat="1" ht="14.1" customHeight="1">
      <c r="A778" s="559" t="str">
        <f>'Títulos y textos'!A151</f>
        <v>FAN COILS COMFORT CONSOLA DE TECHO 2 TUBOS, VENTILADOR EC Y CONEXIONES A DERECHAS</v>
      </c>
      <c r="B778" s="785"/>
      <c r="C778" s="786"/>
      <c r="D778" s="786"/>
      <c r="E778" s="554"/>
      <c r="F778" s="787"/>
      <c r="G778" s="785"/>
    </row>
    <row r="779" spans="1:7" s="309" customFormat="1" ht="14.1" customHeight="1">
      <c r="A779" s="730"/>
      <c r="B779" s="499" t="str">
        <f>IF(MID(C779,1,3)="KIT",_xlfn.XLOOKUP(C779,Kits!C:C,Kits!B:B,"-",0,1),VLOOKUP(C779,'Pricing source'!B:C,2,0))</f>
        <v>4010869406277</v>
      </c>
      <c r="C779" s="500" t="s">
        <v>1715</v>
      </c>
      <c r="D779" s="500"/>
      <c r="E779" s="501" t="s">
        <v>4392</v>
      </c>
      <c r="F779" s="502">
        <f>IFERROR(IF(MID(C779,1,3)="KIT",VLOOKUP(C779,Kits!C:P,14,0),VLOOKUP(C779,'Pricing source'!B:L,3,0)),0)</f>
        <v>814</v>
      </c>
      <c r="G779" s="730"/>
    </row>
    <row r="780" spans="1:7" s="309" customFormat="1" ht="14.1" customHeight="1">
      <c r="A780" s="730"/>
      <c r="B780" s="503" t="str">
        <f>IF(MID(C780,1,3)="KIT",_xlfn.XLOOKUP(C780,Kits!C:C,Kits!B:B,"-",0,1),VLOOKUP(C780,'Pricing source'!B:C,2,0))</f>
        <v>4010869406284</v>
      </c>
      <c r="C780" s="523" t="s">
        <v>1716</v>
      </c>
      <c r="D780" s="523"/>
      <c r="E780" s="504" t="s">
        <v>4393</v>
      </c>
      <c r="F780" s="505">
        <f>IFERROR(IF(MID(C780,1,3)="KIT",VLOOKUP(C780,Kits!C:P,14,0),VLOOKUP(C780,'Pricing source'!B:L,3,0)),0)</f>
        <v>837</v>
      </c>
      <c r="G780" s="730"/>
    </row>
    <row r="781" spans="1:7" s="309" customFormat="1" ht="14.1" customHeight="1">
      <c r="A781" s="730"/>
      <c r="B781" s="503" t="str">
        <f>IF(MID(C781,1,3)="KIT",_xlfn.XLOOKUP(C781,Kits!C:C,Kits!B:B,"-",0,1),VLOOKUP(C781,'Pricing source'!B:C,2,0))</f>
        <v>4010869406291</v>
      </c>
      <c r="C781" s="523" t="s">
        <v>1717</v>
      </c>
      <c r="D781" s="523"/>
      <c r="E781" s="504" t="s">
        <v>4394</v>
      </c>
      <c r="F781" s="505">
        <f>IFERROR(IF(MID(C781,1,3)="KIT",VLOOKUP(C781,Kits!C:P,14,0),VLOOKUP(C781,'Pricing source'!B:L,3,0)),0)</f>
        <v>886</v>
      </c>
      <c r="G781" s="730"/>
    </row>
    <row r="782" spans="1:7" s="309" customFormat="1" ht="14.1" customHeight="1">
      <c r="A782" s="730"/>
      <c r="B782" s="503" t="str">
        <f>IF(MID(C782,1,3)="KIT",_xlfn.XLOOKUP(C782,Kits!C:C,Kits!B:B,"-",0,1),VLOOKUP(C782,'Pricing source'!B:C,2,0))</f>
        <v>4010869406314</v>
      </c>
      <c r="C782" s="523" t="s">
        <v>1718</v>
      </c>
      <c r="D782" s="523"/>
      <c r="E782" s="504" t="s">
        <v>4395</v>
      </c>
      <c r="F782" s="505">
        <f>IFERROR(IF(MID(C782,1,3)="KIT",VLOOKUP(C782,Kits!C:P,14,0),VLOOKUP(C782,'Pricing source'!B:L,3,0)),0)</f>
        <v>1010</v>
      </c>
      <c r="G782" s="730"/>
    </row>
    <row r="783" spans="1:7" s="309" customFormat="1" ht="14.1" customHeight="1">
      <c r="A783" s="730"/>
      <c r="B783" s="503" t="str">
        <f>IF(MID(C783,1,3)="KIT",_xlfn.XLOOKUP(C783,Kits!C:C,Kits!B:B,"-",0,1),VLOOKUP(C783,'Pricing source'!B:C,2,0))</f>
        <v>4010869406321</v>
      </c>
      <c r="C783" s="523" t="s">
        <v>1719</v>
      </c>
      <c r="D783" s="523"/>
      <c r="E783" s="504" t="s">
        <v>4396</v>
      </c>
      <c r="F783" s="505">
        <f>IFERROR(IF(MID(C783,1,3)="KIT",VLOOKUP(C783,Kits!C:P,14,0),VLOOKUP(C783,'Pricing source'!B:L,3,0)),0)</f>
        <v>1104</v>
      </c>
      <c r="G783" s="730"/>
    </row>
    <row r="784" spans="1:7" s="309" customFormat="1" ht="14.1" customHeight="1">
      <c r="A784" s="730"/>
      <c r="B784" s="503" t="str">
        <f>IF(MID(C784,1,3)="KIT",_xlfn.XLOOKUP(C784,Kits!C:C,Kits!B:B,"-",0,1),VLOOKUP(C784,'Pricing source'!B:C,2,0))</f>
        <v>4010869406338</v>
      </c>
      <c r="C784" s="523" t="s">
        <v>1720</v>
      </c>
      <c r="D784" s="523"/>
      <c r="E784" s="504" t="s">
        <v>4397</v>
      </c>
      <c r="F784" s="505">
        <f>IFERROR(IF(MID(C784,1,3)="KIT",VLOOKUP(C784,Kits!C:P,14,0),VLOOKUP(C784,'Pricing source'!B:L,3,0)),0)</f>
        <v>1210</v>
      </c>
      <c r="G784" s="730"/>
    </row>
    <row r="785" spans="1:7" s="309" customFormat="1" ht="14.1" customHeight="1">
      <c r="A785" s="548"/>
      <c r="B785" s="503" t="str">
        <f>IF(MID(C785,1,3)="KIT",_xlfn.XLOOKUP(C785,Kits!C:C,Kits!B:B,"-",0,1),VLOOKUP(C785,'Pricing source'!B:C,2,0))</f>
        <v>4010869406345</v>
      </c>
      <c r="C785" s="523" t="s">
        <v>1721</v>
      </c>
      <c r="D785" s="523"/>
      <c r="E785" s="504" t="s">
        <v>4398</v>
      </c>
      <c r="F785" s="505">
        <f>IFERROR(IF(MID(C785,1,3)="KIT",VLOOKUP(C785,Kits!C:P,14,0),VLOOKUP(C785,'Pricing source'!B:L,3,0)),0)</f>
        <v>1334</v>
      </c>
      <c r="G785" s="730"/>
    </row>
    <row r="786" spans="1:7" s="309" customFormat="1" ht="14.1" customHeight="1">
      <c r="A786" s="548"/>
      <c r="B786" s="508" t="str">
        <f>IF(MID(C786,1,3)="KIT",_xlfn.XLOOKUP(C786,Kits!C:C,Kits!B:B,"-",0,1),VLOOKUP(C786,'Pricing source'!B:C,2,0))</f>
        <v>4010869406352</v>
      </c>
      <c r="C786" s="509" t="s">
        <v>1722</v>
      </c>
      <c r="D786" s="509"/>
      <c r="E786" s="510" t="s">
        <v>4399</v>
      </c>
      <c r="F786" s="511">
        <f>IFERROR(IF(MID(C786,1,3)="KIT",VLOOKUP(C786,Kits!C:P,14,0),VLOOKUP(C786,'Pricing source'!B:L,3,0)),0)</f>
        <v>1900</v>
      </c>
      <c r="G786" s="730"/>
    </row>
    <row r="787" spans="1:7">
      <c r="A787" s="548"/>
      <c r="B787" s="731"/>
      <c r="C787" s="732"/>
      <c r="D787" s="732"/>
      <c r="E787" s="554"/>
      <c r="F787" s="558"/>
      <c r="G787" s="550"/>
    </row>
    <row r="788" spans="1:7" s="322" customFormat="1" ht="14.1" customHeight="1">
      <c r="A788" s="559" t="str">
        <f>'Títulos y textos'!A152</f>
        <v>FAN COILS COMFORT CONSOLA DE TECHO 4 TUBOS, VENTILADOR AC Y CONEXIONES A IZQUIERDAS</v>
      </c>
      <c r="B788" s="785"/>
      <c r="C788" s="786"/>
      <c r="D788" s="786"/>
      <c r="E788" s="554"/>
      <c r="F788" s="787"/>
      <c r="G788" s="785"/>
    </row>
    <row r="789" spans="1:7" s="309" customFormat="1" ht="14.1" customHeight="1">
      <c r="A789" s="730"/>
      <c r="B789" s="499" t="str">
        <f>IF(MID(C789,1,3)="KIT",_xlfn.XLOOKUP(C789,Kits!C:C,Kits!B:B,"-",0,1),VLOOKUP(C789,'Pricing source'!B:C,2,0))</f>
        <v>4010869406369</v>
      </c>
      <c r="C789" s="500" t="s">
        <v>1723</v>
      </c>
      <c r="D789" s="500"/>
      <c r="E789" s="501" t="s">
        <v>4400</v>
      </c>
      <c r="F789" s="502">
        <f>IFERROR(IF(MID(C789,1,3)="KIT",VLOOKUP(C789,Kits!C:P,14,0),VLOOKUP(C789,'Pricing source'!B:L,3,0)),0)</f>
        <v>645</v>
      </c>
      <c r="G789" s="730"/>
    </row>
    <row r="790" spans="1:7" s="309" customFormat="1" ht="14.1" customHeight="1">
      <c r="A790" s="730"/>
      <c r="B790" s="503" t="str">
        <f>IF(MID(C790,1,3)="KIT",_xlfn.XLOOKUP(C790,Kits!C:C,Kits!B:B,"-",0,1),VLOOKUP(C790,'Pricing source'!B:C,2,0))</f>
        <v>4010869406376</v>
      </c>
      <c r="C790" s="523" t="s">
        <v>1724</v>
      </c>
      <c r="D790" s="523"/>
      <c r="E790" s="504" t="s">
        <v>4401</v>
      </c>
      <c r="F790" s="505">
        <f>IFERROR(IF(MID(C790,1,3)="KIT",VLOOKUP(C790,Kits!C:P,14,0),VLOOKUP(C790,'Pricing source'!B:L,3,0)),0)</f>
        <v>654</v>
      </c>
      <c r="G790" s="730"/>
    </row>
    <row r="791" spans="1:7" s="309" customFormat="1" ht="14.1" customHeight="1">
      <c r="A791" s="730"/>
      <c r="B791" s="503" t="str">
        <f>IF(MID(C791,1,3)="KIT",_xlfn.XLOOKUP(C791,Kits!C:C,Kits!B:B,"-",0,1),VLOOKUP(C791,'Pricing source'!B:C,2,0))</f>
        <v>4010869406390</v>
      </c>
      <c r="C791" s="523" t="s">
        <v>1725</v>
      </c>
      <c r="D791" s="523"/>
      <c r="E791" s="504" t="s">
        <v>4402</v>
      </c>
      <c r="F791" s="505">
        <f>IFERROR(IF(MID(C791,1,3)="KIT",VLOOKUP(C791,Kits!C:P,14,0),VLOOKUP(C791,'Pricing source'!B:L,3,0)),0)</f>
        <v>708</v>
      </c>
      <c r="G791" s="730"/>
    </row>
    <row r="792" spans="1:7" s="309" customFormat="1" ht="14.1" customHeight="1">
      <c r="A792" s="730"/>
      <c r="B792" s="503" t="str">
        <f>IF(MID(C792,1,3)="KIT",_xlfn.XLOOKUP(C792,Kits!C:C,Kits!B:B,"-",0,1),VLOOKUP(C792,'Pricing source'!B:C,2,0))</f>
        <v>4010869406406</v>
      </c>
      <c r="C792" s="523" t="s">
        <v>1726</v>
      </c>
      <c r="D792" s="523"/>
      <c r="E792" s="504" t="s">
        <v>4403</v>
      </c>
      <c r="F792" s="505">
        <f>IFERROR(IF(MID(C792,1,3)="KIT",VLOOKUP(C792,Kits!C:P,14,0),VLOOKUP(C792,'Pricing source'!B:L,3,0)),0)</f>
        <v>841</v>
      </c>
      <c r="G792" s="730"/>
    </row>
    <row r="793" spans="1:7" s="309" customFormat="1" ht="14.1" customHeight="1">
      <c r="A793" s="730"/>
      <c r="B793" s="503" t="str">
        <f>IF(MID(C793,1,3)="KIT",_xlfn.XLOOKUP(C793,Kits!C:C,Kits!B:B,"-",0,1),VLOOKUP(C793,'Pricing source'!B:C,2,0))</f>
        <v>4010869406413</v>
      </c>
      <c r="C793" s="523" t="s">
        <v>1727</v>
      </c>
      <c r="D793" s="523"/>
      <c r="E793" s="504" t="s">
        <v>4404</v>
      </c>
      <c r="F793" s="505">
        <f>IFERROR(IF(MID(C793,1,3)="KIT",VLOOKUP(C793,Kits!C:P,14,0),VLOOKUP(C793,'Pricing source'!B:L,3,0)),0)</f>
        <v>942</v>
      </c>
      <c r="G793" s="730"/>
    </row>
    <row r="794" spans="1:7" s="309" customFormat="1" ht="14.1" customHeight="1">
      <c r="A794" s="548"/>
      <c r="B794" s="503" t="str">
        <f>IF(MID(C794,1,3)="KIT",_xlfn.XLOOKUP(C794,Kits!C:C,Kits!B:B,"-",0,1),VLOOKUP(C794,'Pricing source'!B:C,2,0))</f>
        <v>4010869406420</v>
      </c>
      <c r="C794" s="523" t="s">
        <v>1728</v>
      </c>
      <c r="D794" s="523"/>
      <c r="E794" s="504" t="s">
        <v>4405</v>
      </c>
      <c r="F794" s="505">
        <f>IFERROR(IF(MID(C794,1,3)="KIT",VLOOKUP(C794,Kits!C:P,14,0),VLOOKUP(C794,'Pricing source'!B:L,3,0)),0)</f>
        <v>1054</v>
      </c>
      <c r="G794" s="730"/>
    </row>
    <row r="795" spans="1:7" s="309" customFormat="1" ht="14.1" customHeight="1">
      <c r="A795" s="548"/>
      <c r="B795" s="508" t="str">
        <f>IF(MID(C795,1,3)="KIT",_xlfn.XLOOKUP(C795,Kits!C:C,Kits!B:B,"-",0,1),VLOOKUP(C795,'Pricing source'!B:C,2,0))</f>
        <v>4010869406437</v>
      </c>
      <c r="C795" s="509" t="s">
        <v>1729</v>
      </c>
      <c r="D795" s="509"/>
      <c r="E795" s="510" t="s">
        <v>4406</v>
      </c>
      <c r="F795" s="511">
        <f>IFERROR(IF(MID(C795,1,3)="KIT",VLOOKUP(C795,Kits!C:P,14,0),VLOOKUP(C795,'Pricing source'!B:L,3,0)),0)</f>
        <v>1180</v>
      </c>
      <c r="G795" s="730"/>
    </row>
    <row r="796" spans="1:7">
      <c r="A796" s="548"/>
      <c r="B796" s="731"/>
      <c r="C796" s="732"/>
      <c r="D796" s="732"/>
      <c r="E796" s="554"/>
      <c r="F796" s="558"/>
      <c r="G796" s="550"/>
    </row>
    <row r="797" spans="1:7" s="322" customFormat="1" ht="14.1" customHeight="1">
      <c r="A797" s="559" t="str">
        <f>'Títulos y textos'!A153</f>
        <v>FAN COILS COMFORT CONSOLA DE TECHO 4 TUBOS, VENTILADOR AC Y CONEXIONES A DERECHAS</v>
      </c>
      <c r="B797" s="785"/>
      <c r="C797" s="786"/>
      <c r="D797" s="786"/>
      <c r="E797" s="554"/>
      <c r="F797" s="787"/>
      <c r="G797" s="785"/>
    </row>
    <row r="798" spans="1:7" s="309" customFormat="1" ht="14.1" customHeight="1">
      <c r="A798" s="730"/>
      <c r="B798" s="499" t="str">
        <f>IF(MID(C798,1,3)="KIT",_xlfn.XLOOKUP(C798,Kits!C:C,Kits!B:B,"-",0,1),VLOOKUP(C798,'Pricing source'!B:C,2,0))</f>
        <v>4010869406451</v>
      </c>
      <c r="C798" s="500" t="s">
        <v>1730</v>
      </c>
      <c r="D798" s="500"/>
      <c r="E798" s="501" t="s">
        <v>4407</v>
      </c>
      <c r="F798" s="502">
        <f>IFERROR(IF(MID(C798,1,3)="KIT",VLOOKUP(C798,Kits!C:P,14,0),VLOOKUP(C798,'Pricing source'!B:L,3,0)),0)</f>
        <v>654</v>
      </c>
      <c r="G798" s="730"/>
    </row>
    <row r="799" spans="1:7" s="309" customFormat="1" ht="14.1" customHeight="1">
      <c r="A799" s="730"/>
      <c r="B799" s="503" t="str">
        <f>IF(MID(C799,1,3)="KIT",_xlfn.XLOOKUP(C799,Kits!C:C,Kits!B:B,"-",0,1),VLOOKUP(C799,'Pricing source'!B:C,2,0))</f>
        <v>4010869406468</v>
      </c>
      <c r="C799" s="523" t="s">
        <v>1731</v>
      </c>
      <c r="D799" s="523"/>
      <c r="E799" s="504" t="s">
        <v>4408</v>
      </c>
      <c r="F799" s="505">
        <f>IFERROR(IF(MID(C799,1,3)="KIT",VLOOKUP(C799,Kits!C:P,14,0),VLOOKUP(C799,'Pricing source'!B:L,3,0)),0)</f>
        <v>663</v>
      </c>
      <c r="G799" s="730"/>
    </row>
    <row r="800" spans="1:7" s="309" customFormat="1" ht="14.1" customHeight="1">
      <c r="A800" s="730"/>
      <c r="B800" s="503" t="str">
        <f>IF(MID(C800,1,3)="KIT",_xlfn.XLOOKUP(C800,Kits!C:C,Kits!B:B,"-",0,1),VLOOKUP(C800,'Pricing source'!B:C,2,0))</f>
        <v>4010869406475</v>
      </c>
      <c r="C800" s="523" t="s">
        <v>1732</v>
      </c>
      <c r="D800" s="523"/>
      <c r="E800" s="504" t="s">
        <v>4409</v>
      </c>
      <c r="F800" s="505">
        <f>IFERROR(IF(MID(C800,1,3)="KIT",VLOOKUP(C800,Kits!C:P,14,0),VLOOKUP(C800,'Pricing source'!B:L,3,0)),0)</f>
        <v>717</v>
      </c>
      <c r="G800" s="730"/>
    </row>
    <row r="801" spans="1:7" s="309" customFormat="1" ht="14.1" customHeight="1">
      <c r="A801" s="730"/>
      <c r="B801" s="503" t="str">
        <f>IF(MID(C801,1,3)="KIT",_xlfn.XLOOKUP(C801,Kits!C:C,Kits!B:B,"-",0,1),VLOOKUP(C801,'Pricing source'!B:C,2,0))</f>
        <v>4010869406482</v>
      </c>
      <c r="C801" s="523" t="s">
        <v>1733</v>
      </c>
      <c r="D801" s="523"/>
      <c r="E801" s="504" t="s">
        <v>4410</v>
      </c>
      <c r="F801" s="505">
        <f>IFERROR(IF(MID(C801,1,3)="KIT",VLOOKUP(C801,Kits!C:P,14,0),VLOOKUP(C801,'Pricing source'!B:L,3,0)),0)</f>
        <v>850</v>
      </c>
      <c r="G801" s="730"/>
    </row>
    <row r="802" spans="1:7" s="309" customFormat="1" ht="14.1" customHeight="1">
      <c r="A802" s="730"/>
      <c r="B802" s="503" t="str">
        <f>IF(MID(C802,1,3)="KIT",_xlfn.XLOOKUP(C802,Kits!C:C,Kits!B:B,"-",0,1),VLOOKUP(C802,'Pricing source'!B:C,2,0))</f>
        <v>4010869406499</v>
      </c>
      <c r="C802" s="523" t="s">
        <v>1734</v>
      </c>
      <c r="D802" s="523"/>
      <c r="E802" s="504" t="s">
        <v>4411</v>
      </c>
      <c r="F802" s="505">
        <f>IFERROR(IF(MID(C802,1,3)="KIT",VLOOKUP(C802,Kits!C:P,14,0),VLOOKUP(C802,'Pricing source'!B:L,3,0)),0)</f>
        <v>951</v>
      </c>
      <c r="G802" s="730"/>
    </row>
    <row r="803" spans="1:7" s="309" customFormat="1" ht="14.1" customHeight="1">
      <c r="A803" s="548"/>
      <c r="B803" s="503" t="str">
        <f>IF(MID(C803,1,3)="KIT",_xlfn.XLOOKUP(C803,Kits!C:C,Kits!B:B,"-",0,1),VLOOKUP(C803,'Pricing source'!B:C,2,0))</f>
        <v>4010869406505</v>
      </c>
      <c r="C803" s="523" t="s">
        <v>1735</v>
      </c>
      <c r="D803" s="523"/>
      <c r="E803" s="504" t="s">
        <v>4412</v>
      </c>
      <c r="F803" s="505">
        <f>IFERROR(IF(MID(C803,1,3)="KIT",VLOOKUP(C803,Kits!C:P,14,0),VLOOKUP(C803,'Pricing source'!B:L,3,0)),0)</f>
        <v>1063</v>
      </c>
      <c r="G803" s="730"/>
    </row>
    <row r="804" spans="1:7" s="309" customFormat="1" ht="14.1" customHeight="1">
      <c r="A804" s="548"/>
      <c r="B804" s="508" t="str">
        <f>IF(MID(C804,1,3)="KIT",_xlfn.XLOOKUP(C804,Kits!C:C,Kits!B:B,"-",0,1),VLOOKUP(C804,'Pricing source'!B:C,2,0))</f>
        <v>4010869406512</v>
      </c>
      <c r="C804" s="509" t="s">
        <v>1736</v>
      </c>
      <c r="D804" s="509"/>
      <c r="E804" s="510" t="s">
        <v>4413</v>
      </c>
      <c r="F804" s="511">
        <f>IFERROR(IF(MID(C804,1,3)="KIT",VLOOKUP(C804,Kits!C:P,14,0),VLOOKUP(C804,'Pricing source'!B:L,3,0)),0)</f>
        <v>1189</v>
      </c>
      <c r="G804" s="730"/>
    </row>
    <row r="805" spans="1:7">
      <c r="A805" s="548"/>
      <c r="B805" s="731"/>
      <c r="C805" s="732"/>
      <c r="D805" s="732"/>
      <c r="E805" s="554"/>
      <c r="F805" s="558"/>
      <c r="G805" s="550"/>
    </row>
    <row r="806" spans="1:7" s="322" customFormat="1" ht="14.1" customHeight="1">
      <c r="A806" s="559" t="str">
        <f>'Títulos y textos'!A154</f>
        <v>FAN COILS COMFORT CONSOLA DE TECHO 4 TUBOS, VENTILADOR EC Y CONEXIONES A IZQUIERDAS</v>
      </c>
      <c r="B806" s="785"/>
      <c r="C806" s="786"/>
      <c r="D806" s="786"/>
      <c r="E806" s="554"/>
      <c r="F806" s="787"/>
      <c r="G806" s="785"/>
    </row>
    <row r="807" spans="1:7" s="309" customFormat="1" ht="14.1" customHeight="1">
      <c r="A807" s="730"/>
      <c r="B807" s="499" t="str">
        <f>IF(MID(C807,1,3)="KIT",_xlfn.XLOOKUP(C807,Kits!C:C,Kits!B:B,"-",0,1),VLOOKUP(C807,'Pricing source'!B:C,2,0))</f>
        <v>4010869406536</v>
      </c>
      <c r="C807" s="500" t="s">
        <v>1737</v>
      </c>
      <c r="D807" s="500"/>
      <c r="E807" s="501" t="s">
        <v>4414</v>
      </c>
      <c r="F807" s="502">
        <f>IFERROR(IF(MID(C807,1,3)="KIT",VLOOKUP(C807,Kits!C:P,14,0),VLOOKUP(C807,'Pricing source'!B:L,3,0)),0)</f>
        <v>851</v>
      </c>
      <c r="G807" s="730"/>
    </row>
    <row r="808" spans="1:7" s="309" customFormat="1" ht="14.1" customHeight="1">
      <c r="A808" s="730"/>
      <c r="B808" s="503" t="str">
        <f>IF(MID(C808,1,3)="KIT",_xlfn.XLOOKUP(C808,Kits!C:C,Kits!B:B,"-",0,1),VLOOKUP(C808,'Pricing source'!B:C,2,0))</f>
        <v>4010869406543</v>
      </c>
      <c r="C808" s="523" t="s">
        <v>1738</v>
      </c>
      <c r="D808" s="523"/>
      <c r="E808" s="504" t="s">
        <v>4415</v>
      </c>
      <c r="F808" s="505">
        <f>IFERROR(IF(MID(C808,1,3)="KIT",VLOOKUP(C808,Kits!C:P,14,0),VLOOKUP(C808,'Pricing source'!B:L,3,0)),0)</f>
        <v>860</v>
      </c>
      <c r="G808" s="730"/>
    </row>
    <row r="809" spans="1:7" s="309" customFormat="1" ht="14.1" customHeight="1">
      <c r="A809" s="730"/>
      <c r="B809" s="503" t="str">
        <f>IF(MID(C809,1,3)="KIT",_xlfn.XLOOKUP(C809,Kits!C:C,Kits!B:B,"-",0,1),VLOOKUP(C809,'Pricing source'!B:C,2,0))</f>
        <v>4010869406550</v>
      </c>
      <c r="C809" s="523" t="s">
        <v>1739</v>
      </c>
      <c r="D809" s="523"/>
      <c r="E809" s="504" t="s">
        <v>4416</v>
      </c>
      <c r="F809" s="505">
        <f>IFERROR(IF(MID(C809,1,3)="KIT",VLOOKUP(C809,Kits!C:P,14,0),VLOOKUP(C809,'Pricing source'!B:L,3,0)),0)</f>
        <v>914</v>
      </c>
      <c r="G809" s="730"/>
    </row>
    <row r="810" spans="1:7" s="309" customFormat="1" ht="14.1" customHeight="1">
      <c r="A810" s="730"/>
      <c r="B810" s="503" t="str">
        <f>IF(MID(C810,1,3)="KIT",_xlfn.XLOOKUP(C810,Kits!C:C,Kits!B:B,"-",0,1),VLOOKUP(C810,'Pricing source'!B:C,2,0))</f>
        <v>4010869406567</v>
      </c>
      <c r="C810" s="523" t="s">
        <v>1740</v>
      </c>
      <c r="D810" s="523"/>
      <c r="E810" s="504" t="s">
        <v>4417</v>
      </c>
      <c r="F810" s="505">
        <f>IFERROR(IF(MID(C810,1,3)="KIT",VLOOKUP(C810,Kits!C:P,14,0),VLOOKUP(C810,'Pricing source'!B:L,3,0)),0)</f>
        <v>1047</v>
      </c>
      <c r="G810" s="730"/>
    </row>
    <row r="811" spans="1:7" s="309" customFormat="1" ht="14.1" customHeight="1">
      <c r="A811" s="730"/>
      <c r="B811" s="503" t="str">
        <f>IF(MID(C811,1,3)="KIT",_xlfn.XLOOKUP(C811,Kits!C:C,Kits!B:B,"-",0,1),VLOOKUP(C811,'Pricing source'!B:C,2,0))</f>
        <v>4010869406574</v>
      </c>
      <c r="C811" s="523" t="s">
        <v>1741</v>
      </c>
      <c r="D811" s="523"/>
      <c r="E811" s="504" t="s">
        <v>4418</v>
      </c>
      <c r="F811" s="505">
        <f>IFERROR(IF(MID(C811,1,3)="KIT",VLOOKUP(C811,Kits!C:P,14,0),VLOOKUP(C811,'Pricing source'!B:L,3,0)),0)</f>
        <v>1148</v>
      </c>
      <c r="G811" s="730"/>
    </row>
    <row r="812" spans="1:7" s="309" customFormat="1" ht="14.1" customHeight="1">
      <c r="A812" s="730"/>
      <c r="B812" s="503" t="str">
        <f>IF(MID(C812,1,3)="KIT",_xlfn.XLOOKUP(C812,Kits!C:C,Kits!B:B,"-",0,1),VLOOKUP(C812,'Pricing source'!B:C,2,0))</f>
        <v>4010869406581</v>
      </c>
      <c r="C812" s="523" t="s">
        <v>1742</v>
      </c>
      <c r="D812" s="523"/>
      <c r="E812" s="504" t="s">
        <v>4419</v>
      </c>
      <c r="F812" s="505">
        <f>IFERROR(IF(MID(C812,1,3)="KIT",VLOOKUP(C812,Kits!C:P,14,0),VLOOKUP(C812,'Pricing source'!B:L,3,0)),0)</f>
        <v>1261</v>
      </c>
      <c r="G812" s="730"/>
    </row>
    <row r="813" spans="1:7" s="309" customFormat="1" ht="14.1" customHeight="1">
      <c r="A813" s="548"/>
      <c r="B813" s="503" t="str">
        <f>IF(MID(C813,1,3)="KIT",_xlfn.XLOOKUP(C813,Kits!C:C,Kits!B:B,"-",0,1),VLOOKUP(C813,'Pricing source'!B:C,2,0))</f>
        <v>4010869406598</v>
      </c>
      <c r="C813" s="523" t="s">
        <v>1743</v>
      </c>
      <c r="D813" s="523"/>
      <c r="E813" s="504" t="s">
        <v>4420</v>
      </c>
      <c r="F813" s="505">
        <f>IFERROR(IF(MID(C813,1,3)="KIT",VLOOKUP(C813,Kits!C:P,14,0),VLOOKUP(C813,'Pricing source'!B:L,3,0)),0)</f>
        <v>1392</v>
      </c>
      <c r="G813" s="730"/>
    </row>
    <row r="814" spans="1:7" s="309" customFormat="1" ht="14.1" customHeight="1">
      <c r="A814" s="548"/>
      <c r="B814" s="508" t="str">
        <f>IF(MID(C814,1,3)="KIT",_xlfn.XLOOKUP(C814,Kits!C:C,Kits!B:B,"-",0,1),VLOOKUP(C814,'Pricing source'!B:C,2,0))</f>
        <v>4010869406604</v>
      </c>
      <c r="C814" s="509" t="s">
        <v>1744</v>
      </c>
      <c r="D814" s="509"/>
      <c r="E814" s="510" t="s">
        <v>4421</v>
      </c>
      <c r="F814" s="511">
        <f>IFERROR(IF(MID(C814,1,3)="KIT",VLOOKUP(C814,Kits!C:P,14,0),VLOOKUP(C814,'Pricing source'!B:L,3,0)),0)</f>
        <v>1989</v>
      </c>
      <c r="G814" s="730"/>
    </row>
    <row r="815" spans="1:7">
      <c r="A815" s="548"/>
      <c r="B815" s="731"/>
      <c r="C815" s="732"/>
      <c r="D815" s="732"/>
      <c r="E815" s="554"/>
      <c r="F815" s="558"/>
      <c r="G815" s="550"/>
    </row>
    <row r="816" spans="1:7" s="322" customFormat="1" ht="14.1" customHeight="1">
      <c r="A816" s="559" t="str">
        <f>'Títulos y textos'!A155</f>
        <v>FAN COILS COMFORT CONSOLA DE TECHO 4 TUBOS, VENTILADOR EC Y CONEXIONES A DERECHAS</v>
      </c>
      <c r="B816" s="785"/>
      <c r="C816" s="786"/>
      <c r="D816" s="786"/>
      <c r="E816" s="554"/>
      <c r="F816" s="787"/>
      <c r="G816" s="785"/>
    </row>
    <row r="817" spans="1:7" s="309" customFormat="1" ht="14.1" customHeight="1">
      <c r="A817" s="730"/>
      <c r="B817" s="499" t="str">
        <f>IF(MID(C817,1,3)="KIT",_xlfn.XLOOKUP(C817,Kits!C:C,Kits!B:B,"-",0,1),VLOOKUP(C817,'Pricing source'!B:C,2,0))</f>
        <v>4010869406611</v>
      </c>
      <c r="C817" s="500" t="s">
        <v>1745</v>
      </c>
      <c r="D817" s="500"/>
      <c r="E817" s="501" t="s">
        <v>4422</v>
      </c>
      <c r="F817" s="502">
        <f>IFERROR(IF(MID(C817,1,3)="KIT",VLOOKUP(C817,Kits!C:P,14,0),VLOOKUP(C817,'Pricing source'!B:L,3,0)),0)</f>
        <v>860</v>
      </c>
      <c r="G817" s="730"/>
    </row>
    <row r="818" spans="1:7" s="309" customFormat="1" ht="14.1" customHeight="1">
      <c r="A818" s="730"/>
      <c r="B818" s="503" t="str">
        <f>IF(MID(C818,1,3)="KIT",_xlfn.XLOOKUP(C818,Kits!C:C,Kits!B:B,"-",0,1),VLOOKUP(C818,'Pricing source'!B:C,2,0))</f>
        <v>4010869406635</v>
      </c>
      <c r="C818" s="523" t="s">
        <v>1746</v>
      </c>
      <c r="D818" s="523"/>
      <c r="E818" s="504" t="s">
        <v>4423</v>
      </c>
      <c r="F818" s="505">
        <f>IFERROR(IF(MID(C818,1,3)="KIT",VLOOKUP(C818,Kits!C:P,14,0),VLOOKUP(C818,'Pricing source'!B:L,3,0)),0)</f>
        <v>869</v>
      </c>
      <c r="G818" s="730"/>
    </row>
    <row r="819" spans="1:7" s="309" customFormat="1" ht="14.1" customHeight="1">
      <c r="A819" s="730"/>
      <c r="B819" s="503" t="str">
        <f>IF(MID(C819,1,3)="KIT",_xlfn.XLOOKUP(C819,Kits!C:C,Kits!B:B,"-",0,1),VLOOKUP(C819,'Pricing source'!B:C,2,0))</f>
        <v>4010869406642</v>
      </c>
      <c r="C819" s="523" t="s">
        <v>1747</v>
      </c>
      <c r="D819" s="523"/>
      <c r="E819" s="504" t="s">
        <v>4424</v>
      </c>
      <c r="F819" s="505">
        <f>IFERROR(IF(MID(C819,1,3)="KIT",VLOOKUP(C819,Kits!C:P,14,0),VLOOKUP(C819,'Pricing source'!B:L,3,0)),0)</f>
        <v>923</v>
      </c>
      <c r="G819" s="730"/>
    </row>
    <row r="820" spans="1:7" s="309" customFormat="1" ht="14.1" customHeight="1">
      <c r="A820" s="730"/>
      <c r="B820" s="503" t="str">
        <f>IF(MID(C820,1,3)="KIT",_xlfn.XLOOKUP(C820,Kits!C:C,Kits!B:B,"-",0,1),VLOOKUP(C820,'Pricing source'!B:C,2,0))</f>
        <v>4010869406659</v>
      </c>
      <c r="C820" s="523" t="s">
        <v>1748</v>
      </c>
      <c r="D820" s="523"/>
      <c r="E820" s="504" t="s">
        <v>4425</v>
      </c>
      <c r="F820" s="505">
        <f>IFERROR(IF(MID(C820,1,3)="KIT",VLOOKUP(C820,Kits!C:P,14,0),VLOOKUP(C820,'Pricing source'!B:L,3,0)),0)</f>
        <v>1056</v>
      </c>
      <c r="G820" s="730"/>
    </row>
    <row r="821" spans="1:7" s="309" customFormat="1" ht="14.1" customHeight="1">
      <c r="A821" s="730"/>
      <c r="B821" s="503" t="str">
        <f>IF(MID(C821,1,3)="KIT",_xlfn.XLOOKUP(C821,Kits!C:C,Kits!B:B,"-",0,1),VLOOKUP(C821,'Pricing source'!B:C,2,0))</f>
        <v>4010869406666</v>
      </c>
      <c r="C821" s="523" t="s">
        <v>1749</v>
      </c>
      <c r="D821" s="523"/>
      <c r="E821" s="504" t="s">
        <v>4426</v>
      </c>
      <c r="F821" s="505">
        <f>IFERROR(IF(MID(C821,1,3)="KIT",VLOOKUP(C821,Kits!C:P,14,0),VLOOKUP(C821,'Pricing source'!B:L,3,0)),0)</f>
        <v>1157</v>
      </c>
      <c r="G821" s="730"/>
    </row>
    <row r="822" spans="1:7" s="309" customFormat="1" ht="14.1" customHeight="1">
      <c r="A822" s="730"/>
      <c r="B822" s="503" t="str">
        <f>IF(MID(C822,1,3)="KIT",_xlfn.XLOOKUP(C822,Kits!C:C,Kits!B:B,"-",0,1),VLOOKUP(C822,'Pricing source'!B:C,2,0))</f>
        <v>4010869406673</v>
      </c>
      <c r="C822" s="523" t="s">
        <v>1750</v>
      </c>
      <c r="D822" s="523"/>
      <c r="E822" s="504" t="s">
        <v>4427</v>
      </c>
      <c r="F822" s="505">
        <f>IFERROR(IF(MID(C822,1,3)="KIT",VLOOKUP(C822,Kits!C:P,14,0),VLOOKUP(C822,'Pricing source'!B:L,3,0)),0)</f>
        <v>1270</v>
      </c>
      <c r="G822" s="730"/>
    </row>
    <row r="823" spans="1:7" s="309" customFormat="1" ht="14.1" customHeight="1">
      <c r="A823" s="548"/>
      <c r="B823" s="503" t="str">
        <f>IF(MID(C823,1,3)="KIT",_xlfn.XLOOKUP(C823,Kits!C:C,Kits!B:B,"-",0,1),VLOOKUP(C823,'Pricing source'!B:C,2,0))</f>
        <v>4010869406680</v>
      </c>
      <c r="C823" s="523" t="s">
        <v>1751</v>
      </c>
      <c r="D823" s="523"/>
      <c r="E823" s="504" t="s">
        <v>4428</v>
      </c>
      <c r="F823" s="505">
        <f>IFERROR(IF(MID(C823,1,3)="KIT",VLOOKUP(C823,Kits!C:P,14,0),VLOOKUP(C823,'Pricing source'!B:L,3,0)),0)</f>
        <v>1401</v>
      </c>
      <c r="G823" s="730"/>
    </row>
    <row r="824" spans="1:7" s="309" customFormat="1" ht="14.1" customHeight="1">
      <c r="A824" s="548"/>
      <c r="B824" s="508" t="str">
        <f>IF(MID(C824,1,3)="KIT",_xlfn.XLOOKUP(C824,Kits!C:C,Kits!B:B,"-",0,1),VLOOKUP(C824,'Pricing source'!B:C,2,0))</f>
        <v>4010869406697</v>
      </c>
      <c r="C824" s="509" t="s">
        <v>1752</v>
      </c>
      <c r="D824" s="509"/>
      <c r="E824" s="510" t="s">
        <v>4429</v>
      </c>
      <c r="F824" s="511">
        <f>IFERROR(IF(MID(C824,1,3)="KIT",VLOOKUP(C824,Kits!C:P,14,0),VLOOKUP(C824,'Pricing source'!B:L,3,0)),0)</f>
        <v>1998</v>
      </c>
      <c r="G824" s="730"/>
    </row>
    <row r="825" spans="1:7">
      <c r="A825" s="548"/>
      <c r="B825" s="731"/>
      <c r="C825" s="732"/>
      <c r="D825" s="732"/>
      <c r="E825" s="554"/>
      <c r="F825" s="558"/>
      <c r="G825" s="550"/>
    </row>
    <row r="826" spans="1:7" ht="18.75">
      <c r="A826" s="555" t="str">
        <f>'Títulos y textos'!A156</f>
        <v>FAN COILS DE CONDUCTO COMFORT</v>
      </c>
      <c r="B826" s="552"/>
      <c r="C826" s="553"/>
      <c r="D826" s="553"/>
      <c r="E826" s="554"/>
      <c r="F826" s="550"/>
      <c r="G826" s="550"/>
    </row>
    <row r="827" spans="1:7">
      <c r="A827" s="581"/>
      <c r="B827" s="581"/>
      <c r="C827" s="581"/>
      <c r="D827" s="581"/>
      <c r="E827" s="581"/>
      <c r="F827" s="581"/>
      <c r="G827" s="550"/>
    </row>
    <row r="828" spans="1:7" ht="14.1" customHeight="1">
      <c r="A828" s="548"/>
      <c r="B828" s="550"/>
      <c r="C828" s="784"/>
      <c r="D828" s="784"/>
      <c r="E828" s="554"/>
      <c r="F828" s="558"/>
      <c r="G828" s="550"/>
    </row>
    <row r="829" spans="1:7" s="322" customFormat="1" ht="14.1" customHeight="1">
      <c r="A829" s="559" t="str">
        <f>'Títulos y textos'!A157</f>
        <v>FAN COILS COMFORT DE CONDUCTO 2 TUBOS, VENTILADOR AC Y CONEXIONES A IZQUIERDAS</v>
      </c>
      <c r="B829" s="785"/>
      <c r="C829" s="786"/>
      <c r="D829" s="786"/>
      <c r="E829" s="554"/>
      <c r="F829" s="787"/>
      <c r="G829" s="785"/>
    </row>
    <row r="830" spans="1:7" s="309" customFormat="1" ht="14.1" customHeight="1">
      <c r="A830" s="730"/>
      <c r="B830" s="499" t="str">
        <f>IF(MID(C830,1,3)="KIT",_xlfn.XLOOKUP(C830,Kits!C:C,Kits!B:B,"-",0,1),VLOOKUP(C830,'Pricing source'!B:C,2,0))</f>
        <v>4010869407571</v>
      </c>
      <c r="C830" s="500" t="s">
        <v>1753</v>
      </c>
      <c r="D830" s="500"/>
      <c r="E830" s="501" t="s">
        <v>4430</v>
      </c>
      <c r="F830" s="502">
        <f>IFERROR(IF(MID(C830,1,3)="KIT",VLOOKUP(C830,Kits!C:P,14,0),VLOOKUP(C830,'Pricing source'!B:L,3,0)),0)</f>
        <v>451</v>
      </c>
      <c r="G830" s="730"/>
    </row>
    <row r="831" spans="1:7" s="309" customFormat="1" ht="14.1" customHeight="1">
      <c r="A831" s="730"/>
      <c r="B831" s="503" t="str">
        <f>IF(MID(C831,1,3)="KIT",_xlfn.XLOOKUP(C831,Kits!C:C,Kits!B:B,"-",0,1),VLOOKUP(C831,'Pricing source'!B:C,2,0))</f>
        <v>4010869407588</v>
      </c>
      <c r="C831" s="523" t="s">
        <v>1754</v>
      </c>
      <c r="D831" s="523"/>
      <c r="E831" s="504" t="s">
        <v>4431</v>
      </c>
      <c r="F831" s="505">
        <f>IFERROR(IF(MID(C831,1,3)="KIT",VLOOKUP(C831,Kits!C:P,14,0),VLOOKUP(C831,'Pricing source'!B:L,3,0)),0)</f>
        <v>474</v>
      </c>
      <c r="G831" s="730"/>
    </row>
    <row r="832" spans="1:7" s="309" customFormat="1" ht="14.1" customHeight="1">
      <c r="A832" s="730"/>
      <c r="B832" s="503" t="str">
        <f>IF(MID(C832,1,3)="KIT",_xlfn.XLOOKUP(C832,Kits!C:C,Kits!B:B,"-",0,1),VLOOKUP(C832,'Pricing source'!B:C,2,0))</f>
        <v>4010869407595</v>
      </c>
      <c r="C832" s="523" t="s">
        <v>1755</v>
      </c>
      <c r="D832" s="523"/>
      <c r="E832" s="504" t="s">
        <v>4432</v>
      </c>
      <c r="F832" s="505">
        <f>IFERROR(IF(MID(C832,1,3)="KIT",VLOOKUP(C832,Kits!C:P,14,0),VLOOKUP(C832,'Pricing source'!B:L,3,0)),0)</f>
        <v>510</v>
      </c>
      <c r="G832" s="730"/>
    </row>
    <row r="833" spans="1:7" s="309" customFormat="1" ht="14.1" customHeight="1">
      <c r="A833" s="730"/>
      <c r="B833" s="503" t="str">
        <f>IF(MID(C833,1,3)="KIT",_xlfn.XLOOKUP(C833,Kits!C:C,Kits!B:B,"-",0,1),VLOOKUP(C833,'Pricing source'!B:C,2,0))</f>
        <v>4010869407601</v>
      </c>
      <c r="C833" s="523" t="s">
        <v>1756</v>
      </c>
      <c r="D833" s="523"/>
      <c r="E833" s="504" t="s">
        <v>4433</v>
      </c>
      <c r="F833" s="505">
        <f>IFERROR(IF(MID(C833,1,3)="KIT",VLOOKUP(C833,Kits!C:P,14,0),VLOOKUP(C833,'Pricing source'!B:L,3,0)),0)</f>
        <v>594</v>
      </c>
      <c r="G833" s="730"/>
    </row>
    <row r="834" spans="1:7" s="309" customFormat="1" ht="14.1" customHeight="1">
      <c r="A834" s="730"/>
      <c r="B834" s="503" t="str">
        <f>IF(MID(C834,1,3)="KIT",_xlfn.XLOOKUP(C834,Kits!C:C,Kits!B:B,"-",0,1),VLOOKUP(C834,'Pricing source'!B:C,2,0))</f>
        <v>4010869407618</v>
      </c>
      <c r="C834" s="523" t="s">
        <v>1757</v>
      </c>
      <c r="D834" s="523"/>
      <c r="E834" s="504" t="s">
        <v>4434</v>
      </c>
      <c r="F834" s="505">
        <f>IFERROR(IF(MID(C834,1,3)="KIT",VLOOKUP(C834,Kits!C:P,14,0),VLOOKUP(C834,'Pricing source'!B:L,3,0)),0)</f>
        <v>664</v>
      </c>
      <c r="G834" s="730"/>
    </row>
    <row r="835" spans="1:7" s="309" customFormat="1" ht="14.1" customHeight="1">
      <c r="A835" s="548"/>
      <c r="B835" s="503" t="str">
        <f>IF(MID(C835,1,3)="KIT",_xlfn.XLOOKUP(C835,Kits!C:C,Kits!B:B,"-",0,1),VLOOKUP(C835,'Pricing source'!B:C,2,0))</f>
        <v>4010869407625</v>
      </c>
      <c r="C835" s="523" t="s">
        <v>1758</v>
      </c>
      <c r="D835" s="523"/>
      <c r="E835" s="504" t="s">
        <v>4435</v>
      </c>
      <c r="F835" s="505">
        <f>IFERROR(IF(MID(C835,1,3)="KIT",VLOOKUP(C835,Kits!C:P,14,0),VLOOKUP(C835,'Pricing source'!B:L,3,0)),0)</f>
        <v>724</v>
      </c>
      <c r="G835" s="730"/>
    </row>
    <row r="836" spans="1:7" s="309" customFormat="1" ht="14.1" customHeight="1">
      <c r="A836" s="548"/>
      <c r="B836" s="508" t="str">
        <f>IF(MID(C836,1,3)="KIT",_xlfn.XLOOKUP(C836,Kits!C:C,Kits!B:B,"-",0,1),VLOOKUP(C836,'Pricing source'!B:C,2,0))</f>
        <v>4010869407632</v>
      </c>
      <c r="C836" s="509" t="s">
        <v>1759</v>
      </c>
      <c r="D836" s="509"/>
      <c r="E836" s="510" t="s">
        <v>4436</v>
      </c>
      <c r="F836" s="511">
        <f>IFERROR(IF(MID(C836,1,3)="KIT",VLOOKUP(C836,Kits!C:P,14,0),VLOOKUP(C836,'Pricing source'!B:L,3,0)),0)</f>
        <v>823</v>
      </c>
      <c r="G836" s="730"/>
    </row>
    <row r="837" spans="1:7">
      <c r="A837" s="548"/>
      <c r="B837" s="731"/>
      <c r="C837" s="732"/>
      <c r="D837" s="732"/>
      <c r="E837" s="554"/>
      <c r="F837" s="558"/>
      <c r="G837" s="550"/>
    </row>
    <row r="838" spans="1:7" s="322" customFormat="1" ht="14.1" customHeight="1">
      <c r="A838" s="559" t="str">
        <f>'Títulos y textos'!A158</f>
        <v>FAN COILS COMFORT DE CONDUCTO 2 TUBOS, VENTILADOR AC Y CONEXIONES A DERECHAS</v>
      </c>
      <c r="B838" s="785"/>
      <c r="C838" s="786"/>
      <c r="D838" s="786"/>
      <c r="E838" s="554"/>
      <c r="F838" s="787"/>
      <c r="G838" s="785"/>
    </row>
    <row r="839" spans="1:7" s="309" customFormat="1" ht="14.1" customHeight="1">
      <c r="A839" s="730"/>
      <c r="B839" s="499" t="str">
        <f>IF(MID(C839,1,3)="KIT",_xlfn.XLOOKUP(C839,Kits!C:C,Kits!B:B,"-",0,1),VLOOKUP(C839,'Pricing source'!B:C,2,0))</f>
        <v>4010869407656</v>
      </c>
      <c r="C839" s="500" t="s">
        <v>1761</v>
      </c>
      <c r="D839" s="500"/>
      <c r="E839" s="501" t="s">
        <v>4437</v>
      </c>
      <c r="F839" s="502">
        <f>IFERROR(IF(MID(C839,1,3)="KIT",VLOOKUP(C839,Kits!C:P,14,0),VLOOKUP(C839,'Pricing source'!B:L,3,0)),0)</f>
        <v>460</v>
      </c>
      <c r="G839" s="730"/>
    </row>
    <row r="840" spans="1:7" s="309" customFormat="1" ht="14.1" customHeight="1">
      <c r="A840" s="730"/>
      <c r="B840" s="503" t="str">
        <f>IF(MID(C840,1,3)="KIT",_xlfn.XLOOKUP(C840,Kits!C:C,Kits!B:B,"-",0,1),VLOOKUP(C840,'Pricing source'!B:C,2,0))</f>
        <v>4010869407663</v>
      </c>
      <c r="C840" s="523" t="s">
        <v>1762</v>
      </c>
      <c r="D840" s="523"/>
      <c r="E840" s="504" t="s">
        <v>4438</v>
      </c>
      <c r="F840" s="505">
        <f>IFERROR(IF(MID(C840,1,3)="KIT",VLOOKUP(C840,Kits!C:P,14,0),VLOOKUP(C840,'Pricing source'!B:L,3,0)),0)</f>
        <v>483</v>
      </c>
      <c r="G840" s="730"/>
    </row>
    <row r="841" spans="1:7" s="309" customFormat="1" ht="14.1" customHeight="1">
      <c r="A841" s="730"/>
      <c r="B841" s="503" t="str">
        <f>IF(MID(C841,1,3)="KIT",_xlfn.XLOOKUP(C841,Kits!C:C,Kits!B:B,"-",0,1),VLOOKUP(C841,'Pricing source'!B:C,2,0))</f>
        <v>4010869407670</v>
      </c>
      <c r="C841" s="523" t="s">
        <v>1763</v>
      </c>
      <c r="D841" s="523"/>
      <c r="E841" s="504" t="s">
        <v>4439</v>
      </c>
      <c r="F841" s="505">
        <f>IFERROR(IF(MID(C841,1,3)="KIT",VLOOKUP(C841,Kits!C:P,14,0),VLOOKUP(C841,'Pricing source'!B:L,3,0)),0)</f>
        <v>519</v>
      </c>
      <c r="G841" s="730"/>
    </row>
    <row r="842" spans="1:7" s="309" customFormat="1" ht="14.1" customHeight="1">
      <c r="A842" s="730"/>
      <c r="B842" s="503" t="str">
        <f>IF(MID(C842,1,3)="KIT",_xlfn.XLOOKUP(C842,Kits!C:C,Kits!B:B,"-",0,1),VLOOKUP(C842,'Pricing source'!B:C,2,0))</f>
        <v>4010869407687</v>
      </c>
      <c r="C842" s="523" t="s">
        <v>1764</v>
      </c>
      <c r="D842" s="523"/>
      <c r="E842" s="504" t="s">
        <v>4440</v>
      </c>
      <c r="F842" s="505">
        <f>IFERROR(IF(MID(C842,1,3)="KIT",VLOOKUP(C842,Kits!C:P,14,0),VLOOKUP(C842,'Pricing source'!B:L,3,0)),0)</f>
        <v>603</v>
      </c>
      <c r="G842" s="730"/>
    </row>
    <row r="843" spans="1:7" s="309" customFormat="1" ht="14.1" customHeight="1">
      <c r="A843" s="730"/>
      <c r="B843" s="503" t="str">
        <f>IF(MID(C843,1,3)="KIT",_xlfn.XLOOKUP(C843,Kits!C:C,Kits!B:B,"-",0,1),VLOOKUP(C843,'Pricing source'!B:C,2,0))</f>
        <v>4010869407724</v>
      </c>
      <c r="C843" s="523" t="s">
        <v>1765</v>
      </c>
      <c r="D843" s="523"/>
      <c r="E843" s="504" t="s">
        <v>4441</v>
      </c>
      <c r="F843" s="505">
        <f>IFERROR(IF(MID(C843,1,3)="KIT",VLOOKUP(C843,Kits!C:P,14,0),VLOOKUP(C843,'Pricing source'!B:L,3,0)),0)</f>
        <v>673</v>
      </c>
      <c r="G843" s="730"/>
    </row>
    <row r="844" spans="1:7" s="309" customFormat="1" ht="14.1" customHeight="1">
      <c r="A844" s="548"/>
      <c r="B844" s="503" t="str">
        <f>IF(MID(C844,1,3)="KIT",_xlfn.XLOOKUP(C844,Kits!C:C,Kits!B:B,"-",0,1),VLOOKUP(C844,'Pricing source'!B:C,2,0))</f>
        <v>4010869419338</v>
      </c>
      <c r="C844" s="523" t="s">
        <v>1766</v>
      </c>
      <c r="D844" s="523"/>
      <c r="E844" s="504" t="s">
        <v>4442</v>
      </c>
      <c r="F844" s="505">
        <f>IFERROR(IF(MID(C844,1,3)="KIT",VLOOKUP(C844,Kits!C:P,14,0),VLOOKUP(C844,'Pricing source'!B:L,3,0)),0)</f>
        <v>733</v>
      </c>
      <c r="G844" s="730"/>
    </row>
    <row r="845" spans="1:7" s="309" customFormat="1" ht="14.1" customHeight="1">
      <c r="A845" s="548"/>
      <c r="B845" s="508" t="str">
        <f>IF(MID(C845,1,3)="KIT",_xlfn.XLOOKUP(C845,Kits!C:C,Kits!B:B,"-",0,1),VLOOKUP(C845,'Pricing source'!B:C,2,0))</f>
        <v>4010869419345</v>
      </c>
      <c r="C845" s="509" t="s">
        <v>1767</v>
      </c>
      <c r="D845" s="509"/>
      <c r="E845" s="510" t="s">
        <v>4443</v>
      </c>
      <c r="F845" s="511">
        <f>IFERROR(IF(MID(C845,1,3)="KIT",VLOOKUP(C845,Kits!C:P,14,0),VLOOKUP(C845,'Pricing source'!B:L,3,0)),0)</f>
        <v>832</v>
      </c>
      <c r="G845" s="730"/>
    </row>
    <row r="846" spans="1:7">
      <c r="A846" s="548"/>
      <c r="B846" s="731"/>
      <c r="C846" s="732"/>
      <c r="D846" s="732"/>
      <c r="E846" s="554"/>
      <c r="F846" s="558"/>
      <c r="G846" s="550"/>
    </row>
    <row r="847" spans="1:7" s="322" customFormat="1" ht="14.1" customHeight="1">
      <c r="A847" s="559" t="str">
        <f>'Títulos y textos'!A159</f>
        <v>FAN COILS COMFORT DE CONDUCTO 2 TUBOS, VENTILADOR EC Y CONEXIONES A IZQUIERDAS</v>
      </c>
      <c r="B847" s="785"/>
      <c r="C847" s="786"/>
      <c r="D847" s="786"/>
      <c r="E847" s="554"/>
      <c r="F847" s="787"/>
      <c r="G847" s="785"/>
    </row>
    <row r="848" spans="1:7" s="309" customFormat="1" ht="14.1" customHeight="1">
      <c r="A848" s="730"/>
      <c r="B848" s="499" t="str">
        <f>IF(MID(C848,1,3)="KIT",_xlfn.XLOOKUP(C848,Kits!C:C,Kits!B:B,"-",0,1),VLOOKUP(C848,'Pricing source'!B:C,2,0))</f>
        <v>4010869419369</v>
      </c>
      <c r="C848" s="500" t="s">
        <v>1769</v>
      </c>
      <c r="D848" s="500"/>
      <c r="E848" s="501" t="s">
        <v>4444</v>
      </c>
      <c r="F848" s="502">
        <f>IFERROR(IF(MID(C848,1,3)="KIT",VLOOKUP(C848,Kits!C:P,14,0),VLOOKUP(C848,'Pricing source'!B:L,3,0)),0)</f>
        <v>657</v>
      </c>
      <c r="G848" s="730"/>
    </row>
    <row r="849" spans="1:7" s="309" customFormat="1" ht="14.1" customHeight="1">
      <c r="A849" s="730"/>
      <c r="B849" s="503" t="str">
        <f>IF(MID(C849,1,3)="KIT",_xlfn.XLOOKUP(C849,Kits!C:C,Kits!B:B,"-",0,1),VLOOKUP(C849,'Pricing source'!B:C,2,0))</f>
        <v>4010869419376</v>
      </c>
      <c r="C849" s="523" t="s">
        <v>1770</v>
      </c>
      <c r="D849" s="523"/>
      <c r="E849" s="504" t="s">
        <v>4445</v>
      </c>
      <c r="F849" s="505">
        <f>IFERROR(IF(MID(C849,1,3)="KIT",VLOOKUP(C849,Kits!C:P,14,0),VLOOKUP(C849,'Pricing source'!B:L,3,0)),0)</f>
        <v>680</v>
      </c>
      <c r="G849" s="730"/>
    </row>
    <row r="850" spans="1:7" s="309" customFormat="1" ht="14.1" customHeight="1">
      <c r="A850" s="730"/>
      <c r="B850" s="503" t="str">
        <f>IF(MID(C850,1,3)="KIT",_xlfn.XLOOKUP(C850,Kits!C:C,Kits!B:B,"-",0,1),VLOOKUP(C850,'Pricing source'!B:C,2,0))</f>
        <v>4010869419383</v>
      </c>
      <c r="C850" s="523" t="s">
        <v>1771</v>
      </c>
      <c r="D850" s="523"/>
      <c r="E850" s="504" t="s">
        <v>4446</v>
      </c>
      <c r="F850" s="505">
        <f>IFERROR(IF(MID(C850,1,3)="KIT",VLOOKUP(C850,Kits!C:P,14,0),VLOOKUP(C850,'Pricing source'!B:L,3,0)),0)</f>
        <v>716</v>
      </c>
      <c r="G850" s="730"/>
    </row>
    <row r="851" spans="1:7" s="309" customFormat="1" ht="14.1" customHeight="1">
      <c r="A851" s="730"/>
      <c r="B851" s="503" t="str">
        <f>IF(MID(C851,1,3)="KIT",_xlfn.XLOOKUP(C851,Kits!C:C,Kits!B:B,"-",0,1),VLOOKUP(C851,'Pricing source'!B:C,2,0))</f>
        <v>4010869419390</v>
      </c>
      <c r="C851" s="523" t="s">
        <v>1772</v>
      </c>
      <c r="D851" s="523"/>
      <c r="E851" s="504" t="s">
        <v>4447</v>
      </c>
      <c r="F851" s="505">
        <f>IFERROR(IF(MID(C851,1,3)="KIT",VLOOKUP(C851,Kits!C:P,14,0),VLOOKUP(C851,'Pricing source'!B:L,3,0)),0)</f>
        <v>800</v>
      </c>
      <c r="G851" s="730"/>
    </row>
    <row r="852" spans="1:7" s="309" customFormat="1" ht="14.1" customHeight="1">
      <c r="A852" s="730"/>
      <c r="B852" s="503" t="str">
        <f>IF(MID(C852,1,3)="KIT",_xlfn.XLOOKUP(C852,Kits!C:C,Kits!B:B,"-",0,1),VLOOKUP(C852,'Pricing source'!B:C,2,0))</f>
        <v>4010869419406</v>
      </c>
      <c r="C852" s="523" t="s">
        <v>1773</v>
      </c>
      <c r="D852" s="523"/>
      <c r="E852" s="504" t="s">
        <v>4448</v>
      </c>
      <c r="F852" s="505">
        <f>IFERROR(IF(MID(C852,1,3)="KIT",VLOOKUP(C852,Kits!C:P,14,0),VLOOKUP(C852,'Pricing source'!B:L,3,0)),0)</f>
        <v>870</v>
      </c>
      <c r="G852" s="730"/>
    </row>
    <row r="853" spans="1:7" s="309" customFormat="1" ht="14.1" customHeight="1">
      <c r="A853" s="730"/>
      <c r="B853" s="503" t="str">
        <f>IF(MID(C853,1,3)="KIT",_xlfn.XLOOKUP(C853,Kits!C:C,Kits!B:B,"-",0,1),VLOOKUP(C853,'Pricing source'!B:C,2,0))</f>
        <v>4010869419413</v>
      </c>
      <c r="C853" s="523" t="s">
        <v>1774</v>
      </c>
      <c r="D853" s="523"/>
      <c r="E853" s="504" t="s">
        <v>4449</v>
      </c>
      <c r="F853" s="505">
        <f>IFERROR(IF(MID(C853,1,3)="KIT",VLOOKUP(C853,Kits!C:P,14,0),VLOOKUP(C853,'Pricing source'!B:L,3,0)),0)</f>
        <v>931</v>
      </c>
      <c r="G853" s="730"/>
    </row>
    <row r="854" spans="1:7" s="309" customFormat="1" ht="14.1" customHeight="1">
      <c r="A854" s="548"/>
      <c r="B854" s="503" t="str">
        <f>IF(MID(C854,1,3)="KIT",_xlfn.XLOOKUP(C854,Kits!C:C,Kits!B:B,"-",0,1),VLOOKUP(C854,'Pricing source'!B:C,2,0))</f>
        <v>4010869419420</v>
      </c>
      <c r="C854" s="523" t="s">
        <v>1775</v>
      </c>
      <c r="D854" s="523"/>
      <c r="E854" s="504" t="s">
        <v>4450</v>
      </c>
      <c r="F854" s="505">
        <f>IFERROR(IF(MID(C854,1,3)="KIT",VLOOKUP(C854,Kits!C:P,14,0),VLOOKUP(C854,'Pricing source'!B:L,3,0)),0)</f>
        <v>1035</v>
      </c>
      <c r="G854" s="730"/>
    </row>
    <row r="855" spans="1:7" s="309" customFormat="1" ht="14.1" customHeight="1">
      <c r="A855" s="548"/>
      <c r="B855" s="508" t="str">
        <f>IF(MID(C855,1,3)="KIT",_xlfn.XLOOKUP(C855,Kits!C:C,Kits!B:B,"-",0,1),VLOOKUP(C855,'Pricing source'!B:C,2,0))</f>
        <v>4010869419437</v>
      </c>
      <c r="C855" s="509" t="s">
        <v>1776</v>
      </c>
      <c r="D855" s="509"/>
      <c r="E855" s="510" t="s">
        <v>4451</v>
      </c>
      <c r="F855" s="511">
        <f>IFERROR(IF(MID(C855,1,3)="KIT",VLOOKUP(C855,Kits!C:P,14,0),VLOOKUP(C855,'Pricing source'!B:L,3,0)),0)</f>
        <v>1527</v>
      </c>
      <c r="G855" s="730"/>
    </row>
    <row r="856" spans="1:7">
      <c r="A856" s="548"/>
      <c r="B856" s="731"/>
      <c r="C856" s="732"/>
      <c r="D856" s="732"/>
      <c r="E856" s="554"/>
      <c r="F856" s="558"/>
      <c r="G856" s="550"/>
    </row>
    <row r="857" spans="1:7" s="322" customFormat="1" ht="14.1" customHeight="1">
      <c r="A857" s="559" t="str">
        <f>'Títulos y textos'!A160</f>
        <v>FAN COILS COMFORT DE CONDUCTO 2 TUBOS, VENTILADOR EC Y CONEXIONES A DERECHAS</v>
      </c>
      <c r="B857" s="785"/>
      <c r="C857" s="786"/>
      <c r="D857" s="786"/>
      <c r="E857" s="554"/>
      <c r="F857" s="787"/>
      <c r="G857" s="785"/>
    </row>
    <row r="858" spans="1:7" s="309" customFormat="1" ht="14.1" customHeight="1">
      <c r="A858" s="730"/>
      <c r="B858" s="499" t="str">
        <f>IF(MID(C858,1,3)="KIT",_xlfn.XLOOKUP(C858,Kits!C:C,Kits!B:B,"-",0,1),VLOOKUP(C858,'Pricing source'!B:C,2,0))</f>
        <v>4010869419444</v>
      </c>
      <c r="C858" s="500" t="s">
        <v>1777</v>
      </c>
      <c r="D858" s="500"/>
      <c r="E858" s="501" t="s">
        <v>4452</v>
      </c>
      <c r="F858" s="502">
        <f>IFERROR(IF(MID(C858,1,3)="KIT",VLOOKUP(C858,Kits!C:P,14,0),VLOOKUP(C858,'Pricing source'!B:L,3,0)),0)</f>
        <v>666</v>
      </c>
      <c r="G858" s="730"/>
    </row>
    <row r="859" spans="1:7" s="309" customFormat="1" ht="14.1" customHeight="1">
      <c r="A859" s="730"/>
      <c r="B859" s="503" t="str">
        <f>IF(MID(C859,1,3)="KIT",_xlfn.XLOOKUP(C859,Kits!C:C,Kits!B:B,"-",0,1),VLOOKUP(C859,'Pricing source'!B:C,2,0))</f>
        <v>4010869419451</v>
      </c>
      <c r="C859" s="523" t="s">
        <v>1778</v>
      </c>
      <c r="D859" s="523"/>
      <c r="E859" s="504" t="s">
        <v>4453</v>
      </c>
      <c r="F859" s="505">
        <f>IFERROR(IF(MID(C859,1,3)="KIT",VLOOKUP(C859,Kits!C:P,14,0),VLOOKUP(C859,'Pricing source'!B:L,3,0)),0)</f>
        <v>689</v>
      </c>
      <c r="G859" s="730"/>
    </row>
    <row r="860" spans="1:7" s="309" customFormat="1" ht="14.1" customHeight="1">
      <c r="A860" s="730"/>
      <c r="B860" s="503" t="str">
        <f>IF(MID(C860,1,3)="KIT",_xlfn.XLOOKUP(C860,Kits!C:C,Kits!B:B,"-",0,1),VLOOKUP(C860,'Pricing source'!B:C,2,0))</f>
        <v>4010869419468</v>
      </c>
      <c r="C860" s="523" t="s">
        <v>1779</v>
      </c>
      <c r="D860" s="523"/>
      <c r="E860" s="504" t="s">
        <v>4454</v>
      </c>
      <c r="F860" s="505">
        <f>IFERROR(IF(MID(C860,1,3)="KIT",VLOOKUP(C860,Kits!C:P,14,0),VLOOKUP(C860,'Pricing source'!B:L,3,0)),0)</f>
        <v>725</v>
      </c>
      <c r="G860" s="730"/>
    </row>
    <row r="861" spans="1:7" s="309" customFormat="1" ht="14.1" customHeight="1">
      <c r="A861" s="730"/>
      <c r="B861" s="503" t="str">
        <f>IF(MID(C861,1,3)="KIT",_xlfn.XLOOKUP(C861,Kits!C:C,Kits!B:B,"-",0,1),VLOOKUP(C861,'Pricing source'!B:C,2,0))</f>
        <v>4010869419475</v>
      </c>
      <c r="C861" s="523" t="s">
        <v>1780</v>
      </c>
      <c r="D861" s="523"/>
      <c r="E861" s="504" t="s">
        <v>4455</v>
      </c>
      <c r="F861" s="505">
        <f>IFERROR(IF(MID(C861,1,3)="KIT",VLOOKUP(C861,Kits!C:P,14,0),VLOOKUP(C861,'Pricing source'!B:L,3,0)),0)</f>
        <v>809</v>
      </c>
      <c r="G861" s="730"/>
    </row>
    <row r="862" spans="1:7" s="309" customFormat="1" ht="14.1" customHeight="1">
      <c r="A862" s="730"/>
      <c r="B862" s="503" t="str">
        <f>IF(MID(C862,1,3)="KIT",_xlfn.XLOOKUP(C862,Kits!C:C,Kits!B:B,"-",0,1),VLOOKUP(C862,'Pricing source'!B:C,2,0))</f>
        <v>4010869419482</v>
      </c>
      <c r="C862" s="523" t="s">
        <v>1781</v>
      </c>
      <c r="D862" s="523"/>
      <c r="E862" s="504" t="s">
        <v>4456</v>
      </c>
      <c r="F862" s="505">
        <f>IFERROR(IF(MID(C862,1,3)="KIT",VLOOKUP(C862,Kits!C:P,14,0),VLOOKUP(C862,'Pricing source'!B:L,3,0)),0)</f>
        <v>879</v>
      </c>
      <c r="G862" s="730"/>
    </row>
    <row r="863" spans="1:7" s="309" customFormat="1" ht="14.1" customHeight="1">
      <c r="A863" s="730"/>
      <c r="B863" s="503" t="str">
        <f>IF(MID(C863,1,3)="KIT",_xlfn.XLOOKUP(C863,Kits!C:C,Kits!B:B,"-",0,1),VLOOKUP(C863,'Pricing source'!B:C,2,0))</f>
        <v>4010869419499</v>
      </c>
      <c r="C863" s="523" t="s">
        <v>1782</v>
      </c>
      <c r="D863" s="523"/>
      <c r="E863" s="504" t="s">
        <v>4457</v>
      </c>
      <c r="F863" s="505">
        <f>IFERROR(IF(MID(C863,1,3)="KIT",VLOOKUP(C863,Kits!C:P,14,0),VLOOKUP(C863,'Pricing source'!B:L,3,0)),0)</f>
        <v>940</v>
      </c>
      <c r="G863" s="730"/>
    </row>
    <row r="864" spans="1:7" s="309" customFormat="1" ht="14.1" customHeight="1">
      <c r="A864" s="548"/>
      <c r="B864" s="503" t="str">
        <f>IF(MID(C864,1,3)="KIT",_xlfn.XLOOKUP(C864,Kits!C:C,Kits!B:B,"-",0,1),VLOOKUP(C864,'Pricing source'!B:C,2,0))</f>
        <v>4010869419505</v>
      </c>
      <c r="C864" s="523" t="s">
        <v>1783</v>
      </c>
      <c r="D864" s="523"/>
      <c r="E864" s="504" t="s">
        <v>4458</v>
      </c>
      <c r="F864" s="505">
        <f>IFERROR(IF(MID(C864,1,3)="KIT",VLOOKUP(C864,Kits!C:P,14,0),VLOOKUP(C864,'Pricing source'!B:L,3,0)),0)</f>
        <v>1044</v>
      </c>
      <c r="G864" s="730"/>
    </row>
    <row r="865" spans="1:7" s="309" customFormat="1" ht="14.1" customHeight="1">
      <c r="A865" s="548"/>
      <c r="B865" s="508" t="str">
        <f>IF(MID(C865,1,3)="KIT",_xlfn.XLOOKUP(C865,Kits!C:C,Kits!B:B,"-",0,1),VLOOKUP(C865,'Pricing source'!B:C,2,0))</f>
        <v>4010869419512</v>
      </c>
      <c r="C865" s="509" t="s">
        <v>1784</v>
      </c>
      <c r="D865" s="509"/>
      <c r="E865" s="510" t="s">
        <v>4459</v>
      </c>
      <c r="F865" s="511">
        <f>IFERROR(IF(MID(C865,1,3)="KIT",VLOOKUP(C865,Kits!C:P,14,0),VLOOKUP(C865,'Pricing source'!B:L,3,0)),0)</f>
        <v>1536</v>
      </c>
      <c r="G865" s="730"/>
    </row>
    <row r="866" spans="1:7">
      <c r="A866" s="548"/>
      <c r="B866" s="731"/>
      <c r="C866" s="732"/>
      <c r="D866" s="732"/>
      <c r="E866" s="554"/>
      <c r="F866" s="558"/>
      <c r="G866" s="550"/>
    </row>
    <row r="867" spans="1:7" s="322" customFormat="1" ht="14.1" customHeight="1">
      <c r="A867" s="559" t="str">
        <f>'Títulos y textos'!A161</f>
        <v>FAN COILS COMFORT DE CONDUCTO 4 TUBOS, VENTILADOR AC Y CONEXIONES A IZQUIERDAS</v>
      </c>
      <c r="B867" s="785"/>
      <c r="C867" s="786"/>
      <c r="D867" s="786"/>
      <c r="E867" s="554"/>
      <c r="F867" s="787"/>
      <c r="G867" s="785"/>
    </row>
    <row r="868" spans="1:7" s="309" customFormat="1" ht="14.1" customHeight="1">
      <c r="A868" s="730"/>
      <c r="B868" s="499" t="str">
        <f>IF(MID(C868,1,3)="KIT",_xlfn.XLOOKUP(C868,Kits!C:C,Kits!B:B,"-",0,1),VLOOKUP(C868,'Pricing source'!B:C,2,0))</f>
        <v>4010869419529</v>
      </c>
      <c r="C868" s="500" t="s">
        <v>1785</v>
      </c>
      <c r="D868" s="500"/>
      <c r="E868" s="501" t="s">
        <v>4460</v>
      </c>
      <c r="F868" s="502">
        <f>IFERROR(IF(MID(C868,1,3)="KIT",VLOOKUP(C868,Kits!C:P,14,0),VLOOKUP(C868,'Pricing source'!B:L,3,0)),0)</f>
        <v>497</v>
      </c>
      <c r="G868" s="730"/>
    </row>
    <row r="869" spans="1:7" s="309" customFormat="1" ht="14.1" customHeight="1">
      <c r="A869" s="730"/>
      <c r="B869" s="503" t="str">
        <f>IF(MID(C869,1,3)="KIT",_xlfn.XLOOKUP(C869,Kits!C:C,Kits!B:B,"-",0,1),VLOOKUP(C869,'Pricing source'!B:C,2,0))</f>
        <v>4010869419536</v>
      </c>
      <c r="C869" s="523" t="s">
        <v>1786</v>
      </c>
      <c r="D869" s="523"/>
      <c r="E869" s="504" t="s">
        <v>4461</v>
      </c>
      <c r="F869" s="505">
        <f>IFERROR(IF(MID(C869,1,3)="KIT",VLOOKUP(C869,Kits!C:P,14,0),VLOOKUP(C869,'Pricing source'!B:L,3,0)),0)</f>
        <v>506</v>
      </c>
      <c r="G869" s="730"/>
    </row>
    <row r="870" spans="1:7" s="309" customFormat="1" ht="14.1" customHeight="1">
      <c r="A870" s="730"/>
      <c r="B870" s="503" t="str">
        <f>IF(MID(C870,1,3)="KIT",_xlfn.XLOOKUP(C870,Kits!C:C,Kits!B:B,"-",0,1),VLOOKUP(C870,'Pricing source'!B:C,2,0))</f>
        <v>4010869419543</v>
      </c>
      <c r="C870" s="523" t="s">
        <v>1787</v>
      </c>
      <c r="D870" s="523"/>
      <c r="E870" s="504" t="s">
        <v>4462</v>
      </c>
      <c r="F870" s="505">
        <f>IFERROR(IF(MID(C870,1,3)="KIT",VLOOKUP(C870,Kits!C:P,14,0),VLOOKUP(C870,'Pricing source'!B:L,3,0)),0)</f>
        <v>547</v>
      </c>
      <c r="G870" s="730"/>
    </row>
    <row r="871" spans="1:7" s="309" customFormat="1" ht="14.1" customHeight="1">
      <c r="A871" s="730"/>
      <c r="B871" s="503" t="str">
        <f>IF(MID(C871,1,3)="KIT",_xlfn.XLOOKUP(C871,Kits!C:C,Kits!B:B,"-",0,1),VLOOKUP(C871,'Pricing source'!B:C,2,0))</f>
        <v>4010869419550</v>
      </c>
      <c r="C871" s="523" t="s">
        <v>1788</v>
      </c>
      <c r="D871" s="523"/>
      <c r="E871" s="504" t="s">
        <v>4463</v>
      </c>
      <c r="F871" s="505">
        <f>IFERROR(IF(MID(C871,1,3)="KIT",VLOOKUP(C871,Kits!C:P,14,0),VLOOKUP(C871,'Pricing source'!B:L,3,0)),0)</f>
        <v>640</v>
      </c>
      <c r="G871" s="730"/>
    </row>
    <row r="872" spans="1:7" s="309" customFormat="1" ht="14.1" customHeight="1">
      <c r="A872" s="730"/>
      <c r="B872" s="503" t="str">
        <f>IF(MID(C872,1,3)="KIT",_xlfn.XLOOKUP(C872,Kits!C:C,Kits!B:B,"-",0,1),VLOOKUP(C872,'Pricing source'!B:C,2,0))</f>
        <v>4010869419567</v>
      </c>
      <c r="C872" s="523" t="s">
        <v>1789</v>
      </c>
      <c r="D872" s="523"/>
      <c r="E872" s="504" t="s">
        <v>4464</v>
      </c>
      <c r="F872" s="505">
        <f>IFERROR(IF(MID(C872,1,3)="KIT",VLOOKUP(C872,Kits!C:P,14,0),VLOOKUP(C872,'Pricing source'!B:L,3,0)),0)</f>
        <v>717</v>
      </c>
      <c r="G872" s="730"/>
    </row>
    <row r="873" spans="1:7" s="309" customFormat="1" ht="14.1" customHeight="1">
      <c r="A873" s="548"/>
      <c r="B873" s="503" t="str">
        <f>IF(MID(C873,1,3)="KIT",_xlfn.XLOOKUP(C873,Kits!C:C,Kits!B:B,"-",0,1),VLOOKUP(C873,'Pricing source'!B:C,2,0))</f>
        <v>4010869419574</v>
      </c>
      <c r="C873" s="523" t="s">
        <v>1790</v>
      </c>
      <c r="D873" s="523"/>
      <c r="E873" s="504" t="s">
        <v>4465</v>
      </c>
      <c r="F873" s="505">
        <f>IFERROR(IF(MID(C873,1,3)="KIT",VLOOKUP(C873,Kits!C:P,14,0),VLOOKUP(C873,'Pricing source'!B:L,3,0)),0)</f>
        <v>784</v>
      </c>
      <c r="G873" s="730"/>
    </row>
    <row r="874" spans="1:7" s="309" customFormat="1" ht="14.1" customHeight="1">
      <c r="A874" s="548"/>
      <c r="B874" s="508" t="str">
        <f>IF(MID(C874,1,3)="KIT",_xlfn.XLOOKUP(C874,Kits!C:C,Kits!B:B,"-",0,1),VLOOKUP(C874,'Pricing source'!B:C,2,0))</f>
        <v>4010869419581</v>
      </c>
      <c r="C874" s="509" t="s">
        <v>1791</v>
      </c>
      <c r="D874" s="509"/>
      <c r="E874" s="510" t="s">
        <v>4466</v>
      </c>
      <c r="F874" s="511">
        <f>IFERROR(IF(MID(C874,1,3)="KIT",VLOOKUP(C874,Kits!C:P,14,0),VLOOKUP(C874,'Pricing source'!B:L,3,0)),0)</f>
        <v>890</v>
      </c>
      <c r="G874" s="730"/>
    </row>
    <row r="875" spans="1:7">
      <c r="A875" s="548"/>
      <c r="B875" s="731"/>
      <c r="C875" s="732"/>
      <c r="D875" s="732"/>
      <c r="E875" s="554"/>
      <c r="F875" s="558"/>
      <c r="G875" s="550"/>
    </row>
    <row r="876" spans="1:7" s="322" customFormat="1" ht="14.1" customHeight="1">
      <c r="A876" s="559" t="str">
        <f>'Títulos y textos'!A162</f>
        <v>FAN COILS COMFORT DE CONDUCTO 4 TUBOS, VENTILADOR AC Y CONEXIONES A DERECHAS</v>
      </c>
      <c r="B876" s="785"/>
      <c r="C876" s="786"/>
      <c r="D876" s="786"/>
      <c r="E876" s="554"/>
      <c r="F876" s="787"/>
      <c r="G876" s="785"/>
    </row>
    <row r="877" spans="1:7" s="309" customFormat="1" ht="14.1" customHeight="1">
      <c r="A877" s="730"/>
      <c r="B877" s="499" t="str">
        <f>IF(MID(C877,1,3)="KIT",_xlfn.XLOOKUP(C877,Kits!C:C,Kits!B:B,"-",0,1),VLOOKUP(C877,'Pricing source'!B:C,2,0))</f>
        <v>4010869419604</v>
      </c>
      <c r="C877" s="500" t="s">
        <v>1792</v>
      </c>
      <c r="D877" s="500"/>
      <c r="E877" s="501" t="s">
        <v>4467</v>
      </c>
      <c r="F877" s="502">
        <f>IFERROR(IF(MID(C877,1,3)="KIT",VLOOKUP(C877,Kits!C:P,14,0),VLOOKUP(C877,'Pricing source'!B:L,3,0)),0)</f>
        <v>506</v>
      </c>
      <c r="G877" s="730"/>
    </row>
    <row r="878" spans="1:7" s="309" customFormat="1" ht="14.1" customHeight="1">
      <c r="A878" s="730"/>
      <c r="B878" s="503" t="str">
        <f>IF(MID(C878,1,3)="KIT",_xlfn.XLOOKUP(C878,Kits!C:C,Kits!B:B,"-",0,1),VLOOKUP(C878,'Pricing source'!B:C,2,0))</f>
        <v>4010869419611</v>
      </c>
      <c r="C878" s="523" t="s">
        <v>1793</v>
      </c>
      <c r="D878" s="523"/>
      <c r="E878" s="504" t="s">
        <v>4468</v>
      </c>
      <c r="F878" s="505">
        <f>IFERROR(IF(MID(C878,1,3)="KIT",VLOOKUP(C878,Kits!C:P,14,0),VLOOKUP(C878,'Pricing source'!B:L,3,0)),0)</f>
        <v>515</v>
      </c>
      <c r="G878" s="730"/>
    </row>
    <row r="879" spans="1:7" s="309" customFormat="1" ht="14.1" customHeight="1">
      <c r="A879" s="730"/>
      <c r="B879" s="503" t="str">
        <f>IF(MID(C879,1,3)="KIT",_xlfn.XLOOKUP(C879,Kits!C:C,Kits!B:B,"-",0,1),VLOOKUP(C879,'Pricing source'!B:C,2,0))</f>
        <v>4010869419628</v>
      </c>
      <c r="C879" s="523" t="s">
        <v>1794</v>
      </c>
      <c r="D879" s="523"/>
      <c r="E879" s="504" t="s">
        <v>4469</v>
      </c>
      <c r="F879" s="505">
        <f>IFERROR(IF(MID(C879,1,3)="KIT",VLOOKUP(C879,Kits!C:P,14,0),VLOOKUP(C879,'Pricing source'!B:L,3,0)),0)</f>
        <v>556</v>
      </c>
      <c r="G879" s="730"/>
    </row>
    <row r="880" spans="1:7" s="309" customFormat="1" ht="14.1" customHeight="1">
      <c r="A880" s="730"/>
      <c r="B880" s="503" t="str">
        <f>IF(MID(C880,1,3)="KIT",_xlfn.XLOOKUP(C880,Kits!C:C,Kits!B:B,"-",0,1),VLOOKUP(C880,'Pricing source'!B:C,2,0))</f>
        <v>4010869419635</v>
      </c>
      <c r="C880" s="523" t="s">
        <v>1795</v>
      </c>
      <c r="D880" s="523"/>
      <c r="E880" s="504" t="s">
        <v>4470</v>
      </c>
      <c r="F880" s="505">
        <f>IFERROR(IF(MID(C880,1,3)="KIT",VLOOKUP(C880,Kits!C:P,14,0),VLOOKUP(C880,'Pricing source'!B:L,3,0)),0)</f>
        <v>649</v>
      </c>
      <c r="G880" s="730"/>
    </row>
    <row r="881" spans="1:7" s="309" customFormat="1" ht="14.1" customHeight="1">
      <c r="A881" s="730"/>
      <c r="B881" s="503" t="str">
        <f>IF(MID(C881,1,3)="KIT",_xlfn.XLOOKUP(C881,Kits!C:C,Kits!B:B,"-",0,1),VLOOKUP(C881,'Pricing source'!B:C,2,0))</f>
        <v>4010869419642</v>
      </c>
      <c r="C881" s="523" t="s">
        <v>1796</v>
      </c>
      <c r="D881" s="523"/>
      <c r="E881" s="504" t="s">
        <v>4471</v>
      </c>
      <c r="F881" s="505">
        <f>IFERROR(IF(MID(C881,1,3)="KIT",VLOOKUP(C881,Kits!C:P,14,0),VLOOKUP(C881,'Pricing source'!B:L,3,0)),0)</f>
        <v>726</v>
      </c>
      <c r="G881" s="730"/>
    </row>
    <row r="882" spans="1:7" s="309" customFormat="1" ht="14.1" customHeight="1">
      <c r="A882" s="548"/>
      <c r="B882" s="503" t="str">
        <f>IF(MID(C882,1,3)="KIT",_xlfn.XLOOKUP(C882,Kits!C:C,Kits!B:B,"-",0,1),VLOOKUP(C882,'Pricing source'!B:C,2,0))</f>
        <v>4010869419659</v>
      </c>
      <c r="C882" s="523" t="s">
        <v>1797</v>
      </c>
      <c r="D882" s="523"/>
      <c r="E882" s="504" t="s">
        <v>4472</v>
      </c>
      <c r="F882" s="505">
        <f>IFERROR(IF(MID(C882,1,3)="KIT",VLOOKUP(C882,Kits!C:P,14,0),VLOOKUP(C882,'Pricing source'!B:L,3,0)),0)</f>
        <v>793</v>
      </c>
      <c r="G882" s="730"/>
    </row>
    <row r="883" spans="1:7" s="309" customFormat="1" ht="14.1" customHeight="1">
      <c r="A883" s="548"/>
      <c r="B883" s="508" t="str">
        <f>IF(MID(C883,1,3)="KIT",_xlfn.XLOOKUP(C883,Kits!C:C,Kits!B:B,"-",0,1),VLOOKUP(C883,'Pricing source'!B:C,2,0))</f>
        <v>4010869419666</v>
      </c>
      <c r="C883" s="509" t="s">
        <v>1798</v>
      </c>
      <c r="D883" s="509"/>
      <c r="E883" s="510" t="s">
        <v>4473</v>
      </c>
      <c r="F883" s="511">
        <f>IFERROR(IF(MID(C883,1,3)="KIT",VLOOKUP(C883,Kits!C:P,14,0),VLOOKUP(C883,'Pricing source'!B:L,3,0)),0)</f>
        <v>899</v>
      </c>
      <c r="G883" s="730"/>
    </row>
    <row r="884" spans="1:7">
      <c r="A884" s="548"/>
      <c r="B884" s="731"/>
      <c r="C884" s="732"/>
      <c r="D884" s="732"/>
      <c r="E884" s="554"/>
      <c r="F884" s="558"/>
      <c r="G884" s="550"/>
    </row>
    <row r="885" spans="1:7" s="322" customFormat="1" ht="14.1" customHeight="1">
      <c r="A885" s="559" t="str">
        <f>'Títulos y textos'!A163</f>
        <v>FAN COILS COMFORT DE CONDUCTO 4 TUBOS, VENTILADOR EC Y CONEXIONES A IZQUIERDAS</v>
      </c>
      <c r="B885" s="785"/>
      <c r="C885" s="786"/>
      <c r="D885" s="786"/>
      <c r="E885" s="554"/>
      <c r="F885" s="787"/>
      <c r="G885" s="785"/>
    </row>
    <row r="886" spans="1:7" s="309" customFormat="1" ht="14.1" customHeight="1">
      <c r="A886" s="730"/>
      <c r="B886" s="499" t="str">
        <f>IF(MID(C886,1,3)="KIT",_xlfn.XLOOKUP(C886,Kits!C:C,Kits!B:B,"-",0,1),VLOOKUP(C886,'Pricing source'!B:C,2,0))</f>
        <v>4010869419680</v>
      </c>
      <c r="C886" s="500" t="s">
        <v>1799</v>
      </c>
      <c r="D886" s="500"/>
      <c r="E886" s="501" t="s">
        <v>4474</v>
      </c>
      <c r="F886" s="502">
        <f>IFERROR(IF(MID(C886,1,3)="KIT",VLOOKUP(C886,Kits!C:P,14,0),VLOOKUP(C886,'Pricing source'!B:L,3,0)),0)</f>
        <v>703</v>
      </c>
      <c r="G886" s="730"/>
    </row>
    <row r="887" spans="1:7" s="309" customFormat="1" ht="14.1" customHeight="1">
      <c r="A887" s="730"/>
      <c r="B887" s="503" t="str">
        <f>IF(MID(C887,1,3)="KIT",_xlfn.XLOOKUP(C887,Kits!C:C,Kits!B:B,"-",0,1),VLOOKUP(C887,'Pricing source'!B:C,2,0))</f>
        <v>4010869419697</v>
      </c>
      <c r="C887" s="523" t="s">
        <v>1800</v>
      </c>
      <c r="D887" s="523"/>
      <c r="E887" s="504" t="s">
        <v>4475</v>
      </c>
      <c r="F887" s="505">
        <f>IFERROR(IF(MID(C887,1,3)="KIT",VLOOKUP(C887,Kits!C:P,14,0),VLOOKUP(C887,'Pricing source'!B:L,3,0)),0)</f>
        <v>712</v>
      </c>
      <c r="G887" s="730"/>
    </row>
    <row r="888" spans="1:7" s="309" customFormat="1" ht="14.1" customHeight="1">
      <c r="A888" s="730"/>
      <c r="B888" s="503" t="str">
        <f>IF(MID(C888,1,3)="KIT",_xlfn.XLOOKUP(C888,Kits!C:C,Kits!B:B,"-",0,1),VLOOKUP(C888,'Pricing source'!B:C,2,0))</f>
        <v>4010869419703</v>
      </c>
      <c r="C888" s="523" t="s">
        <v>1801</v>
      </c>
      <c r="D888" s="523"/>
      <c r="E888" s="504" t="s">
        <v>4476</v>
      </c>
      <c r="F888" s="505">
        <f>IFERROR(IF(MID(C888,1,3)="KIT",VLOOKUP(C888,Kits!C:P,14,0),VLOOKUP(C888,'Pricing source'!B:L,3,0)),0)</f>
        <v>753</v>
      </c>
      <c r="G888" s="730"/>
    </row>
    <row r="889" spans="1:7" s="309" customFormat="1" ht="14.1" customHeight="1">
      <c r="A889" s="730"/>
      <c r="B889" s="503" t="str">
        <f>IF(MID(C889,1,3)="KIT",_xlfn.XLOOKUP(C889,Kits!C:C,Kits!B:B,"-",0,1),VLOOKUP(C889,'Pricing source'!B:C,2,0))</f>
        <v>4010869419710</v>
      </c>
      <c r="C889" s="523" t="s">
        <v>1802</v>
      </c>
      <c r="D889" s="523"/>
      <c r="E889" s="504" t="s">
        <v>4477</v>
      </c>
      <c r="F889" s="505">
        <f>IFERROR(IF(MID(C889,1,3)="KIT",VLOOKUP(C889,Kits!C:P,14,0),VLOOKUP(C889,'Pricing source'!B:L,3,0)),0)</f>
        <v>846</v>
      </c>
      <c r="G889" s="730"/>
    </row>
    <row r="890" spans="1:7" s="309" customFormat="1" ht="14.1" customHeight="1">
      <c r="A890" s="730"/>
      <c r="B890" s="503" t="str">
        <f>IF(MID(C890,1,3)="KIT",_xlfn.XLOOKUP(C890,Kits!C:C,Kits!B:B,"-",0,1),VLOOKUP(C890,'Pricing source'!B:C,2,0))</f>
        <v>4010869419727</v>
      </c>
      <c r="C890" s="523" t="s">
        <v>1803</v>
      </c>
      <c r="D890" s="523"/>
      <c r="E890" s="504" t="s">
        <v>4478</v>
      </c>
      <c r="F890" s="505">
        <f>IFERROR(IF(MID(C890,1,3)="KIT",VLOOKUP(C890,Kits!C:P,14,0),VLOOKUP(C890,'Pricing source'!B:L,3,0)),0)</f>
        <v>923</v>
      </c>
      <c r="G890" s="730"/>
    </row>
    <row r="891" spans="1:7" s="309" customFormat="1" ht="14.1" customHeight="1">
      <c r="A891" s="730"/>
      <c r="B891" s="503" t="str">
        <f>IF(MID(C891,1,3)="KIT",_xlfn.XLOOKUP(C891,Kits!C:C,Kits!B:B,"-",0,1),VLOOKUP(C891,'Pricing source'!B:C,2,0))</f>
        <v>4010869419734</v>
      </c>
      <c r="C891" s="523" t="s">
        <v>1804</v>
      </c>
      <c r="D891" s="523"/>
      <c r="E891" s="504" t="s">
        <v>4479</v>
      </c>
      <c r="F891" s="505">
        <f>IFERROR(IF(MID(C891,1,3)="KIT",VLOOKUP(C891,Kits!C:P,14,0),VLOOKUP(C891,'Pricing source'!B:L,3,0)),0)</f>
        <v>991</v>
      </c>
      <c r="G891" s="730"/>
    </row>
    <row r="892" spans="1:7" s="309" customFormat="1" ht="14.1" customHeight="1">
      <c r="A892" s="548"/>
      <c r="B892" s="503" t="str">
        <f>IF(MID(C892,1,3)="KIT",_xlfn.XLOOKUP(C892,Kits!C:C,Kits!B:B,"-",0,1),VLOOKUP(C892,'Pricing source'!B:C,2,0))</f>
        <v>4010869419741</v>
      </c>
      <c r="C892" s="523" t="s">
        <v>1805</v>
      </c>
      <c r="D892" s="523"/>
      <c r="E892" s="504" t="s">
        <v>4480</v>
      </c>
      <c r="F892" s="505">
        <f>IFERROR(IF(MID(C892,1,3)="KIT",VLOOKUP(C892,Kits!C:P,14,0),VLOOKUP(C892,'Pricing source'!B:L,3,0)),0)</f>
        <v>1102</v>
      </c>
      <c r="G892" s="730"/>
    </row>
    <row r="893" spans="1:7" s="309" customFormat="1" ht="14.1" customHeight="1">
      <c r="A893" s="548"/>
      <c r="B893" s="508" t="str">
        <f>IF(MID(C893,1,3)="KIT",_xlfn.XLOOKUP(C893,Kits!C:C,Kits!B:B,"-",0,1),VLOOKUP(C893,'Pricing source'!B:C,2,0))</f>
        <v>4010869419758</v>
      </c>
      <c r="C893" s="509" t="s">
        <v>1806</v>
      </c>
      <c r="D893" s="509"/>
      <c r="E893" s="510" t="s">
        <v>4481</v>
      </c>
      <c r="F893" s="511">
        <f>IFERROR(IF(MID(C893,1,3)="KIT",VLOOKUP(C893,Kits!C:P,14,0),VLOOKUP(C893,'Pricing source'!B:L,3,0)),0)</f>
        <v>1625</v>
      </c>
      <c r="G893" s="730"/>
    </row>
    <row r="894" spans="1:7">
      <c r="A894" s="548"/>
      <c r="B894" s="731"/>
      <c r="C894" s="732"/>
      <c r="D894" s="732"/>
      <c r="E894" s="554"/>
      <c r="F894" s="558"/>
      <c r="G894" s="550"/>
    </row>
    <row r="895" spans="1:7" s="322" customFormat="1" ht="14.1" customHeight="1">
      <c r="A895" s="559" t="str">
        <f>'Títulos y textos'!A164</f>
        <v>FAN COILS COMFORT DE CONDUCTO 4 TUBOS, VENTILADOR EC Y CONEXIONES A DERECHAS</v>
      </c>
      <c r="B895" s="785"/>
      <c r="C895" s="786"/>
      <c r="D895" s="786"/>
      <c r="E895" s="554"/>
      <c r="F895" s="787"/>
      <c r="G895" s="785"/>
    </row>
    <row r="896" spans="1:7" s="309" customFormat="1" ht="14.1" customHeight="1">
      <c r="A896" s="730"/>
      <c r="B896" s="499" t="str">
        <f>IF(MID(C896,1,3)="KIT",_xlfn.XLOOKUP(C896,Kits!C:C,Kits!B:B,"-",0,1),VLOOKUP(C896,'Pricing source'!B:C,2,0))</f>
        <v>4010869419765</v>
      </c>
      <c r="C896" s="500" t="s">
        <v>1807</v>
      </c>
      <c r="D896" s="500"/>
      <c r="E896" s="501" t="s">
        <v>4482</v>
      </c>
      <c r="F896" s="502">
        <f>IFERROR(IF(MID(C896,1,3)="KIT",VLOOKUP(C896,Kits!C:P,14,0),VLOOKUP(C896,'Pricing source'!B:L,3,0)),0)</f>
        <v>712</v>
      </c>
      <c r="G896" s="730"/>
    </row>
    <row r="897" spans="1:7" s="309" customFormat="1" ht="14.1" customHeight="1">
      <c r="A897" s="730"/>
      <c r="B897" s="503" t="str">
        <f>IF(MID(C897,1,3)="KIT",_xlfn.XLOOKUP(C897,Kits!C:C,Kits!B:B,"-",0,1),VLOOKUP(C897,'Pricing source'!B:C,2,0))</f>
        <v>4010869419772</v>
      </c>
      <c r="C897" s="523" t="s">
        <v>1808</v>
      </c>
      <c r="D897" s="523"/>
      <c r="E897" s="504" t="s">
        <v>4483</v>
      </c>
      <c r="F897" s="505">
        <f>IFERROR(IF(MID(C897,1,3)="KIT",VLOOKUP(C897,Kits!C:P,14,0),VLOOKUP(C897,'Pricing source'!B:L,3,0)),0)</f>
        <v>721</v>
      </c>
      <c r="G897" s="730"/>
    </row>
    <row r="898" spans="1:7" s="309" customFormat="1" ht="14.1" customHeight="1">
      <c r="A898" s="730"/>
      <c r="B898" s="503" t="str">
        <f>IF(MID(C898,1,3)="KIT",_xlfn.XLOOKUP(C898,Kits!C:C,Kits!B:B,"-",0,1),VLOOKUP(C898,'Pricing source'!B:C,2,0))</f>
        <v>4010869419789</v>
      </c>
      <c r="C898" s="523" t="s">
        <v>1809</v>
      </c>
      <c r="D898" s="523"/>
      <c r="E898" s="504" t="s">
        <v>4484</v>
      </c>
      <c r="F898" s="505">
        <f>IFERROR(IF(MID(C898,1,3)="KIT",VLOOKUP(C898,Kits!C:P,14,0),VLOOKUP(C898,'Pricing source'!B:L,3,0)),0)</f>
        <v>762</v>
      </c>
      <c r="G898" s="730"/>
    </row>
    <row r="899" spans="1:7" s="309" customFormat="1" ht="14.1" customHeight="1">
      <c r="A899" s="730"/>
      <c r="B899" s="503" t="str">
        <f>IF(MID(C899,1,3)="KIT",_xlfn.XLOOKUP(C899,Kits!C:C,Kits!B:B,"-",0,1),VLOOKUP(C899,'Pricing source'!B:C,2,0))</f>
        <v>4010869419796</v>
      </c>
      <c r="C899" s="523" t="s">
        <v>1810</v>
      </c>
      <c r="D899" s="523"/>
      <c r="E899" s="504" t="s">
        <v>4485</v>
      </c>
      <c r="F899" s="505">
        <f>IFERROR(IF(MID(C899,1,3)="KIT",VLOOKUP(C899,Kits!C:P,14,0),VLOOKUP(C899,'Pricing source'!B:L,3,0)),0)</f>
        <v>855</v>
      </c>
      <c r="G899" s="730"/>
    </row>
    <row r="900" spans="1:7" s="309" customFormat="1" ht="14.1" customHeight="1">
      <c r="A900" s="730"/>
      <c r="B900" s="503" t="str">
        <f>IF(MID(C900,1,3)="KIT",_xlfn.XLOOKUP(C900,Kits!C:C,Kits!B:B,"-",0,1),VLOOKUP(C900,'Pricing source'!B:C,2,0))</f>
        <v>4010869419802</v>
      </c>
      <c r="C900" s="523" t="s">
        <v>1811</v>
      </c>
      <c r="D900" s="523"/>
      <c r="E900" s="504" t="s">
        <v>4486</v>
      </c>
      <c r="F900" s="505">
        <f>IFERROR(IF(MID(C900,1,3)="KIT",VLOOKUP(C900,Kits!C:P,14,0),VLOOKUP(C900,'Pricing source'!B:L,3,0)),0)</f>
        <v>932</v>
      </c>
      <c r="G900" s="730"/>
    </row>
    <row r="901" spans="1:7" s="309" customFormat="1" ht="14.1" customHeight="1">
      <c r="A901" s="730"/>
      <c r="B901" s="503" t="str">
        <f>IF(MID(C901,1,3)="KIT",_xlfn.XLOOKUP(C901,Kits!C:C,Kits!B:B,"-",0,1),VLOOKUP(C901,'Pricing source'!B:C,2,0))</f>
        <v>4010869419819</v>
      </c>
      <c r="C901" s="523" t="s">
        <v>1812</v>
      </c>
      <c r="D901" s="523"/>
      <c r="E901" s="504" t="s">
        <v>4487</v>
      </c>
      <c r="F901" s="505">
        <f>IFERROR(IF(MID(C901,1,3)="KIT",VLOOKUP(C901,Kits!C:P,14,0),VLOOKUP(C901,'Pricing source'!B:L,3,0)),0)</f>
        <v>1000</v>
      </c>
      <c r="G901" s="730"/>
    </row>
    <row r="902" spans="1:7" s="309" customFormat="1" ht="14.1" customHeight="1">
      <c r="A902" s="548"/>
      <c r="B902" s="503" t="str">
        <f>IF(MID(C902,1,3)="KIT",_xlfn.XLOOKUP(C902,Kits!C:C,Kits!B:B,"-",0,1),VLOOKUP(C902,'Pricing source'!B:C,2,0))</f>
        <v>4010869419826</v>
      </c>
      <c r="C902" s="523" t="s">
        <v>1813</v>
      </c>
      <c r="D902" s="523"/>
      <c r="E902" s="504" t="s">
        <v>4488</v>
      </c>
      <c r="F902" s="505">
        <f>IFERROR(IF(MID(C902,1,3)="KIT",VLOOKUP(C902,Kits!C:P,14,0),VLOOKUP(C902,'Pricing source'!B:L,3,0)),0)</f>
        <v>1111</v>
      </c>
      <c r="G902" s="730"/>
    </row>
    <row r="903" spans="1:7" s="309" customFormat="1" ht="14.1" customHeight="1">
      <c r="A903" s="548"/>
      <c r="B903" s="508" t="str">
        <f>IF(MID(C903,1,3)="KIT",_xlfn.XLOOKUP(C903,Kits!C:C,Kits!B:B,"-",0,1),VLOOKUP(C903,'Pricing source'!B:C,2,0))</f>
        <v>4010869419833</v>
      </c>
      <c r="C903" s="509" t="s">
        <v>1814</v>
      </c>
      <c r="D903" s="509"/>
      <c r="E903" s="510" t="s">
        <v>4489</v>
      </c>
      <c r="F903" s="511">
        <f>IFERROR(IF(MID(C903,1,3)="KIT",VLOOKUP(C903,Kits!C:P,14,0),VLOOKUP(C903,'Pricing source'!B:L,3,0)),0)</f>
        <v>1634</v>
      </c>
      <c r="G903" s="730"/>
    </row>
    <row r="904" spans="1:7">
      <c r="A904" s="548"/>
      <c r="B904" s="731"/>
      <c r="C904" s="732"/>
      <c r="D904" s="732"/>
      <c r="E904" s="554"/>
      <c r="F904" s="558"/>
      <c r="G904" s="550"/>
    </row>
    <row r="905" spans="1:7" ht="18.75">
      <c r="A905" s="793" t="str">
        <f>'Títulos y textos'!A165</f>
        <v>FAN COILS DE CONDUCTO DE MEDIA PRESIÓN</v>
      </c>
      <c r="B905" s="552"/>
      <c r="C905" s="553"/>
      <c r="D905" s="553"/>
      <c r="E905" s="554"/>
      <c r="F905" s="550"/>
      <c r="G905" s="550"/>
    </row>
    <row r="906" spans="1:7">
      <c r="A906" s="581"/>
      <c r="B906" s="581"/>
      <c r="C906" s="581"/>
      <c r="D906" s="581"/>
      <c r="E906" s="581"/>
      <c r="F906" s="581"/>
      <c r="G906" s="550"/>
    </row>
    <row r="907" spans="1:7" ht="14.1" customHeight="1">
      <c r="A907" s="548"/>
      <c r="B907" s="550"/>
      <c r="C907" s="784"/>
      <c r="D907" s="784"/>
      <c r="E907" s="554"/>
      <c r="F907" s="558"/>
      <c r="G907" s="550"/>
    </row>
    <row r="908" spans="1:7" s="322" customFormat="1" ht="14.1" customHeight="1">
      <c r="A908" s="559" t="str">
        <f>'Títulos y textos'!A166</f>
        <v>FAN COILS MEDIA PRESIÓN 2 TUBOS, VENTILADORES EC, CONEXIONES A IZQUIERDAS Y A DERECHAS Y ELECTRÓNICA EN MISMA BANDA</v>
      </c>
      <c r="B908" s="785"/>
      <c r="C908" s="786"/>
      <c r="D908" s="786"/>
      <c r="E908" s="554"/>
      <c r="F908" s="787"/>
      <c r="G908" s="785"/>
    </row>
    <row r="909" spans="1:7" s="322" customFormat="1" ht="14.1" customHeight="1">
      <c r="A909" s="559"/>
      <c r="B909" s="499">
        <f>IF(MID(C909,1,3)="KIT",_xlfn.XLOOKUP(C909,Kits!C:C,Kits!B:B,"-",0,1),VLOOKUP(C909,'Pricing source'!B:C,2,0))</f>
        <v>0</v>
      </c>
      <c r="C909" s="500" t="s">
        <v>4064</v>
      </c>
      <c r="D909" s="500"/>
      <c r="E909" s="501" t="s">
        <v>4490</v>
      </c>
      <c r="F909" s="502">
        <f>IFERROR(IF(MID(C909,1,3)="KIT",VLOOKUP(C909,Kits!C:P,14,0),VLOOKUP(C909,'Pricing source'!B:L,3,0)),0)</f>
        <v>1210</v>
      </c>
      <c r="G909" s="785"/>
    </row>
    <row r="910" spans="1:7" s="322" customFormat="1" ht="14.1" customHeight="1">
      <c r="A910" s="559"/>
      <c r="B910" s="503">
        <f>IF(MID(C910,1,3)="KIT",_xlfn.XLOOKUP(C910,Kits!C:C,Kits!B:B,"-",0,1),VLOOKUP(C910,'Pricing source'!B:C,2,0))</f>
        <v>0</v>
      </c>
      <c r="C910" s="523" t="s">
        <v>4063</v>
      </c>
      <c r="D910" s="523"/>
      <c r="E910" s="504" t="s">
        <v>4491</v>
      </c>
      <c r="F910" s="505">
        <f>IFERROR(IF(MID(C910,1,3)="KIT",VLOOKUP(C910,Kits!C:P,14,0),VLOOKUP(C910,'Pricing source'!B:L,3,0)),0)</f>
        <v>1210</v>
      </c>
      <c r="G910" s="785"/>
    </row>
    <row r="911" spans="1:7" s="322" customFormat="1" ht="14.1" customHeight="1">
      <c r="A911" s="559"/>
      <c r="B911" s="503">
        <f>IF(MID(C911,1,3)="KIT",_xlfn.XLOOKUP(C911,Kits!C:C,Kits!B:B,"-",0,1),VLOOKUP(C911,'Pricing source'!B:C,2,0))</f>
        <v>0</v>
      </c>
      <c r="C911" s="523" t="s">
        <v>4066</v>
      </c>
      <c r="D911" s="523"/>
      <c r="E911" s="504" t="s">
        <v>4490</v>
      </c>
      <c r="F911" s="505">
        <f>IFERROR(IF(MID(C911,1,3)="KIT",VLOOKUP(C911,Kits!C:P,14,0),VLOOKUP(C911,'Pricing source'!B:L,3,0)),0)</f>
        <v>1298</v>
      </c>
      <c r="G911" s="785"/>
    </row>
    <row r="912" spans="1:7" s="322" customFormat="1" ht="14.1" customHeight="1">
      <c r="A912" s="559"/>
      <c r="B912" s="527">
        <f>IF(MID(C912,1,3)="KIT",_xlfn.XLOOKUP(C912,Kits!C:C,Kits!B:B,"-",0,1),VLOOKUP(C912,'Pricing source'!B:C,2,0))</f>
        <v>0</v>
      </c>
      <c r="C912" s="547" t="s">
        <v>4065</v>
      </c>
      <c r="D912" s="547"/>
      <c r="E912" s="510" t="s">
        <v>4491</v>
      </c>
      <c r="F912" s="511">
        <f>IFERROR(IF(MID(C912,1,3)="KIT",VLOOKUP(C912,Kits!C:P,14,0),VLOOKUP(C912,'Pricing source'!B:L,3,0)),0)</f>
        <v>1298</v>
      </c>
      <c r="G912" s="785"/>
    </row>
    <row r="913" spans="1:9" ht="14.1" customHeight="1">
      <c r="A913" s="548"/>
      <c r="B913" s="550"/>
      <c r="C913" s="784"/>
      <c r="D913" s="784"/>
      <c r="E913" s="554"/>
      <c r="F913" s="558"/>
      <c r="G913" s="550"/>
      <c r="I913" s="322"/>
    </row>
    <row r="914" spans="1:9" s="322" customFormat="1" ht="14.1" customHeight="1">
      <c r="A914" s="559" t="str">
        <f>'Títulos y textos'!A167</f>
        <v>FAN COILS MEDIA PRESIÓN 2 Y 4 TUBOS, VENTILADORES EC, CONEXIONES A IZQUIERDAS Y A DERECHAS Y ELECTRÓNICA EN BANDA CONTRARIA</v>
      </c>
      <c r="B914" s="785"/>
      <c r="C914" s="786"/>
      <c r="D914" s="786"/>
      <c r="E914" s="554"/>
      <c r="F914" s="787"/>
      <c r="G914" s="785"/>
    </row>
    <row r="915" spans="1:9" s="309" customFormat="1" ht="14.1" customHeight="1">
      <c r="A915" s="730"/>
      <c r="B915" s="499" t="str">
        <f>IF(MID(C915,1,3)="KIT",_xlfn.XLOOKUP(C915,Kits!C:C,Kits!B:B,"-",0,1),VLOOKUP(C915,'Pricing source'!B:C,2,0))</f>
        <v>4010869419840</v>
      </c>
      <c r="C915" s="500" t="s">
        <v>1815</v>
      </c>
      <c r="D915" s="500"/>
      <c r="E915" s="501" t="s">
        <v>4492</v>
      </c>
      <c r="F915" s="502">
        <f>IFERROR(IF(MID(C915,1,3)="KIT",VLOOKUP(C915,Kits!C:P,14,0),VLOOKUP(C915,'Pricing source'!B:L,3,0)),0)</f>
        <v>1298</v>
      </c>
      <c r="G915" s="730"/>
      <c r="I915" s="322"/>
    </row>
    <row r="916" spans="1:9" s="309" customFormat="1" ht="14.1" customHeight="1">
      <c r="A916" s="730"/>
      <c r="B916" s="503" t="str">
        <f>IF(MID(C916,1,3)="KIT",_xlfn.XLOOKUP(C916,Kits!C:C,Kits!B:B,"-",0,1),VLOOKUP(C916,'Pricing source'!B:C,2,0))</f>
        <v>4010869419857</v>
      </c>
      <c r="C916" s="523" t="s">
        <v>1816</v>
      </c>
      <c r="D916" s="523"/>
      <c r="E916" s="504" t="s">
        <v>4493</v>
      </c>
      <c r="F916" s="505">
        <f>IFERROR(IF(MID(C916,1,3)="KIT",VLOOKUP(C916,Kits!C:P,14,0),VLOOKUP(C916,'Pricing source'!B:L,3,0)),0)</f>
        <v>1298</v>
      </c>
      <c r="G916" s="730"/>
      <c r="I916" s="322"/>
    </row>
    <row r="917" spans="1:9" s="309" customFormat="1" ht="14.1" customHeight="1">
      <c r="A917" s="548"/>
      <c r="B917" s="503" t="str">
        <f>IF(MID(C917,1,3)="KIT",_xlfn.XLOOKUP(C917,Kits!C:C,Kits!B:B,"-",0,1),VLOOKUP(C917,'Pricing source'!B:C,2,0))</f>
        <v>4010869419864</v>
      </c>
      <c r="C917" s="523" t="s">
        <v>1817</v>
      </c>
      <c r="D917" s="523"/>
      <c r="E917" s="504" t="s">
        <v>4494</v>
      </c>
      <c r="F917" s="505">
        <f>IFERROR(IF(MID(C917,1,3)="KIT",VLOOKUP(C917,Kits!C:P,14,0),VLOOKUP(C917,'Pricing source'!B:L,3,0)),0)</f>
        <v>1388</v>
      </c>
      <c r="G917" s="730"/>
      <c r="I917" s="322"/>
    </row>
    <row r="918" spans="1:9" s="309" customFormat="1" ht="14.1" customHeight="1">
      <c r="A918" s="548"/>
      <c r="B918" s="508" t="str">
        <f>IF(MID(C918,1,3)="KIT",_xlfn.XLOOKUP(C918,Kits!C:C,Kits!B:B,"-",0,1),VLOOKUP(C918,'Pricing source'!B:C,2,0))</f>
        <v>4010869419871</v>
      </c>
      <c r="C918" s="509" t="s">
        <v>1818</v>
      </c>
      <c r="D918" s="509"/>
      <c r="E918" s="510" t="s">
        <v>4495</v>
      </c>
      <c r="F918" s="511">
        <f>IFERROR(IF(MID(C918,1,3)="KIT",VLOOKUP(C918,Kits!C:P,14,0),VLOOKUP(C918,'Pricing source'!B:L,3,0)),0)</f>
        <v>1388</v>
      </c>
      <c r="G918" s="730"/>
      <c r="I918" s="322"/>
    </row>
    <row r="919" spans="1:9">
      <c r="A919" s="548"/>
      <c r="B919" s="731"/>
      <c r="C919" s="732"/>
      <c r="D919" s="732"/>
      <c r="E919" s="554"/>
      <c r="F919" s="558"/>
      <c r="G919" s="550"/>
    </row>
    <row r="920" spans="1:9" ht="18.75">
      <c r="A920" s="793" t="str">
        <f>'Títulos y textos'!A168</f>
        <v>FAN COILS DE CONDUCTOS DE ALTA PRESIÓN</v>
      </c>
      <c r="B920" s="552"/>
      <c r="C920" s="553"/>
      <c r="D920" s="553"/>
      <c r="E920" s="554"/>
      <c r="F920" s="550"/>
      <c r="G920" s="550"/>
    </row>
    <row r="921" spans="1:9">
      <c r="A921" s="581"/>
      <c r="B921" s="581"/>
      <c r="C921" s="581"/>
      <c r="D921" s="581"/>
      <c r="E921" s="581"/>
      <c r="F921" s="581"/>
      <c r="G921" s="550"/>
    </row>
    <row r="922" spans="1:9" ht="14.1" customHeight="1">
      <c r="A922" s="548"/>
      <c r="B922" s="550"/>
      <c r="C922" s="784"/>
      <c r="D922" s="784"/>
      <c r="E922" s="554"/>
      <c r="F922" s="558"/>
      <c r="G922" s="550"/>
    </row>
    <row r="923" spans="1:9" s="322" customFormat="1" ht="14.1" customHeight="1">
      <c r="A923" s="559" t="str">
        <f>'Títulos y textos'!A169</f>
        <v>FAN COILS CONDUCTO DE ALTA PRESIÓN 2 TUBOS, VENTILADOR AC Y CONEXIONES A IZQUIERDAS</v>
      </c>
      <c r="B923" s="785"/>
      <c r="C923" s="786"/>
      <c r="D923" s="786"/>
      <c r="E923" s="554"/>
      <c r="F923" s="787"/>
      <c r="G923" s="785"/>
    </row>
    <row r="924" spans="1:9" s="309" customFormat="1" ht="14.1" customHeight="1">
      <c r="A924" s="730"/>
      <c r="B924" s="499" t="str">
        <f>IF(MID(C924,1,3)="KIT",_xlfn.XLOOKUP(C924,Kits!C:C,Kits!B:B,"-",0,1),VLOOKUP(C924,'Pricing source'!B:C,2,0))</f>
        <v>4010869419888</v>
      </c>
      <c r="C924" s="500" t="s">
        <v>1819</v>
      </c>
      <c r="D924" s="500"/>
      <c r="E924" s="501" t="s">
        <v>4496</v>
      </c>
      <c r="F924" s="502">
        <f>IFERROR(IF(MID(C924,1,3)="KIT",VLOOKUP(C924,Kits!C:P,14,0),VLOOKUP(C924,'Pricing source'!B:L,3,0)),0)</f>
        <v>1330</v>
      </c>
      <c r="G924" s="730"/>
    </row>
    <row r="925" spans="1:9" s="309" customFormat="1" ht="14.1" customHeight="1">
      <c r="A925" s="730"/>
      <c r="B925" s="503" t="str">
        <f>IF(MID(C925,1,3)="KIT",_xlfn.XLOOKUP(C925,Kits!C:C,Kits!B:B,"-",0,1),VLOOKUP(C925,'Pricing source'!B:C,2,0))</f>
        <v>4010869419895</v>
      </c>
      <c r="C925" s="523" t="s">
        <v>1820</v>
      </c>
      <c r="D925" s="523"/>
      <c r="E925" s="504" t="s">
        <v>4497</v>
      </c>
      <c r="F925" s="505">
        <f>IFERROR(IF(MID(C925,1,3)="KIT",VLOOKUP(C925,Kits!C:P,14,0),VLOOKUP(C925,'Pricing source'!B:L,3,0)),0)</f>
        <v>1661</v>
      </c>
      <c r="G925" s="730"/>
    </row>
    <row r="926" spans="1:9" s="309" customFormat="1" ht="14.1" customHeight="1">
      <c r="A926" s="730"/>
      <c r="B926" s="503" t="str">
        <f>IF(MID(C926,1,3)="KIT",_xlfn.XLOOKUP(C926,Kits!C:C,Kits!B:B,"-",0,1),VLOOKUP(C926,'Pricing source'!B:C,2,0))</f>
        <v>4010869419901</v>
      </c>
      <c r="C926" s="523" t="s">
        <v>1821</v>
      </c>
      <c r="D926" s="523"/>
      <c r="E926" s="504" t="s">
        <v>4498</v>
      </c>
      <c r="F926" s="505">
        <f>IFERROR(IF(MID(C926,1,3)="KIT",VLOOKUP(C926,Kits!C:P,14,0),VLOOKUP(C926,'Pricing source'!B:L,3,0)),0)</f>
        <v>1812</v>
      </c>
      <c r="G926" s="730"/>
    </row>
    <row r="927" spans="1:9" s="309" customFormat="1" ht="14.1" customHeight="1">
      <c r="A927" s="730"/>
      <c r="B927" s="503" t="str">
        <f>IF(MID(C927,1,3)="KIT",_xlfn.XLOOKUP(C927,Kits!C:C,Kits!B:B,"-",0,1),VLOOKUP(C927,'Pricing source'!B:C,2,0))</f>
        <v>4010869419918</v>
      </c>
      <c r="C927" s="523" t="s">
        <v>1822</v>
      </c>
      <c r="D927" s="523"/>
      <c r="E927" s="504" t="s">
        <v>4499</v>
      </c>
      <c r="F927" s="505">
        <f>IFERROR(IF(MID(C927,1,3)="KIT",VLOOKUP(C927,Kits!C:P,14,0),VLOOKUP(C927,'Pricing source'!B:L,3,0)),0)</f>
        <v>1916</v>
      </c>
      <c r="G927" s="730"/>
    </row>
    <row r="928" spans="1:9" s="309" customFormat="1" ht="14.1" customHeight="1">
      <c r="A928" s="548"/>
      <c r="B928" s="503" t="str">
        <f>IF(MID(C928,1,3)="KIT",_xlfn.XLOOKUP(C928,Kits!C:C,Kits!B:B,"-",0,1),VLOOKUP(C928,'Pricing source'!B:C,2,0))</f>
        <v>4010869419925</v>
      </c>
      <c r="C928" s="523" t="s">
        <v>1823</v>
      </c>
      <c r="D928" s="523"/>
      <c r="E928" s="504" t="s">
        <v>4500</v>
      </c>
      <c r="F928" s="505">
        <f>IFERROR(IF(MID(C928,1,3)="KIT",VLOOKUP(C928,Kits!C:P,14,0),VLOOKUP(C928,'Pricing source'!B:L,3,0)),0)</f>
        <v>2116</v>
      </c>
      <c r="G928" s="730"/>
    </row>
    <row r="929" spans="1:7" s="309" customFormat="1" ht="14.1" customHeight="1">
      <c r="A929" s="548"/>
      <c r="B929" s="508" t="str">
        <f>IF(MID(C929,1,3)="KIT",_xlfn.XLOOKUP(C929,Kits!C:C,Kits!B:B,"-",0,1),VLOOKUP(C929,'Pricing source'!B:C,2,0))</f>
        <v>4010869419932</v>
      </c>
      <c r="C929" s="509" t="s">
        <v>1824</v>
      </c>
      <c r="D929" s="509"/>
      <c r="E929" s="510" t="s">
        <v>4501</v>
      </c>
      <c r="F929" s="511">
        <f>IFERROR(IF(MID(C929,1,3)="KIT",VLOOKUP(C929,Kits!C:P,14,0),VLOOKUP(C929,'Pricing source'!B:L,3,0)),0)</f>
        <v>2254</v>
      </c>
      <c r="G929" s="730"/>
    </row>
    <row r="930" spans="1:7">
      <c r="A930" s="548"/>
      <c r="B930" s="731"/>
      <c r="C930" s="732"/>
      <c r="D930" s="732"/>
      <c r="E930" s="554"/>
      <c r="F930" s="558"/>
      <c r="G930" s="550"/>
    </row>
    <row r="931" spans="1:7" s="322" customFormat="1" ht="14.1" customHeight="1">
      <c r="A931" s="559" t="str">
        <f>'Títulos y textos'!A170</f>
        <v>FAN COILS CONDUCTO DE ALTA PRESIÓN 2 TUBOS, VENTILADOR AC Y CONEXIONES A DERECHAS</v>
      </c>
      <c r="B931" s="785"/>
      <c r="C931" s="786"/>
      <c r="D931" s="786"/>
      <c r="E931" s="554"/>
      <c r="F931" s="787"/>
      <c r="G931" s="785"/>
    </row>
    <row r="932" spans="1:7" s="309" customFormat="1" ht="14.1" customHeight="1">
      <c r="A932" s="730"/>
      <c r="B932" s="499" t="str">
        <f>IF(MID(C932,1,3)="KIT",_xlfn.XLOOKUP(C932,Kits!C:C,Kits!B:B,"-",0,1),VLOOKUP(C932,'Pricing source'!B:C,2,0))</f>
        <v>4010869419949</v>
      </c>
      <c r="C932" s="500" t="s">
        <v>1825</v>
      </c>
      <c r="D932" s="500"/>
      <c r="E932" s="501" t="s">
        <v>4502</v>
      </c>
      <c r="F932" s="502">
        <f>IFERROR(IF(MID(C932,1,3)="KIT",VLOOKUP(C932,Kits!C:P,14,0),VLOOKUP(C932,'Pricing source'!B:L,3,0)),0)</f>
        <v>1330</v>
      </c>
      <c r="G932" s="730"/>
    </row>
    <row r="933" spans="1:7" s="309" customFormat="1" ht="14.1" customHeight="1">
      <c r="A933" s="730"/>
      <c r="B933" s="503" t="str">
        <f>IF(MID(C933,1,3)="KIT",_xlfn.XLOOKUP(C933,Kits!C:C,Kits!B:B,"-",0,1),VLOOKUP(C933,'Pricing source'!B:C,2,0))</f>
        <v>4010869419956</v>
      </c>
      <c r="C933" s="523" t="s">
        <v>1826</v>
      </c>
      <c r="D933" s="523"/>
      <c r="E933" s="504" t="s">
        <v>4503</v>
      </c>
      <c r="F933" s="505">
        <f>IFERROR(IF(MID(C933,1,3)="KIT",VLOOKUP(C933,Kits!C:P,14,0),VLOOKUP(C933,'Pricing source'!B:L,3,0)),0)</f>
        <v>1661</v>
      </c>
      <c r="G933" s="730"/>
    </row>
    <row r="934" spans="1:7" s="309" customFormat="1" ht="14.1" customHeight="1">
      <c r="A934" s="730"/>
      <c r="B934" s="503" t="str">
        <f>IF(MID(C934,1,3)="KIT",_xlfn.XLOOKUP(C934,Kits!C:C,Kits!B:B,"-",0,1),VLOOKUP(C934,'Pricing source'!B:C,2,0))</f>
        <v>4010869419963</v>
      </c>
      <c r="C934" s="523" t="s">
        <v>1827</v>
      </c>
      <c r="D934" s="523"/>
      <c r="E934" s="504" t="s">
        <v>4504</v>
      </c>
      <c r="F934" s="505">
        <f>IFERROR(IF(MID(C934,1,3)="KIT",VLOOKUP(C934,Kits!C:P,14,0),VLOOKUP(C934,'Pricing source'!B:L,3,0)),0)</f>
        <v>1812</v>
      </c>
      <c r="G934" s="730"/>
    </row>
    <row r="935" spans="1:7" s="309" customFormat="1" ht="14.1" customHeight="1">
      <c r="A935" s="730"/>
      <c r="B935" s="503" t="str">
        <f>IF(MID(C935,1,3)="KIT",_xlfn.XLOOKUP(C935,Kits!C:C,Kits!B:B,"-",0,1),VLOOKUP(C935,'Pricing source'!B:C,2,0))</f>
        <v>4010869419970</v>
      </c>
      <c r="C935" s="523" t="s">
        <v>1828</v>
      </c>
      <c r="D935" s="523"/>
      <c r="E935" s="504" t="s">
        <v>4505</v>
      </c>
      <c r="F935" s="505">
        <f>IFERROR(IF(MID(C935,1,3)="KIT",VLOOKUP(C935,Kits!C:P,14,0),VLOOKUP(C935,'Pricing source'!B:L,3,0)),0)</f>
        <v>1916</v>
      </c>
      <c r="G935" s="730"/>
    </row>
    <row r="936" spans="1:7" s="309" customFormat="1" ht="14.1" customHeight="1">
      <c r="A936" s="548"/>
      <c r="B936" s="503" t="str">
        <f>IF(MID(C936,1,3)="KIT",_xlfn.XLOOKUP(C936,Kits!C:C,Kits!B:B,"-",0,1),VLOOKUP(C936,'Pricing source'!B:C,2,0))</f>
        <v>4010869419987</v>
      </c>
      <c r="C936" s="523" t="s">
        <v>1829</v>
      </c>
      <c r="D936" s="523"/>
      <c r="E936" s="504" t="s">
        <v>4506</v>
      </c>
      <c r="F936" s="505">
        <f>IFERROR(IF(MID(C936,1,3)="KIT",VLOOKUP(C936,Kits!C:P,14,0),VLOOKUP(C936,'Pricing source'!B:L,3,0)),0)</f>
        <v>2116</v>
      </c>
      <c r="G936" s="730"/>
    </row>
    <row r="937" spans="1:7" s="309" customFormat="1" ht="14.1" customHeight="1">
      <c r="A937" s="548"/>
      <c r="B937" s="508" t="str">
        <f>IF(MID(C937,1,3)="KIT",_xlfn.XLOOKUP(C937,Kits!C:C,Kits!B:B,"-",0,1),VLOOKUP(C937,'Pricing source'!B:C,2,0))</f>
        <v>4010869419994</v>
      </c>
      <c r="C937" s="509" t="s">
        <v>1830</v>
      </c>
      <c r="D937" s="509"/>
      <c r="E937" s="510" t="s">
        <v>4507</v>
      </c>
      <c r="F937" s="511">
        <f>IFERROR(IF(MID(C937,1,3)="KIT",VLOOKUP(C937,Kits!C:P,14,0),VLOOKUP(C937,'Pricing source'!B:L,3,0)),0)</f>
        <v>2254</v>
      </c>
      <c r="G937" s="730"/>
    </row>
    <row r="938" spans="1:7">
      <c r="A938" s="548"/>
      <c r="B938" s="731"/>
      <c r="C938" s="732"/>
      <c r="D938" s="732"/>
      <c r="E938" s="554"/>
      <c r="F938" s="558"/>
      <c r="G938" s="550"/>
    </row>
    <row r="939" spans="1:7" s="322" customFormat="1" ht="14.1" customHeight="1">
      <c r="A939" s="559" t="str">
        <f>'Títulos y textos'!A171</f>
        <v>FAN COILS CONDUCTO DE ALTA PRESIÓN 2 TUBOS, VENTILADOR EC Y CONEXIONES A IZQUIERDAS</v>
      </c>
      <c r="B939" s="785"/>
      <c r="C939" s="786"/>
      <c r="D939" s="786"/>
      <c r="E939" s="554"/>
      <c r="F939" s="787"/>
      <c r="G939" s="785"/>
    </row>
    <row r="940" spans="1:7" s="309" customFormat="1" ht="14.1" customHeight="1">
      <c r="A940" s="730"/>
      <c r="B940" s="499" t="str">
        <f>IF(MID(C940,1,3)="KIT",_xlfn.XLOOKUP(C940,Kits!C:C,Kits!B:B,"-",0,1),VLOOKUP(C940,'Pricing source'!B:C,2,0))</f>
        <v>4010869420006</v>
      </c>
      <c r="C940" s="500" t="s">
        <v>1831</v>
      </c>
      <c r="D940" s="500"/>
      <c r="E940" s="501" t="s">
        <v>4508</v>
      </c>
      <c r="F940" s="502">
        <f>IFERROR(IF(MID(C940,1,3)="KIT",VLOOKUP(C940,Kits!C:P,14,0),VLOOKUP(C940,'Pricing source'!B:L,3,0)),0)</f>
        <v>1623</v>
      </c>
      <c r="G940" s="730"/>
    </row>
    <row r="941" spans="1:7" s="309" customFormat="1" ht="14.1" customHeight="1">
      <c r="A941" s="730"/>
      <c r="B941" s="503" t="str">
        <f>IF(MID(C941,1,3)="KIT",_xlfn.XLOOKUP(C941,Kits!C:C,Kits!B:B,"-",0,1),VLOOKUP(C941,'Pricing source'!B:C,2,0))</f>
        <v>4010869420013</v>
      </c>
      <c r="C941" s="523" t="s">
        <v>1832</v>
      </c>
      <c r="D941" s="523"/>
      <c r="E941" s="504" t="s">
        <v>4509</v>
      </c>
      <c r="F941" s="505">
        <f>IFERROR(IF(MID(C941,1,3)="KIT",VLOOKUP(C941,Kits!C:P,14,0),VLOOKUP(C941,'Pricing source'!B:L,3,0)),0)</f>
        <v>2351</v>
      </c>
      <c r="G941" s="730"/>
    </row>
    <row r="942" spans="1:7" s="309" customFormat="1" ht="14.1" customHeight="1">
      <c r="A942" s="730"/>
      <c r="B942" s="503" t="str">
        <f>IF(MID(C942,1,3)="KIT",_xlfn.XLOOKUP(C942,Kits!C:C,Kits!B:B,"-",0,1),VLOOKUP(C942,'Pricing source'!B:C,2,0))</f>
        <v>4010869420020</v>
      </c>
      <c r="C942" s="523" t="s">
        <v>1833</v>
      </c>
      <c r="D942" s="523"/>
      <c r="E942" s="504" t="s">
        <v>4510</v>
      </c>
      <c r="F942" s="505">
        <f>IFERROR(IF(MID(C942,1,3)="KIT",VLOOKUP(C942,Kits!C:P,14,0),VLOOKUP(C942,'Pricing source'!B:L,3,0)),0)</f>
        <v>2502</v>
      </c>
      <c r="G942" s="730"/>
    </row>
    <row r="943" spans="1:7" s="309" customFormat="1" ht="14.1" customHeight="1">
      <c r="A943" s="730"/>
      <c r="B943" s="503" t="str">
        <f>IF(MID(C943,1,3)="KIT",_xlfn.XLOOKUP(C943,Kits!C:C,Kits!B:B,"-",0,1),VLOOKUP(C943,'Pricing source'!B:C,2,0))</f>
        <v>4010869420037</v>
      </c>
      <c r="C943" s="523" t="s">
        <v>1834</v>
      </c>
      <c r="D943" s="523"/>
      <c r="E943" s="504" t="s">
        <v>4511</v>
      </c>
      <c r="F943" s="505">
        <f>IFERROR(IF(MID(C943,1,3)="KIT",VLOOKUP(C943,Kits!C:P,14,0),VLOOKUP(C943,'Pricing source'!B:L,3,0)),0)</f>
        <v>2606</v>
      </c>
      <c r="G943" s="730"/>
    </row>
    <row r="944" spans="1:7" s="309" customFormat="1" ht="14.1" customHeight="1">
      <c r="A944" s="548"/>
      <c r="B944" s="503" t="str">
        <f>IF(MID(C944,1,3)="KIT",_xlfn.XLOOKUP(C944,Kits!C:C,Kits!B:B,"-",0,1),VLOOKUP(C944,'Pricing source'!B:C,2,0))</f>
        <v>4010869420044</v>
      </c>
      <c r="C944" s="523" t="s">
        <v>1835</v>
      </c>
      <c r="D944" s="523"/>
      <c r="E944" s="504" t="s">
        <v>4512</v>
      </c>
      <c r="F944" s="505">
        <f>IFERROR(IF(MID(C944,1,3)="KIT",VLOOKUP(C944,Kits!C:P,14,0),VLOOKUP(C944,'Pricing source'!B:L,3,0)),0)</f>
        <v>2806</v>
      </c>
      <c r="G944" s="730"/>
    </row>
    <row r="945" spans="1:7" s="309" customFormat="1" ht="14.1" customHeight="1">
      <c r="A945" s="548"/>
      <c r="B945" s="508" t="str">
        <f>IF(MID(C945,1,3)="KIT",_xlfn.XLOOKUP(C945,Kits!C:C,Kits!B:B,"-",0,1),VLOOKUP(C945,'Pricing source'!B:C,2,0))</f>
        <v>4010869420051</v>
      </c>
      <c r="C945" s="509" t="s">
        <v>1836</v>
      </c>
      <c r="D945" s="509"/>
      <c r="E945" s="510" t="s">
        <v>4513</v>
      </c>
      <c r="F945" s="511">
        <f>IFERROR(IF(MID(C945,1,3)="KIT",VLOOKUP(C945,Kits!C:P,14,0),VLOOKUP(C945,'Pricing source'!B:L,3,0)),0)</f>
        <v>2944</v>
      </c>
      <c r="G945" s="730"/>
    </row>
    <row r="946" spans="1:7">
      <c r="A946" s="548"/>
      <c r="B946" s="731"/>
      <c r="C946" s="732"/>
      <c r="D946" s="732"/>
      <c r="E946" s="554"/>
      <c r="F946" s="558"/>
      <c r="G946" s="550"/>
    </row>
    <row r="947" spans="1:7" s="322" customFormat="1" ht="14.1" customHeight="1">
      <c r="A947" s="559" t="str">
        <f>'Títulos y textos'!A172</f>
        <v>FAN COILS CONDUCTO DE ALTA PRESIÓN 2 TUBOS, VENTILADOR EC Y CONEXIONES A DERECHAS</v>
      </c>
      <c r="B947" s="785"/>
      <c r="C947" s="786"/>
      <c r="D947" s="786"/>
      <c r="E947" s="554"/>
      <c r="F947" s="787"/>
      <c r="G947" s="785"/>
    </row>
    <row r="948" spans="1:7" s="309" customFormat="1" ht="14.1" customHeight="1">
      <c r="A948" s="730"/>
      <c r="B948" s="499" t="str">
        <f>IF(MID(C948,1,3)="KIT",_xlfn.XLOOKUP(C948,Kits!C:C,Kits!B:B,"-",0,1),VLOOKUP(C948,'Pricing source'!B:C,2,0))</f>
        <v>4010869420068</v>
      </c>
      <c r="C948" s="500" t="s">
        <v>1837</v>
      </c>
      <c r="D948" s="500"/>
      <c r="E948" s="501" t="s">
        <v>4514</v>
      </c>
      <c r="F948" s="502">
        <f>IFERROR(IF(MID(C948,1,3)="KIT",VLOOKUP(C948,Kits!C:P,14,0),VLOOKUP(C948,'Pricing source'!B:L,3,0)),0)</f>
        <v>1623</v>
      </c>
      <c r="G948" s="730"/>
    </row>
    <row r="949" spans="1:7" s="309" customFormat="1" ht="14.1" customHeight="1">
      <c r="A949" s="730"/>
      <c r="B949" s="503" t="str">
        <f>IF(MID(C949,1,3)="KIT",_xlfn.XLOOKUP(C949,Kits!C:C,Kits!B:B,"-",0,1),VLOOKUP(C949,'Pricing source'!B:C,2,0))</f>
        <v>4010869420075</v>
      </c>
      <c r="C949" s="523" t="s">
        <v>1838</v>
      </c>
      <c r="D949" s="523"/>
      <c r="E949" s="504" t="s">
        <v>4515</v>
      </c>
      <c r="F949" s="505">
        <f>IFERROR(IF(MID(C949,1,3)="KIT",VLOOKUP(C949,Kits!C:P,14,0),VLOOKUP(C949,'Pricing source'!B:L,3,0)),0)</f>
        <v>2351</v>
      </c>
      <c r="G949" s="730"/>
    </row>
    <row r="950" spans="1:7" s="309" customFormat="1" ht="14.1" customHeight="1">
      <c r="A950" s="730"/>
      <c r="B950" s="503" t="str">
        <f>IF(MID(C950,1,3)="KIT",_xlfn.XLOOKUP(C950,Kits!C:C,Kits!B:B,"-",0,1),VLOOKUP(C950,'Pricing source'!B:C,2,0))</f>
        <v>4010869420082</v>
      </c>
      <c r="C950" s="523" t="s">
        <v>1839</v>
      </c>
      <c r="D950" s="523"/>
      <c r="E950" s="504" t="s">
        <v>4516</v>
      </c>
      <c r="F950" s="505">
        <f>IFERROR(IF(MID(C950,1,3)="KIT",VLOOKUP(C950,Kits!C:P,14,0),VLOOKUP(C950,'Pricing source'!B:L,3,0)),0)</f>
        <v>2502</v>
      </c>
      <c r="G950" s="730"/>
    </row>
    <row r="951" spans="1:7" s="309" customFormat="1" ht="14.1" customHeight="1">
      <c r="A951" s="730"/>
      <c r="B951" s="503" t="str">
        <f>IF(MID(C951,1,3)="KIT",_xlfn.XLOOKUP(C951,Kits!C:C,Kits!B:B,"-",0,1),VLOOKUP(C951,'Pricing source'!B:C,2,0))</f>
        <v>4010869420099</v>
      </c>
      <c r="C951" s="523" t="s">
        <v>1840</v>
      </c>
      <c r="D951" s="523"/>
      <c r="E951" s="504" t="s">
        <v>4517</v>
      </c>
      <c r="F951" s="505">
        <f>IFERROR(IF(MID(C951,1,3)="KIT",VLOOKUP(C951,Kits!C:P,14,0),VLOOKUP(C951,'Pricing source'!B:L,3,0)),0)</f>
        <v>2606</v>
      </c>
      <c r="G951" s="730"/>
    </row>
    <row r="952" spans="1:7" s="309" customFormat="1" ht="14.1" customHeight="1">
      <c r="A952" s="548"/>
      <c r="B952" s="503" t="str">
        <f>IF(MID(C952,1,3)="KIT",_xlfn.XLOOKUP(C952,Kits!C:C,Kits!B:B,"-",0,1),VLOOKUP(C952,'Pricing source'!B:C,2,0))</f>
        <v>4010869420105</v>
      </c>
      <c r="C952" s="523" t="s">
        <v>1841</v>
      </c>
      <c r="D952" s="523"/>
      <c r="E952" s="504" t="s">
        <v>4518</v>
      </c>
      <c r="F952" s="505">
        <f>IFERROR(IF(MID(C952,1,3)="KIT",VLOOKUP(C952,Kits!C:P,14,0),VLOOKUP(C952,'Pricing source'!B:L,3,0)),0)</f>
        <v>2806</v>
      </c>
      <c r="G952" s="730"/>
    </row>
    <row r="953" spans="1:7" s="309" customFormat="1" ht="14.1" customHeight="1">
      <c r="A953" s="548"/>
      <c r="B953" s="508" t="str">
        <f>IF(MID(C953,1,3)="KIT",_xlfn.XLOOKUP(C953,Kits!C:C,Kits!B:B,"-",0,1),VLOOKUP(C953,'Pricing source'!B:C,2,0))</f>
        <v>4010869420112</v>
      </c>
      <c r="C953" s="509" t="s">
        <v>1842</v>
      </c>
      <c r="D953" s="509"/>
      <c r="E953" s="510" t="s">
        <v>4519</v>
      </c>
      <c r="F953" s="511">
        <f>IFERROR(IF(MID(C953,1,3)="KIT",VLOOKUP(C953,Kits!C:P,14,0),VLOOKUP(C953,'Pricing source'!B:L,3,0)),0)</f>
        <v>2944</v>
      </c>
      <c r="G953" s="730"/>
    </row>
    <row r="954" spans="1:7">
      <c r="A954" s="548"/>
      <c r="B954" s="731"/>
      <c r="C954" s="732"/>
      <c r="D954" s="732"/>
      <c r="E954" s="554"/>
      <c r="F954" s="558"/>
      <c r="G954" s="550"/>
    </row>
    <row r="955" spans="1:7" s="322" customFormat="1" ht="14.1" customHeight="1">
      <c r="A955" s="559" t="str">
        <f>'Títulos y textos'!A173</f>
        <v>FAN COILS CONDUCTO DE ALTA PRESIÓN 4 TUBOS, VENTILADOR AC Y CONEXIONES A IZQUIERDAS</v>
      </c>
      <c r="B955" s="785"/>
      <c r="C955" s="786"/>
      <c r="D955" s="786"/>
      <c r="E955" s="554"/>
      <c r="F955" s="787"/>
      <c r="G955" s="785"/>
    </row>
    <row r="956" spans="1:7" s="309" customFormat="1" ht="14.1" customHeight="1">
      <c r="A956" s="730"/>
      <c r="B956" s="499" t="str">
        <f>IF(MID(C956,1,3)="KIT",_xlfn.XLOOKUP(C956,Kits!C:C,Kits!B:B,"-",0,1),VLOOKUP(C956,'Pricing source'!B:C,2,0))</f>
        <v>4010869420129</v>
      </c>
      <c r="C956" s="500" t="s">
        <v>1843</v>
      </c>
      <c r="D956" s="500"/>
      <c r="E956" s="501" t="s">
        <v>4520</v>
      </c>
      <c r="F956" s="502">
        <f>IFERROR(IF(MID(C956,1,3)="KIT",VLOOKUP(C956,Kits!C:P,14,0),VLOOKUP(C956,'Pricing source'!B:L,3,0)),0)</f>
        <v>1396</v>
      </c>
      <c r="G956" s="730"/>
    </row>
    <row r="957" spans="1:7" s="309" customFormat="1" ht="14.1" customHeight="1">
      <c r="A957" s="730"/>
      <c r="B957" s="503" t="str">
        <f>IF(MID(C957,1,3)="KIT",_xlfn.XLOOKUP(C957,Kits!C:C,Kits!B:B,"-",0,1),VLOOKUP(C957,'Pricing source'!B:C,2,0))</f>
        <v>4010869420136</v>
      </c>
      <c r="C957" s="523" t="s">
        <v>1844</v>
      </c>
      <c r="D957" s="523"/>
      <c r="E957" s="504" t="s">
        <v>4521</v>
      </c>
      <c r="F957" s="505">
        <f>IFERROR(IF(MID(C957,1,3)="KIT",VLOOKUP(C957,Kits!C:P,14,0),VLOOKUP(C957,'Pricing source'!B:L,3,0)),0)</f>
        <v>1776</v>
      </c>
      <c r="G957" s="730"/>
    </row>
    <row r="958" spans="1:7" s="309" customFormat="1" ht="14.1" customHeight="1">
      <c r="A958" s="730"/>
      <c r="B958" s="503" t="str">
        <f>IF(MID(C958,1,3)="KIT",_xlfn.XLOOKUP(C958,Kits!C:C,Kits!B:B,"-",0,1),VLOOKUP(C958,'Pricing source'!B:C,2,0))</f>
        <v>4010869420143</v>
      </c>
      <c r="C958" s="523" t="s">
        <v>1845</v>
      </c>
      <c r="D958" s="523"/>
      <c r="E958" s="504" t="s">
        <v>4522</v>
      </c>
      <c r="F958" s="505">
        <f>IFERROR(IF(MID(C958,1,3)="KIT",VLOOKUP(C958,Kits!C:P,14,0),VLOOKUP(C958,'Pricing source'!B:L,3,0)),0)</f>
        <v>1928</v>
      </c>
      <c r="G958" s="730"/>
    </row>
    <row r="959" spans="1:7" s="309" customFormat="1" ht="14.1" customHeight="1">
      <c r="A959" s="730"/>
      <c r="B959" s="503" t="str">
        <f>IF(MID(C959,1,3)="KIT",_xlfn.XLOOKUP(C959,Kits!C:C,Kits!B:B,"-",0,1),VLOOKUP(C959,'Pricing source'!B:C,2,0))</f>
        <v>4010869420150</v>
      </c>
      <c r="C959" s="523" t="s">
        <v>1846</v>
      </c>
      <c r="D959" s="523"/>
      <c r="E959" s="504" t="s">
        <v>4523</v>
      </c>
      <c r="F959" s="505">
        <f>IFERROR(IF(MID(C959,1,3)="KIT",VLOOKUP(C959,Kits!C:P,14,0),VLOOKUP(C959,'Pricing source'!B:L,3,0)),0)</f>
        <v>2035</v>
      </c>
      <c r="G959" s="730"/>
    </row>
    <row r="960" spans="1:7" s="309" customFormat="1" ht="14.1" customHeight="1">
      <c r="A960" s="548"/>
      <c r="B960" s="503" t="str">
        <f>IF(MID(C960,1,3)="KIT",_xlfn.XLOOKUP(C960,Kits!C:C,Kits!B:B,"-",0,1),VLOOKUP(C960,'Pricing source'!B:C,2,0))</f>
        <v>4010869420167</v>
      </c>
      <c r="C960" s="523" t="s">
        <v>1847</v>
      </c>
      <c r="D960" s="523"/>
      <c r="E960" s="504" t="s">
        <v>4524</v>
      </c>
      <c r="F960" s="505">
        <f>IFERROR(IF(MID(C960,1,3)="KIT",VLOOKUP(C960,Kits!C:P,14,0),VLOOKUP(C960,'Pricing source'!B:L,3,0)),0)</f>
        <v>2232</v>
      </c>
      <c r="G960" s="730"/>
    </row>
    <row r="961" spans="1:7" s="309" customFormat="1" ht="14.1" customHeight="1">
      <c r="A961" s="548"/>
      <c r="B961" s="508" t="str">
        <f>IF(MID(C961,1,3)="KIT",_xlfn.XLOOKUP(C961,Kits!C:C,Kits!B:B,"-",0,1),VLOOKUP(C961,'Pricing source'!B:C,2,0))</f>
        <v>4010869420174</v>
      </c>
      <c r="C961" s="509" t="s">
        <v>1848</v>
      </c>
      <c r="D961" s="509"/>
      <c r="E961" s="510" t="s">
        <v>4525</v>
      </c>
      <c r="F961" s="511">
        <f>IFERROR(IF(MID(C961,1,3)="KIT",VLOOKUP(C961,Kits!C:P,14,0),VLOOKUP(C961,'Pricing source'!B:L,3,0)),0)</f>
        <v>2377</v>
      </c>
      <c r="G961" s="730"/>
    </row>
    <row r="962" spans="1:7">
      <c r="A962" s="548"/>
      <c r="B962" s="731"/>
      <c r="C962" s="732"/>
      <c r="D962" s="732"/>
      <c r="E962" s="554"/>
      <c r="F962" s="558"/>
      <c r="G962" s="550"/>
    </row>
    <row r="963" spans="1:7" s="322" customFormat="1" ht="14.1" customHeight="1">
      <c r="A963" s="559" t="str">
        <f>'Títulos y textos'!A174</f>
        <v>FAN COILS CONDUCTO DE ALTA PRESIÓN 4 TUBOS, VENTILADOR AC Y CONEXIONES A DERECHAS</v>
      </c>
      <c r="B963" s="785"/>
      <c r="C963" s="786"/>
      <c r="D963" s="786"/>
      <c r="E963" s="554"/>
      <c r="F963" s="787"/>
      <c r="G963" s="785"/>
    </row>
    <row r="964" spans="1:7" s="309" customFormat="1" ht="14.1" customHeight="1">
      <c r="A964" s="730"/>
      <c r="B964" s="499" t="str">
        <f>IF(MID(C964,1,3)="KIT",_xlfn.XLOOKUP(C964,Kits!C:C,Kits!B:B,"-",0,1),VLOOKUP(C964,'Pricing source'!B:C,2,0))</f>
        <v>4010869420181</v>
      </c>
      <c r="C964" s="500" t="s">
        <v>1849</v>
      </c>
      <c r="D964" s="500"/>
      <c r="E964" s="501" t="s">
        <v>4526</v>
      </c>
      <c r="F964" s="502">
        <f>IFERROR(IF(MID(C964,1,3)="KIT",VLOOKUP(C964,Kits!C:P,14,0),VLOOKUP(C964,'Pricing source'!B:L,3,0)),0)</f>
        <v>1396</v>
      </c>
      <c r="G964" s="730"/>
    </row>
    <row r="965" spans="1:7" s="309" customFormat="1" ht="14.1" customHeight="1">
      <c r="A965" s="730"/>
      <c r="B965" s="503" t="str">
        <f>IF(MID(C965,1,3)="KIT",_xlfn.XLOOKUP(C965,Kits!C:C,Kits!B:B,"-",0,1),VLOOKUP(C965,'Pricing source'!B:C,2,0))</f>
        <v>4010869420198</v>
      </c>
      <c r="C965" s="523" t="s">
        <v>1850</v>
      </c>
      <c r="D965" s="523"/>
      <c r="E965" s="504" t="s">
        <v>4527</v>
      </c>
      <c r="F965" s="505">
        <f>IFERROR(IF(MID(C965,1,3)="KIT",VLOOKUP(C965,Kits!C:P,14,0),VLOOKUP(C965,'Pricing source'!B:L,3,0)),0)</f>
        <v>1776</v>
      </c>
      <c r="G965" s="730"/>
    </row>
    <row r="966" spans="1:7" s="309" customFormat="1" ht="14.1" customHeight="1">
      <c r="A966" s="730"/>
      <c r="B966" s="503" t="str">
        <f>IF(MID(C966,1,3)="KIT",_xlfn.XLOOKUP(C966,Kits!C:C,Kits!B:B,"-",0,1),VLOOKUP(C966,'Pricing source'!B:C,2,0))</f>
        <v>4010869420204</v>
      </c>
      <c r="C966" s="523" t="s">
        <v>1851</v>
      </c>
      <c r="D966" s="523"/>
      <c r="E966" s="504" t="s">
        <v>4528</v>
      </c>
      <c r="F966" s="505">
        <f>IFERROR(IF(MID(C966,1,3)="KIT",VLOOKUP(C966,Kits!C:P,14,0),VLOOKUP(C966,'Pricing source'!B:L,3,0)),0)</f>
        <v>1928</v>
      </c>
      <c r="G966" s="730"/>
    </row>
    <row r="967" spans="1:7" s="309" customFormat="1" ht="14.1" customHeight="1">
      <c r="A967" s="730"/>
      <c r="B967" s="503" t="str">
        <f>IF(MID(C967,1,3)="KIT",_xlfn.XLOOKUP(C967,Kits!C:C,Kits!B:B,"-",0,1),VLOOKUP(C967,'Pricing source'!B:C,2,0))</f>
        <v>4010869420211</v>
      </c>
      <c r="C967" s="523" t="s">
        <v>1852</v>
      </c>
      <c r="D967" s="523"/>
      <c r="E967" s="504" t="s">
        <v>4529</v>
      </c>
      <c r="F967" s="505">
        <f>IFERROR(IF(MID(C967,1,3)="KIT",VLOOKUP(C967,Kits!C:P,14,0),VLOOKUP(C967,'Pricing source'!B:L,3,0)),0)</f>
        <v>2035</v>
      </c>
      <c r="G967" s="730"/>
    </row>
    <row r="968" spans="1:7" s="309" customFormat="1" ht="14.1" customHeight="1">
      <c r="A968" s="548"/>
      <c r="B968" s="503" t="str">
        <f>IF(MID(C968,1,3)="KIT",_xlfn.XLOOKUP(C968,Kits!C:C,Kits!B:B,"-",0,1),VLOOKUP(C968,'Pricing source'!B:C,2,0))</f>
        <v>4010869420228</v>
      </c>
      <c r="C968" s="523" t="s">
        <v>1853</v>
      </c>
      <c r="D968" s="523"/>
      <c r="E968" s="504" t="s">
        <v>4530</v>
      </c>
      <c r="F968" s="505">
        <f>IFERROR(IF(MID(C968,1,3)="KIT",VLOOKUP(C968,Kits!C:P,14,0),VLOOKUP(C968,'Pricing source'!B:L,3,0)),0)</f>
        <v>2232</v>
      </c>
      <c r="G968" s="730"/>
    </row>
    <row r="969" spans="1:7" s="309" customFormat="1" ht="14.1" customHeight="1">
      <c r="A969" s="548"/>
      <c r="B969" s="508" t="str">
        <f>IF(MID(C969,1,3)="KIT",_xlfn.XLOOKUP(C969,Kits!C:C,Kits!B:B,"-",0,1),VLOOKUP(C969,'Pricing source'!B:C,2,0))</f>
        <v>4010869420235</v>
      </c>
      <c r="C969" s="509" t="s">
        <v>1854</v>
      </c>
      <c r="D969" s="509"/>
      <c r="E969" s="510" t="s">
        <v>4531</v>
      </c>
      <c r="F969" s="511">
        <f>IFERROR(IF(MID(C969,1,3)="KIT",VLOOKUP(C969,Kits!C:P,14,0),VLOOKUP(C969,'Pricing source'!B:L,3,0)),0)</f>
        <v>2377</v>
      </c>
      <c r="G969" s="730"/>
    </row>
    <row r="970" spans="1:7">
      <c r="A970" s="548"/>
      <c r="B970" s="731"/>
      <c r="C970" s="732"/>
      <c r="D970" s="732"/>
      <c r="E970" s="554"/>
      <c r="F970" s="558"/>
      <c r="G970" s="550"/>
    </row>
    <row r="971" spans="1:7" s="322" customFormat="1" ht="14.1" customHeight="1">
      <c r="A971" s="559" t="str">
        <f>'Títulos y textos'!A175</f>
        <v>FAN COILS CONDUCTO DE ALTA PRESIÓN 4 TUBOS, VENTILADOR EC Y CONEXIONES A IZQUIERDAS</v>
      </c>
      <c r="B971" s="785"/>
      <c r="C971" s="786"/>
      <c r="D971" s="786"/>
      <c r="E971" s="554"/>
      <c r="F971" s="787"/>
      <c r="G971" s="785"/>
    </row>
    <row r="972" spans="1:7" s="309" customFormat="1" ht="14.1" customHeight="1">
      <c r="A972" s="730"/>
      <c r="B972" s="499" t="str">
        <f>IF(MID(C972,1,3)="KIT",_xlfn.XLOOKUP(C972,Kits!C:C,Kits!B:B,"-",0,1),VLOOKUP(C972,'Pricing source'!B:C,2,0))</f>
        <v>4010869420242</v>
      </c>
      <c r="C972" s="500" t="s">
        <v>1855</v>
      </c>
      <c r="D972" s="500"/>
      <c r="E972" s="501" t="s">
        <v>4532</v>
      </c>
      <c r="F972" s="502">
        <f>IFERROR(IF(MID(C972,1,3)="KIT",VLOOKUP(C972,Kits!C:P,14,0),VLOOKUP(C972,'Pricing source'!B:L,3,0)),0)</f>
        <v>1689</v>
      </c>
      <c r="G972" s="730"/>
    </row>
    <row r="973" spans="1:7" s="309" customFormat="1" ht="14.1" customHeight="1">
      <c r="A973" s="730"/>
      <c r="B973" s="503" t="str">
        <f>IF(MID(C973,1,3)="KIT",_xlfn.XLOOKUP(C973,Kits!C:C,Kits!B:B,"-",0,1),VLOOKUP(C973,'Pricing source'!B:C,2,0))</f>
        <v>4010869420259</v>
      </c>
      <c r="C973" s="523" t="s">
        <v>1856</v>
      </c>
      <c r="D973" s="523"/>
      <c r="E973" s="504" t="s">
        <v>4533</v>
      </c>
      <c r="F973" s="505">
        <f>IFERROR(IF(MID(C973,1,3)="KIT",VLOOKUP(C973,Kits!C:P,14,0),VLOOKUP(C973,'Pricing source'!B:L,3,0)),0)</f>
        <v>2466</v>
      </c>
      <c r="G973" s="730"/>
    </row>
    <row r="974" spans="1:7" s="309" customFormat="1" ht="14.1" customHeight="1">
      <c r="A974" s="730"/>
      <c r="B974" s="503" t="str">
        <f>IF(MID(C974,1,3)="KIT",_xlfn.XLOOKUP(C974,Kits!C:C,Kits!B:B,"-",0,1),VLOOKUP(C974,'Pricing source'!B:C,2,0))</f>
        <v>4010869420266</v>
      </c>
      <c r="C974" s="523" t="s">
        <v>1857</v>
      </c>
      <c r="D974" s="523"/>
      <c r="E974" s="504" t="s">
        <v>4534</v>
      </c>
      <c r="F974" s="505">
        <f>IFERROR(IF(MID(C974,1,3)="KIT",VLOOKUP(C974,Kits!C:P,14,0),VLOOKUP(C974,'Pricing source'!B:L,3,0)),0)</f>
        <v>2618</v>
      </c>
      <c r="G974" s="730"/>
    </row>
    <row r="975" spans="1:7" s="309" customFormat="1" ht="14.1" customHeight="1">
      <c r="A975" s="730"/>
      <c r="B975" s="503" t="str">
        <f>IF(MID(C975,1,3)="KIT",_xlfn.XLOOKUP(C975,Kits!C:C,Kits!B:B,"-",0,1),VLOOKUP(C975,'Pricing source'!B:C,2,0))</f>
        <v>4010869420273</v>
      </c>
      <c r="C975" s="523" t="s">
        <v>1858</v>
      </c>
      <c r="D975" s="523"/>
      <c r="E975" s="504" t="s">
        <v>4535</v>
      </c>
      <c r="F975" s="505">
        <f>IFERROR(IF(MID(C975,1,3)="KIT",VLOOKUP(C975,Kits!C:P,14,0),VLOOKUP(C975,'Pricing source'!B:L,3,0)),0)</f>
        <v>2725</v>
      </c>
      <c r="G975" s="730"/>
    </row>
    <row r="976" spans="1:7" s="309" customFormat="1" ht="14.1" customHeight="1">
      <c r="A976" s="548"/>
      <c r="B976" s="503" t="str">
        <f>IF(MID(C976,1,3)="KIT",_xlfn.XLOOKUP(C976,Kits!C:C,Kits!B:B,"-",0,1),VLOOKUP(C976,'Pricing source'!B:C,2,0))</f>
        <v>4010869420280</v>
      </c>
      <c r="C976" s="523" t="s">
        <v>1859</v>
      </c>
      <c r="D976" s="523"/>
      <c r="E976" s="504" t="s">
        <v>4536</v>
      </c>
      <c r="F976" s="505">
        <f>IFERROR(IF(MID(C976,1,3)="KIT",VLOOKUP(C976,Kits!C:P,14,0),VLOOKUP(C976,'Pricing source'!B:L,3,0)),0)</f>
        <v>2922</v>
      </c>
      <c r="G976" s="730"/>
    </row>
    <row r="977" spans="1:7" s="309" customFormat="1" ht="14.1" customHeight="1">
      <c r="A977" s="548"/>
      <c r="B977" s="508" t="str">
        <f>IF(MID(C977,1,3)="KIT",_xlfn.XLOOKUP(C977,Kits!C:C,Kits!B:B,"-",0,1),VLOOKUP(C977,'Pricing source'!B:C,2,0))</f>
        <v>4010869420297</v>
      </c>
      <c r="C977" s="509" t="s">
        <v>1860</v>
      </c>
      <c r="D977" s="509"/>
      <c r="E977" s="510" t="s">
        <v>4537</v>
      </c>
      <c r="F977" s="511">
        <f>IFERROR(IF(MID(C977,1,3)="KIT",VLOOKUP(C977,Kits!C:P,14,0),VLOOKUP(C977,'Pricing source'!B:L,3,0)),0)</f>
        <v>3067</v>
      </c>
      <c r="G977" s="730"/>
    </row>
    <row r="978" spans="1:7">
      <c r="A978" s="548"/>
      <c r="B978" s="731"/>
      <c r="C978" s="732"/>
      <c r="D978" s="732"/>
      <c r="E978" s="554"/>
      <c r="F978" s="558"/>
      <c r="G978" s="550"/>
    </row>
    <row r="979" spans="1:7" s="322" customFormat="1" ht="14.1" customHeight="1">
      <c r="A979" s="559" t="str">
        <f>'Títulos y textos'!A176</f>
        <v>FAN COILS CONDUCTO DE ALTA PRESIÓN 4 TUBOS, VENTILADOR EC Y CONEXIONES A DERECHAS</v>
      </c>
      <c r="B979" s="785"/>
      <c r="C979" s="786"/>
      <c r="D979" s="786"/>
      <c r="E979" s="554"/>
      <c r="F979" s="787"/>
      <c r="G979" s="785"/>
    </row>
    <row r="980" spans="1:7" s="309" customFormat="1" ht="14.1" customHeight="1">
      <c r="A980" s="730"/>
      <c r="B980" s="499" t="str">
        <f>IF(MID(C980,1,3)="KIT",_xlfn.XLOOKUP(C980,Kits!C:C,Kits!B:B,"-",0,1),VLOOKUP(C980,'Pricing source'!B:C,2,0))</f>
        <v>4010869420303</v>
      </c>
      <c r="C980" s="500" t="s">
        <v>1861</v>
      </c>
      <c r="D980" s="500"/>
      <c r="E980" s="501" t="s">
        <v>4538</v>
      </c>
      <c r="F980" s="502">
        <f>IFERROR(IF(MID(C980,1,3)="KIT",VLOOKUP(C980,Kits!C:P,14,0),VLOOKUP(C980,'Pricing source'!B:L,3,0)),0)</f>
        <v>1689</v>
      </c>
      <c r="G980" s="730"/>
    </row>
    <row r="981" spans="1:7" s="309" customFormat="1" ht="14.1" customHeight="1">
      <c r="A981" s="730"/>
      <c r="B981" s="503" t="str">
        <f>IF(MID(C981,1,3)="KIT",_xlfn.XLOOKUP(C981,Kits!C:C,Kits!B:B,"-",0,1),VLOOKUP(C981,'Pricing source'!B:C,2,0))</f>
        <v>4010869420310</v>
      </c>
      <c r="C981" s="523" t="s">
        <v>1862</v>
      </c>
      <c r="D981" s="523"/>
      <c r="E981" s="504" t="s">
        <v>4539</v>
      </c>
      <c r="F981" s="505">
        <f>IFERROR(IF(MID(C981,1,3)="KIT",VLOOKUP(C981,Kits!C:P,14,0),VLOOKUP(C981,'Pricing source'!B:L,3,0)),0)</f>
        <v>2466</v>
      </c>
      <c r="G981" s="730"/>
    </row>
    <row r="982" spans="1:7" s="309" customFormat="1" ht="14.1" customHeight="1">
      <c r="A982" s="730"/>
      <c r="B982" s="503" t="str">
        <f>IF(MID(C982,1,3)="KIT",_xlfn.XLOOKUP(C982,Kits!C:C,Kits!B:B,"-",0,1),VLOOKUP(C982,'Pricing source'!B:C,2,0))</f>
        <v>4010869420327</v>
      </c>
      <c r="C982" s="523" t="s">
        <v>1863</v>
      </c>
      <c r="D982" s="523"/>
      <c r="E982" s="504" t="s">
        <v>4540</v>
      </c>
      <c r="F982" s="505">
        <f>IFERROR(IF(MID(C982,1,3)="KIT",VLOOKUP(C982,Kits!C:P,14,0),VLOOKUP(C982,'Pricing source'!B:L,3,0)),0)</f>
        <v>2618</v>
      </c>
      <c r="G982" s="730"/>
    </row>
    <row r="983" spans="1:7" s="309" customFormat="1" ht="14.1" customHeight="1">
      <c r="A983" s="730"/>
      <c r="B983" s="503" t="str">
        <f>IF(MID(C983,1,3)="KIT",_xlfn.XLOOKUP(C983,Kits!C:C,Kits!B:B,"-",0,1),VLOOKUP(C983,'Pricing source'!B:C,2,0))</f>
        <v>4010869420334</v>
      </c>
      <c r="C983" s="523" t="s">
        <v>1864</v>
      </c>
      <c r="D983" s="523"/>
      <c r="E983" s="504" t="s">
        <v>4541</v>
      </c>
      <c r="F983" s="505">
        <f>IFERROR(IF(MID(C983,1,3)="KIT",VLOOKUP(C983,Kits!C:P,14,0),VLOOKUP(C983,'Pricing source'!B:L,3,0)),0)</f>
        <v>2725</v>
      </c>
      <c r="G983" s="730"/>
    </row>
    <row r="984" spans="1:7" s="309" customFormat="1" ht="14.1" customHeight="1">
      <c r="A984" s="548"/>
      <c r="B984" s="503" t="str">
        <f>IF(MID(C984,1,3)="KIT",_xlfn.XLOOKUP(C984,Kits!C:C,Kits!B:B,"-",0,1),VLOOKUP(C984,'Pricing source'!B:C,2,0))</f>
        <v>4010869420341</v>
      </c>
      <c r="C984" s="523" t="s">
        <v>1865</v>
      </c>
      <c r="D984" s="523"/>
      <c r="E984" s="504" t="s">
        <v>4542</v>
      </c>
      <c r="F984" s="505">
        <f>IFERROR(IF(MID(C984,1,3)="KIT",VLOOKUP(C984,Kits!C:P,14,0),VLOOKUP(C984,'Pricing source'!B:L,3,0)),0)</f>
        <v>2922</v>
      </c>
      <c r="G984" s="730"/>
    </row>
    <row r="985" spans="1:7" s="309" customFormat="1" ht="14.1" customHeight="1">
      <c r="A985" s="548"/>
      <c r="B985" s="508" t="str">
        <f>IF(MID(C985,1,3)="KIT",_xlfn.XLOOKUP(C985,Kits!C:C,Kits!B:B,"-",0,1),VLOOKUP(C985,'Pricing source'!B:C,2,0))</f>
        <v>4010869420358</v>
      </c>
      <c r="C985" s="509" t="s">
        <v>1866</v>
      </c>
      <c r="D985" s="509"/>
      <c r="E985" s="510" t="s">
        <v>4543</v>
      </c>
      <c r="F985" s="511">
        <f>IFERROR(IF(MID(C985,1,3)="KIT",VLOOKUP(C985,Kits!C:P,14,0),VLOOKUP(C985,'Pricing source'!B:L,3,0)),0)</f>
        <v>3067</v>
      </c>
      <c r="G985" s="730"/>
    </row>
    <row r="986" spans="1:7">
      <c r="A986" s="548"/>
      <c r="B986" s="731"/>
      <c r="C986" s="732"/>
      <c r="D986" s="732"/>
      <c r="E986" s="554"/>
      <c r="F986" s="558"/>
      <c r="G986" s="550"/>
    </row>
    <row r="987" spans="1:7" ht="18.75">
      <c r="A987" s="793" t="str">
        <f>'Títulos y textos'!A177</f>
        <v>FAN COILS CASSETTE</v>
      </c>
      <c r="B987" s="552"/>
      <c r="C987" s="553"/>
      <c r="D987" s="553"/>
      <c r="E987" s="554"/>
      <c r="F987" s="550"/>
      <c r="G987" s="550"/>
    </row>
    <row r="988" spans="1:7">
      <c r="A988" s="581"/>
      <c r="B988" s="581"/>
      <c r="C988" s="581"/>
      <c r="D988" s="581"/>
      <c r="E988" s="581"/>
      <c r="F988" s="581"/>
      <c r="G988" s="550"/>
    </row>
    <row r="989" spans="1:7" ht="14.1" customHeight="1">
      <c r="A989" s="548"/>
      <c r="B989" s="550"/>
      <c r="C989" s="784"/>
      <c r="D989" s="784"/>
      <c r="E989" s="554"/>
      <c r="F989" s="558"/>
      <c r="G989" s="550"/>
    </row>
    <row r="990" spans="1:7" s="322" customFormat="1" ht="14.1" customHeight="1">
      <c r="A990" s="559" t="str">
        <f>'Títulos y textos'!A178</f>
        <v>FAN COILS CASSETTE 2 TUBOS VENTILADOR AC</v>
      </c>
      <c r="B990" s="785"/>
      <c r="C990" s="786"/>
      <c r="D990" s="786"/>
      <c r="E990" s="554"/>
      <c r="F990" s="787"/>
      <c r="G990" s="785"/>
    </row>
    <row r="991" spans="1:7" s="309" customFormat="1" ht="14.1" customHeight="1">
      <c r="A991" s="730"/>
      <c r="B991" s="499" t="str">
        <f>IF(MID(C991,1,3)="KIT",_xlfn.XLOOKUP(C991,Kits!C:C,Kits!B:B,"-",0,1),VLOOKUP(C991,'Pricing source'!B:C,2,0))</f>
        <v>4010869406857</v>
      </c>
      <c r="C991" s="500" t="s">
        <v>1611</v>
      </c>
      <c r="D991" s="500"/>
      <c r="E991" s="501" t="s">
        <v>4544</v>
      </c>
      <c r="F991" s="502">
        <f>IFERROR(IF(MID(C991,1,3)="KIT",VLOOKUP(C991,Kits!C:P,14,0),VLOOKUP(C991,'Pricing source'!B:L,3,0)),0)</f>
        <v>920</v>
      </c>
      <c r="G991" s="730"/>
    </row>
    <row r="992" spans="1:7" s="309" customFormat="1" ht="14.1" customHeight="1">
      <c r="A992" s="730"/>
      <c r="B992" s="503" t="str">
        <f>IF(MID(C992,1,3)="KIT",_xlfn.XLOOKUP(C992,Kits!C:C,Kits!B:B,"-",0,1),VLOOKUP(C992,'Pricing source'!B:C,2,0))</f>
        <v>4010869491150</v>
      </c>
      <c r="C992" s="523" t="s">
        <v>1612</v>
      </c>
      <c r="D992" s="523"/>
      <c r="E992" s="504" t="s">
        <v>4545</v>
      </c>
      <c r="F992" s="505">
        <f>IFERROR(IF(MID(C992,1,3)="KIT",VLOOKUP(C992,Kits!C:P,14,0),VLOOKUP(C992,'Pricing source'!B:L,3,0)),0)</f>
        <v>993</v>
      </c>
      <c r="G992" s="730"/>
    </row>
    <row r="993" spans="1:7" s="309" customFormat="1" ht="14.1" customHeight="1">
      <c r="A993" s="730"/>
      <c r="B993" s="503" t="str">
        <f>IF(MID(C993,1,3)="KIT",_xlfn.XLOOKUP(C993,Kits!C:C,Kits!B:B,"-",0,1),VLOOKUP(C993,'Pricing source'!B:C,2,0))</f>
        <v>4010869491334</v>
      </c>
      <c r="C993" s="523" t="s">
        <v>1613</v>
      </c>
      <c r="D993" s="523"/>
      <c r="E993" s="504" t="s">
        <v>4546</v>
      </c>
      <c r="F993" s="505">
        <f>IFERROR(IF(MID(C993,1,3)="KIT",VLOOKUP(C993,Kits!C:P,14,0),VLOOKUP(C993,'Pricing source'!B:L,3,0)),0)</f>
        <v>1043</v>
      </c>
      <c r="G993" s="730"/>
    </row>
    <row r="994" spans="1:7" s="309" customFormat="1" ht="14.1" customHeight="1">
      <c r="A994" s="730"/>
      <c r="B994" s="503" t="str">
        <f>IF(MID(C994,1,3)="KIT",_xlfn.XLOOKUP(C994,Kits!C:C,Kits!B:B,"-",0,1),VLOOKUP(C994,'Pricing source'!B:C,2,0))</f>
        <v>4010869405225</v>
      </c>
      <c r="C994" s="523" t="s">
        <v>1623</v>
      </c>
      <c r="D994" s="523"/>
      <c r="E994" s="504" t="s">
        <v>4547</v>
      </c>
      <c r="F994" s="505">
        <f>IFERROR(IF(MID(C994,1,3)="KIT",VLOOKUP(C994,Kits!C:P,14,0),VLOOKUP(C994,'Pricing source'!B:L,3,0)),0)</f>
        <v>1676</v>
      </c>
      <c r="G994" s="730"/>
    </row>
    <row r="995" spans="1:7" s="309" customFormat="1" ht="14.1" customHeight="1">
      <c r="A995" s="548"/>
      <c r="B995" s="503" t="str">
        <f>IF(MID(C995,1,3)="KIT",_xlfn.XLOOKUP(C995,Kits!C:C,Kits!B:B,"-",0,1),VLOOKUP(C995,'Pricing source'!B:C,2,0))</f>
        <v>4010869405232</v>
      </c>
      <c r="C995" s="523" t="s">
        <v>1624</v>
      </c>
      <c r="D995" s="523"/>
      <c r="E995" s="504" t="s">
        <v>4548</v>
      </c>
      <c r="F995" s="505">
        <f>IFERROR(IF(MID(C995,1,3)="KIT",VLOOKUP(C995,Kits!C:P,14,0),VLOOKUP(C995,'Pricing source'!B:L,3,0)),0)</f>
        <v>1715</v>
      </c>
      <c r="G995" s="730"/>
    </row>
    <row r="996" spans="1:7" s="309" customFormat="1" ht="14.1" customHeight="1">
      <c r="A996" s="548"/>
      <c r="B996" s="508" t="str">
        <f>IF(MID(C996,1,3)="KIT",_xlfn.XLOOKUP(C996,Kits!C:C,Kits!B:B,"-",0,1),VLOOKUP(C996,'Pricing source'!B:C,2,0))</f>
        <v>4010869405249</v>
      </c>
      <c r="C996" s="509" t="s">
        <v>1625</v>
      </c>
      <c r="D996" s="509"/>
      <c r="E996" s="510" t="s">
        <v>4549</v>
      </c>
      <c r="F996" s="511">
        <f>IFERROR(IF(MID(C996,1,3)="KIT",VLOOKUP(C996,Kits!C:P,14,0),VLOOKUP(C996,'Pricing source'!B:L,3,0)),0)</f>
        <v>1787</v>
      </c>
      <c r="G996" s="730"/>
    </row>
    <row r="997" spans="1:7">
      <c r="A997" s="548"/>
      <c r="B997" s="731"/>
      <c r="C997" s="732"/>
      <c r="D997" s="732"/>
      <c r="E997" s="554"/>
      <c r="F997" s="558"/>
      <c r="G997" s="550"/>
    </row>
    <row r="998" spans="1:7" s="322" customFormat="1" ht="14.1" customHeight="1">
      <c r="A998" s="559" t="str">
        <f>'Títulos y textos'!A179</f>
        <v>FAN COILS CASSETTE 2 TUBOS VENTILADOR EC</v>
      </c>
      <c r="B998" s="785"/>
      <c r="C998" s="786"/>
      <c r="D998" s="786"/>
      <c r="E998" s="554"/>
      <c r="F998" s="787"/>
      <c r="G998" s="785"/>
    </row>
    <row r="999" spans="1:7" s="309" customFormat="1" ht="14.1" customHeight="1">
      <c r="A999" s="730"/>
      <c r="B999" s="499" t="str">
        <f>IF(MID(C999,1,3)="KIT",_xlfn.XLOOKUP(C999,Kits!C:C,Kits!B:B,"-",0,1),VLOOKUP(C999,'Pricing source'!B:C,2,0))</f>
        <v>4010869405126</v>
      </c>
      <c r="C999" s="500" t="s">
        <v>1614</v>
      </c>
      <c r="D999" s="500"/>
      <c r="E999" s="501" t="s">
        <v>4550</v>
      </c>
      <c r="F999" s="502">
        <f>IFERROR(IF(MID(C999,1,3)="KIT",VLOOKUP(C999,Kits!C:P,14,0),VLOOKUP(C999,'Pricing source'!B:L,3,0)),0)</f>
        <v>1113</v>
      </c>
      <c r="G999" s="730"/>
    </row>
    <row r="1000" spans="1:7" s="309" customFormat="1" ht="14.1" customHeight="1">
      <c r="A1000" s="730"/>
      <c r="B1000" s="503" t="str">
        <f>IF(MID(C1000,1,3)="KIT",_xlfn.XLOOKUP(C1000,Kits!C:C,Kits!B:B,"-",0,1),VLOOKUP(C1000,'Pricing source'!B:C,2,0))</f>
        <v>4010869405133</v>
      </c>
      <c r="C1000" s="523" t="s">
        <v>1615</v>
      </c>
      <c r="D1000" s="523"/>
      <c r="E1000" s="504" t="s">
        <v>4551</v>
      </c>
      <c r="F1000" s="505">
        <f>IFERROR(IF(MID(C1000,1,3)="KIT",VLOOKUP(C1000,Kits!C:P,14,0),VLOOKUP(C1000,'Pricing source'!B:L,3,0)),0)</f>
        <v>1192</v>
      </c>
      <c r="G1000" s="730"/>
    </row>
    <row r="1001" spans="1:7" s="309" customFormat="1" ht="14.1" customHeight="1">
      <c r="A1001" s="730"/>
      <c r="B1001" s="503" t="str">
        <f>IF(MID(C1001,1,3)="KIT",_xlfn.XLOOKUP(C1001,Kits!C:C,Kits!B:B,"-",0,1),VLOOKUP(C1001,'Pricing source'!B:C,2,0))</f>
        <v>4010869405140</v>
      </c>
      <c r="C1001" s="523" t="s">
        <v>1616</v>
      </c>
      <c r="D1001" s="523"/>
      <c r="E1001" s="504" t="s">
        <v>4552</v>
      </c>
      <c r="F1001" s="505">
        <f>IFERROR(IF(MID(C1001,1,3)="KIT",VLOOKUP(C1001,Kits!C:P,14,0),VLOOKUP(C1001,'Pricing source'!B:L,3,0)),0)</f>
        <v>1242</v>
      </c>
      <c r="G1001" s="730"/>
    </row>
    <row r="1002" spans="1:7" s="309" customFormat="1" ht="14.1" customHeight="1">
      <c r="A1002" s="730"/>
      <c r="B1002" s="503" t="str">
        <f>IF(MID(C1002,1,3)="KIT",_xlfn.XLOOKUP(C1002,Kits!C:C,Kits!B:B,"-",0,1),VLOOKUP(C1002,'Pricing source'!B:C,2,0))</f>
        <v>4010869405256</v>
      </c>
      <c r="C1002" s="523" t="s">
        <v>1626</v>
      </c>
      <c r="D1002" s="523"/>
      <c r="E1002" s="504" t="s">
        <v>4553</v>
      </c>
      <c r="F1002" s="505">
        <f>IFERROR(IF(MID(C1002,1,3)="KIT",VLOOKUP(C1002,Kits!C:P,14,0),VLOOKUP(C1002,'Pricing source'!B:L,3,0)),0)</f>
        <v>1769</v>
      </c>
      <c r="G1002" s="730"/>
    </row>
    <row r="1003" spans="1:7" s="309" customFormat="1" ht="14.1" customHeight="1">
      <c r="A1003" s="548"/>
      <c r="B1003" s="503" t="str">
        <f>IF(MID(C1003,1,3)="KIT",_xlfn.XLOOKUP(C1003,Kits!C:C,Kits!B:B,"-",0,1),VLOOKUP(C1003,'Pricing source'!B:C,2,0))</f>
        <v>4010869405263</v>
      </c>
      <c r="C1003" s="523" t="s">
        <v>1627</v>
      </c>
      <c r="D1003" s="523"/>
      <c r="E1003" s="504" t="s">
        <v>4554</v>
      </c>
      <c r="F1003" s="505">
        <f>IFERROR(IF(MID(C1003,1,3)="KIT",VLOOKUP(C1003,Kits!C:P,14,0),VLOOKUP(C1003,'Pricing source'!B:L,3,0)),0)</f>
        <v>1992</v>
      </c>
      <c r="G1003" s="730"/>
    </row>
    <row r="1004" spans="1:7" s="309" customFormat="1" ht="14.1" customHeight="1">
      <c r="A1004" s="548"/>
      <c r="B1004" s="508" t="str">
        <f>IF(MID(C1004,1,3)="KIT",_xlfn.XLOOKUP(C1004,Kits!C:C,Kits!B:B,"-",0,1),VLOOKUP(C1004,'Pricing source'!B:C,2,0))</f>
        <v>4010869405270</v>
      </c>
      <c r="C1004" s="509" t="s">
        <v>1628</v>
      </c>
      <c r="D1004" s="509"/>
      <c r="E1004" s="510" t="s">
        <v>4555</v>
      </c>
      <c r="F1004" s="511">
        <f>IFERROR(IF(MID(C1004,1,3)="KIT",VLOOKUP(C1004,Kits!C:P,14,0),VLOOKUP(C1004,'Pricing source'!B:L,3,0)),0)</f>
        <v>2060</v>
      </c>
      <c r="G1004" s="730"/>
    </row>
    <row r="1005" spans="1:7">
      <c r="A1005" s="548"/>
      <c r="B1005" s="731"/>
      <c r="C1005" s="732"/>
      <c r="D1005" s="732"/>
      <c r="E1005" s="554"/>
      <c r="F1005" s="558"/>
      <c r="G1005" s="550"/>
    </row>
    <row r="1006" spans="1:7" s="322" customFormat="1" ht="14.1" customHeight="1">
      <c r="A1006" s="559" t="str">
        <f>'Títulos y textos'!A180</f>
        <v>FAN COILS CASSETTE 4 TUBOS VENTILADOR AC</v>
      </c>
      <c r="B1006" s="785"/>
      <c r="C1006" s="786"/>
      <c r="D1006" s="786"/>
      <c r="E1006" s="554"/>
      <c r="F1006" s="787"/>
      <c r="G1006" s="785"/>
    </row>
    <row r="1007" spans="1:7" s="309" customFormat="1" ht="14.1" customHeight="1">
      <c r="A1007" s="730"/>
      <c r="B1007" s="499" t="str">
        <f>IF(MID(C1007,1,3)="KIT",_xlfn.XLOOKUP(C1007,Kits!C:C,Kits!B:B,"-",0,1),VLOOKUP(C1007,'Pricing source'!B:C,2,0))</f>
        <v>4010869405157</v>
      </c>
      <c r="C1007" s="500" t="s">
        <v>1617</v>
      </c>
      <c r="D1007" s="500"/>
      <c r="E1007" s="501" t="s">
        <v>4556</v>
      </c>
      <c r="F1007" s="502">
        <f>IFERROR(IF(MID(C1007,1,3)="KIT",VLOOKUP(C1007,Kits!C:P,14,0),VLOOKUP(C1007,'Pricing source'!B:L,3,0)),0)</f>
        <v>1032</v>
      </c>
      <c r="G1007" s="730"/>
    </row>
    <row r="1008" spans="1:7" s="309" customFormat="1" ht="14.1" customHeight="1">
      <c r="A1008" s="730"/>
      <c r="B1008" s="503" t="str">
        <f>IF(MID(C1008,1,3)="KIT",_xlfn.XLOOKUP(C1008,Kits!C:C,Kits!B:B,"-",0,1),VLOOKUP(C1008,'Pricing source'!B:C,2,0))</f>
        <v>4010869405164</v>
      </c>
      <c r="C1008" s="523" t="s">
        <v>1618</v>
      </c>
      <c r="D1008" s="523"/>
      <c r="E1008" s="504" t="s">
        <v>4557</v>
      </c>
      <c r="F1008" s="505">
        <f>IFERROR(IF(MID(C1008,1,3)="KIT",VLOOKUP(C1008,Kits!C:P,14,0),VLOOKUP(C1008,'Pricing source'!B:L,3,0)),0)</f>
        <v>1113</v>
      </c>
      <c r="G1008" s="730"/>
    </row>
    <row r="1009" spans="1:10" s="309" customFormat="1" ht="14.1" customHeight="1">
      <c r="A1009" s="730"/>
      <c r="B1009" s="503" t="str">
        <f>IF(MID(C1009,1,3)="KIT",_xlfn.XLOOKUP(C1009,Kits!C:C,Kits!B:B,"-",0,1),VLOOKUP(C1009,'Pricing source'!B:C,2,0))</f>
        <v>4010869405171</v>
      </c>
      <c r="C1009" s="523" t="s">
        <v>1619</v>
      </c>
      <c r="D1009" s="523"/>
      <c r="E1009" s="504" t="s">
        <v>4558</v>
      </c>
      <c r="F1009" s="505">
        <f>IFERROR(IF(MID(C1009,1,3)="KIT",VLOOKUP(C1009,Kits!C:P,14,0),VLOOKUP(C1009,'Pricing source'!B:L,3,0)),0)</f>
        <v>1168</v>
      </c>
      <c r="G1009" s="730"/>
    </row>
    <row r="1010" spans="1:10" s="309" customFormat="1" ht="14.1" customHeight="1">
      <c r="A1010" s="730"/>
      <c r="B1010" s="503" t="str">
        <f>IF(MID(C1010,1,3)="KIT",_xlfn.XLOOKUP(C1010,Kits!C:C,Kits!B:B,"-",0,1),VLOOKUP(C1010,'Pricing source'!B:C,2,0))</f>
        <v>4010869405287</v>
      </c>
      <c r="C1010" s="523" t="s">
        <v>1629</v>
      </c>
      <c r="D1010" s="523"/>
      <c r="E1010" s="504" t="s">
        <v>4559</v>
      </c>
      <c r="F1010" s="505">
        <f>IFERROR(IF(MID(C1010,1,3)="KIT",VLOOKUP(C1010,Kits!C:P,14,0),VLOOKUP(C1010,'Pricing source'!B:L,3,0)),0)</f>
        <v>1862</v>
      </c>
      <c r="G1010" s="730"/>
    </row>
    <row r="1011" spans="1:10" s="309" customFormat="1" ht="14.1" customHeight="1">
      <c r="A1011" s="548"/>
      <c r="B1011" s="508" t="str">
        <f>IF(MID(C1011,1,3)="KIT",_xlfn.XLOOKUP(C1011,Kits!C:C,Kits!B:B,"-",0,1),VLOOKUP(C1011,'Pricing source'!B:C,2,0))</f>
        <v>4010869405294</v>
      </c>
      <c r="C1011" s="509" t="s">
        <v>1630</v>
      </c>
      <c r="D1011" s="509"/>
      <c r="E1011" s="510" t="s">
        <v>4560</v>
      </c>
      <c r="F1011" s="511">
        <f>IFERROR(IF(MID(C1011,1,3)="KIT",VLOOKUP(C1011,Kits!C:P,14,0),VLOOKUP(C1011,'Pricing source'!B:L,3,0)),0)</f>
        <v>1917</v>
      </c>
      <c r="G1011" s="730"/>
    </row>
    <row r="1012" spans="1:10">
      <c r="A1012" s="548"/>
      <c r="B1012" s="731"/>
      <c r="C1012" s="732"/>
      <c r="D1012" s="732"/>
      <c r="E1012" s="554"/>
      <c r="F1012" s="558"/>
      <c r="G1012" s="550"/>
      <c r="I1012" s="309"/>
      <c r="J1012" s="309"/>
    </row>
    <row r="1013" spans="1:10" s="322" customFormat="1" ht="14.1" customHeight="1">
      <c r="A1013" s="559" t="str">
        <f>'Títulos y textos'!A181</f>
        <v>FAN COILS CASSETTE 4 TUBOS VENTILADOR EC</v>
      </c>
      <c r="B1013" s="785"/>
      <c r="C1013" s="786"/>
      <c r="D1013" s="786"/>
      <c r="E1013" s="554"/>
      <c r="F1013" s="787"/>
      <c r="G1013" s="785"/>
    </row>
    <row r="1014" spans="1:10" s="309" customFormat="1" ht="14.1" customHeight="1">
      <c r="A1014" s="730"/>
      <c r="B1014" s="499" t="str">
        <f>IF(MID(C1014,1,3)="KIT",_xlfn.XLOOKUP(C1014,Kits!C:C,Kits!B:B,"-",0,1),VLOOKUP(C1014,'Pricing source'!B:C,2,0))</f>
        <v>4010869405188</v>
      </c>
      <c r="C1014" s="500" t="s">
        <v>1620</v>
      </c>
      <c r="D1014" s="500"/>
      <c r="E1014" s="501" t="s">
        <v>4561</v>
      </c>
      <c r="F1014" s="502">
        <f>IFERROR(IF(MID(C1014,1,3)="KIT",VLOOKUP(C1014,Kits!C:P,14,0),VLOOKUP(C1014,'Pricing source'!B:L,3,0)),0)</f>
        <v>1219</v>
      </c>
      <c r="G1014" s="730"/>
    </row>
    <row r="1015" spans="1:10" s="309" customFormat="1" ht="14.1" customHeight="1">
      <c r="A1015" s="730"/>
      <c r="B1015" s="503" t="str">
        <f>IF(MID(C1015,1,3)="KIT",_xlfn.XLOOKUP(C1015,Kits!C:C,Kits!B:B,"-",0,1),VLOOKUP(C1015,'Pricing source'!B:C,2,0))</f>
        <v>4010869405195</v>
      </c>
      <c r="C1015" s="523" t="s">
        <v>1621</v>
      </c>
      <c r="D1015" s="523"/>
      <c r="E1015" s="504" t="s">
        <v>4562</v>
      </c>
      <c r="F1015" s="505">
        <f>IFERROR(IF(MID(C1015,1,3)="KIT",VLOOKUP(C1015,Kits!C:P,14,0),VLOOKUP(C1015,'Pricing source'!B:L,3,0)),0)</f>
        <v>1290</v>
      </c>
      <c r="G1015" s="730"/>
    </row>
    <row r="1016" spans="1:10" s="309" customFormat="1" ht="14.1" customHeight="1">
      <c r="A1016" s="730"/>
      <c r="B1016" s="503" t="str">
        <f>IF(MID(C1016,1,3)="KIT",_xlfn.XLOOKUP(C1016,Kits!C:C,Kits!B:B,"-",0,1),VLOOKUP(C1016,'Pricing source'!B:C,2,0))</f>
        <v>4010869405201</v>
      </c>
      <c r="C1016" s="523" t="s">
        <v>1622</v>
      </c>
      <c r="D1016" s="523"/>
      <c r="E1016" s="504" t="s">
        <v>4563</v>
      </c>
      <c r="F1016" s="505">
        <f>IFERROR(IF(MID(C1016,1,3)="KIT",VLOOKUP(C1016,Kits!C:P,14,0),VLOOKUP(C1016,'Pricing source'!B:L,3,0)),0)</f>
        <v>1345</v>
      </c>
      <c r="G1016" s="730"/>
    </row>
    <row r="1017" spans="1:10" s="309" customFormat="1" ht="14.1" customHeight="1">
      <c r="A1017" s="730"/>
      <c r="B1017" s="503" t="str">
        <f>IF(MID(C1017,1,3)="KIT",_xlfn.XLOOKUP(C1017,Kits!C:C,Kits!B:B,"-",0,1),VLOOKUP(C1017,'Pricing source'!B:C,2,0))</f>
        <v>4010869405300</v>
      </c>
      <c r="C1017" s="523" t="s">
        <v>1631</v>
      </c>
      <c r="D1017" s="523"/>
      <c r="E1017" s="504" t="s">
        <v>4564</v>
      </c>
      <c r="F1017" s="505">
        <f>IFERROR(IF(MID(C1017,1,3)="KIT",VLOOKUP(C1017,Kits!C:P,14,0),VLOOKUP(C1017,'Pricing source'!B:L,3,0)),0)</f>
        <v>2147</v>
      </c>
      <c r="G1017" s="730"/>
    </row>
    <row r="1018" spans="1:10" s="309" customFormat="1" ht="14.1" customHeight="1">
      <c r="A1018" s="548"/>
      <c r="B1018" s="508" t="str">
        <f>IF(MID(C1018,1,3)="KIT",_xlfn.XLOOKUP(C1018,Kits!C:C,Kits!B:B,"-",0,1),VLOOKUP(C1018,'Pricing source'!B:C,2,0))</f>
        <v>4010869405317</v>
      </c>
      <c r="C1018" s="509" t="s">
        <v>1632</v>
      </c>
      <c r="D1018" s="509"/>
      <c r="E1018" s="510" t="s">
        <v>4565</v>
      </c>
      <c r="F1018" s="511">
        <f>IFERROR(IF(MID(C1018,1,3)="KIT",VLOOKUP(C1018,Kits!C:P,14,0),VLOOKUP(C1018,'Pricing source'!B:L,3,0)),0)</f>
        <v>2171</v>
      </c>
      <c r="G1018" s="730"/>
    </row>
    <row r="1019" spans="1:10">
      <c r="A1019" s="548"/>
      <c r="B1019" s="731"/>
      <c r="C1019" s="732"/>
      <c r="D1019" s="732"/>
      <c r="E1019" s="554"/>
      <c r="F1019" s="558"/>
      <c r="G1019" s="550"/>
      <c r="I1019" s="309"/>
      <c r="J1019" s="309"/>
    </row>
    <row r="1020" spans="1:10" ht="18.75">
      <c r="A1020" s="793" t="str">
        <f>'Títulos y textos'!A182</f>
        <v>FAN COILS DE PARED</v>
      </c>
      <c r="B1020" s="552"/>
      <c r="C1020" s="553"/>
      <c r="D1020" s="553"/>
      <c r="E1020" s="554"/>
      <c r="F1020" s="550"/>
      <c r="G1020" s="550"/>
    </row>
    <row r="1021" spans="1:10">
      <c r="A1021" s="581"/>
      <c r="B1021" s="581"/>
      <c r="C1021" s="581"/>
      <c r="D1021" s="581"/>
      <c r="E1021" s="581"/>
      <c r="F1021" s="581"/>
      <c r="G1021" s="550"/>
    </row>
    <row r="1022" spans="1:10" ht="14.1" customHeight="1">
      <c r="A1022" s="548"/>
      <c r="B1022" s="550"/>
      <c r="C1022" s="784"/>
      <c r="D1022" s="784"/>
      <c r="E1022" s="554"/>
      <c r="F1022" s="558"/>
      <c r="G1022" s="550"/>
    </row>
    <row r="1023" spans="1:10" s="322" customFormat="1" ht="14.1" customHeight="1">
      <c r="A1023" s="559" t="str">
        <f>'Títulos y textos'!A183</f>
        <v>FAN COILS DE PARED PARA MANDO DE CONTROL POR CABLE</v>
      </c>
      <c r="B1023" s="785"/>
      <c r="C1023" s="786"/>
      <c r="D1023" s="786"/>
      <c r="E1023" s="554"/>
      <c r="F1023" s="787"/>
      <c r="G1023" s="785"/>
    </row>
    <row r="1024" spans="1:10" s="309" customFormat="1" ht="14.1" customHeight="1">
      <c r="A1024" s="730"/>
      <c r="B1024" s="499" t="str">
        <f>IF(MID(C1024,1,3)="KIT",_xlfn.XLOOKUP(C1024,Kits!C:C,Kits!B:B,"-",0,1),VLOOKUP(C1024,'Pricing source'!B:C,2,0))</f>
        <v>4010869420365</v>
      </c>
      <c r="C1024" s="500" t="s">
        <v>1867</v>
      </c>
      <c r="D1024" s="500"/>
      <c r="E1024" s="501" t="s">
        <v>4566</v>
      </c>
      <c r="F1024" s="502">
        <f>IFERROR(IF(MID(C1024,1,3)="KIT",VLOOKUP(C1024,Kits!C:P,14,0),VLOOKUP(C1024,'Pricing source'!B:L,3,0)),0)</f>
        <v>525</v>
      </c>
      <c r="G1024" s="730"/>
    </row>
    <row r="1025" spans="1:7" s="309" customFormat="1" ht="14.1" customHeight="1">
      <c r="A1025" s="730"/>
      <c r="B1025" s="524" t="str">
        <f>IF(MID(C1025,1,3)="KIT",_xlfn.XLOOKUP(C1025,Kits!C:C,Kits!B:B,"-",0,1),VLOOKUP(C1025,'Pricing source'!B:C,2,0))</f>
        <v>4010869420389</v>
      </c>
      <c r="C1025" s="582" t="s">
        <v>1869</v>
      </c>
      <c r="D1025" s="582"/>
      <c r="E1025" s="525" t="s">
        <v>4567</v>
      </c>
      <c r="F1025" s="526">
        <f>IFERROR(IF(MID(C1025,1,3)="KIT",VLOOKUP(C1025,Kits!C:P,14,0),VLOOKUP(C1025,'Pricing source'!B:L,3,0)),0)</f>
        <v>581</v>
      </c>
      <c r="G1025" s="730"/>
    </row>
    <row r="1026" spans="1:7" s="309" customFormat="1" ht="14.1" customHeight="1">
      <c r="A1026" s="730"/>
      <c r="B1026" s="524" t="str">
        <f>IF(MID(C1026,1,3)="KIT",_xlfn.XLOOKUP(C1026,Kits!C:C,Kits!B:B,"-",0,1),VLOOKUP(C1026,'Pricing source'!B:C,2,0))</f>
        <v>4010869420402</v>
      </c>
      <c r="C1026" s="582" t="s">
        <v>1871</v>
      </c>
      <c r="D1026" s="582"/>
      <c r="E1026" s="525" t="s">
        <v>4568</v>
      </c>
      <c r="F1026" s="526">
        <f>IFERROR(IF(MID(C1026,1,3)="KIT",VLOOKUP(C1026,Kits!C:P,14,0),VLOOKUP(C1026,'Pricing source'!B:L,3,0)),0)</f>
        <v>653</v>
      </c>
      <c r="G1026" s="730"/>
    </row>
    <row r="1027" spans="1:7" s="309" customFormat="1" ht="14.1" customHeight="1">
      <c r="A1027" s="548"/>
      <c r="B1027" s="527" t="str">
        <f>IF(MID(C1027,1,3)="KIT",_xlfn.XLOOKUP(C1027,Kits!C:C,Kits!B:B,"-",0,1),VLOOKUP(C1027,'Pricing source'!B:C,2,0))</f>
        <v>4010869420426</v>
      </c>
      <c r="C1027" s="547" t="s">
        <v>1873</v>
      </c>
      <c r="D1027" s="547"/>
      <c r="E1027" s="510" t="s">
        <v>4569</v>
      </c>
      <c r="F1027" s="511">
        <f>IFERROR(IF(MID(C1027,1,3)="KIT",VLOOKUP(C1027,Kits!C:P,14,0),VLOOKUP(C1027,'Pricing source'!B:L,3,0)),0)</f>
        <v>708</v>
      </c>
      <c r="G1027" s="730"/>
    </row>
    <row r="1028" spans="1:7">
      <c r="A1028" s="548"/>
      <c r="B1028" s="731"/>
      <c r="C1028" s="732"/>
      <c r="D1028" s="732"/>
      <c r="E1028" s="554"/>
      <c r="F1028" s="558"/>
      <c r="G1028" s="550"/>
    </row>
    <row r="1029" spans="1:7" s="322" customFormat="1" ht="14.1" customHeight="1">
      <c r="A1029" s="559" t="str">
        <f>'Títulos y textos'!A184</f>
        <v>FAN COILS DE PARED CON MANDO A DISTANCIA IR</v>
      </c>
      <c r="B1029" s="785"/>
      <c r="C1029" s="786"/>
      <c r="D1029" s="786"/>
      <c r="E1029" s="554"/>
      <c r="F1029" s="787"/>
      <c r="G1029" s="785"/>
    </row>
    <row r="1030" spans="1:7" s="309" customFormat="1" ht="14.1" customHeight="1">
      <c r="A1030" s="730"/>
      <c r="B1030" s="499" t="str">
        <f>IF(MID(C1030,1,3)="KIT",_xlfn.XLOOKUP(C1030,Kits!C:C,Kits!B:B,"-",0,1),VLOOKUP(C1030,'Pricing source'!B:C,2,0))</f>
        <v>4010869420372</v>
      </c>
      <c r="C1030" s="500" t="s">
        <v>1868</v>
      </c>
      <c r="D1030" s="500"/>
      <c r="E1030" s="501" t="s">
        <v>4570</v>
      </c>
      <c r="F1030" s="502">
        <f>IFERROR(IF(MID(C1030,1,3)="KIT",VLOOKUP(C1030,Kits!C:P,14,0),VLOOKUP(C1030,'Pricing source'!B:L,3,0)),0)</f>
        <v>581</v>
      </c>
      <c r="G1030" s="730"/>
    </row>
    <row r="1031" spans="1:7" s="309" customFormat="1" ht="14.1" customHeight="1">
      <c r="A1031" s="730"/>
      <c r="B1031" s="524" t="str">
        <f>IF(MID(C1031,1,3)="KIT",_xlfn.XLOOKUP(C1031,Kits!C:C,Kits!B:B,"-",0,1),VLOOKUP(C1031,'Pricing source'!B:C,2,0))</f>
        <v>4010869420396</v>
      </c>
      <c r="C1031" s="582" t="s">
        <v>1870</v>
      </c>
      <c r="D1031" s="582"/>
      <c r="E1031" s="525" t="s">
        <v>4571</v>
      </c>
      <c r="F1031" s="526">
        <f>IFERROR(IF(MID(C1031,1,3)="KIT",VLOOKUP(C1031,Kits!C:P,14,0),VLOOKUP(C1031,'Pricing source'!B:L,3,0)),0)</f>
        <v>628</v>
      </c>
      <c r="G1031" s="730"/>
    </row>
    <row r="1032" spans="1:7" s="309" customFormat="1" ht="14.1" customHeight="1">
      <c r="A1032" s="730"/>
      <c r="B1032" s="503" t="str">
        <f>IF(MID(C1032,1,3)="KIT",_xlfn.XLOOKUP(C1032,Kits!C:C,Kits!B:B,"-",0,1),VLOOKUP(C1032,'Pricing source'!B:C,2,0))</f>
        <v>4010869420419</v>
      </c>
      <c r="C1032" s="523" t="s">
        <v>1872</v>
      </c>
      <c r="D1032" s="523"/>
      <c r="E1032" s="504" t="s">
        <v>4572</v>
      </c>
      <c r="F1032" s="505">
        <f>IFERROR(IF(MID(C1032,1,3)="KIT",VLOOKUP(C1032,Kits!C:P,14,0),VLOOKUP(C1032,'Pricing source'!B:L,3,0)),0)</f>
        <v>695</v>
      </c>
      <c r="G1032" s="730"/>
    </row>
    <row r="1033" spans="1:7" s="309" customFormat="1" ht="14.1" customHeight="1">
      <c r="A1033" s="548"/>
      <c r="B1033" s="508" t="str">
        <f>IF(MID(C1033,1,3)="KIT",_xlfn.XLOOKUP(C1033,Kits!C:C,Kits!B:B,"-",0,1),VLOOKUP(C1033,'Pricing source'!B:C,2,0))</f>
        <v>4010869420433</v>
      </c>
      <c r="C1033" s="509" t="s">
        <v>1874</v>
      </c>
      <c r="D1033" s="509"/>
      <c r="E1033" s="510" t="s">
        <v>4573</v>
      </c>
      <c r="F1033" s="511">
        <f>IFERROR(IF(MID(C1033,1,3)="KIT",VLOOKUP(C1033,Kits!C:P,14,0),VLOOKUP(C1033,'Pricing source'!B:L,3,0)),0)</f>
        <v>757</v>
      </c>
      <c r="G1033" s="730"/>
    </row>
    <row r="1034" spans="1:7">
      <c r="A1034" s="548"/>
      <c r="B1034" s="731"/>
      <c r="C1034" s="732"/>
      <c r="D1034" s="732"/>
      <c r="E1034" s="554"/>
      <c r="F1034" s="558"/>
      <c r="G1034" s="550"/>
    </row>
    <row r="1035" spans="1:7" ht="18.75">
      <c r="A1035" s="793" t="str">
        <f>'Títulos y textos'!A185</f>
        <v>ACCESORIOS FAN COIL</v>
      </c>
      <c r="B1035" s="552"/>
      <c r="C1035" s="553"/>
      <c r="D1035" s="553"/>
      <c r="E1035" s="554"/>
      <c r="F1035" s="550"/>
      <c r="G1035" s="550"/>
    </row>
    <row r="1036" spans="1:7">
      <c r="A1036" s="581"/>
      <c r="B1036" s="581"/>
      <c r="C1036" s="581"/>
      <c r="D1036" s="581"/>
      <c r="E1036" s="581"/>
      <c r="F1036" s="581"/>
      <c r="G1036" s="550"/>
    </row>
    <row r="1037" spans="1:7" ht="14.1" customHeight="1">
      <c r="A1037" s="548"/>
      <c r="B1037" s="550"/>
      <c r="C1037" s="784"/>
      <c r="D1037" s="784"/>
      <c r="E1037" s="554"/>
      <c r="F1037" s="558"/>
      <c r="G1037" s="550"/>
    </row>
    <row r="1038" spans="1:7" s="322" customFormat="1" ht="14.1" customHeight="1">
      <c r="A1038" s="559" t="str">
        <f>'Títulos y textos'!A186</f>
        <v>TERMOSTATOS Y MANDOS DE CONTROL POR CABLE</v>
      </c>
      <c r="B1038" s="785"/>
      <c r="C1038" s="786"/>
      <c r="D1038" s="786"/>
      <c r="E1038" s="554"/>
      <c r="F1038" s="787"/>
      <c r="G1038" s="785"/>
    </row>
    <row r="1039" spans="1:7" s="309" customFormat="1" ht="14.1" customHeight="1">
      <c r="A1039" s="730"/>
      <c r="B1039" s="499" t="str">
        <f>IF(MID(C1039,1,3)="KIT",_xlfn.XLOOKUP(C1039,Kits!C:C,Kits!B:B,"-",0,1),VLOOKUP(C1039,'Pricing source'!B:C,2,0))</f>
        <v>4010869379076</v>
      </c>
      <c r="C1039" s="500" t="s">
        <v>1889</v>
      </c>
      <c r="D1039" s="500"/>
      <c r="E1039" s="501" t="s">
        <v>2547</v>
      </c>
      <c r="F1039" s="502">
        <f>IFERROR(IF(MID(C1039,1,3)="KIT",VLOOKUP(C1039,Kits!C:P,14,0),VLOOKUP(C1039,'Pricing source'!B:L,3,0)),0)</f>
        <v>103</v>
      </c>
      <c r="G1039" s="730"/>
    </row>
    <row r="1040" spans="1:7" s="309" customFormat="1" ht="14.1" customHeight="1">
      <c r="A1040" s="730"/>
      <c r="B1040" s="524" t="str">
        <f>IF(MID(C1040,1,3)="KIT",_xlfn.XLOOKUP(C1040,Kits!C:C,Kits!B:B,"-",0,1),VLOOKUP(C1040,'Pricing source'!B:C,2,0))</f>
        <v>4010869379069</v>
      </c>
      <c r="C1040" s="582" t="s">
        <v>1936</v>
      </c>
      <c r="D1040" s="582"/>
      <c r="E1040" s="525" t="s">
        <v>2548</v>
      </c>
      <c r="F1040" s="526">
        <f>IFERROR(IF(MID(C1040,1,3)="KIT",VLOOKUP(C1040,Kits!C:P,14,0),VLOOKUP(C1040,'Pricing source'!B:L,3,0)),0)</f>
        <v>246</v>
      </c>
      <c r="G1040" s="730"/>
    </row>
    <row r="1041" spans="1:7" s="309" customFormat="1" ht="14.1" customHeight="1">
      <c r="A1041" s="730"/>
      <c r="B1041" s="524" t="str">
        <f>IF(MID(C1041,1,3)="KIT",_xlfn.XLOOKUP(C1041,Kits!C:C,Kits!B:B,"-",0,1),VLOOKUP(C1041,'Pricing source'!B:C,2,0))</f>
        <v>4010869379083</v>
      </c>
      <c r="C1041" s="582" t="s">
        <v>1890</v>
      </c>
      <c r="D1041" s="582"/>
      <c r="E1041" s="525" t="s">
        <v>2546</v>
      </c>
      <c r="F1041" s="526">
        <f>IFERROR(IF(MID(C1041,1,3)="KIT",VLOOKUP(C1041,Kits!C:P,14,0),VLOOKUP(C1041,'Pricing source'!B:L,3,0)),0)</f>
        <v>103</v>
      </c>
      <c r="G1041" s="730"/>
    </row>
    <row r="1042" spans="1:7" s="309" customFormat="1" ht="14.1" customHeight="1">
      <c r="A1042" s="730"/>
      <c r="B1042" s="524" t="str">
        <f>IF(MID(C1042,1,3)="KIT",_xlfn.XLOOKUP(C1042,Kits!C:C,Kits!B:B,"-",0,1),VLOOKUP(C1042,'Pricing source'!B:C,2,0))</f>
        <v>4010869379090</v>
      </c>
      <c r="C1042" s="582" t="s">
        <v>1937</v>
      </c>
      <c r="D1042" s="582"/>
      <c r="E1042" s="525" t="s">
        <v>2546</v>
      </c>
      <c r="F1042" s="526">
        <f>IFERROR(IF(MID(C1042,1,3)="KIT",VLOOKUP(C1042,Kits!C:P,14,0),VLOOKUP(C1042,'Pricing source'!B:L,3,0)),0)</f>
        <v>246</v>
      </c>
      <c r="G1042" s="730"/>
    </row>
    <row r="1043" spans="1:7" s="309" customFormat="1" ht="14.1" customHeight="1">
      <c r="A1043" s="730"/>
      <c r="B1043" s="524" t="str">
        <f>IF(MID(C1043,1,3)="KIT",_xlfn.XLOOKUP(C1043,Kits!C:C,Kits!B:B,"-",0,1),VLOOKUP(C1043,'Pricing source'!B:C,2,0))</f>
        <v>4010869356862</v>
      </c>
      <c r="C1043" s="582" t="s">
        <v>1891</v>
      </c>
      <c r="D1043" s="582"/>
      <c r="E1043" s="525" t="s">
        <v>3926</v>
      </c>
      <c r="F1043" s="526">
        <f>IFERROR(IF(MID(C1043,1,3)="KIT",VLOOKUP(C1043,Kits!C:P,14,0),VLOOKUP(C1043,'Pricing source'!B:L,3,0)),0)</f>
        <v>200</v>
      </c>
      <c r="G1043" s="730"/>
    </row>
    <row r="1044" spans="1:7" s="309" customFormat="1" ht="14.1" customHeight="1">
      <c r="A1044" s="730"/>
      <c r="B1044" s="524" t="str">
        <f>IF(MID(C1044,1,3)="KIT",_xlfn.XLOOKUP(C1044,Kits!C:C,Kits!B:B,"-",0,1),VLOOKUP(C1044,'Pricing source'!B:C,2,0))</f>
        <v>4010869411882</v>
      </c>
      <c r="C1044" s="582" t="s">
        <v>1892</v>
      </c>
      <c r="D1044" s="582"/>
      <c r="E1044" s="525" t="s">
        <v>2539</v>
      </c>
      <c r="F1044" s="526">
        <f>IFERROR(IF(MID(C1044,1,3)="KIT",VLOOKUP(C1044,Kits!C:P,14,0),VLOOKUP(C1044,'Pricing source'!B:L,3,0)),0)</f>
        <v>336</v>
      </c>
      <c r="G1044" s="730"/>
    </row>
    <row r="1045" spans="1:7" s="309" customFormat="1" ht="14.1" customHeight="1">
      <c r="A1045" s="730"/>
      <c r="B1045" s="524" t="str">
        <f>IF(MID(C1045,1,3)="KIT",_xlfn.XLOOKUP(C1045,Kits!C:C,Kits!B:B,"-",0,1),VLOOKUP(C1045,'Pricing source'!B:C,2,0))</f>
        <v>4010869411820</v>
      </c>
      <c r="C1045" s="582" t="s">
        <v>1893</v>
      </c>
      <c r="D1045" s="582"/>
      <c r="E1045" s="525" t="s">
        <v>2540</v>
      </c>
      <c r="F1045" s="526">
        <f>IFERROR(IF(MID(C1045,1,3)="KIT",VLOOKUP(C1045,Kits!C:P,14,0),VLOOKUP(C1045,'Pricing source'!B:L,3,0)),0)</f>
        <v>107</v>
      </c>
      <c r="G1045" s="730"/>
    </row>
    <row r="1046" spans="1:7" s="309" customFormat="1" ht="14.1" customHeight="1">
      <c r="A1046" s="730"/>
      <c r="B1046" s="524" t="str">
        <f>IF(MID(C1046,1,3)="KIT",_xlfn.XLOOKUP(C1046,Kits!C:C,Kits!B:B,"-",0,1),VLOOKUP(C1046,'Pricing source'!B:C,2,0))</f>
        <v>4010869408585</v>
      </c>
      <c r="C1046" s="582" t="s">
        <v>1894</v>
      </c>
      <c r="D1046" s="582"/>
      <c r="E1046" s="525" t="s">
        <v>2541</v>
      </c>
      <c r="F1046" s="526">
        <f>IFERROR(IF(MID(C1046,1,3)="KIT",VLOOKUP(C1046,Kits!C:P,14,0),VLOOKUP(C1046,'Pricing source'!B:L,3,0)),0)</f>
        <v>77</v>
      </c>
      <c r="G1046" s="730"/>
    </row>
    <row r="1047" spans="1:7" s="309" customFormat="1" ht="14.1" customHeight="1">
      <c r="A1047" s="730"/>
      <c r="B1047" s="524" t="str">
        <f>IF(MID(C1047,1,3)="KIT",_xlfn.XLOOKUP(C1047,Kits!C:C,Kits!B:B,"-",0,1),VLOOKUP(C1047,'Pricing source'!B:C,2,0))</f>
        <v>4010869408493</v>
      </c>
      <c r="C1047" s="582" t="s">
        <v>1895</v>
      </c>
      <c r="D1047" s="582"/>
      <c r="E1047" s="525" t="s">
        <v>2542</v>
      </c>
      <c r="F1047" s="526">
        <f>IFERROR(IF(MID(C1047,1,3)="KIT",VLOOKUP(C1047,Kits!C:P,14,0),VLOOKUP(C1047,'Pricing source'!B:L,3,0)),0)</f>
        <v>52</v>
      </c>
      <c r="G1047" s="730"/>
    </row>
    <row r="1048" spans="1:7" s="309" customFormat="1" ht="14.1" customHeight="1">
      <c r="A1048" s="730"/>
      <c r="B1048" s="524" t="str">
        <f>IF(MID(C1048,1,3)="KIT",_xlfn.XLOOKUP(C1048,Kits!C:C,Kits!B:B,"-",0,1),VLOOKUP(C1048,'Pricing source'!B:C,2,0))</f>
        <v>4010869408509</v>
      </c>
      <c r="C1048" s="582" t="s">
        <v>1896</v>
      </c>
      <c r="D1048" s="582"/>
      <c r="E1048" s="525" t="s">
        <v>2543</v>
      </c>
      <c r="F1048" s="526">
        <f>IFERROR(IF(MID(C1048,1,3)="KIT",VLOOKUP(C1048,Kits!C:P,14,0),VLOOKUP(C1048,'Pricing source'!B:L,3,0)),0)</f>
        <v>1289</v>
      </c>
      <c r="G1048" s="730"/>
    </row>
    <row r="1049" spans="1:7" s="309" customFormat="1" ht="14.1" customHeight="1">
      <c r="A1049" s="730"/>
      <c r="B1049" s="524" t="str">
        <f>IF(MID(C1049,1,3)="KIT",_xlfn.XLOOKUP(C1049,Kits!C:C,Kits!B:B,"-",0,1),VLOOKUP(C1049,'Pricing source'!B:C,2,0))</f>
        <v>4010869411868</v>
      </c>
      <c r="C1049" s="582" t="s">
        <v>1897</v>
      </c>
      <c r="D1049" s="582"/>
      <c r="E1049" s="525" t="s">
        <v>2544</v>
      </c>
      <c r="F1049" s="526">
        <f>IFERROR(IF(MID(C1049,1,3)="KIT",VLOOKUP(C1049,Kits!C:P,14,0),VLOOKUP(C1049,'Pricing source'!B:L,3,0)),0)</f>
        <v>75</v>
      </c>
      <c r="G1049" s="730"/>
    </row>
    <row r="1050" spans="1:7" s="309" customFormat="1" ht="14.1" customHeight="1">
      <c r="A1050" s="730"/>
      <c r="B1050" s="524" t="str">
        <f>IF(MID(C1050,1,3)="KIT",_xlfn.XLOOKUP(C1050,Kits!C:C,Kits!B:B,"-",0,1),VLOOKUP(C1050,'Pricing source'!B:C,2,0))</f>
        <v>4010869408547</v>
      </c>
      <c r="C1050" s="582" t="s">
        <v>1898</v>
      </c>
      <c r="D1050" s="582"/>
      <c r="E1050" s="525" t="s">
        <v>2545</v>
      </c>
      <c r="F1050" s="526">
        <f>IFERROR(IF(MID(C1050,1,3)="KIT",VLOOKUP(C1050,Kits!C:P,14,0),VLOOKUP(C1050,'Pricing source'!B:L,3,0)),0)</f>
        <v>69</v>
      </c>
      <c r="G1050" s="730"/>
    </row>
    <row r="1051" spans="1:7" s="309" customFormat="1" ht="14.1" customHeight="1">
      <c r="A1051" s="730"/>
      <c r="B1051" s="524" t="str">
        <f>IF(MID(C1051,1,3)="KIT",_xlfn.XLOOKUP(C1051,Kits!C:C,Kits!B:B,"-",0,1),VLOOKUP(C1051,'Pricing source'!B:C,2,0))</f>
        <v>4010869411912</v>
      </c>
      <c r="C1051" s="582" t="s">
        <v>1899</v>
      </c>
      <c r="D1051" s="582"/>
      <c r="E1051" s="525" t="s">
        <v>3903</v>
      </c>
      <c r="F1051" s="526">
        <f>IFERROR(IF(MID(C1051,1,3)="KIT",VLOOKUP(C1051,Kits!C:P,14,0),VLOOKUP(C1051,'Pricing source'!B:L,3,0)),0)</f>
        <v>194</v>
      </c>
      <c r="G1051" s="730"/>
    </row>
    <row r="1052" spans="1:7" s="309" customFormat="1" ht="14.1" customHeight="1">
      <c r="A1052" s="730"/>
      <c r="B1052" s="527" t="str">
        <f>IF(MID(C1052,1,3)="KIT",_xlfn.XLOOKUP(C1052,Kits!C:C,Kits!B:B,"-",0,1),VLOOKUP(C1052,'Pricing source'!B:C,2,0))</f>
        <v>4010869411929</v>
      </c>
      <c r="C1052" s="547" t="s">
        <v>1900</v>
      </c>
      <c r="D1052" s="547"/>
      <c r="E1052" s="510" t="s">
        <v>3904</v>
      </c>
      <c r="F1052" s="511">
        <f>IFERROR(IF(MID(C1052,1,3)="KIT",VLOOKUP(C1052,Kits!C:P,14,0),VLOOKUP(C1052,'Pricing source'!B:L,3,0)),0)</f>
        <v>182</v>
      </c>
      <c r="G1052" s="730"/>
    </row>
    <row r="1053" spans="1:7">
      <c r="A1053" s="548"/>
      <c r="B1053" s="731"/>
      <c r="C1053" s="732"/>
      <c r="D1053" s="732"/>
      <c r="E1053" s="554"/>
      <c r="F1053" s="558"/>
      <c r="G1053" s="550"/>
    </row>
    <row r="1054" spans="1:7" s="322" customFormat="1" ht="14.1" customHeight="1">
      <c r="A1054" s="559" t="str">
        <f>'Títulos y textos'!A187</f>
        <v>KITS DE VÁLVULA Y BANDEJA DE CONDENSADOS</v>
      </c>
      <c r="B1054" s="785"/>
      <c r="C1054" s="786"/>
      <c r="D1054" s="786"/>
      <c r="E1054" s="554"/>
      <c r="F1054" s="787"/>
      <c r="G1054" s="785"/>
    </row>
    <row r="1055" spans="1:7" s="309" customFormat="1" ht="14.1" customHeight="1">
      <c r="A1055" s="730"/>
      <c r="B1055" s="499" t="str">
        <f>IF(MID(C1055,1,3)="KIT",_xlfn.XLOOKUP(C1055,Kits!C:C,Kits!B:B,"-",0,1),VLOOKUP(C1055,'Pricing source'!B:C,2,0))</f>
        <v>4010869412438</v>
      </c>
      <c r="C1055" s="500" t="s">
        <v>1901</v>
      </c>
      <c r="D1055" s="500"/>
      <c r="E1055" s="501" t="s">
        <v>2549</v>
      </c>
      <c r="F1055" s="502">
        <f>IFERROR(IF(MID(C1055,1,3)="KIT",VLOOKUP(C1055,Kits!C:P,14,0),VLOOKUP(C1055,'Pricing source'!B:L,3,0)),0)</f>
        <v>172</v>
      </c>
      <c r="G1055" s="730"/>
    </row>
    <row r="1056" spans="1:7" s="309" customFormat="1" ht="14.1" customHeight="1">
      <c r="A1056" s="730"/>
      <c r="B1056" s="524" t="str">
        <f>IF(MID(C1056,1,3)="KIT",_xlfn.XLOOKUP(C1056,Kits!C:C,Kits!B:B,"-",0,1),VLOOKUP(C1056,'Pricing source'!B:C,2,0))</f>
        <v>4010869412421</v>
      </c>
      <c r="C1056" s="582" t="s">
        <v>1902</v>
      </c>
      <c r="D1056" s="582"/>
      <c r="E1056" s="525" t="s">
        <v>2550</v>
      </c>
      <c r="F1056" s="526">
        <f>IFERROR(IF(MID(C1056,1,3)="KIT",VLOOKUP(C1056,Kits!C:P,14,0),VLOOKUP(C1056,'Pricing source'!B:L,3,0)),0)</f>
        <v>105</v>
      </c>
      <c r="G1056" s="730"/>
    </row>
    <row r="1057" spans="1:7" s="309" customFormat="1" ht="14.1" customHeight="1">
      <c r="A1057" s="730"/>
      <c r="B1057" s="524" t="str">
        <f>IF(MID(C1057,1,3)="KIT",_xlfn.XLOOKUP(C1057,Kits!C:C,Kits!B:B,"-",0,1),VLOOKUP(C1057,'Pricing source'!B:C,2,0))</f>
        <v>4010869412186</v>
      </c>
      <c r="C1057" s="582" t="s">
        <v>1903</v>
      </c>
      <c r="D1057" s="582"/>
      <c r="E1057" s="525" t="s">
        <v>2551</v>
      </c>
      <c r="F1057" s="526">
        <f>IFERROR(IF(MID(C1057,1,3)="KIT",VLOOKUP(C1057,Kits!C:P,14,0),VLOOKUP(C1057,'Pricing source'!B:L,3,0)),0)</f>
        <v>264</v>
      </c>
      <c r="G1057" s="730"/>
    </row>
    <row r="1058" spans="1:7" s="309" customFormat="1" ht="14.1" customHeight="1">
      <c r="A1058" s="730"/>
      <c r="B1058" s="524" t="str">
        <f>IF(MID(C1058,1,3)="KIT",_xlfn.XLOOKUP(C1058,Kits!C:C,Kits!B:B,"-",0,1),VLOOKUP(C1058,'Pricing source'!B:C,2,0))</f>
        <v>4010869412261</v>
      </c>
      <c r="C1058" s="582" t="s">
        <v>1904</v>
      </c>
      <c r="D1058" s="582"/>
      <c r="E1058" s="525" t="s">
        <v>2552</v>
      </c>
      <c r="F1058" s="526">
        <f>IFERROR(IF(MID(C1058,1,3)="KIT",VLOOKUP(C1058,Kits!C:P,14,0),VLOOKUP(C1058,'Pricing source'!B:L,3,0)),0)</f>
        <v>363</v>
      </c>
      <c r="G1058" s="730"/>
    </row>
    <row r="1059" spans="1:7" s="309" customFormat="1" ht="14.1" customHeight="1">
      <c r="A1059" s="730"/>
      <c r="B1059" s="524" t="str">
        <f>IF(MID(C1059,1,3)="KIT",_xlfn.XLOOKUP(C1059,Kits!C:C,Kits!B:B,"-",0,1),VLOOKUP(C1059,'Pricing source'!B:C,2,0))</f>
        <v>4010869412247</v>
      </c>
      <c r="C1059" s="582" t="s">
        <v>1905</v>
      </c>
      <c r="D1059" s="582"/>
      <c r="E1059" s="525" t="s">
        <v>2553</v>
      </c>
      <c r="F1059" s="526">
        <f>IFERROR(IF(MID(C1059,1,3)="KIT",VLOOKUP(C1059,Kits!C:P,14,0),VLOOKUP(C1059,'Pricing source'!B:L,3,0)),0)</f>
        <v>386</v>
      </c>
      <c r="G1059" s="730"/>
    </row>
    <row r="1060" spans="1:7" s="309" customFormat="1" ht="14.1" customHeight="1">
      <c r="A1060" s="730"/>
      <c r="B1060" s="524" t="str">
        <f>IF(MID(C1060,1,3)="KIT",_xlfn.XLOOKUP(C1060,Kits!C:C,Kits!B:B,"-",0,1),VLOOKUP(C1060,'Pricing source'!B:C,2,0))</f>
        <v>4010869412254</v>
      </c>
      <c r="C1060" s="582" t="s">
        <v>1906</v>
      </c>
      <c r="D1060" s="582"/>
      <c r="E1060" s="525" t="s">
        <v>2554</v>
      </c>
      <c r="F1060" s="526">
        <f>IFERROR(IF(MID(C1060,1,3)="KIT",VLOOKUP(C1060,Kits!C:P,14,0),VLOOKUP(C1060,'Pricing source'!B:L,3,0)),0)</f>
        <v>450</v>
      </c>
      <c r="G1060" s="730"/>
    </row>
    <row r="1061" spans="1:7" s="309" customFormat="1" ht="14.1" customHeight="1">
      <c r="A1061" s="730"/>
      <c r="B1061" s="524" t="str">
        <f>IF(MID(C1061,1,3)="KIT",_xlfn.XLOOKUP(C1061,Kits!C:C,Kits!B:B,"-",0,1),VLOOKUP(C1061,'Pricing source'!B:C,2,0))</f>
        <v>4010869412209</v>
      </c>
      <c r="C1061" s="582" t="s">
        <v>1907</v>
      </c>
      <c r="D1061" s="582"/>
      <c r="E1061" s="525" t="s">
        <v>2555</v>
      </c>
      <c r="F1061" s="526">
        <f>IFERROR(IF(MID(C1061,1,3)="KIT",VLOOKUP(C1061,Kits!C:P,14,0),VLOOKUP(C1061,'Pricing source'!B:L,3,0)),0)</f>
        <v>254</v>
      </c>
      <c r="G1061" s="730"/>
    </row>
    <row r="1062" spans="1:7" s="309" customFormat="1" ht="14.1" customHeight="1">
      <c r="A1062" s="730"/>
      <c r="B1062" s="524" t="str">
        <f>IF(MID(C1062,1,3)="KIT",_xlfn.XLOOKUP(C1062,Kits!C:C,Kits!B:B,"-",0,1),VLOOKUP(C1062,'Pricing source'!B:C,2,0))</f>
        <v>4010869412193</v>
      </c>
      <c r="C1062" s="582" t="s">
        <v>1908</v>
      </c>
      <c r="D1062" s="582"/>
      <c r="E1062" s="525" t="s">
        <v>2556</v>
      </c>
      <c r="F1062" s="526">
        <f>IFERROR(IF(MID(C1062,1,3)="KIT",VLOOKUP(C1062,Kits!C:P,14,0),VLOOKUP(C1062,'Pricing source'!B:L,3,0)),0)</f>
        <v>363</v>
      </c>
      <c r="G1062" s="730"/>
    </row>
    <row r="1063" spans="1:7" s="309" customFormat="1" ht="14.1" customHeight="1">
      <c r="A1063" s="730"/>
      <c r="B1063" s="524" t="str">
        <f>IF(MID(C1063,1,3)="KIT",_xlfn.XLOOKUP(C1063,Kits!C:C,Kits!B:B,"-",0,1),VLOOKUP(C1063,'Pricing source'!B:C,2,0))</f>
        <v>4010869412001</v>
      </c>
      <c r="C1063" s="582" t="s">
        <v>1909</v>
      </c>
      <c r="D1063" s="582"/>
      <c r="E1063" s="525" t="s">
        <v>2557</v>
      </c>
      <c r="F1063" s="526">
        <f>IFERROR(IF(MID(C1063,1,3)="KIT",VLOOKUP(C1063,Kits!C:P,14,0),VLOOKUP(C1063,'Pricing source'!B:L,3,0)),0)</f>
        <v>78</v>
      </c>
      <c r="G1063" s="730"/>
    </row>
    <row r="1064" spans="1:7" s="309" customFormat="1" ht="14.1" customHeight="1">
      <c r="A1064" s="730"/>
      <c r="B1064" s="524" t="str">
        <f>IF(MID(C1064,1,3)="KIT",_xlfn.XLOOKUP(C1064,Kits!C:C,Kits!B:B,"-",0,1),VLOOKUP(C1064,'Pricing source'!B:C,2,0))</f>
        <v>4010869412070</v>
      </c>
      <c r="C1064" s="582" t="s">
        <v>1910</v>
      </c>
      <c r="D1064" s="582"/>
      <c r="E1064" s="525" t="s">
        <v>2558</v>
      </c>
      <c r="F1064" s="526">
        <f>IFERROR(IF(MID(C1064,1,3)="KIT",VLOOKUP(C1064,Kits!C:P,14,0),VLOOKUP(C1064,'Pricing source'!B:L,3,0)),0)</f>
        <v>171</v>
      </c>
      <c r="G1064" s="730"/>
    </row>
    <row r="1065" spans="1:7" s="309" customFormat="1" ht="14.1" customHeight="1">
      <c r="A1065" s="730"/>
      <c r="B1065" s="524" t="str">
        <f>IF(MID(C1065,1,3)="KIT",_xlfn.XLOOKUP(C1065,Kits!C:C,Kits!B:B,"-",0,1),VLOOKUP(C1065,'Pricing source'!B:C,2,0))</f>
        <v>4010869412025</v>
      </c>
      <c r="C1065" s="582" t="s">
        <v>1911</v>
      </c>
      <c r="D1065" s="582"/>
      <c r="E1065" s="525" t="s">
        <v>2559</v>
      </c>
      <c r="F1065" s="526">
        <f>IFERROR(IF(MID(C1065,1,3)="KIT",VLOOKUP(C1065,Kits!C:P,14,0),VLOOKUP(C1065,'Pricing source'!B:L,3,0)),0)</f>
        <v>103</v>
      </c>
      <c r="G1065" s="730"/>
    </row>
    <row r="1066" spans="1:7" s="309" customFormat="1" ht="14.1" customHeight="1">
      <c r="A1066" s="730"/>
      <c r="B1066" s="524" t="str">
        <f>IF(MID(C1066,1,3)="KIT",_xlfn.XLOOKUP(C1066,Kits!C:C,Kits!B:B,"-",0,1),VLOOKUP(C1066,'Pricing source'!B:C,2,0))</f>
        <v>4010869412087</v>
      </c>
      <c r="C1066" s="582" t="s">
        <v>1912</v>
      </c>
      <c r="D1066" s="582"/>
      <c r="E1066" s="525" t="s">
        <v>2560</v>
      </c>
      <c r="F1066" s="526">
        <f>IFERROR(IF(MID(C1066,1,3)="KIT",VLOOKUP(C1066,Kits!C:P,14,0),VLOOKUP(C1066,'Pricing source'!B:L,3,0)),0)</f>
        <v>182</v>
      </c>
      <c r="G1066" s="730"/>
    </row>
    <row r="1067" spans="1:7" s="309" customFormat="1" ht="14.1" customHeight="1">
      <c r="A1067" s="730"/>
      <c r="B1067" s="524" t="str">
        <f>IF(MID(C1067,1,3)="KIT",_xlfn.XLOOKUP(C1067,Kits!C:C,Kits!B:B,"-",0,1),VLOOKUP(C1067,'Pricing source'!B:C,2,0))</f>
        <v>4010869412308</v>
      </c>
      <c r="C1067" s="582" t="s">
        <v>1913</v>
      </c>
      <c r="D1067" s="582"/>
      <c r="E1067" s="525" t="s">
        <v>2561</v>
      </c>
      <c r="F1067" s="526">
        <f>IFERROR(IF(MID(C1067,1,3)="KIT",VLOOKUP(C1067,Kits!C:P,14,0),VLOOKUP(C1067,'Pricing source'!B:L,3,0)),0)</f>
        <v>88</v>
      </c>
      <c r="G1067" s="730"/>
    </row>
    <row r="1068" spans="1:7" s="309" customFormat="1" ht="14.1" customHeight="1">
      <c r="A1068" s="730"/>
      <c r="B1068" s="524" t="str">
        <f>IF(MID(C1068,1,3)="KIT",_xlfn.XLOOKUP(C1068,Kits!C:C,Kits!B:B,"-",0,1),VLOOKUP(C1068,'Pricing source'!B:C,2,0))</f>
        <v>4010869408448</v>
      </c>
      <c r="C1068" s="582" t="s">
        <v>1914</v>
      </c>
      <c r="D1068" s="582"/>
      <c r="E1068" s="525" t="s">
        <v>2562</v>
      </c>
      <c r="F1068" s="526">
        <f>IFERROR(IF(MID(C1068,1,3)="KIT",VLOOKUP(C1068,Kits!C:P,14,0),VLOOKUP(C1068,'Pricing source'!B:L,3,0)),0)</f>
        <v>72</v>
      </c>
      <c r="G1068" s="730"/>
    </row>
    <row r="1069" spans="1:7" s="309" customFormat="1" ht="14.1" customHeight="1">
      <c r="A1069" s="730"/>
      <c r="B1069" s="524" t="str">
        <f>IF(MID(C1069,1,3)="KIT",_xlfn.XLOOKUP(C1069,Kits!C:C,Kits!B:B,"-",0,1),VLOOKUP(C1069,'Pricing source'!B:C,2,0))</f>
        <v>4010869408561</v>
      </c>
      <c r="C1069" s="582" t="s">
        <v>1915</v>
      </c>
      <c r="D1069" s="582"/>
      <c r="E1069" s="525" t="s">
        <v>2563</v>
      </c>
      <c r="F1069" s="526">
        <f>IFERROR(IF(MID(C1069,1,3)="KIT",VLOOKUP(C1069,Kits!C:P,14,0),VLOOKUP(C1069,'Pricing source'!B:L,3,0)),0)</f>
        <v>248</v>
      </c>
      <c r="G1069" s="730"/>
    </row>
    <row r="1070" spans="1:7" s="309" customFormat="1" ht="14.1" customHeight="1">
      <c r="A1070" s="730"/>
      <c r="B1070" s="524" t="str">
        <f>IF(MID(C1070,1,3)="KIT",_xlfn.XLOOKUP(C1070,Kits!C:C,Kits!B:B,"-",0,1),VLOOKUP(C1070,'Pricing source'!B:C,2,0))</f>
        <v>4010869408424</v>
      </c>
      <c r="C1070" s="582" t="s">
        <v>1916</v>
      </c>
      <c r="D1070" s="582"/>
      <c r="E1070" s="525" t="s">
        <v>2564</v>
      </c>
      <c r="F1070" s="526">
        <f>IFERROR(IF(MID(C1070,1,3)="KIT",VLOOKUP(C1070,Kits!C:P,14,0),VLOOKUP(C1070,'Pricing source'!B:L,3,0)),0)</f>
        <v>248</v>
      </c>
      <c r="G1070" s="730"/>
    </row>
    <row r="1071" spans="1:7" s="309" customFormat="1" ht="14.1" customHeight="1">
      <c r="A1071" s="730"/>
      <c r="B1071" s="524" t="str">
        <f>IF(MID(C1071,1,3)="KIT",_xlfn.XLOOKUP(C1071,Kits!C:C,Kits!B:B,"-",0,1),VLOOKUP(C1071,'Pricing source'!B:C,2,0))</f>
        <v>4010869411073</v>
      </c>
      <c r="C1071" s="582" t="s">
        <v>1917</v>
      </c>
      <c r="D1071" s="582"/>
      <c r="E1071" s="525" t="s">
        <v>2565</v>
      </c>
      <c r="F1071" s="526">
        <f>IFERROR(IF(MID(C1071,1,3)="KIT",VLOOKUP(C1071,Kits!C:P,14,0),VLOOKUP(C1071,'Pricing source'!B:L,3,0)),0)</f>
        <v>375</v>
      </c>
      <c r="G1071" s="730"/>
    </row>
    <row r="1072" spans="1:7" s="309" customFormat="1" ht="14.1" customHeight="1">
      <c r="A1072" s="730"/>
      <c r="B1072" s="524" t="str">
        <f>IF(MID(C1072,1,3)="KIT",_xlfn.XLOOKUP(C1072,Kits!C:C,Kits!B:B,"-",0,1),VLOOKUP(C1072,'Pricing source'!B:C,2,0))</f>
        <v>4010869411097</v>
      </c>
      <c r="C1072" s="582" t="s">
        <v>1918</v>
      </c>
      <c r="D1072" s="582"/>
      <c r="E1072" s="525" t="s">
        <v>2566</v>
      </c>
      <c r="F1072" s="526">
        <f>IFERROR(IF(MID(C1072,1,3)="KIT",VLOOKUP(C1072,Kits!C:P,14,0),VLOOKUP(C1072,'Pricing source'!B:L,3,0)),0)</f>
        <v>248</v>
      </c>
      <c r="G1072" s="730"/>
    </row>
    <row r="1073" spans="1:7" s="309" customFormat="1" ht="14.1" customHeight="1">
      <c r="A1073" s="730"/>
      <c r="B1073" s="524" t="str">
        <f>IF(MID(C1073,1,3)="KIT",_xlfn.XLOOKUP(C1073,Kits!C:C,Kits!B:B,"-",0,1),VLOOKUP(C1073,'Pricing source'!B:C,2,0))</f>
        <v>4010869411318</v>
      </c>
      <c r="C1073" s="582" t="s">
        <v>1919</v>
      </c>
      <c r="D1073" s="582"/>
      <c r="E1073" s="525" t="s">
        <v>2567</v>
      </c>
      <c r="F1073" s="526">
        <f>IFERROR(IF(MID(C1073,1,3)="KIT",VLOOKUP(C1073,Kits!C:P,14,0),VLOOKUP(C1073,'Pricing source'!B:L,3,0)),0)</f>
        <v>72</v>
      </c>
      <c r="G1073" s="730"/>
    </row>
    <row r="1074" spans="1:7" s="309" customFormat="1" ht="14.1" customHeight="1">
      <c r="A1074" s="730"/>
      <c r="B1074" s="524" t="str">
        <f>IF(MID(C1074,1,3)="KIT",_xlfn.XLOOKUP(C1074,Kits!C:C,Kits!B:B,"-",0,1),VLOOKUP(C1074,'Pricing source'!B:C,2,0))</f>
        <v>4010869411745</v>
      </c>
      <c r="C1074" s="582" t="s">
        <v>1920</v>
      </c>
      <c r="D1074" s="582"/>
      <c r="E1074" s="525" t="s">
        <v>2568</v>
      </c>
      <c r="F1074" s="526">
        <f>IFERROR(IF(MID(C1074,1,3)="KIT",VLOOKUP(C1074,Kits!C:P,14,0),VLOOKUP(C1074,'Pricing source'!B:L,3,0)),0)</f>
        <v>111</v>
      </c>
      <c r="G1074" s="730"/>
    </row>
    <row r="1075" spans="1:7" s="309" customFormat="1" ht="14.1" customHeight="1">
      <c r="A1075" s="730"/>
      <c r="B1075" s="524" t="str">
        <f>IF(MID(C1075,1,3)="KIT",_xlfn.XLOOKUP(C1075,Kits!C:C,Kits!B:B,"-",0,1),VLOOKUP(C1075,'Pricing source'!B:C,2,0))</f>
        <v>4010869411349</v>
      </c>
      <c r="C1075" s="582" t="s">
        <v>1921</v>
      </c>
      <c r="D1075" s="582"/>
      <c r="E1075" s="525" t="s">
        <v>2569</v>
      </c>
      <c r="F1075" s="526">
        <f>IFERROR(IF(MID(C1075,1,3)="KIT",VLOOKUP(C1075,Kits!C:P,14,0),VLOOKUP(C1075,'Pricing source'!B:L,3,0)),0)</f>
        <v>128</v>
      </c>
      <c r="G1075" s="730"/>
    </row>
    <row r="1076" spans="1:7" s="309" customFormat="1" ht="14.1" customHeight="1">
      <c r="A1076" s="730"/>
      <c r="B1076" s="524" t="str">
        <f>IF(MID(C1076,1,3)="KIT",_xlfn.XLOOKUP(C1076,Kits!C:C,Kits!B:B,"-",0,1),VLOOKUP(C1076,'Pricing source'!B:C,2,0))</f>
        <v>4010869411752</v>
      </c>
      <c r="C1076" s="582" t="s">
        <v>1922</v>
      </c>
      <c r="D1076" s="582"/>
      <c r="E1076" s="525" t="s">
        <v>2570</v>
      </c>
      <c r="F1076" s="526">
        <f>IFERROR(IF(MID(C1076,1,3)="KIT",VLOOKUP(C1076,Kits!C:P,14,0),VLOOKUP(C1076,'Pricing source'!B:L,3,0)),0)</f>
        <v>165</v>
      </c>
      <c r="G1076" s="730"/>
    </row>
    <row r="1077" spans="1:7" s="309" customFormat="1" ht="14.1" customHeight="1">
      <c r="A1077" s="730"/>
      <c r="B1077" s="524" t="str">
        <f>IF(MID(C1077,1,3)="KIT",_xlfn.XLOOKUP(C1077,Kits!C:C,Kits!B:B,"-",0,1),VLOOKUP(C1077,'Pricing source'!B:C,2,0))</f>
        <v>4010869411769</v>
      </c>
      <c r="C1077" s="582" t="s">
        <v>1923</v>
      </c>
      <c r="D1077" s="582"/>
      <c r="E1077" s="525" t="s">
        <v>2571</v>
      </c>
      <c r="F1077" s="526">
        <f>IFERROR(IF(MID(C1077,1,3)="KIT",VLOOKUP(C1077,Kits!C:P,14,0),VLOOKUP(C1077,'Pricing source'!B:L,3,0)),0)</f>
        <v>188</v>
      </c>
      <c r="G1077" s="730"/>
    </row>
    <row r="1078" spans="1:7" s="309" customFormat="1" ht="14.1" customHeight="1">
      <c r="A1078" s="730"/>
      <c r="B1078" s="524" t="str">
        <f>IF(MID(C1078,1,3)="KIT",_xlfn.XLOOKUP(C1078,Kits!C:C,Kits!B:B,"-",0,1),VLOOKUP(C1078,'Pricing source'!B:C,2,0))</f>
        <v>4010869411561</v>
      </c>
      <c r="C1078" s="582" t="s">
        <v>1924</v>
      </c>
      <c r="D1078" s="582"/>
      <c r="E1078" s="525" t="s">
        <v>2572</v>
      </c>
      <c r="F1078" s="526">
        <f>IFERROR(IF(MID(C1078,1,3)="KIT",VLOOKUP(C1078,Kits!C:P,14,0),VLOOKUP(C1078,'Pricing source'!B:L,3,0)),0)</f>
        <v>38</v>
      </c>
      <c r="G1078" s="730"/>
    </row>
    <row r="1079" spans="1:7" s="309" customFormat="1" ht="14.1" customHeight="1">
      <c r="A1079" s="730"/>
      <c r="B1079" s="524" t="str">
        <f>IF(MID(C1079,1,3)="KIT",_xlfn.XLOOKUP(C1079,Kits!C:C,Kits!B:B,"-",0,1),VLOOKUP(C1079,'Pricing source'!B:C,2,0))</f>
        <v>4010869411578</v>
      </c>
      <c r="C1079" s="582" t="s">
        <v>1925</v>
      </c>
      <c r="D1079" s="582"/>
      <c r="E1079" s="525" t="s">
        <v>2573</v>
      </c>
      <c r="F1079" s="526">
        <f>IFERROR(IF(MID(C1079,1,3)="KIT",VLOOKUP(C1079,Kits!C:P,14,0),VLOOKUP(C1079,'Pricing source'!B:L,3,0)),0)</f>
        <v>38</v>
      </c>
      <c r="G1079" s="730"/>
    </row>
    <row r="1080" spans="1:7" s="309" customFormat="1" ht="14.1" customHeight="1">
      <c r="A1080" s="730"/>
      <c r="B1080" s="524" t="str">
        <f>IF(MID(C1080,1,3)="KIT",_xlfn.XLOOKUP(C1080,Kits!C:C,Kits!B:B,"-",0,1),VLOOKUP(C1080,'Pricing source'!B:C,2,0))</f>
        <v>4010869412407</v>
      </c>
      <c r="C1080" s="582" t="s">
        <v>1926</v>
      </c>
      <c r="D1080" s="582"/>
      <c r="E1080" s="525" t="s">
        <v>2574</v>
      </c>
      <c r="F1080" s="526">
        <f>IFERROR(IF(MID(C1080,1,3)="KIT",VLOOKUP(C1080,Kits!C:P,14,0),VLOOKUP(C1080,'Pricing source'!B:L,3,0)),0)</f>
        <v>90</v>
      </c>
      <c r="G1080" s="730"/>
    </row>
    <row r="1081" spans="1:7" s="309" customFormat="1" ht="14.1" customHeight="1">
      <c r="A1081" s="730"/>
      <c r="B1081" s="524" t="str">
        <f>IF(MID(C1081,1,3)="KIT",_xlfn.XLOOKUP(C1081,Kits!C:C,Kits!B:B,"-",0,1),VLOOKUP(C1081,'Pricing source'!B:C,2,0))</f>
        <v>4010869412384</v>
      </c>
      <c r="C1081" s="582" t="s">
        <v>1927</v>
      </c>
      <c r="D1081" s="582"/>
      <c r="E1081" s="525" t="s">
        <v>2575</v>
      </c>
      <c r="F1081" s="526">
        <f>IFERROR(IF(MID(C1081,1,3)="KIT",VLOOKUP(C1081,Kits!C:P,14,0),VLOOKUP(C1081,'Pricing source'!B:L,3,0)),0)</f>
        <v>85</v>
      </c>
      <c r="G1081" s="730"/>
    </row>
    <row r="1082" spans="1:7" s="309" customFormat="1" ht="14.1" customHeight="1">
      <c r="A1082" s="730"/>
      <c r="B1082" s="556"/>
      <c r="C1082" s="790"/>
      <c r="D1082" s="790"/>
      <c r="E1082" s="554"/>
      <c r="F1082" s="558"/>
      <c r="G1082" s="730"/>
    </row>
    <row r="1083" spans="1:7" s="309" customFormat="1" ht="14.1" customHeight="1">
      <c r="A1083" s="730"/>
      <c r="B1083" s="556"/>
      <c r="C1083" s="790"/>
      <c r="D1083" s="790"/>
      <c r="E1083" s="554"/>
      <c r="F1083" s="558"/>
      <c r="G1083" s="730"/>
    </row>
    <row r="1084" spans="1:7" ht="21">
      <c r="A1084" s="580" t="str">
        <f>'Títulos y textos'!A189</f>
        <v>UNIDADES AQUAREA LOOP (En anillo hidráulico)</v>
      </c>
      <c r="B1084" s="580"/>
      <c r="C1084" s="580"/>
      <c r="D1084" s="580"/>
      <c r="E1084" s="580"/>
      <c r="F1084" s="580"/>
      <c r="G1084" s="550"/>
    </row>
    <row r="1085" spans="1:7">
      <c r="A1085" s="550"/>
      <c r="B1085" s="552"/>
      <c r="C1085" s="553"/>
      <c r="D1085" s="553"/>
      <c r="E1085" s="554"/>
      <c r="F1085" s="550"/>
      <c r="G1085" s="550"/>
    </row>
    <row r="1086" spans="1:7" ht="18.75">
      <c r="A1086" s="799" t="str">
        <f>'Títulos y textos'!A189</f>
        <v>UNIDADES AQUAREA LOOP (En anillo hidráulico)</v>
      </c>
      <c r="B1086" s="552"/>
      <c r="C1086" s="553"/>
      <c r="D1086" s="553"/>
      <c r="E1086" s="554"/>
      <c r="F1086" s="550"/>
      <c r="G1086" s="550"/>
    </row>
    <row r="1087" spans="1:7">
      <c r="A1087" s="581"/>
      <c r="B1087" s="581"/>
      <c r="C1087" s="581"/>
      <c r="D1087" s="581"/>
      <c r="E1087" s="581"/>
      <c r="F1087" s="581"/>
      <c r="G1087" s="550"/>
    </row>
    <row r="1088" spans="1:7" ht="14.1" customHeight="1">
      <c r="A1088" s="548"/>
      <c r="B1088" s="550"/>
      <c r="C1088" s="784"/>
      <c r="D1088" s="784"/>
      <c r="E1088" s="554"/>
      <c r="F1088" s="558"/>
      <c r="G1088" s="550"/>
    </row>
    <row r="1089" spans="1:7" s="322" customFormat="1" ht="14.1" customHeight="1">
      <c r="A1089" s="559" t="str">
        <f>'Títulos y textos'!A190</f>
        <v>UNIDADES BÁSICAS [C] (Sin inyección ni válvula)</v>
      </c>
      <c r="B1089" s="785"/>
      <c r="C1089" s="786"/>
      <c r="D1089" s="786"/>
      <c r="E1089" s="554"/>
      <c r="F1089" s="787"/>
      <c r="G1089" s="785"/>
    </row>
    <row r="1090" spans="1:7" s="309" customFormat="1" ht="14.1" customHeight="1">
      <c r="A1090" s="730"/>
      <c r="B1090" s="499" t="str">
        <f>IF(MID(C1090,1,3)="KIT",_xlfn.XLOOKUP(C1090,Kits!C:C,Kits!B:B,"-",0,1),VLOOKUP(C1090,'Pricing source'!B:C,2,0))</f>
        <v>4010869594318</v>
      </c>
      <c r="C1090" s="500" t="s">
        <v>3216</v>
      </c>
      <c r="D1090" s="500"/>
      <c r="E1090" s="501" t="s">
        <v>4261</v>
      </c>
      <c r="F1090" s="502">
        <f>IFERROR(IF(MID(C1090,1,3)="KIT",VLOOKUP(C1090,Kits!C:P,14,0),VLOOKUP(C1090,'Pricing source'!B:L,3,0)),0)</f>
        <v>2528</v>
      </c>
      <c r="G1090" s="730"/>
    </row>
    <row r="1091" spans="1:7" s="309" customFormat="1" ht="14.1" customHeight="1">
      <c r="A1091" s="730"/>
      <c r="B1091" s="503" t="str">
        <f>IF(MID(C1091,1,3)="KIT",_xlfn.XLOOKUP(C1091,Kits!C:C,Kits!B:B,"-",0,1),VLOOKUP(C1091,'Pricing source'!B:C,2,0))</f>
        <v>4010869594325</v>
      </c>
      <c r="C1091" s="523" t="s">
        <v>3217</v>
      </c>
      <c r="D1091" s="523"/>
      <c r="E1091" s="504" t="s">
        <v>4262</v>
      </c>
      <c r="F1091" s="505">
        <f>IFERROR(IF(MID(C1091,1,3)="KIT",VLOOKUP(C1091,Kits!C:P,14,0),VLOOKUP(C1091,'Pricing source'!B:L,3,0)),0)</f>
        <v>2681</v>
      </c>
      <c r="G1091" s="730"/>
    </row>
    <row r="1092" spans="1:7" s="309" customFormat="1" ht="14.1" customHeight="1">
      <c r="A1092" s="730"/>
      <c r="B1092" s="503" t="str">
        <f>IF(MID(C1092,1,3)="KIT",_xlfn.XLOOKUP(C1092,Kits!C:C,Kits!B:B,"-",0,1),VLOOKUP(C1092,'Pricing source'!B:C,2,0))</f>
        <v>4010869594332</v>
      </c>
      <c r="C1092" s="523" t="s">
        <v>3218</v>
      </c>
      <c r="D1092" s="523"/>
      <c r="E1092" s="504" t="s">
        <v>4263</v>
      </c>
      <c r="F1092" s="505">
        <f>IFERROR(IF(MID(C1092,1,3)="KIT",VLOOKUP(C1092,Kits!C:P,14,0),VLOOKUP(C1092,'Pricing source'!B:L,3,0)),0)</f>
        <v>3123</v>
      </c>
      <c r="G1092" s="730"/>
    </row>
    <row r="1093" spans="1:7" s="309" customFormat="1" ht="14.1" customHeight="1">
      <c r="A1093" s="730"/>
      <c r="B1093" s="503" t="str">
        <f>IF(MID(C1093,1,3)="KIT",_xlfn.XLOOKUP(C1093,Kits!C:C,Kits!B:B,"-",0,1),VLOOKUP(C1093,'Pricing source'!B:C,2,0))</f>
        <v>4010869594349</v>
      </c>
      <c r="C1093" s="523" t="s">
        <v>3219</v>
      </c>
      <c r="D1093" s="523"/>
      <c r="E1093" s="504" t="s">
        <v>4264</v>
      </c>
      <c r="F1093" s="505">
        <f>IFERROR(IF(MID(C1093,1,3)="KIT",VLOOKUP(C1093,Kits!C:P,14,0),VLOOKUP(C1093,'Pricing source'!B:L,3,0)),0)</f>
        <v>2559</v>
      </c>
      <c r="G1093" s="730"/>
    </row>
    <row r="1094" spans="1:7" s="309" customFormat="1" ht="14.1" customHeight="1">
      <c r="A1094" s="548"/>
      <c r="B1094" s="503" t="str">
        <f>IF(MID(C1094,1,3)="KIT",_xlfn.XLOOKUP(C1094,Kits!C:C,Kits!B:B,"-",0,1),VLOOKUP(C1094,'Pricing source'!B:C,2,0))</f>
        <v>4010869594356</v>
      </c>
      <c r="C1094" s="523" t="s">
        <v>3220</v>
      </c>
      <c r="D1094" s="523"/>
      <c r="E1094" s="504" t="s">
        <v>4265</v>
      </c>
      <c r="F1094" s="505">
        <f>IFERROR(IF(MID(C1094,1,3)="KIT",VLOOKUP(C1094,Kits!C:P,14,0),VLOOKUP(C1094,'Pricing source'!B:L,3,0)),0)</f>
        <v>2712</v>
      </c>
      <c r="G1094" s="730"/>
    </row>
    <row r="1095" spans="1:7" s="309" customFormat="1" ht="14.1" customHeight="1">
      <c r="A1095" s="548"/>
      <c r="B1095" s="508" t="str">
        <f>IF(MID(C1095,1,3)="KIT",_xlfn.XLOOKUP(C1095,Kits!C:C,Kits!B:B,"-",0,1),VLOOKUP(C1095,'Pricing source'!B:C,2,0))</f>
        <v>4010869594363</v>
      </c>
      <c r="C1095" s="509" t="s">
        <v>3221</v>
      </c>
      <c r="D1095" s="509"/>
      <c r="E1095" s="510" t="s">
        <v>4266</v>
      </c>
      <c r="F1095" s="511">
        <f>IFERROR(IF(MID(C1095,1,3)="KIT",VLOOKUP(C1095,Kits!C:P,14,0),VLOOKUP(C1095,'Pricing source'!B:L,3,0)),0)</f>
        <v>3156</v>
      </c>
      <c r="G1095" s="730"/>
    </row>
    <row r="1096" spans="1:7" s="309" customFormat="1" ht="14.1" customHeight="1">
      <c r="A1096" s="548"/>
      <c r="B1096" s="550"/>
      <c r="C1096" s="784"/>
      <c r="D1096" s="784"/>
      <c r="E1096" s="554"/>
      <c r="F1096" s="558"/>
      <c r="G1096" s="730"/>
    </row>
    <row r="1097" spans="1:7" s="322" customFormat="1" ht="14.1" customHeight="1">
      <c r="A1097" s="559" t="str">
        <f>'Títulos y textos'!A191</f>
        <v>UNIDADES CON VÁLVULA [B] (Sin inyección)</v>
      </c>
      <c r="B1097" s="785"/>
      <c r="C1097" s="786"/>
      <c r="D1097" s="786"/>
      <c r="E1097" s="554"/>
      <c r="F1097" s="787"/>
      <c r="G1097" s="785"/>
    </row>
    <row r="1098" spans="1:7" s="309" customFormat="1" ht="14.1" customHeight="1">
      <c r="A1098" s="730"/>
      <c r="B1098" s="499" t="str">
        <f>IF(MID(C1098,1,3)="KIT",_xlfn.XLOOKUP(C1098,Kits!C:C,Kits!B:B,"-",0,1),VLOOKUP(C1098,'Pricing source'!B:C,2,0))</f>
        <v>4010869594257</v>
      </c>
      <c r="C1098" s="500" t="s">
        <v>3210</v>
      </c>
      <c r="D1098" s="500"/>
      <c r="E1098" s="501" t="s">
        <v>4267</v>
      </c>
      <c r="F1098" s="502">
        <f>IFERROR(IF(MID(C1098,1,3)="KIT",VLOOKUP(C1098,Kits!C:P,14,0),VLOOKUP(C1098,'Pricing source'!B:L,3,0)),0)</f>
        <v>3087</v>
      </c>
      <c r="G1098" s="730"/>
    </row>
    <row r="1099" spans="1:7" s="309" customFormat="1" ht="14.1" customHeight="1">
      <c r="A1099" s="730"/>
      <c r="B1099" s="503" t="str">
        <f>IF(MID(C1099,1,3)="KIT",_xlfn.XLOOKUP(C1099,Kits!C:C,Kits!B:B,"-",0,1),VLOOKUP(C1099,'Pricing source'!B:C,2,0))</f>
        <v>4010869594264</v>
      </c>
      <c r="C1099" s="523" t="s">
        <v>3211</v>
      </c>
      <c r="D1099" s="523"/>
      <c r="E1099" s="504" t="s">
        <v>4268</v>
      </c>
      <c r="F1099" s="505">
        <f>IFERROR(IF(MID(C1099,1,3)="KIT",VLOOKUP(C1099,Kits!C:P,14,0),VLOOKUP(C1099,'Pricing source'!B:L,3,0)),0)</f>
        <v>3237</v>
      </c>
      <c r="G1099" s="730"/>
    </row>
    <row r="1100" spans="1:7" s="309" customFormat="1" ht="14.1" customHeight="1">
      <c r="A1100" s="730"/>
      <c r="B1100" s="503" t="str">
        <f>IF(MID(C1100,1,3)="KIT",_xlfn.XLOOKUP(C1100,Kits!C:C,Kits!B:B,"-",0,1),VLOOKUP(C1100,'Pricing source'!B:C,2,0))</f>
        <v>4010869594271</v>
      </c>
      <c r="C1100" s="523" t="s">
        <v>3212</v>
      </c>
      <c r="D1100" s="523"/>
      <c r="E1100" s="504" t="s">
        <v>4269</v>
      </c>
      <c r="F1100" s="505">
        <f>IFERROR(IF(MID(C1100,1,3)="KIT",VLOOKUP(C1100,Kits!C:P,14,0),VLOOKUP(C1100,'Pricing source'!B:L,3,0)),0)</f>
        <v>3731</v>
      </c>
      <c r="G1100" s="730"/>
    </row>
    <row r="1101" spans="1:7" s="309" customFormat="1" ht="14.1" customHeight="1">
      <c r="A1101" s="730"/>
      <c r="B1101" s="503" t="str">
        <f>IF(MID(C1101,1,3)="KIT",_xlfn.XLOOKUP(C1101,Kits!C:C,Kits!B:B,"-",0,1),VLOOKUP(C1101,'Pricing source'!B:C,2,0))</f>
        <v>4010869594288</v>
      </c>
      <c r="C1101" s="523" t="s">
        <v>3213</v>
      </c>
      <c r="D1101" s="523"/>
      <c r="E1101" s="504" t="s">
        <v>4276</v>
      </c>
      <c r="F1101" s="505">
        <f>IFERROR(IF(MID(C1101,1,3)="KIT",VLOOKUP(C1101,Kits!C:P,14,0),VLOOKUP(C1101,'Pricing source'!B:L,3,0)),0)</f>
        <v>3117</v>
      </c>
      <c r="G1101" s="730"/>
    </row>
    <row r="1102" spans="1:7" s="309" customFormat="1" ht="14.1" customHeight="1">
      <c r="A1102" s="548"/>
      <c r="B1102" s="503" t="str">
        <f>IF(MID(C1102,1,3)="KIT",_xlfn.XLOOKUP(C1102,Kits!C:C,Kits!B:B,"-",0,1),VLOOKUP(C1102,'Pricing source'!B:C,2,0))</f>
        <v>4010869594295</v>
      </c>
      <c r="C1102" s="523" t="s">
        <v>3214</v>
      </c>
      <c r="D1102" s="523"/>
      <c r="E1102" s="504" t="s">
        <v>4277</v>
      </c>
      <c r="F1102" s="505">
        <f>IFERROR(IF(MID(C1102,1,3)="KIT",VLOOKUP(C1102,Kits!C:P,14,0),VLOOKUP(C1102,'Pricing source'!B:L,3,0)),0)</f>
        <v>3270</v>
      </c>
      <c r="G1102" s="730"/>
    </row>
    <row r="1103" spans="1:7" s="309" customFormat="1" ht="14.1" customHeight="1">
      <c r="A1103" s="548"/>
      <c r="B1103" s="508" t="str">
        <f>IF(MID(C1103,1,3)="KIT",_xlfn.XLOOKUP(C1103,Kits!C:C,Kits!B:B,"-",0,1),VLOOKUP(C1103,'Pricing source'!B:C,2,0))</f>
        <v>4010869594301</v>
      </c>
      <c r="C1103" s="509" t="s">
        <v>3215</v>
      </c>
      <c r="D1103" s="509"/>
      <c r="E1103" s="510" t="s">
        <v>4278</v>
      </c>
      <c r="F1103" s="511">
        <f>IFERROR(IF(MID(C1103,1,3)="KIT",VLOOKUP(C1103,Kits!C:P,14,0),VLOOKUP(C1103,'Pricing source'!B:L,3,0)),0)</f>
        <v>3762</v>
      </c>
      <c r="G1103" s="730"/>
    </row>
    <row r="1104" spans="1:7" s="309" customFormat="1" ht="14.1" customHeight="1">
      <c r="A1104" s="548"/>
      <c r="B1104" s="550"/>
      <c r="C1104" s="784"/>
      <c r="D1104" s="784"/>
      <c r="E1104" s="554"/>
      <c r="F1104" s="558"/>
      <c r="G1104" s="730"/>
    </row>
    <row r="1105" spans="1:7" s="322" customFormat="1" ht="14.1" customHeight="1">
      <c r="A1105" s="559" t="str">
        <f>'Títulos y textos'!A192</f>
        <v>UNIDADES CON INYECCIÓN [F] (Sin válvula)</v>
      </c>
      <c r="B1105" s="785"/>
      <c r="C1105" s="786"/>
      <c r="D1105" s="786"/>
      <c r="E1105" s="554"/>
      <c r="F1105" s="787"/>
      <c r="G1105" s="785"/>
    </row>
    <row r="1106" spans="1:7" s="309" customFormat="1" ht="14.1" customHeight="1">
      <c r="A1106" s="730"/>
      <c r="B1106" s="499" t="str">
        <f>IF(MID(C1106,1,3)="KIT",_xlfn.XLOOKUP(C1106,Kits!C:C,Kits!B:B,"-",0,1),VLOOKUP(C1106,'Pricing source'!B:C,2,0))</f>
        <v>4010869594431</v>
      </c>
      <c r="C1106" s="500" t="s">
        <v>3228</v>
      </c>
      <c r="D1106" s="500"/>
      <c r="E1106" s="501" t="s">
        <v>4273</v>
      </c>
      <c r="F1106" s="502">
        <f>IFERROR(IF(MID(C1106,1,3)="KIT",VLOOKUP(C1106,Kits!C:P,14,0),VLOOKUP(C1106,'Pricing source'!B:L,3,0)),0)</f>
        <v>2731</v>
      </c>
      <c r="G1106" s="730"/>
    </row>
    <row r="1107" spans="1:7" s="309" customFormat="1" ht="14.1" customHeight="1">
      <c r="A1107" s="730"/>
      <c r="B1107" s="503" t="str">
        <f>IF(MID(C1107,1,3)="KIT",_xlfn.XLOOKUP(C1107,Kits!C:C,Kits!B:B,"-",0,1),VLOOKUP(C1107,'Pricing source'!B:C,2,0))</f>
        <v>4010869594448</v>
      </c>
      <c r="C1107" s="523" t="s">
        <v>3229</v>
      </c>
      <c r="D1107" s="523"/>
      <c r="E1107" s="504" t="s">
        <v>4274</v>
      </c>
      <c r="F1107" s="505">
        <f>IFERROR(IF(MID(C1107,1,3)="KIT",VLOOKUP(C1107,Kits!C:P,14,0),VLOOKUP(C1107,'Pricing source'!B:L,3,0)),0)</f>
        <v>2884</v>
      </c>
      <c r="G1107" s="730"/>
    </row>
    <row r="1108" spans="1:7" s="309" customFormat="1" ht="14.1" customHeight="1">
      <c r="A1108" s="730"/>
      <c r="B1108" s="503" t="str">
        <f>IF(MID(C1108,1,3)="KIT",_xlfn.XLOOKUP(C1108,Kits!C:C,Kits!B:B,"-",0,1),VLOOKUP(C1108,'Pricing source'!B:C,2,0))</f>
        <v>4010869594455</v>
      </c>
      <c r="C1108" s="523" t="s">
        <v>3230</v>
      </c>
      <c r="D1108" s="523"/>
      <c r="E1108" s="504" t="s">
        <v>4275</v>
      </c>
      <c r="F1108" s="505">
        <f>IFERROR(IF(MID(C1108,1,3)="KIT",VLOOKUP(C1108,Kits!C:P,14,0),VLOOKUP(C1108,'Pricing source'!B:L,3,0)),0)</f>
        <v>3325</v>
      </c>
      <c r="G1108" s="730"/>
    </row>
    <row r="1109" spans="1:7" s="309" customFormat="1" ht="14.1" customHeight="1">
      <c r="A1109" s="730"/>
      <c r="B1109" s="503" t="str">
        <f>IF(MID(C1109,1,3)="KIT",_xlfn.XLOOKUP(C1109,Kits!C:C,Kits!B:B,"-",0,1),VLOOKUP(C1109,'Pricing source'!B:C,2,0))</f>
        <v>4010869594462</v>
      </c>
      <c r="C1109" s="523" t="s">
        <v>3231</v>
      </c>
      <c r="D1109" s="523"/>
      <c r="E1109" s="504" t="s">
        <v>4279</v>
      </c>
      <c r="F1109" s="505">
        <f>IFERROR(IF(MID(C1109,1,3)="KIT",VLOOKUP(C1109,Kits!C:P,14,0),VLOOKUP(C1109,'Pricing source'!B:L,3,0)),0)</f>
        <v>2762</v>
      </c>
      <c r="G1109" s="730"/>
    </row>
    <row r="1110" spans="1:7" s="309" customFormat="1" ht="14.1" customHeight="1">
      <c r="A1110" s="548"/>
      <c r="B1110" s="503" t="str">
        <f>IF(MID(C1110,1,3)="KIT",_xlfn.XLOOKUP(C1110,Kits!C:C,Kits!B:B,"-",0,1),VLOOKUP(C1110,'Pricing source'!B:C,2,0))</f>
        <v>4010869594479</v>
      </c>
      <c r="C1110" s="523" t="s">
        <v>3232</v>
      </c>
      <c r="D1110" s="523"/>
      <c r="E1110" s="504" t="s">
        <v>4280</v>
      </c>
      <c r="F1110" s="505">
        <f>IFERROR(IF(MID(C1110,1,3)="KIT",VLOOKUP(C1110,Kits!C:P,14,0),VLOOKUP(C1110,'Pricing source'!B:L,3,0)),0)</f>
        <v>2914</v>
      </c>
      <c r="G1110" s="730"/>
    </row>
    <row r="1111" spans="1:7" s="309" customFormat="1" ht="14.1" customHeight="1">
      <c r="A1111" s="548"/>
      <c r="B1111" s="508" t="str">
        <f>IF(MID(C1111,1,3)="KIT",_xlfn.XLOOKUP(C1111,Kits!C:C,Kits!B:B,"-",0,1),VLOOKUP(C1111,'Pricing source'!B:C,2,0))</f>
        <v>4010869594486</v>
      </c>
      <c r="C1111" s="509" t="s">
        <v>3233</v>
      </c>
      <c r="D1111" s="509"/>
      <c r="E1111" s="510" t="s">
        <v>4281</v>
      </c>
      <c r="F1111" s="511">
        <f>IFERROR(IF(MID(C1111,1,3)="KIT",VLOOKUP(C1111,Kits!C:P,14,0),VLOOKUP(C1111,'Pricing source'!B:L,3,0)),0)</f>
        <v>3359</v>
      </c>
      <c r="G1111" s="730"/>
    </row>
    <row r="1112" spans="1:7" s="309" customFormat="1" ht="14.1" customHeight="1">
      <c r="A1112" s="548"/>
      <c r="B1112" s="550"/>
      <c r="C1112" s="784"/>
      <c r="D1112" s="784"/>
      <c r="E1112" s="554"/>
      <c r="F1112" s="558"/>
      <c r="G1112" s="730"/>
    </row>
    <row r="1113" spans="1:7" s="322" customFormat="1" ht="14.1" customHeight="1">
      <c r="A1113" s="559" t="str">
        <f>'Títulos y textos'!A193</f>
        <v>UNIDADES CON VÁLVULA E INYECCIÓN [E]</v>
      </c>
      <c r="B1113" s="785"/>
      <c r="C1113" s="786"/>
      <c r="D1113" s="786"/>
      <c r="E1113" s="554"/>
      <c r="F1113" s="787"/>
      <c r="G1113" s="785"/>
    </row>
    <row r="1114" spans="1:7" s="309" customFormat="1" ht="14.1" customHeight="1">
      <c r="A1114" s="730"/>
      <c r="B1114" s="499" t="str">
        <f>IF(MID(C1114,1,3)="KIT",_xlfn.XLOOKUP(C1114,Kits!C:C,Kits!B:B,"-",0,1),VLOOKUP(C1114,'Pricing source'!B:C,2,0))</f>
        <v>4010869594370</v>
      </c>
      <c r="C1114" s="500" t="s">
        <v>3222</v>
      </c>
      <c r="D1114" s="500"/>
      <c r="E1114" s="501" t="s">
        <v>4270</v>
      </c>
      <c r="F1114" s="502">
        <f>IFERROR(IF(MID(C1114,1,3)="KIT",VLOOKUP(C1114,Kits!C:P,14,0),VLOOKUP(C1114,'Pricing source'!B:L,3,0)),0)</f>
        <v>3287</v>
      </c>
      <c r="G1114" s="730"/>
    </row>
    <row r="1115" spans="1:7" s="309" customFormat="1" ht="14.1" customHeight="1">
      <c r="A1115" s="730"/>
      <c r="B1115" s="503" t="str">
        <f>IF(MID(C1115,1,3)="KIT",_xlfn.XLOOKUP(C1115,Kits!C:C,Kits!B:B,"-",0,1),VLOOKUP(C1115,'Pricing source'!B:C,2,0))</f>
        <v>4010869594387</v>
      </c>
      <c r="C1115" s="523" t="s">
        <v>3223</v>
      </c>
      <c r="D1115" s="523"/>
      <c r="E1115" s="504" t="s">
        <v>4271</v>
      </c>
      <c r="F1115" s="505">
        <f>IFERROR(IF(MID(C1115,1,3)="KIT",VLOOKUP(C1115,Kits!C:P,14,0),VLOOKUP(C1115,'Pricing source'!B:L,3,0)),0)</f>
        <v>3439</v>
      </c>
      <c r="G1115" s="730"/>
    </row>
    <row r="1116" spans="1:7" s="309" customFormat="1" ht="14.1" customHeight="1">
      <c r="A1116" s="730"/>
      <c r="B1116" s="503" t="str">
        <f>IF(MID(C1116,1,3)="KIT",_xlfn.XLOOKUP(C1116,Kits!C:C,Kits!B:B,"-",0,1),VLOOKUP(C1116,'Pricing source'!B:C,2,0))</f>
        <v>4010869594394</v>
      </c>
      <c r="C1116" s="523" t="s">
        <v>3224</v>
      </c>
      <c r="D1116" s="523"/>
      <c r="E1116" s="504" t="s">
        <v>4272</v>
      </c>
      <c r="F1116" s="505">
        <f>IFERROR(IF(MID(C1116,1,3)="KIT",VLOOKUP(C1116,Kits!C:P,14,0),VLOOKUP(C1116,'Pricing source'!B:L,3,0)),0)</f>
        <v>3934</v>
      </c>
      <c r="G1116" s="730"/>
    </row>
    <row r="1117" spans="1:7" s="309" customFormat="1" ht="14.1" customHeight="1">
      <c r="A1117" s="730"/>
      <c r="B1117" s="503" t="str">
        <f>IF(MID(C1117,1,3)="KIT",_xlfn.XLOOKUP(C1117,Kits!C:C,Kits!B:B,"-",0,1),VLOOKUP(C1117,'Pricing source'!B:C,2,0))</f>
        <v>4010869594400</v>
      </c>
      <c r="C1117" s="523" t="s">
        <v>3225</v>
      </c>
      <c r="D1117" s="523"/>
      <c r="E1117" s="504" t="s">
        <v>4282</v>
      </c>
      <c r="F1117" s="505">
        <f>IFERROR(IF(MID(C1117,1,3)="KIT",VLOOKUP(C1117,Kits!C:P,14,0),VLOOKUP(C1117,'Pricing source'!B:L,3,0)),0)</f>
        <v>3320</v>
      </c>
      <c r="G1117" s="730"/>
    </row>
    <row r="1118" spans="1:7" s="309" customFormat="1" ht="14.1" customHeight="1">
      <c r="A1118" s="548"/>
      <c r="B1118" s="503" t="str">
        <f>IF(MID(C1118,1,3)="KIT",_xlfn.XLOOKUP(C1118,Kits!C:C,Kits!B:B,"-",0,1),VLOOKUP(C1118,'Pricing source'!B:C,2,0))</f>
        <v>4010869594417</v>
      </c>
      <c r="C1118" s="523" t="s">
        <v>3226</v>
      </c>
      <c r="D1118" s="523"/>
      <c r="E1118" s="504" t="s">
        <v>4283</v>
      </c>
      <c r="F1118" s="505">
        <f>IFERROR(IF(MID(C1118,1,3)="KIT",VLOOKUP(C1118,Kits!C:P,14,0),VLOOKUP(C1118,'Pricing source'!B:L,3,0)),0)</f>
        <v>3473</v>
      </c>
      <c r="G1118" s="730"/>
    </row>
    <row r="1119" spans="1:7" s="309" customFormat="1" ht="14.1" customHeight="1">
      <c r="A1119" s="548"/>
      <c r="B1119" s="508" t="str">
        <f>IF(MID(C1119,1,3)="KIT",_xlfn.XLOOKUP(C1119,Kits!C:C,Kits!B:B,"-",0,1),VLOOKUP(C1119,'Pricing source'!B:C,2,0))</f>
        <v>4010869594424</v>
      </c>
      <c r="C1119" s="509" t="s">
        <v>3227</v>
      </c>
      <c r="D1119" s="509"/>
      <c r="E1119" s="510" t="s">
        <v>4284</v>
      </c>
      <c r="F1119" s="511">
        <f>IFERROR(IF(MID(C1119,1,3)="KIT",VLOOKUP(C1119,Kits!C:P,14,0),VLOOKUP(C1119,'Pricing source'!B:L,3,0)),0)</f>
        <v>3964</v>
      </c>
      <c r="G1119" s="730"/>
    </row>
    <row r="1120" spans="1:7" s="309" customFormat="1" ht="14.1" customHeight="1">
      <c r="A1120" s="548"/>
      <c r="B1120" s="550"/>
      <c r="C1120" s="784"/>
      <c r="D1120" s="784"/>
      <c r="E1120" s="554"/>
      <c r="F1120" s="558"/>
      <c r="G1120" s="730"/>
    </row>
    <row r="1121" spans="1:7">
      <c r="A1121" s="548"/>
      <c r="B1121" s="731"/>
      <c r="C1121" s="732"/>
      <c r="D1121" s="732"/>
      <c r="E1121" s="554"/>
      <c r="F1121" s="558"/>
      <c r="G1121" s="550"/>
    </row>
    <row r="1122" spans="1:7" ht="21">
      <c r="A1122" s="318" t="s">
        <v>1183</v>
      </c>
      <c r="B1122" s="318"/>
      <c r="C1122" s="318"/>
      <c r="D1122" s="318"/>
      <c r="E1122" s="318"/>
      <c r="F1122" s="318"/>
      <c r="G1122" s="550"/>
    </row>
    <row r="1123" spans="1:7" ht="18.75">
      <c r="A1123" s="800"/>
      <c r="B1123" s="731"/>
      <c r="C1123" s="732"/>
      <c r="D1123" s="732"/>
      <c r="E1123" s="554"/>
      <c r="F1123" s="558"/>
      <c r="G1123" s="550"/>
    </row>
    <row r="1124" spans="1:7" ht="18.75">
      <c r="A1124" s="555" t="s">
        <v>1184</v>
      </c>
      <c r="B1124" s="731"/>
      <c r="C1124" s="732"/>
      <c r="D1124" s="732"/>
      <c r="E1124" s="554"/>
      <c r="F1124" s="558"/>
      <c r="G1124" s="550"/>
    </row>
    <row r="1125" spans="1:7">
      <c r="A1125" s="317"/>
      <c r="B1125" s="317"/>
      <c r="C1125" s="317"/>
      <c r="D1125" s="317"/>
      <c r="E1125" s="317"/>
      <c r="F1125" s="317"/>
      <c r="G1125" s="550"/>
    </row>
    <row r="1126" spans="1:7">
      <c r="A1126" s="548"/>
      <c r="B1126" s="731"/>
      <c r="C1126" s="550"/>
      <c r="D1126" s="550"/>
      <c r="E1126" s="801"/>
      <c r="F1126" s="558"/>
      <c r="G1126" s="550"/>
    </row>
    <row r="1127" spans="1:7">
      <c r="A1127" s="802" t="s">
        <v>2021</v>
      </c>
      <c r="B1127" s="731"/>
      <c r="C1127" s="732"/>
      <c r="D1127" s="732"/>
      <c r="E1127" s="554"/>
      <c r="F1127" s="558"/>
      <c r="G1127" s="550"/>
    </row>
    <row r="1128" spans="1:7">
      <c r="A1128" s="548"/>
      <c r="B1128" s="499" t="str">
        <f>IF(MID(C1128,1,3)="KIT",_xlfn.XLOOKUP(C1128,Kits!C:C,Kits!B:B,"-",0,1),VLOOKUP(C1128,'Pricing source'!B:C,2,0))</f>
        <v>4010869384483</v>
      </c>
      <c r="C1128" s="529" t="s">
        <v>981</v>
      </c>
      <c r="D1128" s="529"/>
      <c r="E1128" s="501" t="s">
        <v>2840</v>
      </c>
      <c r="F1128" s="502">
        <f>IFERROR(IF(MID(C1128,1,3)="KIT",VLOOKUP(C1128,Kits!C:P,14,0),VLOOKUP(C1128,'Pricing source'!B:L,3,0)),0)</f>
        <v>1312</v>
      </c>
      <c r="G1128" s="550"/>
    </row>
    <row r="1129" spans="1:7">
      <c r="A1129" s="548"/>
      <c r="B1129" s="503" t="str">
        <f>IF(MID(C1129,1,3)="KIT",_xlfn.XLOOKUP(C1129,Kits!C:C,Kits!B:B,"-",0,1),VLOOKUP(C1129,'Pricing source'!B:C,2,0))</f>
        <v>5025232946266</v>
      </c>
      <c r="C1129" s="530" t="s">
        <v>167</v>
      </c>
      <c r="D1129" s="530"/>
      <c r="E1129" s="504" t="s">
        <v>4794</v>
      </c>
      <c r="F1129" s="505">
        <f>IFERROR(IF(MID(C1129,1,3)="KIT",VLOOKUP(C1129,Kits!C:P,14,0),VLOOKUP(C1129,'Pricing source'!B:L,3,0)),0)</f>
        <v>525</v>
      </c>
      <c r="G1129" s="550"/>
    </row>
    <row r="1130" spans="1:7">
      <c r="A1130" s="548"/>
      <c r="B1130" s="503" t="str">
        <f>IF(MID(C1130,1,3)="KIT",_xlfn.XLOOKUP(C1130,Kits!C:C,Kits!B:B,"-",0,1),VLOOKUP(C1130,'Pricing source'!B:C,2,0))</f>
        <v>5025232946495</v>
      </c>
      <c r="C1130" s="530" t="s">
        <v>161</v>
      </c>
      <c r="D1130" s="530"/>
      <c r="E1130" s="504" t="s">
        <v>2856</v>
      </c>
      <c r="F1130" s="505">
        <f>IFERROR(IF(MID(C1130,1,3)="KIT",VLOOKUP(C1130,Kits!C:P,14,0),VLOOKUP(C1130,'Pricing source'!B:L,3,0)),0)</f>
        <v>787</v>
      </c>
      <c r="G1130" s="550"/>
    </row>
    <row r="1131" spans="1:7">
      <c r="A1131" s="548"/>
      <c r="B1131" s="503" t="str">
        <f>IF(MID(C1131,1,3)="KIT",_xlfn.XLOOKUP(C1131,Kits!C:C,Kits!B:B,"-",0,1),VLOOKUP(C1131,'Pricing source'!B:C,2,0))</f>
        <v>4010869384476</v>
      </c>
      <c r="C1131" s="530" t="s">
        <v>984</v>
      </c>
      <c r="D1131" s="530"/>
      <c r="E1131" s="504" t="s">
        <v>2851</v>
      </c>
      <c r="F1131" s="505">
        <f>IFERROR(IF(MID(C1131,1,3)="KIT",VLOOKUP(C1131,Kits!C:P,14,0),VLOOKUP(C1131,'Pricing source'!B:L,3,0)),0)</f>
        <v>1404</v>
      </c>
      <c r="G1131" s="550"/>
    </row>
    <row r="1132" spans="1:7">
      <c r="A1132" s="548"/>
      <c r="B1132" s="503" t="str">
        <f>IF(MID(C1132,1,3)="KIT",_xlfn.XLOOKUP(C1132,Kits!C:C,Kits!B:B,"-",0,1),VLOOKUP(C1132,'Pricing source'!B:C,2,0))</f>
        <v>5025232946273</v>
      </c>
      <c r="C1132" s="530" t="s">
        <v>168</v>
      </c>
      <c r="D1132" s="530"/>
      <c r="E1132" s="504" t="s">
        <v>4795</v>
      </c>
      <c r="F1132" s="505">
        <f>IFERROR(IF(MID(C1132,1,3)="KIT",VLOOKUP(C1132,Kits!C:P,14,0),VLOOKUP(C1132,'Pricing source'!B:L,3,0)),0)</f>
        <v>568</v>
      </c>
      <c r="G1132" s="550"/>
    </row>
    <row r="1133" spans="1:7">
      <c r="A1133" s="548"/>
      <c r="B1133" s="503" t="str">
        <f>IF(MID(C1133,1,3)="KIT",_xlfn.XLOOKUP(C1133,Kits!C:C,Kits!B:B,"-",0,1),VLOOKUP(C1133,'Pricing source'!B:C,2,0))</f>
        <v>5025232946501</v>
      </c>
      <c r="C1133" s="530" t="s">
        <v>162</v>
      </c>
      <c r="D1133" s="530"/>
      <c r="E1133" s="504" t="s">
        <v>2858</v>
      </c>
      <c r="F1133" s="505">
        <f>IFERROR(IF(MID(C1133,1,3)="KIT",VLOOKUP(C1133,Kits!C:P,14,0),VLOOKUP(C1133,'Pricing source'!B:L,3,0)),0)</f>
        <v>836</v>
      </c>
      <c r="G1133" s="550"/>
    </row>
    <row r="1134" spans="1:7">
      <c r="A1134" s="548"/>
      <c r="B1134" s="503" t="str">
        <f>IF(MID(C1134,1,3)="KIT",_xlfn.XLOOKUP(C1134,Kits!C:C,Kits!B:B,"-",0,1),VLOOKUP(C1134,'Pricing source'!B:C,2,0))</f>
        <v>4010869384490</v>
      </c>
      <c r="C1134" s="530" t="s">
        <v>987</v>
      </c>
      <c r="D1134" s="530"/>
      <c r="E1134" s="504" t="s">
        <v>2852</v>
      </c>
      <c r="F1134" s="505">
        <f>IFERROR(IF(MID(C1134,1,3)="KIT",VLOOKUP(C1134,Kits!C:P,14,0),VLOOKUP(C1134,'Pricing source'!B:L,3,0)),0)</f>
        <v>1545</v>
      </c>
      <c r="G1134" s="550"/>
    </row>
    <row r="1135" spans="1:7">
      <c r="A1135" s="548"/>
      <c r="B1135" s="503" t="str">
        <f>IF(MID(C1135,1,3)="KIT",_xlfn.XLOOKUP(C1135,Kits!C:C,Kits!B:B,"-",0,1),VLOOKUP(C1135,'Pricing source'!B:C,2,0))</f>
        <v>5025232946280</v>
      </c>
      <c r="C1135" s="530" t="s">
        <v>169</v>
      </c>
      <c r="D1135" s="530"/>
      <c r="E1135" s="504" t="s">
        <v>4796</v>
      </c>
      <c r="F1135" s="505">
        <f>IFERROR(IF(MID(C1135,1,3)="KIT",VLOOKUP(C1135,Kits!C:P,14,0),VLOOKUP(C1135,'Pricing source'!B:L,3,0)),0)</f>
        <v>664</v>
      </c>
      <c r="G1135" s="550"/>
    </row>
    <row r="1136" spans="1:7">
      <c r="A1136" s="548"/>
      <c r="B1136" s="503" t="str">
        <f>IF(MID(C1136,1,3)="KIT",_xlfn.XLOOKUP(C1136,Kits!C:C,Kits!B:B,"-",0,1),VLOOKUP(C1136,'Pricing source'!B:C,2,0))</f>
        <v>5025232946518</v>
      </c>
      <c r="C1136" s="530" t="s">
        <v>163</v>
      </c>
      <c r="D1136" s="530"/>
      <c r="E1136" s="504" t="s">
        <v>2859</v>
      </c>
      <c r="F1136" s="505">
        <f>IFERROR(IF(MID(C1136,1,3)="KIT",VLOOKUP(C1136,Kits!C:P,14,0),VLOOKUP(C1136,'Pricing source'!B:L,3,0)),0)</f>
        <v>881</v>
      </c>
      <c r="G1136" s="550"/>
    </row>
    <row r="1137" spans="1:7">
      <c r="A1137" s="548"/>
      <c r="B1137" s="503" t="str">
        <f>IF(MID(C1137,1,3)="KIT",_xlfn.XLOOKUP(C1137,Kits!C:C,Kits!B:B,"-",0,1),VLOOKUP(C1137,'Pricing source'!B:C,2,0))</f>
        <v>4010869384537</v>
      </c>
      <c r="C1137" s="530" t="s">
        <v>988</v>
      </c>
      <c r="D1137" s="530"/>
      <c r="E1137" s="504" t="s">
        <v>2853</v>
      </c>
      <c r="F1137" s="505">
        <f>IFERROR(IF(MID(C1137,1,3)="KIT",VLOOKUP(C1137,Kits!C:P,14,0),VLOOKUP(C1137,'Pricing source'!B:L,3,0)),0)</f>
        <v>2027</v>
      </c>
      <c r="G1137" s="550"/>
    </row>
    <row r="1138" spans="1:7">
      <c r="A1138" s="548"/>
      <c r="B1138" s="503" t="str">
        <f>IF(MID(C1138,1,3)="KIT",_xlfn.XLOOKUP(C1138,Kits!C:C,Kits!B:B,"-",0,1),VLOOKUP(C1138,'Pricing source'!B:C,2,0))</f>
        <v>5025232946297</v>
      </c>
      <c r="C1138" s="530" t="s">
        <v>170</v>
      </c>
      <c r="D1138" s="530"/>
      <c r="E1138" s="504" t="s">
        <v>4797</v>
      </c>
      <c r="F1138" s="505">
        <f>IFERROR(IF(MID(C1138,1,3)="KIT",VLOOKUP(C1138,Kits!C:P,14,0),VLOOKUP(C1138,'Pricing source'!B:L,3,0)),0)</f>
        <v>847</v>
      </c>
      <c r="G1138" s="550"/>
    </row>
    <row r="1139" spans="1:7">
      <c r="A1139" s="548"/>
      <c r="B1139" s="503" t="str">
        <f>IF(MID(C1139,1,3)="KIT",_xlfn.XLOOKUP(C1139,Kits!C:C,Kits!B:B,"-",0,1),VLOOKUP(C1139,'Pricing source'!B:C,2,0))</f>
        <v>5025232946525</v>
      </c>
      <c r="C1139" s="530" t="s">
        <v>164</v>
      </c>
      <c r="D1139" s="530"/>
      <c r="E1139" s="504" t="s">
        <v>2860</v>
      </c>
      <c r="F1139" s="505">
        <f>IFERROR(IF(MID(C1139,1,3)="KIT",VLOOKUP(C1139,Kits!C:P,14,0),VLOOKUP(C1139,'Pricing source'!B:L,3,0)),0)</f>
        <v>1180</v>
      </c>
      <c r="G1139" s="550"/>
    </row>
    <row r="1140" spans="1:7">
      <c r="A1140" s="553"/>
      <c r="B1140" s="503" t="str">
        <f>IF(MID(C1140,1,3)="KIT",_xlfn.XLOOKUP(C1140,Kits!C:C,Kits!B:B,"-",0,1),VLOOKUP(C1140,'Pricing source'!B:C,2,0))</f>
        <v>4010869384544</v>
      </c>
      <c r="C1140" s="530" t="s">
        <v>991</v>
      </c>
      <c r="D1140" s="530"/>
      <c r="E1140" s="504" t="s">
        <v>2854</v>
      </c>
      <c r="F1140" s="505">
        <f>IFERROR(IF(MID(C1140,1,3)="KIT",VLOOKUP(C1140,Kits!C:P,14,0),VLOOKUP(C1140,'Pricing source'!B:L,3,0)),0)</f>
        <v>2674</v>
      </c>
      <c r="G1140" s="550"/>
    </row>
    <row r="1141" spans="1:7">
      <c r="A1141" s="548"/>
      <c r="B1141" s="503" t="str">
        <f>IF(MID(C1141,1,3)="KIT",_xlfn.XLOOKUP(C1141,Kits!C:C,Kits!B:B,"-",0,1),VLOOKUP(C1141,'Pricing source'!B:C,2,0))</f>
        <v>5025232946303</v>
      </c>
      <c r="C1141" s="530" t="s">
        <v>171</v>
      </c>
      <c r="D1141" s="530"/>
      <c r="E1141" s="504" t="s">
        <v>4798</v>
      </c>
      <c r="F1141" s="505">
        <f>IFERROR(IF(MID(C1141,1,3)="KIT",VLOOKUP(C1141,Kits!C:P,14,0),VLOOKUP(C1141,'Pricing source'!B:L,3,0)),0)</f>
        <v>1058</v>
      </c>
      <c r="G1141" s="550"/>
    </row>
    <row r="1142" spans="1:7">
      <c r="A1142" s="548"/>
      <c r="B1142" s="503" t="str">
        <f>IF(MID(C1142,1,3)="KIT",_xlfn.XLOOKUP(C1142,Kits!C:C,Kits!B:B,"-",0,1),VLOOKUP(C1142,'Pricing source'!B:C,2,0))</f>
        <v>5025232946532</v>
      </c>
      <c r="C1142" s="530" t="s">
        <v>165</v>
      </c>
      <c r="D1142" s="530"/>
      <c r="E1142" s="504" t="s">
        <v>2861</v>
      </c>
      <c r="F1142" s="505">
        <f>IFERROR(IF(MID(C1142,1,3)="KIT",VLOOKUP(C1142,Kits!C:P,14,0),VLOOKUP(C1142,'Pricing source'!B:L,3,0)),0)</f>
        <v>1616</v>
      </c>
      <c r="G1142" s="550"/>
    </row>
    <row r="1143" spans="1:7">
      <c r="A1143" s="548"/>
      <c r="B1143" s="503" t="str">
        <f>IF(MID(C1143,1,3)="KIT",_xlfn.XLOOKUP(C1143,Kits!C:C,Kits!B:B,"-",0,1),VLOOKUP(C1143,'Pricing source'!B:C,2,0))</f>
        <v>4010869384506</v>
      </c>
      <c r="C1143" s="530" t="s">
        <v>993</v>
      </c>
      <c r="D1143" s="530"/>
      <c r="E1143" s="504" t="s">
        <v>2855</v>
      </c>
      <c r="F1143" s="505">
        <f>IFERROR(IF(MID(C1143,1,3)="KIT",VLOOKUP(C1143,Kits!C:P,14,0),VLOOKUP(C1143,'Pricing source'!B:L,3,0)),0)</f>
        <v>4120</v>
      </c>
      <c r="G1143" s="550"/>
    </row>
    <row r="1144" spans="1:7">
      <c r="A1144" s="548"/>
      <c r="B1144" s="503" t="str">
        <f>IF(MID(C1144,1,3)="KIT",_xlfn.XLOOKUP(C1144,Kits!C:C,Kits!B:B,"-",0,1),VLOOKUP(C1144,'Pricing source'!B:C,2,0))</f>
        <v>5025232946310</v>
      </c>
      <c r="C1144" s="530" t="s">
        <v>172</v>
      </c>
      <c r="D1144" s="530"/>
      <c r="E1144" s="504" t="s">
        <v>4799</v>
      </c>
      <c r="F1144" s="505">
        <f>IFERROR(IF(MID(C1144,1,3)="KIT",VLOOKUP(C1144,Kits!C:P,14,0),VLOOKUP(C1144,'Pricing source'!B:L,3,0)),0)</f>
        <v>1623</v>
      </c>
      <c r="G1144" s="550"/>
    </row>
    <row r="1145" spans="1:7">
      <c r="A1145" s="548"/>
      <c r="B1145" s="527" t="str">
        <f>IF(MID(C1145,1,3)="KIT",_xlfn.XLOOKUP(C1145,Kits!C:C,Kits!B:B,"-",0,1),VLOOKUP(C1145,'Pricing source'!B:C,2,0))</f>
        <v>5025232946549</v>
      </c>
      <c r="C1145" s="532" t="s">
        <v>166</v>
      </c>
      <c r="D1145" s="532"/>
      <c r="E1145" s="510" t="s">
        <v>2862</v>
      </c>
      <c r="F1145" s="511">
        <f>IFERROR(IF(MID(C1145,1,3)="KIT",VLOOKUP(C1145,Kits!C:P,14,0),VLOOKUP(C1145,'Pricing source'!B:L,3,0)),0)</f>
        <v>2497</v>
      </c>
      <c r="G1145" s="550"/>
    </row>
    <row r="1146" spans="1:7">
      <c r="A1146" s="548"/>
      <c r="B1146" s="731"/>
      <c r="C1146" s="550"/>
      <c r="D1146" s="550"/>
      <c r="E1146" s="801"/>
      <c r="F1146" s="558"/>
      <c r="G1146" s="550"/>
    </row>
    <row r="1147" spans="1:7">
      <c r="A1147" s="802" t="s">
        <v>2603</v>
      </c>
      <c r="B1147" s="731"/>
      <c r="C1147" s="732"/>
      <c r="D1147" s="732"/>
      <c r="E1147" s="554"/>
      <c r="F1147" s="558"/>
      <c r="G1147" s="550"/>
    </row>
    <row r="1148" spans="1:7">
      <c r="A1148" s="548"/>
      <c r="B1148" s="499" t="str">
        <f>IF(MID(C1148,1,3)="KIT",_xlfn.XLOOKUP(C1148,Kits!C:C,Kits!B:B,"-",0,1),VLOOKUP(C1148,'Pricing source'!B:C,2,0))</f>
        <v>4010869384469</v>
      </c>
      <c r="C1148" s="529" t="s">
        <v>978</v>
      </c>
      <c r="D1148" s="529"/>
      <c r="E1148" s="501" t="s">
        <v>2840</v>
      </c>
      <c r="F1148" s="502">
        <f>IFERROR(IF(MID(C1148,1,3)="KIT",VLOOKUP(C1148,Kits!C:P,14,0),VLOOKUP(C1148,'Pricing source'!B:L,3,0)),0)</f>
        <v>1484</v>
      </c>
      <c r="G1148" s="550"/>
    </row>
    <row r="1149" spans="1:7">
      <c r="A1149" s="548"/>
      <c r="B1149" s="503" t="str">
        <f>IF(MID(C1149,1,3)="KIT",_xlfn.XLOOKUP(C1149,Kits!C:C,Kits!B:B,"-",0,1),VLOOKUP(C1149,'Pricing source'!B:C,2,0))</f>
        <v>5025232945467</v>
      </c>
      <c r="C1149" s="530" t="s">
        <v>174</v>
      </c>
      <c r="D1149" s="530"/>
      <c r="E1149" s="504" t="s">
        <v>4800</v>
      </c>
      <c r="F1149" s="505">
        <f>IFERROR(IF(MID(C1149,1,3)="KIT",VLOOKUP(C1149,Kits!C:P,14,0),VLOOKUP(C1149,'Pricing source'!B:L,3,0)),0)</f>
        <v>697</v>
      </c>
      <c r="G1149" s="550"/>
    </row>
    <row r="1150" spans="1:7">
      <c r="A1150" s="548"/>
      <c r="B1150" s="503" t="str">
        <f>IF(MID(C1150,1,3)="KIT",_xlfn.XLOOKUP(C1150,Kits!C:C,Kits!B:B,"-",0,1),VLOOKUP(C1150,'Pricing source'!B:C,2,0))</f>
        <v>5025232946495</v>
      </c>
      <c r="C1150" s="530" t="s">
        <v>161</v>
      </c>
      <c r="D1150" s="530"/>
      <c r="E1150" s="504" t="s">
        <v>2856</v>
      </c>
      <c r="F1150" s="505">
        <f>IFERROR(IF(MID(C1150,1,3)="KIT",VLOOKUP(C1150,Kits!C:P,14,0),VLOOKUP(C1150,'Pricing source'!B:L,3,0)),0)</f>
        <v>787</v>
      </c>
      <c r="G1150" s="550"/>
    </row>
    <row r="1151" spans="1:7">
      <c r="A1151" s="548"/>
      <c r="B1151" s="503" t="str">
        <f>IF(MID(C1151,1,3)="KIT",_xlfn.XLOOKUP(C1151,Kits!C:C,Kits!B:B,"-",0,1),VLOOKUP(C1151,'Pricing source'!B:C,2,0))</f>
        <v>4010869384551</v>
      </c>
      <c r="C1151" s="530" t="s">
        <v>979</v>
      </c>
      <c r="D1151" s="530"/>
      <c r="E1151" s="504" t="s">
        <v>2851</v>
      </c>
      <c r="F1151" s="505">
        <f>IFERROR(IF(MID(C1151,1,3)="KIT",VLOOKUP(C1151,Kits!C:P,14,0),VLOOKUP(C1151,'Pricing source'!B:L,3,0)),0)</f>
        <v>1577</v>
      </c>
      <c r="G1151" s="550"/>
    </row>
    <row r="1152" spans="1:7">
      <c r="A1152" s="548"/>
      <c r="B1152" s="503" t="str">
        <f>IF(MID(C1152,1,3)="KIT",_xlfn.XLOOKUP(C1152,Kits!C:C,Kits!B:B,"-",0,1),VLOOKUP(C1152,'Pricing source'!B:C,2,0))</f>
        <v>5025232945481</v>
      </c>
      <c r="C1152" s="530" t="s">
        <v>175</v>
      </c>
      <c r="D1152" s="530"/>
      <c r="E1152" s="504" t="s">
        <v>4801</v>
      </c>
      <c r="F1152" s="505">
        <f>IFERROR(IF(MID(C1152,1,3)="KIT",VLOOKUP(C1152,Kits!C:P,14,0),VLOOKUP(C1152,'Pricing source'!B:L,3,0)),0)</f>
        <v>741</v>
      </c>
      <c r="G1152" s="550"/>
    </row>
    <row r="1153" spans="1:7">
      <c r="A1153" s="548"/>
      <c r="B1153" s="503" t="str">
        <f>IF(MID(C1153,1,3)="KIT",_xlfn.XLOOKUP(C1153,Kits!C:C,Kits!B:B,"-",0,1),VLOOKUP(C1153,'Pricing source'!B:C,2,0))</f>
        <v>5025232946501</v>
      </c>
      <c r="C1153" s="530" t="s">
        <v>162</v>
      </c>
      <c r="D1153" s="530"/>
      <c r="E1153" s="504" t="s">
        <v>2858</v>
      </c>
      <c r="F1153" s="505">
        <f>IFERROR(IF(MID(C1153,1,3)="KIT",VLOOKUP(C1153,Kits!C:P,14,0),VLOOKUP(C1153,'Pricing source'!B:L,3,0)),0)</f>
        <v>836</v>
      </c>
      <c r="G1153" s="550"/>
    </row>
    <row r="1154" spans="1:7">
      <c r="A1154" s="553"/>
      <c r="B1154" s="503" t="str">
        <f>IF(MID(C1154,1,3)="KIT",_xlfn.XLOOKUP(C1154,Kits!C:C,Kits!B:B,"-",0,1),VLOOKUP(C1154,'Pricing source'!B:C,2,0))</f>
        <v>4010869384520</v>
      </c>
      <c r="C1154" s="530" t="s">
        <v>980</v>
      </c>
      <c r="D1154" s="530"/>
      <c r="E1154" s="504" t="s">
        <v>2852</v>
      </c>
      <c r="F1154" s="505">
        <f>IFERROR(IF(MID(C1154,1,3)="KIT",VLOOKUP(C1154,Kits!C:P,14,0),VLOOKUP(C1154,'Pricing source'!B:L,3,0)),0)</f>
        <v>1717</v>
      </c>
      <c r="G1154" s="550"/>
    </row>
    <row r="1155" spans="1:7">
      <c r="A1155" s="548"/>
      <c r="B1155" s="503" t="str">
        <f>IF(MID(C1155,1,3)="KIT",_xlfn.XLOOKUP(C1155,Kits!C:C,Kits!B:B,"-",0,1),VLOOKUP(C1155,'Pricing source'!B:C,2,0))</f>
        <v>5025232945504</v>
      </c>
      <c r="C1155" s="530" t="s">
        <v>176</v>
      </c>
      <c r="D1155" s="530"/>
      <c r="E1155" s="504" t="s">
        <v>4802</v>
      </c>
      <c r="F1155" s="505">
        <f>IFERROR(IF(MID(C1155,1,3)="KIT",VLOOKUP(C1155,Kits!C:P,14,0),VLOOKUP(C1155,'Pricing source'!B:L,3,0)),0)</f>
        <v>836</v>
      </c>
      <c r="G1155" s="550"/>
    </row>
    <row r="1156" spans="1:7">
      <c r="A1156" s="548"/>
      <c r="B1156" s="527" t="str">
        <f>IF(MID(C1156,1,3)="KIT",_xlfn.XLOOKUP(C1156,Kits!C:C,Kits!B:B,"-",0,1),VLOOKUP(C1156,'Pricing source'!B:C,2,0))</f>
        <v>5025232946518</v>
      </c>
      <c r="C1156" s="532" t="s">
        <v>163</v>
      </c>
      <c r="D1156" s="532"/>
      <c r="E1156" s="510" t="s">
        <v>2859</v>
      </c>
      <c r="F1156" s="511">
        <f>IFERROR(IF(MID(C1156,1,3)="KIT",VLOOKUP(C1156,Kits!C:P,14,0),VLOOKUP(C1156,'Pricing source'!B:L,3,0)),0)</f>
        <v>881</v>
      </c>
      <c r="G1156" s="550"/>
    </row>
    <row r="1157" spans="1:7">
      <c r="A1157" s="548"/>
      <c r="B1157" s="731"/>
      <c r="C1157" s="550"/>
      <c r="D1157" s="550"/>
      <c r="E1157" s="801"/>
      <c r="F1157" s="558"/>
      <c r="G1157" s="550"/>
    </row>
    <row r="1158" spans="1:7">
      <c r="A1158" s="802" t="s">
        <v>2869</v>
      </c>
      <c r="B1158" s="731"/>
      <c r="C1158" s="732"/>
      <c r="D1158" s="732"/>
      <c r="E1158" s="554"/>
      <c r="F1158" s="558"/>
      <c r="G1158" s="550"/>
    </row>
    <row r="1159" spans="1:7">
      <c r="A1159" s="548"/>
      <c r="B1159" s="499" t="str">
        <f>IF(MID(C1159,1,3)="KIT",_xlfn.XLOOKUP(C1159,Kits!C:C,Kits!B:B,"-",0,1),VLOOKUP(C1159,'Pricing source'!B:C,2,0))</f>
        <v>4010869384568</v>
      </c>
      <c r="C1159" s="529" t="s">
        <v>947</v>
      </c>
      <c r="D1159" s="529"/>
      <c r="E1159" s="501" t="s">
        <v>2942</v>
      </c>
      <c r="F1159" s="502">
        <f>IFERROR(IF(MID(C1159,1,3)="KIT",VLOOKUP(C1159,Kits!C:P,14,0),VLOOKUP(C1159,'Pricing source'!B:L,3,0)),0)</f>
        <v>917</v>
      </c>
      <c r="G1159" s="550"/>
    </row>
    <row r="1160" spans="1:7">
      <c r="A1160" s="548"/>
      <c r="B1160" s="503" t="str">
        <f>IF(MID(C1160,1,3)="KIT",_xlfn.XLOOKUP(C1160,Kits!C:C,Kits!B:B,"-",0,1),VLOOKUP(C1160,'Pricing source'!B:C,2,0))</f>
        <v>5025232946167</v>
      </c>
      <c r="C1160" s="530" t="s">
        <v>185</v>
      </c>
      <c r="D1160" s="530"/>
      <c r="E1160" s="504" t="s">
        <v>4803</v>
      </c>
      <c r="F1160" s="505">
        <f>IFERROR(IF(MID(C1160,1,3)="KIT",VLOOKUP(C1160,Kits!C:P,14,0),VLOOKUP(C1160,'Pricing source'!B:L,3,0)),0)</f>
        <v>403</v>
      </c>
      <c r="G1160" s="550"/>
    </row>
    <row r="1161" spans="1:7">
      <c r="A1161" s="548"/>
      <c r="B1161" s="503" t="str">
        <f>IF(MID(C1161,1,3)="KIT",_xlfn.XLOOKUP(C1161,Kits!C:C,Kits!B:B,"-",0,1),VLOOKUP(C1161,'Pricing source'!B:C,2,0))</f>
        <v>5025232946396</v>
      </c>
      <c r="C1161" s="530" t="s">
        <v>177</v>
      </c>
      <c r="D1161" s="530"/>
      <c r="E1161" s="504" t="s">
        <v>2891</v>
      </c>
      <c r="F1161" s="505">
        <f>IFERROR(IF(MID(C1161,1,3)="KIT",VLOOKUP(C1161,Kits!C:P,14,0),VLOOKUP(C1161,'Pricing source'!B:L,3,0)),0)</f>
        <v>514</v>
      </c>
      <c r="G1161" s="550"/>
    </row>
    <row r="1162" spans="1:7">
      <c r="A1162" s="548"/>
      <c r="B1162" s="503" t="str">
        <f>IF(MID(C1162,1,3)="KIT",_xlfn.XLOOKUP(C1162,Kits!C:C,Kits!B:B,"-",0,1),VLOOKUP(C1162,'Pricing source'!B:C,2,0))</f>
        <v>4010869384513</v>
      </c>
      <c r="C1162" s="530" t="s">
        <v>948</v>
      </c>
      <c r="D1162" s="530"/>
      <c r="E1162" s="504" t="s">
        <v>2943</v>
      </c>
      <c r="F1162" s="505">
        <f>IFERROR(IF(MID(C1162,1,3)="KIT",VLOOKUP(C1162,Kits!C:P,14,0),VLOOKUP(C1162,'Pricing source'!B:L,3,0)),0)</f>
        <v>1015</v>
      </c>
      <c r="G1162" s="550"/>
    </row>
    <row r="1163" spans="1:7">
      <c r="A1163" s="548"/>
      <c r="B1163" s="503" t="str">
        <f>IF(MID(C1163,1,3)="KIT",_xlfn.XLOOKUP(C1163,Kits!C:C,Kits!B:B,"-",0,1),VLOOKUP(C1163,'Pricing source'!B:C,2,0))</f>
        <v>5025232946174</v>
      </c>
      <c r="C1163" s="530" t="s">
        <v>186</v>
      </c>
      <c r="D1163" s="530"/>
      <c r="E1163" s="504" t="s">
        <v>4804</v>
      </c>
      <c r="F1163" s="505">
        <f>IFERROR(IF(MID(C1163,1,3)="KIT",VLOOKUP(C1163,Kits!C:P,14,0),VLOOKUP(C1163,'Pricing source'!B:L,3,0)),0)</f>
        <v>444</v>
      </c>
      <c r="G1163" s="550"/>
    </row>
    <row r="1164" spans="1:7">
      <c r="A1164" s="548"/>
      <c r="B1164" s="503" t="str">
        <f>IF(MID(C1164,1,3)="KIT",_xlfn.XLOOKUP(C1164,Kits!C:C,Kits!B:B,"-",0,1),VLOOKUP(C1164,'Pricing source'!B:C,2,0))</f>
        <v>5025232946402</v>
      </c>
      <c r="C1164" s="530" t="s">
        <v>178</v>
      </c>
      <c r="D1164" s="530"/>
      <c r="E1164" s="504" t="s">
        <v>2892</v>
      </c>
      <c r="F1164" s="505">
        <f>IFERROR(IF(MID(C1164,1,3)="KIT",VLOOKUP(C1164,Kits!C:P,14,0),VLOOKUP(C1164,'Pricing source'!B:L,3,0)),0)</f>
        <v>571</v>
      </c>
      <c r="G1164" s="550"/>
    </row>
    <row r="1165" spans="1:7">
      <c r="A1165" s="548"/>
      <c r="B1165" s="503" t="str">
        <f>IF(MID(C1165,1,3)="KIT",_xlfn.XLOOKUP(C1165,Kits!C:C,Kits!B:B,"-",0,1),VLOOKUP(C1165,'Pricing source'!B:C,2,0))</f>
        <v>4010869384629</v>
      </c>
      <c r="C1165" s="530" t="s">
        <v>949</v>
      </c>
      <c r="D1165" s="530"/>
      <c r="E1165" s="504" t="s">
        <v>2944</v>
      </c>
      <c r="F1165" s="505">
        <f>IFERROR(IF(MID(C1165,1,3)="KIT",VLOOKUP(C1165,Kits!C:P,14,0),VLOOKUP(C1165,'Pricing source'!B:L,3,0)),0)</f>
        <v>1127</v>
      </c>
      <c r="G1165" s="550"/>
    </row>
    <row r="1166" spans="1:7">
      <c r="A1166" s="548"/>
      <c r="B1166" s="503" t="str">
        <f>IF(MID(C1166,1,3)="KIT",_xlfn.XLOOKUP(C1166,Kits!C:C,Kits!B:B,"-",0,1),VLOOKUP(C1166,'Pricing source'!B:C,2,0))</f>
        <v>5025232946181</v>
      </c>
      <c r="C1166" s="530" t="s">
        <v>187</v>
      </c>
      <c r="D1166" s="530"/>
      <c r="E1166" s="504" t="s">
        <v>4805</v>
      </c>
      <c r="F1166" s="505">
        <f>IFERROR(IF(MID(C1166,1,3)="KIT",VLOOKUP(C1166,Kits!C:P,14,0),VLOOKUP(C1166,'Pricing source'!B:L,3,0)),0)</f>
        <v>496</v>
      </c>
      <c r="G1166" s="550"/>
    </row>
    <row r="1167" spans="1:7">
      <c r="A1167" s="548"/>
      <c r="B1167" s="503" t="str">
        <f>IF(MID(C1167,1,3)="KIT",_xlfn.XLOOKUP(C1167,Kits!C:C,Kits!B:B,"-",0,1),VLOOKUP(C1167,'Pricing source'!B:C,2,0))</f>
        <v>5025232946419</v>
      </c>
      <c r="C1167" s="530" t="s">
        <v>179</v>
      </c>
      <c r="D1167" s="530"/>
      <c r="E1167" s="504" t="s">
        <v>2893</v>
      </c>
      <c r="F1167" s="505">
        <f>IFERROR(IF(MID(C1167,1,3)="KIT",VLOOKUP(C1167,Kits!C:P,14,0),VLOOKUP(C1167,'Pricing source'!B:L,3,0)),0)</f>
        <v>631</v>
      </c>
      <c r="G1167" s="550"/>
    </row>
    <row r="1168" spans="1:7">
      <c r="A1168" s="553"/>
      <c r="B1168" s="503" t="str">
        <f>IF(MID(C1168,1,3)="KIT",_xlfn.XLOOKUP(C1168,Kits!C:C,Kits!B:B,"-",0,1),VLOOKUP(C1168,'Pricing source'!B:C,2,0))</f>
        <v>4010869384636</v>
      </c>
      <c r="C1168" s="530" t="s">
        <v>950</v>
      </c>
      <c r="D1168" s="530"/>
      <c r="E1168" s="504" t="s">
        <v>2945</v>
      </c>
      <c r="F1168" s="505">
        <f>IFERROR(IF(MID(C1168,1,3)="KIT",VLOOKUP(C1168,Kits!C:P,14,0),VLOOKUP(C1168,'Pricing source'!B:L,3,0)),0)</f>
        <v>1599</v>
      </c>
      <c r="G1168" s="550"/>
    </row>
    <row r="1169" spans="1:7">
      <c r="A1169" s="548"/>
      <c r="B1169" s="503" t="str">
        <f>IF(MID(C1169,1,3)="KIT",_xlfn.XLOOKUP(C1169,Kits!C:C,Kits!B:B,"-",0,1),VLOOKUP(C1169,'Pricing source'!B:C,2,0))</f>
        <v>5025232946198</v>
      </c>
      <c r="C1169" s="530" t="s">
        <v>188</v>
      </c>
      <c r="D1169" s="530"/>
      <c r="E1169" s="504" t="s">
        <v>4806</v>
      </c>
      <c r="F1169" s="505">
        <f>IFERROR(IF(MID(C1169,1,3)="KIT",VLOOKUP(C1169,Kits!C:P,14,0),VLOOKUP(C1169,'Pricing source'!B:L,3,0)),0)</f>
        <v>633</v>
      </c>
      <c r="G1169" s="550"/>
    </row>
    <row r="1170" spans="1:7">
      <c r="A1170" s="548"/>
      <c r="B1170" s="503" t="str">
        <f>IF(MID(C1170,1,3)="KIT",_xlfn.XLOOKUP(C1170,Kits!C:C,Kits!B:B,"-",0,1),VLOOKUP(C1170,'Pricing source'!B:C,2,0))</f>
        <v>5025232946426</v>
      </c>
      <c r="C1170" s="530" t="s">
        <v>180</v>
      </c>
      <c r="D1170" s="530"/>
      <c r="E1170" s="504" t="s">
        <v>2894</v>
      </c>
      <c r="F1170" s="505">
        <f>IFERROR(IF(MID(C1170,1,3)="KIT",VLOOKUP(C1170,Kits!C:P,14,0),VLOOKUP(C1170,'Pricing source'!B:L,3,0)),0)</f>
        <v>966</v>
      </c>
      <c r="G1170" s="550"/>
    </row>
    <row r="1171" spans="1:7">
      <c r="A1171" s="548"/>
      <c r="B1171" s="503" t="str">
        <f>IF(MID(C1171,1,3)="KIT",_xlfn.XLOOKUP(C1171,Kits!C:C,Kits!B:B,"-",0,1),VLOOKUP(C1171,'Pricing source'!B:C,2,0))</f>
        <v>4010869384605</v>
      </c>
      <c r="C1171" s="530" t="s">
        <v>951</v>
      </c>
      <c r="D1171" s="530"/>
      <c r="E1171" s="504" t="s">
        <v>2946</v>
      </c>
      <c r="F1171" s="505">
        <f>IFERROR(IF(MID(C1171,1,3)="KIT",VLOOKUP(C1171,Kits!C:P,14,0),VLOOKUP(C1171,'Pricing source'!B:L,3,0)),0)</f>
        <v>2516</v>
      </c>
      <c r="G1171" s="550"/>
    </row>
    <row r="1172" spans="1:7">
      <c r="A1172" s="548"/>
      <c r="B1172" s="503" t="str">
        <f>IF(MID(C1172,1,3)="KIT",_xlfn.XLOOKUP(C1172,Kits!C:C,Kits!B:B,"-",0,1),VLOOKUP(C1172,'Pricing source'!B:C,2,0))</f>
        <v>5025232946204</v>
      </c>
      <c r="C1172" s="530" t="s">
        <v>189</v>
      </c>
      <c r="D1172" s="530"/>
      <c r="E1172" s="504" t="s">
        <v>4807</v>
      </c>
      <c r="F1172" s="505">
        <f>IFERROR(IF(MID(C1172,1,3)="KIT",VLOOKUP(C1172,Kits!C:P,14,0),VLOOKUP(C1172,'Pricing source'!B:L,3,0)),0)</f>
        <v>996</v>
      </c>
      <c r="G1172" s="550"/>
    </row>
    <row r="1173" spans="1:7">
      <c r="A1173" s="548"/>
      <c r="B1173" s="503" t="str">
        <f>IF(MID(C1173,1,3)="KIT",_xlfn.XLOOKUP(C1173,Kits!C:C,Kits!B:B,"-",0,1),VLOOKUP(C1173,'Pricing source'!B:C,2,0))</f>
        <v>5025232946433</v>
      </c>
      <c r="C1173" s="530" t="s">
        <v>181</v>
      </c>
      <c r="D1173" s="530"/>
      <c r="E1173" s="504" t="s">
        <v>2895</v>
      </c>
      <c r="F1173" s="505">
        <f>IFERROR(IF(MID(C1173,1,3)="KIT",VLOOKUP(C1173,Kits!C:P,14,0),VLOOKUP(C1173,'Pricing source'!B:L,3,0)),0)</f>
        <v>1520</v>
      </c>
      <c r="G1173" s="550"/>
    </row>
    <row r="1174" spans="1:7">
      <c r="A1174" s="548"/>
      <c r="B1174" s="503" t="str">
        <f>IF(MID(C1174,1,3)="KIT",_xlfn.XLOOKUP(C1174,Kits!C:C,Kits!B:B,"-",0,1),VLOOKUP(C1174,'Pricing source'!B:C,2,0))</f>
        <v>4010869384643</v>
      </c>
      <c r="C1174" s="530" t="s">
        <v>952</v>
      </c>
      <c r="D1174" s="530"/>
      <c r="E1174" s="504" t="s">
        <v>2901</v>
      </c>
      <c r="F1174" s="505">
        <f>IFERROR(IF(MID(C1174,1,3)="KIT",VLOOKUP(C1174,Kits!C:P,14,0),VLOOKUP(C1174,'Pricing source'!B:L,3,0)),0)</f>
        <v>3096</v>
      </c>
      <c r="G1174" s="550"/>
    </row>
    <row r="1175" spans="1:7">
      <c r="A1175" s="548"/>
      <c r="B1175" s="503" t="str">
        <f>IF(MID(C1175,1,3)="KIT",_xlfn.XLOOKUP(C1175,Kits!C:C,Kits!B:B,"-",0,1),VLOOKUP(C1175,'Pricing source'!B:C,2,0))</f>
        <v>5025232946211</v>
      </c>
      <c r="C1175" s="530" t="s">
        <v>190</v>
      </c>
      <c r="D1175" s="530"/>
      <c r="E1175" s="504" t="s">
        <v>4808</v>
      </c>
      <c r="F1175" s="505">
        <f>IFERROR(IF(MID(C1175,1,3)="KIT",VLOOKUP(C1175,Kits!C:P,14,0),VLOOKUP(C1175,'Pricing source'!B:L,3,0)),0)</f>
        <v>1227</v>
      </c>
      <c r="G1175" s="550"/>
    </row>
    <row r="1176" spans="1:7">
      <c r="A1176" s="548"/>
      <c r="B1176" s="503" t="str">
        <f>IF(MID(C1176,1,3)="KIT",_xlfn.XLOOKUP(C1176,Kits!C:C,Kits!B:B,"-",0,1),VLOOKUP(C1176,'Pricing source'!B:C,2,0))</f>
        <v>5025232946440</v>
      </c>
      <c r="C1176" s="530" t="s">
        <v>182</v>
      </c>
      <c r="D1176" s="530"/>
      <c r="E1176" s="504" t="s">
        <v>2896</v>
      </c>
      <c r="F1176" s="505">
        <f>IFERROR(IF(MID(C1176,1,3)="KIT",VLOOKUP(C1176,Kits!C:P,14,0),VLOOKUP(C1176,'Pricing source'!B:L,3,0)),0)</f>
        <v>1869</v>
      </c>
      <c r="G1176" s="550"/>
    </row>
    <row r="1177" spans="1:7">
      <c r="A1177" s="548"/>
      <c r="B1177" s="503" t="str">
        <f>IF(MID(C1177,1,3)="KIT",_xlfn.XLOOKUP(C1177,Kits!C:C,Kits!B:B,"-",0,1),VLOOKUP(C1177,'Pricing source'!B:C,2,0))</f>
        <v>4010869384612</v>
      </c>
      <c r="C1177" s="530" t="s">
        <v>953</v>
      </c>
      <c r="D1177" s="530"/>
      <c r="E1177" s="504" t="s">
        <v>2902</v>
      </c>
      <c r="F1177" s="505">
        <f>IFERROR(IF(MID(C1177,1,3)="KIT",VLOOKUP(C1177,Kits!C:P,14,0),VLOOKUP(C1177,'Pricing source'!B:L,3,0)),0)</f>
        <v>3593</v>
      </c>
      <c r="G1177" s="550"/>
    </row>
    <row r="1178" spans="1:7">
      <c r="A1178" s="548"/>
      <c r="B1178" s="503" t="str">
        <f>IF(MID(C1178,1,3)="KIT",_xlfn.XLOOKUP(C1178,Kits!C:C,Kits!B:B,"-",0,1),VLOOKUP(C1178,'Pricing source'!B:C,2,0))</f>
        <v>5025232946228</v>
      </c>
      <c r="C1178" s="530" t="s">
        <v>191</v>
      </c>
      <c r="D1178" s="530"/>
      <c r="E1178" s="504" t="s">
        <v>4809</v>
      </c>
      <c r="F1178" s="505">
        <f>IFERROR(IF(MID(C1178,1,3)="KIT",VLOOKUP(C1178,Kits!C:P,14,0),VLOOKUP(C1178,'Pricing source'!B:L,3,0)),0)</f>
        <v>1426</v>
      </c>
      <c r="G1178" s="550"/>
    </row>
    <row r="1179" spans="1:7">
      <c r="A1179" s="548"/>
      <c r="B1179" s="1044" t="str">
        <f>IF(MID(C1179,1,3)="KIT",_xlfn.XLOOKUP(C1179,Kits!C:C,Kits!B:B,"-",0,1),VLOOKUP(C1179,'Pricing source'!B:C,2,0))</f>
        <v>5025232946457</v>
      </c>
      <c r="C1179" s="532" t="s">
        <v>183</v>
      </c>
      <c r="D1179" s="532"/>
      <c r="E1179" s="510" t="s">
        <v>2897</v>
      </c>
      <c r="F1179" s="511">
        <f>IFERROR(IF(MID(C1179,1,3)="KIT",VLOOKUP(C1179,Kits!C:P,14,0),VLOOKUP(C1179,'Pricing source'!B:L,3,0)),0)</f>
        <v>2167</v>
      </c>
      <c r="G1179" s="550"/>
    </row>
    <row r="1180" spans="1:7">
      <c r="A1180" s="548"/>
      <c r="B1180" s="797"/>
      <c r="C1180" s="550"/>
      <c r="D1180" s="550"/>
      <c r="E1180" s="554"/>
      <c r="F1180" s="558"/>
      <c r="G1180" s="550"/>
    </row>
    <row r="1181" spans="1:7">
      <c r="A1181" s="803" t="s">
        <v>1214</v>
      </c>
      <c r="B1181" s="731"/>
      <c r="C1181" s="732"/>
      <c r="D1181" s="732"/>
      <c r="E1181" s="554"/>
      <c r="F1181" s="558"/>
      <c r="G1181" s="550"/>
    </row>
    <row r="1182" spans="1:7">
      <c r="A1182" s="548"/>
      <c r="B1182" s="499" t="str">
        <f>IF(MID(C1182,1,3)="KIT",_xlfn.XLOOKUP(C1182,Kits!C:C,Kits!B:B,"-",0,1),VLOOKUP(C1182,'Pricing source'!B:C,2,0))</f>
        <v>-</v>
      </c>
      <c r="C1182" s="529" t="s">
        <v>2804</v>
      </c>
      <c r="D1182" s="529"/>
      <c r="E1182" s="501"/>
      <c r="F1182" s="502">
        <f>IFERROR(IF(MID(C1182,1,3)="KIT",VLOOKUP(C1182,Kits!C:P,14,0),VLOOKUP(C1182,'Pricing source'!B:L,3,0)),0)</f>
        <v>1452</v>
      </c>
      <c r="G1182" s="550"/>
    </row>
    <row r="1183" spans="1:7">
      <c r="A1183" s="548"/>
      <c r="B1183" s="503" t="str">
        <f>IF(MID(C1183,1,3)="KIT",_xlfn.XLOOKUP(C1183,Kits!C:C,Kits!B:B,"-",0,1),VLOOKUP(C1183,'Pricing source'!B:C,2,0))</f>
        <v>5025232974801</v>
      </c>
      <c r="C1183" s="530" t="s">
        <v>2809</v>
      </c>
      <c r="D1183" s="530"/>
      <c r="E1183" s="504" t="s">
        <v>2907</v>
      </c>
      <c r="F1183" s="505">
        <f>IFERROR(IF(MID(C1183,1,3)="KIT",VLOOKUP(C1183,Kits!C:P,14,0),VLOOKUP(C1183,'Pricing source'!B:L,3,0)),0)</f>
        <v>521</v>
      </c>
      <c r="G1183" s="550"/>
    </row>
    <row r="1184" spans="1:7">
      <c r="A1184" s="548"/>
      <c r="B1184" s="503" t="str">
        <f>IF(MID(C1184,1,3)="KIT",_xlfn.XLOOKUP(C1184,Kits!C:C,Kits!B:B,"-",0,1),VLOOKUP(C1184,'Pricing source'!B:C,2,0))</f>
        <v>5025232974856</v>
      </c>
      <c r="C1184" s="530" t="s">
        <v>2810</v>
      </c>
      <c r="D1184" s="530"/>
      <c r="E1184" s="504" t="s">
        <v>3020</v>
      </c>
      <c r="F1184" s="505">
        <f>IFERROR(IF(MID(C1184,1,3)="KIT",VLOOKUP(C1184,Kits!C:P,14,0),VLOOKUP(C1184,'Pricing source'!B:L,3,0)),0)</f>
        <v>931</v>
      </c>
      <c r="G1184" s="550"/>
    </row>
    <row r="1185" spans="1:7">
      <c r="A1185" s="548"/>
      <c r="B1185" s="503" t="str">
        <f>IF(MID(C1185,1,3)="KIT",_xlfn.XLOOKUP(C1185,Kits!C:C,Kits!B:B,"-",0,1),VLOOKUP(C1185,'Pricing source'!B:C,2,0))</f>
        <v>-</v>
      </c>
      <c r="C1185" s="530" t="s">
        <v>2805</v>
      </c>
      <c r="D1185" s="530"/>
      <c r="E1185" s="504"/>
      <c r="F1185" s="505">
        <f>IFERROR(IF(MID(C1185,1,3)="KIT",VLOOKUP(C1185,Kits!C:P,14,0),VLOOKUP(C1185,'Pricing source'!B:L,3,0)),0)</f>
        <v>1567</v>
      </c>
      <c r="G1185" s="550"/>
    </row>
    <row r="1186" spans="1:7">
      <c r="A1186" s="548"/>
      <c r="B1186" s="503" t="str">
        <f>IF(MID(C1186,1,3)="KIT",_xlfn.XLOOKUP(C1186,Kits!C:C,Kits!B:B,"-",0,1),VLOOKUP(C1186,'Pricing source'!B:C,2,0))</f>
        <v>5025232974818</v>
      </c>
      <c r="C1186" s="530" t="s">
        <v>2811</v>
      </c>
      <c r="D1186" s="530"/>
      <c r="E1186" s="504" t="s">
        <v>2908</v>
      </c>
      <c r="F1186" s="505">
        <f>IFERROR(IF(MID(C1186,1,3)="KIT",VLOOKUP(C1186,Kits!C:P,14,0),VLOOKUP(C1186,'Pricing source'!B:L,3,0)),0)</f>
        <v>586</v>
      </c>
      <c r="G1186" s="550"/>
    </row>
    <row r="1187" spans="1:7">
      <c r="A1187" s="548"/>
      <c r="B1187" s="503" t="str">
        <f>IF(MID(C1187,1,3)="KIT",_xlfn.XLOOKUP(C1187,Kits!C:C,Kits!B:B,"-",0,1),VLOOKUP(C1187,'Pricing source'!B:C,2,0))</f>
        <v>5025232974863</v>
      </c>
      <c r="C1187" s="530" t="s">
        <v>2812</v>
      </c>
      <c r="D1187" s="530"/>
      <c r="E1187" s="504" t="s">
        <v>3021</v>
      </c>
      <c r="F1187" s="505">
        <f>IFERROR(IF(MID(C1187,1,3)="KIT",VLOOKUP(C1187,Kits!C:P,14,0),VLOOKUP(C1187,'Pricing source'!B:L,3,0)),0)</f>
        <v>981</v>
      </c>
      <c r="G1187" s="550"/>
    </row>
    <row r="1188" spans="1:7">
      <c r="A1188" s="548"/>
      <c r="B1188" s="503" t="str">
        <f>IF(MID(C1188,1,3)="KIT",_xlfn.XLOOKUP(C1188,Kits!C:C,Kits!B:B,"-",0,1),VLOOKUP(C1188,'Pricing source'!B:C,2,0))</f>
        <v>-</v>
      </c>
      <c r="C1188" s="530" t="s">
        <v>2806</v>
      </c>
      <c r="D1188" s="530"/>
      <c r="E1188" s="504"/>
      <c r="F1188" s="505">
        <f>IFERROR(IF(MID(C1188,1,3)="KIT",VLOOKUP(C1188,Kits!C:P,14,0),VLOOKUP(C1188,'Pricing source'!B:L,3,0)),0)</f>
        <v>2429</v>
      </c>
      <c r="G1188" s="550"/>
    </row>
    <row r="1189" spans="1:7">
      <c r="A1189" s="548"/>
      <c r="B1189" s="503" t="str">
        <f>IF(MID(C1189,1,3)="KIT",_xlfn.XLOOKUP(C1189,Kits!C:C,Kits!B:B,"-",0,1),VLOOKUP(C1189,'Pricing source'!B:C,2,0))</f>
        <v>5025232974825</v>
      </c>
      <c r="C1189" s="530" t="s">
        <v>2813</v>
      </c>
      <c r="D1189" s="530"/>
      <c r="E1189" s="504" t="s">
        <v>2909</v>
      </c>
      <c r="F1189" s="505">
        <f>IFERROR(IF(MID(C1189,1,3)="KIT",VLOOKUP(C1189,Kits!C:P,14,0),VLOOKUP(C1189,'Pricing source'!B:L,3,0)),0)</f>
        <v>840</v>
      </c>
      <c r="G1189" s="550"/>
    </row>
    <row r="1190" spans="1:7">
      <c r="A1190" s="548"/>
      <c r="B1190" s="503" t="str">
        <f>IF(MID(C1190,1,3)="KIT",_xlfn.XLOOKUP(C1190,Kits!C:C,Kits!B:B,"-",0,1),VLOOKUP(C1190,'Pricing source'!B:C,2,0))</f>
        <v>5025232974870</v>
      </c>
      <c r="C1190" s="530" t="s">
        <v>2814</v>
      </c>
      <c r="D1190" s="530"/>
      <c r="E1190" s="504" t="s">
        <v>3022</v>
      </c>
      <c r="F1190" s="505">
        <f>IFERROR(IF(MID(C1190,1,3)="KIT",VLOOKUP(C1190,Kits!C:P,14,0),VLOOKUP(C1190,'Pricing source'!B:L,3,0)),0)</f>
        <v>1589</v>
      </c>
      <c r="G1190" s="550"/>
    </row>
    <row r="1191" spans="1:7">
      <c r="A1191" s="548"/>
      <c r="B1191" s="503" t="str">
        <f>IF(MID(C1191,1,3)="KIT",_xlfn.XLOOKUP(C1191,Kits!C:C,Kits!B:B,"-",0,1),VLOOKUP(C1191,'Pricing source'!B:C,2,0))</f>
        <v>-</v>
      </c>
      <c r="C1191" s="530" t="s">
        <v>2807</v>
      </c>
      <c r="D1191" s="530"/>
      <c r="E1191" s="504"/>
      <c r="F1191" s="505">
        <f>IFERROR(IF(MID(C1191,1,3)="KIT",VLOOKUP(C1191,Kits!C:P,14,0),VLOOKUP(C1191,'Pricing source'!B:L,3,0)),0)</f>
        <v>2663</v>
      </c>
      <c r="G1191" s="550"/>
    </row>
    <row r="1192" spans="1:7">
      <c r="A1192" s="548"/>
      <c r="B1192" s="503" t="str">
        <f>IF(MID(C1192,1,3)="KIT",_xlfn.XLOOKUP(C1192,Kits!C:C,Kits!B:B,"-",0,1),VLOOKUP(C1192,'Pricing source'!B:C,2,0))</f>
        <v>5025232974832</v>
      </c>
      <c r="C1192" s="530" t="s">
        <v>2815</v>
      </c>
      <c r="D1192" s="530"/>
      <c r="E1192" s="504" t="s">
        <v>2910</v>
      </c>
      <c r="F1192" s="505">
        <f>IFERROR(IF(MID(C1192,1,3)="KIT",VLOOKUP(C1192,Kits!C:P,14,0),VLOOKUP(C1192,'Pricing source'!B:L,3,0)),0)</f>
        <v>879</v>
      </c>
      <c r="G1192" s="550"/>
    </row>
    <row r="1193" spans="1:7">
      <c r="A1193" s="548"/>
      <c r="B1193" s="503" t="str">
        <f>IF(MID(C1193,1,3)="KIT",_xlfn.XLOOKUP(C1193,Kits!C:C,Kits!B:B,"-",0,1),VLOOKUP(C1193,'Pricing source'!B:C,2,0))</f>
        <v>5025232974887</v>
      </c>
      <c r="C1193" s="530" t="s">
        <v>2816</v>
      </c>
      <c r="D1193" s="530"/>
      <c r="E1193" s="504" t="s">
        <v>3023</v>
      </c>
      <c r="F1193" s="505">
        <f>IFERROR(IF(MID(C1193,1,3)="KIT",VLOOKUP(C1193,Kits!C:P,14,0),VLOOKUP(C1193,'Pricing source'!B:L,3,0)),0)</f>
        <v>1784</v>
      </c>
      <c r="G1193" s="550"/>
    </row>
    <row r="1194" spans="1:7">
      <c r="A1194" s="548"/>
      <c r="B1194" s="503" t="str">
        <f>IF(MID(C1194,1,3)="KIT",_xlfn.XLOOKUP(C1194,Kits!C:C,Kits!B:B,"-",0,1),VLOOKUP(C1194,'Pricing source'!B:C,2,0))</f>
        <v>-</v>
      </c>
      <c r="C1194" s="530" t="s">
        <v>2808</v>
      </c>
      <c r="D1194" s="530"/>
      <c r="E1194" s="504"/>
      <c r="F1194" s="505">
        <f>IFERROR(IF(MID(C1194,1,3)="KIT",VLOOKUP(C1194,Kits!C:P,14,0),VLOOKUP(C1194,'Pricing source'!B:L,3,0)),0)</f>
        <v>3584</v>
      </c>
      <c r="G1194" s="550"/>
    </row>
    <row r="1195" spans="1:7">
      <c r="A1195" s="548"/>
      <c r="B1195" s="503" t="str">
        <f>IF(MID(C1195,1,3)="KIT",_xlfn.XLOOKUP(C1195,Kits!C:C,Kits!B:B,"-",0,1),VLOOKUP(C1195,'Pricing source'!B:C,2,0))</f>
        <v>5025232974849</v>
      </c>
      <c r="C1195" s="530" t="s">
        <v>2817</v>
      </c>
      <c r="D1195" s="530"/>
      <c r="E1195" s="504" t="s">
        <v>2911</v>
      </c>
      <c r="F1195" s="505">
        <f>IFERROR(IF(MID(C1195,1,3)="KIT",VLOOKUP(C1195,Kits!C:P,14,0),VLOOKUP(C1195,'Pricing source'!B:L,3,0)),0)</f>
        <v>1253</v>
      </c>
      <c r="G1195" s="550"/>
    </row>
    <row r="1196" spans="1:7">
      <c r="A1196" s="548"/>
      <c r="B1196" s="527" t="str">
        <f>IF(MID(C1196,1,3)="KIT",_xlfn.XLOOKUP(C1196,Kits!C:C,Kits!B:B,"-",0,1),VLOOKUP(C1196,'Pricing source'!B:C,2,0))</f>
        <v>5025232974894</v>
      </c>
      <c r="C1196" s="532" t="s">
        <v>2818</v>
      </c>
      <c r="D1196" s="532"/>
      <c r="E1196" s="510" t="s">
        <v>3024</v>
      </c>
      <c r="F1196" s="511">
        <f>IFERROR(IF(MID(C1196,1,3)="KIT",VLOOKUP(C1196,Kits!C:P,14,0),VLOOKUP(C1196,'Pricing source'!B:L,3,0)),0)</f>
        <v>2331</v>
      </c>
      <c r="G1196" s="550"/>
    </row>
    <row r="1197" spans="1:7">
      <c r="A1197" s="548"/>
      <c r="B1197" s="731"/>
      <c r="C1197" s="732"/>
      <c r="D1197" s="732"/>
      <c r="E1197" s="554"/>
      <c r="F1197" s="558"/>
      <c r="G1197" s="550"/>
    </row>
    <row r="1198" spans="1:7">
      <c r="A1198" s="559" t="s">
        <v>1221</v>
      </c>
      <c r="B1198" s="552"/>
      <c r="C1198" s="744"/>
      <c r="D1198" s="744"/>
      <c r="E1198" s="554"/>
      <c r="F1198" s="558"/>
      <c r="G1198" s="550"/>
    </row>
    <row r="1199" spans="1:7">
      <c r="A1199" s="548"/>
      <c r="B1199" s="499" t="str">
        <f>IF(MID(C1199,1,3)="KIT",_xlfn.XLOOKUP(C1199,Kits!C:C,Kits!B:B,"-",0,1),VLOOKUP(C1199,'Pricing source'!B:C,2,0))</f>
        <v>4010869384667</v>
      </c>
      <c r="C1199" s="529" t="s">
        <v>941</v>
      </c>
      <c r="D1199" s="529"/>
      <c r="E1199" s="501" t="s">
        <v>2955</v>
      </c>
      <c r="F1199" s="502">
        <f>IFERROR(IF(MID(C1199,1,3)="KIT",VLOOKUP(C1199,Kits!C:P,14,0),VLOOKUP(C1199,'Pricing source'!B:L,3,0)),0)</f>
        <v>719</v>
      </c>
      <c r="G1199" s="550"/>
    </row>
    <row r="1200" spans="1:7">
      <c r="A1200" s="548"/>
      <c r="B1200" s="503" t="str">
        <f>IF(MID(C1200,1,3)="KIT",_xlfn.XLOOKUP(C1200,Kits!C:C,Kits!B:B,"-",0,1),VLOOKUP(C1200,'Pricing source'!B:C,2,0))</f>
        <v>5025232946075</v>
      </c>
      <c r="C1200" s="530" t="s">
        <v>196</v>
      </c>
      <c r="D1200" s="530"/>
      <c r="E1200" s="504" t="s">
        <v>2947</v>
      </c>
      <c r="F1200" s="505">
        <f>IFERROR(IF(MID(C1200,1,3)="KIT",VLOOKUP(C1200,Kits!C:P,14,0),VLOOKUP(C1200,'Pricing source'!B:L,3,0)),0)</f>
        <v>293</v>
      </c>
      <c r="G1200" s="550"/>
    </row>
    <row r="1201" spans="1:7">
      <c r="A1201" s="548"/>
      <c r="B1201" s="503" t="str">
        <f>IF(MID(C1201,1,3)="KIT",_xlfn.XLOOKUP(C1201,Kits!C:C,Kits!B:B,"-",0,1),VLOOKUP(C1201,'Pricing source'!B:C,2,0))</f>
        <v>5025232946327</v>
      </c>
      <c r="C1201" s="530" t="s">
        <v>192</v>
      </c>
      <c r="D1201" s="530"/>
      <c r="E1201" s="504" t="s">
        <v>2951</v>
      </c>
      <c r="F1201" s="505">
        <f>IFERROR(IF(MID(C1201,1,3)="KIT",VLOOKUP(C1201,Kits!C:P,14,0),VLOOKUP(C1201,'Pricing source'!B:L,3,0)),0)</f>
        <v>426</v>
      </c>
      <c r="G1201" s="550"/>
    </row>
    <row r="1202" spans="1:7">
      <c r="A1202" s="548"/>
      <c r="B1202" s="503" t="str">
        <f>IF(MID(C1202,1,3)="KIT",_xlfn.XLOOKUP(C1202,Kits!C:C,Kits!B:B,"-",0,1),VLOOKUP(C1202,'Pricing source'!B:C,2,0))</f>
        <v>4010869384650</v>
      </c>
      <c r="C1202" s="530" t="s">
        <v>942</v>
      </c>
      <c r="D1202" s="530"/>
      <c r="E1202" s="504" t="s">
        <v>2956</v>
      </c>
      <c r="F1202" s="505">
        <f>IFERROR(IF(MID(C1202,1,3)="KIT",VLOOKUP(C1202,Kits!C:P,14,0),VLOOKUP(C1202,'Pricing source'!B:L,3,0)),0)</f>
        <v>749</v>
      </c>
      <c r="G1202" s="550"/>
    </row>
    <row r="1203" spans="1:7">
      <c r="A1203" s="548"/>
      <c r="B1203" s="503" t="str">
        <f>IF(MID(C1203,1,3)="KIT",_xlfn.XLOOKUP(C1203,Kits!C:C,Kits!B:B,"-",0,1),VLOOKUP(C1203,'Pricing source'!B:C,2,0))</f>
        <v>5025232946082</v>
      </c>
      <c r="C1203" s="530" t="s">
        <v>197</v>
      </c>
      <c r="D1203" s="530"/>
      <c r="E1203" s="504" t="s">
        <v>2948</v>
      </c>
      <c r="F1203" s="505">
        <f>IFERROR(IF(MID(C1203,1,3)="KIT",VLOOKUP(C1203,Kits!C:P,14,0),VLOOKUP(C1203,'Pricing source'!B:L,3,0)),0)</f>
        <v>304</v>
      </c>
      <c r="G1203" s="550"/>
    </row>
    <row r="1204" spans="1:7">
      <c r="A1204" s="548"/>
      <c r="B1204" s="503" t="str">
        <f>IF(MID(C1204,1,3)="KIT",_xlfn.XLOOKUP(C1204,Kits!C:C,Kits!B:B,"-",0,1),VLOOKUP(C1204,'Pricing source'!B:C,2,0))</f>
        <v>5025232946334</v>
      </c>
      <c r="C1204" s="530" t="s">
        <v>193</v>
      </c>
      <c r="D1204" s="530"/>
      <c r="E1204" s="504" t="s">
        <v>2952</v>
      </c>
      <c r="F1204" s="505">
        <f>IFERROR(IF(MID(C1204,1,3)="KIT",VLOOKUP(C1204,Kits!C:P,14,0),VLOOKUP(C1204,'Pricing source'!B:L,3,0)),0)</f>
        <v>445</v>
      </c>
      <c r="G1204" s="550"/>
    </row>
    <row r="1205" spans="1:7">
      <c r="A1205" s="548"/>
      <c r="B1205" s="503" t="str">
        <f>IF(MID(C1205,1,3)="KIT",_xlfn.XLOOKUP(C1205,Kits!C:C,Kits!B:B,"-",0,1),VLOOKUP(C1205,'Pricing source'!B:C,2,0))</f>
        <v>4010869384599</v>
      </c>
      <c r="C1205" s="530" t="s">
        <v>943</v>
      </c>
      <c r="D1205" s="530"/>
      <c r="E1205" s="504" t="s">
        <v>2957</v>
      </c>
      <c r="F1205" s="505">
        <f>IFERROR(IF(MID(C1205,1,3)="KIT",VLOOKUP(C1205,Kits!C:P,14,0),VLOOKUP(C1205,'Pricing source'!B:L,3,0)),0)</f>
        <v>1359</v>
      </c>
      <c r="G1205" s="550"/>
    </row>
    <row r="1206" spans="1:7">
      <c r="A1206" s="548"/>
      <c r="B1206" s="503" t="str">
        <f>IF(MID(C1206,1,3)="KIT",_xlfn.XLOOKUP(C1206,Kits!C:C,Kits!B:B,"-",0,1),VLOOKUP(C1206,'Pricing source'!B:C,2,0))</f>
        <v>5025232946099</v>
      </c>
      <c r="C1206" s="530" t="s">
        <v>198</v>
      </c>
      <c r="D1206" s="530"/>
      <c r="E1206" s="504" t="s">
        <v>2949</v>
      </c>
      <c r="F1206" s="505">
        <f>IFERROR(IF(MID(C1206,1,3)="KIT",VLOOKUP(C1206,Kits!C:P,14,0),VLOOKUP(C1206,'Pricing source'!B:L,3,0)),0)</f>
        <v>554</v>
      </c>
      <c r="G1206" s="550"/>
    </row>
    <row r="1207" spans="1:7">
      <c r="A1207" s="548"/>
      <c r="B1207" s="503" t="str">
        <f>IF(MID(C1207,1,3)="KIT",_xlfn.XLOOKUP(C1207,Kits!C:C,Kits!B:B,"-",0,1),VLOOKUP(C1207,'Pricing source'!B:C,2,0))</f>
        <v>5025232946341</v>
      </c>
      <c r="C1207" s="530" t="s">
        <v>194</v>
      </c>
      <c r="D1207" s="530"/>
      <c r="E1207" s="504" t="s">
        <v>2953</v>
      </c>
      <c r="F1207" s="505">
        <f>IFERROR(IF(MID(C1207,1,3)="KIT",VLOOKUP(C1207,Kits!C:P,14,0),VLOOKUP(C1207,'Pricing source'!B:L,3,0)),0)</f>
        <v>805</v>
      </c>
      <c r="G1207" s="550"/>
    </row>
    <row r="1208" spans="1:7">
      <c r="A1208" s="548"/>
      <c r="B1208" s="503" t="str">
        <f>IF(MID(C1208,1,3)="KIT",_xlfn.XLOOKUP(C1208,Kits!C:C,Kits!B:B,"-",0,1),VLOOKUP(C1208,'Pricing source'!B:C,2,0))</f>
        <v>4010869384674</v>
      </c>
      <c r="C1208" s="530" t="s">
        <v>944</v>
      </c>
      <c r="D1208" s="530"/>
      <c r="E1208" s="504" t="s">
        <v>2958</v>
      </c>
      <c r="F1208" s="505">
        <f>IFERROR(IF(MID(C1208,1,3)="KIT",VLOOKUP(C1208,Kits!C:P,14,0),VLOOKUP(C1208,'Pricing source'!B:L,3,0)),0)</f>
        <v>1699</v>
      </c>
      <c r="G1208" s="550"/>
    </row>
    <row r="1209" spans="1:7">
      <c r="A1209" s="548"/>
      <c r="B1209" s="503" t="str">
        <f>IF(MID(C1209,1,3)="KIT",_xlfn.XLOOKUP(C1209,Kits!C:C,Kits!B:B,"-",0,1),VLOOKUP(C1209,'Pricing source'!B:C,2,0))</f>
        <v>5025232946105</v>
      </c>
      <c r="C1209" s="530" t="s">
        <v>199</v>
      </c>
      <c r="D1209" s="530"/>
      <c r="E1209" s="504" t="s">
        <v>2950</v>
      </c>
      <c r="F1209" s="505">
        <f>IFERROR(IF(MID(C1209,1,3)="KIT",VLOOKUP(C1209,Kits!C:P,14,0),VLOOKUP(C1209,'Pricing source'!B:L,3,0)),0)</f>
        <v>684</v>
      </c>
      <c r="G1209" s="550"/>
    </row>
    <row r="1210" spans="1:7">
      <c r="A1210" s="548"/>
      <c r="B1210" s="527" t="str">
        <f>IF(MID(C1210,1,3)="KIT",_xlfn.XLOOKUP(C1210,Kits!C:C,Kits!B:B,"-",0,1),VLOOKUP(C1210,'Pricing source'!B:C,2,0))</f>
        <v>5025232946358</v>
      </c>
      <c r="C1210" s="532" t="s">
        <v>195</v>
      </c>
      <c r="D1210" s="532"/>
      <c r="E1210" s="510" t="s">
        <v>2954</v>
      </c>
      <c r="F1210" s="511">
        <f>IFERROR(IF(MID(C1210,1,3)="KIT",VLOOKUP(C1210,Kits!C:P,14,0),VLOOKUP(C1210,'Pricing source'!B:L,3,0)),0)</f>
        <v>1015</v>
      </c>
      <c r="G1210" s="550"/>
    </row>
    <row r="1211" spans="1:7">
      <c r="A1211" s="548"/>
      <c r="B1211" s="552"/>
      <c r="C1211" s="548"/>
      <c r="D1211" s="548"/>
      <c r="E1211" s="550"/>
      <c r="F1211" s="558"/>
      <c r="G1211" s="550"/>
    </row>
    <row r="1212" spans="1:7">
      <c r="A1212" s="803" t="s">
        <v>2985</v>
      </c>
      <c r="B1212" s="552"/>
      <c r="C1212" s="548"/>
      <c r="D1212" s="548"/>
      <c r="E1212" s="550"/>
      <c r="F1212" s="558"/>
      <c r="G1212" s="550"/>
    </row>
    <row r="1213" spans="1:7">
      <c r="A1213" s="548"/>
      <c r="B1213" s="499" t="str">
        <f>IF(MID(C1213,1,3)="KIT",_xlfn.XLOOKUP(C1213,Kits!C:C,Kits!B:B,"-",0,1),VLOOKUP(C1213,'Pricing source'!B:C,2,0))</f>
        <v>4010869384575</v>
      </c>
      <c r="C1213" s="529" t="s">
        <v>2974</v>
      </c>
      <c r="D1213" s="529"/>
      <c r="E1213" s="501" t="s">
        <v>2990</v>
      </c>
      <c r="F1213" s="502">
        <f>IFERROR(IF(MID(C1213,1,3)="KIT",VLOOKUP(C1213,Kits!C:P,14,0),VLOOKUP(C1213,'Pricing source'!B:L,3,0)),0)</f>
        <v>719</v>
      </c>
      <c r="G1213" s="550"/>
    </row>
    <row r="1214" spans="1:7">
      <c r="A1214" s="548"/>
      <c r="B1214" s="503" t="str">
        <f>IF(MID(C1214,1,3)="KIT",_xlfn.XLOOKUP(C1214,Kits!C:C,Kits!B:B,"-",0,1),VLOOKUP(C1214,'Pricing source'!B:C,2,0))</f>
        <v>5025232946235</v>
      </c>
      <c r="C1214" s="530" t="s">
        <v>2972</v>
      </c>
      <c r="D1214" s="530"/>
      <c r="E1214" s="504" t="s">
        <v>2947</v>
      </c>
      <c r="F1214" s="505">
        <f>IFERROR(IF(MID(C1214,1,3)="KIT",VLOOKUP(C1214,Kits!C:P,14,0),VLOOKUP(C1214,'Pricing source'!B:L,3,0)),0)</f>
        <v>293</v>
      </c>
      <c r="G1214" s="550"/>
    </row>
    <row r="1215" spans="1:7">
      <c r="A1215" s="548"/>
      <c r="B1215" s="503" t="str">
        <f>IF(MID(C1215,1,3)="KIT",_xlfn.XLOOKUP(C1215,Kits!C:C,Kits!B:B,"-",0,1),VLOOKUP(C1215,'Pricing source'!B:C,2,0))</f>
        <v>5025232946464</v>
      </c>
      <c r="C1215" s="530" t="s">
        <v>2970</v>
      </c>
      <c r="D1215" s="530"/>
      <c r="E1215" s="504" t="s">
        <v>2992</v>
      </c>
      <c r="F1215" s="505">
        <f>IFERROR(IF(MID(C1215,1,3)="KIT",VLOOKUP(C1215,Kits!C:P,14,0),VLOOKUP(C1215,'Pricing source'!B:L,3,0)),0)</f>
        <v>426</v>
      </c>
      <c r="G1215" s="550"/>
    </row>
    <row r="1216" spans="1:7">
      <c r="A1216" s="548"/>
      <c r="B1216" s="503" t="str">
        <f>IF(MID(C1216,1,3)="KIT",_xlfn.XLOOKUP(C1216,Kits!C:C,Kits!B:B,"-",0,1),VLOOKUP(C1216,'Pricing source'!B:C,2,0))</f>
        <v>4010869384681</v>
      </c>
      <c r="C1216" s="530" t="s">
        <v>2968</v>
      </c>
      <c r="D1216" s="530"/>
      <c r="E1216" s="504" t="s">
        <v>2989</v>
      </c>
      <c r="F1216" s="505">
        <f>IFERROR(IF(MID(C1216,1,3)="KIT",VLOOKUP(C1216,Kits!C:P,14,0),VLOOKUP(C1216,'Pricing source'!B:L,3,0)),0)</f>
        <v>749</v>
      </c>
      <c r="G1216" s="550"/>
    </row>
    <row r="1217" spans="1:7">
      <c r="A1217" s="548"/>
      <c r="B1217" s="503" t="str">
        <f>IF(MID(C1217,1,3)="KIT",_xlfn.XLOOKUP(C1217,Kits!C:C,Kits!B:B,"-",0,1),VLOOKUP(C1217,'Pricing source'!B:C,2,0))</f>
        <v>5025232946242</v>
      </c>
      <c r="C1217" s="530" t="s">
        <v>2966</v>
      </c>
      <c r="D1217" s="530"/>
      <c r="E1217" s="504" t="s">
        <v>2948</v>
      </c>
      <c r="F1217" s="505">
        <f>IFERROR(IF(MID(C1217,1,3)="KIT",VLOOKUP(C1217,Kits!C:P,14,0),VLOOKUP(C1217,'Pricing source'!B:L,3,0)),0)</f>
        <v>304</v>
      </c>
      <c r="G1217" s="550"/>
    </row>
    <row r="1218" spans="1:7">
      <c r="A1218" s="548"/>
      <c r="B1218" s="527" t="str">
        <f>IF(MID(C1218,1,3)="KIT",_xlfn.XLOOKUP(C1218,Kits!C:C,Kits!B:B,"-",0,1),VLOOKUP(C1218,'Pricing source'!B:C,2,0))</f>
        <v>5025232946471</v>
      </c>
      <c r="C1218" s="532" t="s">
        <v>2964</v>
      </c>
      <c r="D1218" s="532"/>
      <c r="E1218" s="510" t="s">
        <v>2993</v>
      </c>
      <c r="F1218" s="511">
        <f>IFERROR(IF(MID(C1218,1,3)="KIT",VLOOKUP(C1218,Kits!C:P,14,0),VLOOKUP(C1218,'Pricing source'!B:L,3,0)),0)</f>
        <v>445</v>
      </c>
      <c r="G1218" s="550"/>
    </row>
    <row r="1219" spans="1:7">
      <c r="A1219" s="548"/>
      <c r="B1219" s="731"/>
      <c r="C1219" s="732"/>
      <c r="D1219" s="732"/>
      <c r="E1219" s="554"/>
      <c r="F1219" s="558"/>
      <c r="G1219" s="550"/>
    </row>
    <row r="1220" spans="1:7">
      <c r="A1220" s="802" t="s">
        <v>2912</v>
      </c>
      <c r="B1220" s="797"/>
      <c r="C1220" s="548"/>
      <c r="D1220" s="548"/>
      <c r="E1220" s="554"/>
      <c r="F1220" s="558"/>
      <c r="G1220" s="550"/>
    </row>
    <row r="1221" spans="1:7">
      <c r="A1221" s="548"/>
      <c r="B1221" s="499" t="str">
        <f>IF(MID(C1221,1,3)="KIT",_xlfn.XLOOKUP(C1221,Kits!C:C,Kits!B:B,"-",0,1),VLOOKUP(C1221,'Pricing source'!B:C,2,0))</f>
        <v>4010869351072</v>
      </c>
      <c r="C1221" s="529" t="s">
        <v>983</v>
      </c>
      <c r="D1221" s="529"/>
      <c r="E1221" s="501" t="s">
        <v>2913</v>
      </c>
      <c r="F1221" s="502">
        <f>IFERROR(IF(MID(C1221,1,3)="KIT",VLOOKUP(C1221,Kits!C:P,14,0),VLOOKUP(C1221,'Pricing source'!B:L,3,0)),0)</f>
        <v>1932</v>
      </c>
      <c r="G1221" s="550"/>
    </row>
    <row r="1222" spans="1:7">
      <c r="A1222" s="553"/>
      <c r="B1222" s="503" t="str">
        <f>IF(MID(C1222,1,3)="KIT",_xlfn.XLOOKUP(C1222,Kits!C:C,Kits!B:B,"-",0,1),VLOOKUP(C1222,'Pricing source'!B:C,2,0))</f>
        <v>5025232874644</v>
      </c>
      <c r="C1222" s="530" t="s">
        <v>205</v>
      </c>
      <c r="D1222" s="530"/>
      <c r="E1222" s="504" t="s">
        <v>2916</v>
      </c>
      <c r="F1222" s="505">
        <f>IFERROR(IF(MID(C1222,1,3)="KIT",VLOOKUP(C1222,Kits!C:P,14,0),VLOOKUP(C1222,'Pricing source'!B:L,3,0)),0)</f>
        <v>1278</v>
      </c>
      <c r="G1222" s="550"/>
    </row>
    <row r="1223" spans="1:7">
      <c r="A1223" s="806"/>
      <c r="B1223" s="503" t="str">
        <f>IF(MID(C1223,1,3)="KIT",_xlfn.XLOOKUP(C1223,Kits!C:C,Kits!B:B,"-",0,1),VLOOKUP(C1223,'Pricing source'!B:C,2,0))</f>
        <v>5025232874828</v>
      </c>
      <c r="C1223" s="530" t="s">
        <v>200</v>
      </c>
      <c r="D1223" s="530"/>
      <c r="E1223" s="504" t="s">
        <v>2124</v>
      </c>
      <c r="F1223" s="505">
        <f>IFERROR(IF(MID(C1223,1,3)="KIT",VLOOKUP(C1223,Kits!C:P,14,0),VLOOKUP(C1223,'Pricing source'!B:L,3,0)),0)</f>
        <v>654</v>
      </c>
      <c r="G1223" s="550"/>
    </row>
    <row r="1224" spans="1:7">
      <c r="A1224" s="548"/>
      <c r="B1224" s="503" t="str">
        <f>IF(MID(C1224,1,3)="KIT",_xlfn.XLOOKUP(C1224,Kits!C:C,Kits!B:B,"-",0,1),VLOOKUP(C1224,'Pricing source'!B:C,2,0))</f>
        <v>4010869351089</v>
      </c>
      <c r="C1224" s="530" t="s">
        <v>986</v>
      </c>
      <c r="D1224" s="530"/>
      <c r="E1224" s="504" t="s">
        <v>2914</v>
      </c>
      <c r="F1224" s="505">
        <f>IFERROR(IF(MID(C1224,1,3)="KIT",VLOOKUP(C1224,Kits!C:P,14,0),VLOOKUP(C1224,'Pricing source'!B:L,3,0)),0)</f>
        <v>2223</v>
      </c>
      <c r="G1224" s="550"/>
    </row>
    <row r="1225" spans="1:7">
      <c r="A1225" s="548"/>
      <c r="B1225" s="503" t="str">
        <f>IF(MID(C1225,1,3)="KIT",_xlfn.XLOOKUP(C1225,Kits!C:C,Kits!B:B,"-",0,1),VLOOKUP(C1225,'Pricing source'!B:C,2,0))</f>
        <v>5025232874651</v>
      </c>
      <c r="C1225" s="530" t="s">
        <v>206</v>
      </c>
      <c r="D1225" s="530"/>
      <c r="E1225" s="504" t="s">
        <v>2917</v>
      </c>
      <c r="F1225" s="505">
        <f>IFERROR(IF(MID(C1225,1,3)="KIT",VLOOKUP(C1225,Kits!C:P,14,0),VLOOKUP(C1225,'Pricing source'!B:L,3,0)),0)</f>
        <v>1307</v>
      </c>
      <c r="G1225" s="550"/>
    </row>
    <row r="1226" spans="1:7">
      <c r="A1226" s="548"/>
      <c r="B1226" s="503" t="str">
        <f>IF(MID(C1226,1,3)="KIT",_xlfn.XLOOKUP(C1226,Kits!C:C,Kits!B:B,"-",0,1),VLOOKUP(C1226,'Pricing source'!B:C,2,0))</f>
        <v>5025232874835</v>
      </c>
      <c r="C1226" s="530" t="s">
        <v>201</v>
      </c>
      <c r="D1226" s="530"/>
      <c r="E1226" s="504" t="s">
        <v>2125</v>
      </c>
      <c r="F1226" s="505">
        <f>IFERROR(IF(MID(C1226,1,3)="KIT",VLOOKUP(C1226,Kits!C:P,14,0),VLOOKUP(C1226,'Pricing source'!B:L,3,0)),0)</f>
        <v>916</v>
      </c>
      <c r="G1226" s="550"/>
    </row>
    <row r="1227" spans="1:7">
      <c r="A1227" s="548"/>
      <c r="B1227" s="503" t="str">
        <f>IF(MID(C1227,1,3)="KIT",_xlfn.XLOOKUP(C1227,Kits!C:C,Kits!B:B,"-",0,1),VLOOKUP(C1227,'Pricing source'!B:C,2,0))</f>
        <v>4010869351096</v>
      </c>
      <c r="C1227" s="530" t="s">
        <v>990</v>
      </c>
      <c r="D1227" s="530"/>
      <c r="E1227" s="504" t="s">
        <v>2915</v>
      </c>
      <c r="F1227" s="505">
        <f>IFERROR(IF(MID(C1227,1,3)="KIT",VLOOKUP(C1227,Kits!C:P,14,0),VLOOKUP(C1227,'Pricing source'!B:L,3,0)),0)</f>
        <v>3106</v>
      </c>
      <c r="G1227" s="550"/>
    </row>
    <row r="1228" spans="1:7">
      <c r="A1228" s="548"/>
      <c r="B1228" s="503" t="str">
        <f>IF(MID(C1228,1,3)="KIT",_xlfn.XLOOKUP(C1228,Kits!C:C,Kits!B:B,"-",0,1),VLOOKUP(C1228,'Pricing source'!B:C,2,0))</f>
        <v>5025232874668</v>
      </c>
      <c r="C1228" s="530" t="s">
        <v>207</v>
      </c>
      <c r="D1228" s="530"/>
      <c r="E1228" s="504" t="s">
        <v>2918</v>
      </c>
      <c r="F1228" s="505">
        <f>IFERROR(IF(MID(C1228,1,3)="KIT",VLOOKUP(C1228,Kits!C:P,14,0),VLOOKUP(C1228,'Pricing source'!B:L,3,0)),0)</f>
        <v>1948</v>
      </c>
      <c r="G1228" s="550"/>
    </row>
    <row r="1229" spans="1:7">
      <c r="A1229" s="548"/>
      <c r="B1229" s="527" t="str">
        <f>IF(MID(C1229,1,3)="KIT",_xlfn.XLOOKUP(C1229,Kits!C:C,Kits!B:B,"-",0,1),VLOOKUP(C1229,'Pricing source'!B:C,2,0))</f>
        <v>5025232874842</v>
      </c>
      <c r="C1229" s="532" t="s">
        <v>202</v>
      </c>
      <c r="D1229" s="532"/>
      <c r="E1229" s="510" t="s">
        <v>2126</v>
      </c>
      <c r="F1229" s="511">
        <f>IFERROR(IF(MID(C1229,1,3)="KIT",VLOOKUP(C1229,Kits!C:P,14,0),VLOOKUP(C1229,'Pricing source'!B:L,3,0)),0)</f>
        <v>1158</v>
      </c>
      <c r="G1229" s="550"/>
    </row>
    <row r="1230" spans="1:7">
      <c r="A1230" s="548"/>
      <c r="B1230" s="731"/>
      <c r="C1230" s="550"/>
      <c r="D1230" s="550"/>
      <c r="E1230" s="554"/>
      <c r="F1230" s="558"/>
      <c r="G1230" s="550"/>
    </row>
    <row r="1231" spans="1:7">
      <c r="A1231" s="802" t="s">
        <v>2604</v>
      </c>
      <c r="B1231" s="807"/>
      <c r="C1231" s="548"/>
      <c r="D1231" s="548"/>
      <c r="E1231" s="805"/>
      <c r="F1231" s="558"/>
      <c r="G1231" s="550"/>
    </row>
    <row r="1232" spans="1:7">
      <c r="A1232" s="548"/>
      <c r="B1232" s="499" t="str">
        <f>IF(MID(C1232,1,3)="KIT",_xlfn.XLOOKUP(C1232,Kits!C:C,Kits!B:B,"-",0,1),VLOOKUP(C1232,'Pricing source'!B:C,2,0))</f>
        <v>4010869360289</v>
      </c>
      <c r="C1232" s="529" t="s">
        <v>982</v>
      </c>
      <c r="D1232" s="529"/>
      <c r="E1232" s="501" t="s">
        <v>2923</v>
      </c>
      <c r="F1232" s="502">
        <f>IFERROR(IF(MID(C1232,1,3)="KIT",VLOOKUP(C1232,Kits!C:P,14,0),VLOOKUP(C1232,'Pricing source'!B:L,3,0)),0)</f>
        <v>1543</v>
      </c>
      <c r="G1232" s="550"/>
    </row>
    <row r="1233" spans="1:7">
      <c r="A1233" s="806"/>
      <c r="B1233" s="503" t="str">
        <f>IF(MID(C1233,1,3)="KIT",_xlfn.XLOOKUP(C1233,Kits!C:C,Kits!B:B,"-",0,1),VLOOKUP(C1233,'Pricing source'!B:C,2,0))</f>
        <v>5025232877324</v>
      </c>
      <c r="C1233" s="530" t="s">
        <v>209</v>
      </c>
      <c r="D1233" s="530"/>
      <c r="E1233" s="504" t="s">
        <v>2919</v>
      </c>
      <c r="F1233" s="505">
        <f>IFERROR(IF(MID(C1233,1,3)="KIT",VLOOKUP(C1233,Kits!C:P,14,0),VLOOKUP(C1233,'Pricing source'!B:L,3,0)),0)</f>
        <v>889</v>
      </c>
      <c r="G1233" s="550"/>
    </row>
    <row r="1234" spans="1:7">
      <c r="A1234" s="548"/>
      <c r="B1234" s="503" t="str">
        <f>IF(MID(C1234,1,3)="KIT",_xlfn.XLOOKUP(C1234,Kits!C:C,Kits!B:B,"-",0,1),VLOOKUP(C1234,'Pricing source'!B:C,2,0))</f>
        <v>5025232874828</v>
      </c>
      <c r="C1234" s="530" t="s">
        <v>200</v>
      </c>
      <c r="D1234" s="530"/>
      <c r="E1234" s="504" t="s">
        <v>2124</v>
      </c>
      <c r="F1234" s="505">
        <f>IFERROR(IF(MID(C1234,1,3)="KIT",VLOOKUP(C1234,Kits!C:P,14,0),VLOOKUP(C1234,'Pricing source'!B:L,3,0)),0)</f>
        <v>654</v>
      </c>
      <c r="G1234" s="550"/>
    </row>
    <row r="1235" spans="1:7">
      <c r="A1235" s="548"/>
      <c r="B1235" s="503" t="str">
        <f>IF(MID(C1235,1,3)="KIT",_xlfn.XLOOKUP(C1235,Kits!C:C,Kits!B:B,"-",0,1),VLOOKUP(C1235,'Pricing source'!B:C,2,0))</f>
        <v>4010869351010</v>
      </c>
      <c r="C1235" s="530" t="s">
        <v>985</v>
      </c>
      <c r="D1235" s="530"/>
      <c r="E1235" s="504" t="s">
        <v>2924</v>
      </c>
      <c r="F1235" s="505">
        <f>IFERROR(IF(MID(C1235,1,3)="KIT",VLOOKUP(C1235,Kits!C:P,14,0),VLOOKUP(C1235,'Pricing source'!B:L,3,0)),0)</f>
        <v>1809</v>
      </c>
      <c r="G1235" s="550"/>
    </row>
    <row r="1236" spans="1:7">
      <c r="A1236" s="548"/>
      <c r="B1236" s="503" t="str">
        <f>IF(MID(C1236,1,3)="KIT",_xlfn.XLOOKUP(C1236,Kits!C:C,Kits!B:B,"-",0,1),VLOOKUP(C1236,'Pricing source'!B:C,2,0))</f>
        <v>5025232877348</v>
      </c>
      <c r="C1236" s="530" t="s">
        <v>210</v>
      </c>
      <c r="D1236" s="530"/>
      <c r="E1236" s="504" t="s">
        <v>2920</v>
      </c>
      <c r="F1236" s="505">
        <f>IFERROR(IF(MID(C1236,1,3)="KIT",VLOOKUP(C1236,Kits!C:P,14,0),VLOOKUP(C1236,'Pricing source'!B:L,3,0)),0)</f>
        <v>893</v>
      </c>
      <c r="G1236" s="550"/>
    </row>
    <row r="1237" spans="1:7">
      <c r="A1237" s="806"/>
      <c r="B1237" s="503" t="str">
        <f>IF(MID(C1237,1,3)="KIT",_xlfn.XLOOKUP(C1237,Kits!C:C,Kits!B:B,"-",0,1),VLOOKUP(C1237,'Pricing source'!B:C,2,0))</f>
        <v>5025232874835</v>
      </c>
      <c r="C1237" s="530" t="s">
        <v>201</v>
      </c>
      <c r="D1237" s="530"/>
      <c r="E1237" s="504" t="s">
        <v>2125</v>
      </c>
      <c r="F1237" s="505">
        <f>IFERROR(IF(MID(C1237,1,3)="KIT",VLOOKUP(C1237,Kits!C:P,14,0),VLOOKUP(C1237,'Pricing source'!B:L,3,0)),0)</f>
        <v>916</v>
      </c>
      <c r="G1237" s="550"/>
    </row>
    <row r="1238" spans="1:7">
      <c r="A1238" s="548"/>
      <c r="B1238" s="503" t="str">
        <f>IF(MID(C1238,1,3)="KIT",_xlfn.XLOOKUP(C1238,Kits!C:C,Kits!B:B,"-",0,1),VLOOKUP(C1238,'Pricing source'!B:C,2,0))</f>
        <v>4010869351027</v>
      </c>
      <c r="C1238" s="530" t="s">
        <v>989</v>
      </c>
      <c r="D1238" s="530"/>
      <c r="E1238" s="504" t="s">
        <v>2925</v>
      </c>
      <c r="F1238" s="505">
        <f>IFERROR(IF(MID(C1238,1,3)="KIT",VLOOKUP(C1238,Kits!C:P,14,0),VLOOKUP(C1238,'Pricing source'!B:L,3,0)),0)</f>
        <v>2181</v>
      </c>
      <c r="G1238" s="550"/>
    </row>
    <row r="1239" spans="1:7">
      <c r="A1239" s="548"/>
      <c r="B1239" s="503" t="str">
        <f>IF(MID(C1239,1,3)="KIT",_xlfn.XLOOKUP(C1239,Kits!C:C,Kits!B:B,"-",0,1),VLOOKUP(C1239,'Pricing source'!B:C,2,0))</f>
        <v>5025232877362</v>
      </c>
      <c r="C1239" s="530" t="s">
        <v>211</v>
      </c>
      <c r="D1239" s="530"/>
      <c r="E1239" s="504" t="s">
        <v>2921</v>
      </c>
      <c r="F1239" s="505">
        <f>IFERROR(IF(MID(C1239,1,3)="KIT",VLOOKUP(C1239,Kits!C:P,14,0),VLOOKUP(C1239,'Pricing source'!B:L,3,0)),0)</f>
        <v>1023</v>
      </c>
      <c r="G1239" s="550"/>
    </row>
    <row r="1240" spans="1:7">
      <c r="A1240" s="548"/>
      <c r="B1240" s="503" t="str">
        <f>IF(MID(C1240,1,3)="KIT",_xlfn.XLOOKUP(C1240,Kits!C:C,Kits!B:B,"-",0,1),VLOOKUP(C1240,'Pricing source'!B:C,2,0))</f>
        <v>5025232874842</v>
      </c>
      <c r="C1240" s="530" t="s">
        <v>202</v>
      </c>
      <c r="D1240" s="530"/>
      <c r="E1240" s="504" t="s">
        <v>2126</v>
      </c>
      <c r="F1240" s="505">
        <f>IFERROR(IF(MID(C1240,1,3)="KIT",VLOOKUP(C1240,Kits!C:P,14,0),VLOOKUP(C1240,'Pricing source'!B:L,3,0)),0)</f>
        <v>1158</v>
      </c>
      <c r="G1240" s="550"/>
    </row>
    <row r="1241" spans="1:7">
      <c r="A1241" s="548"/>
      <c r="B1241" s="503" t="str">
        <f>IF(MID(C1241,1,3)="KIT",_xlfn.XLOOKUP(C1241,Kits!C:C,Kits!B:B,"-",0,1),VLOOKUP(C1241,'Pricing source'!B:C,2,0))</f>
        <v>4010869351140</v>
      </c>
      <c r="C1241" s="530" t="s">
        <v>992</v>
      </c>
      <c r="D1241" s="530"/>
      <c r="E1241" s="504" t="s">
        <v>2926</v>
      </c>
      <c r="F1241" s="505">
        <f>IFERROR(IF(MID(C1241,1,3)="KIT",VLOOKUP(C1241,Kits!C:P,14,0),VLOOKUP(C1241,'Pricing source'!B:L,3,0)),0)</f>
        <v>2465</v>
      </c>
      <c r="G1241" s="550"/>
    </row>
    <row r="1242" spans="1:7">
      <c r="A1242" s="548"/>
      <c r="B1242" s="503" t="str">
        <f>IF(MID(C1242,1,3)="KIT",_xlfn.XLOOKUP(C1242,Kits!C:C,Kits!B:B,"-",0,1),VLOOKUP(C1242,'Pricing source'!B:C,2,0))</f>
        <v>5025232877386</v>
      </c>
      <c r="C1242" s="530" t="s">
        <v>212</v>
      </c>
      <c r="D1242" s="530"/>
      <c r="E1242" s="504" t="s">
        <v>2922</v>
      </c>
      <c r="F1242" s="505">
        <f>IFERROR(IF(MID(C1242,1,3)="KIT",VLOOKUP(C1242,Kits!C:P,14,0),VLOOKUP(C1242,'Pricing source'!B:L,3,0)),0)</f>
        <v>1133</v>
      </c>
      <c r="G1242" s="550"/>
    </row>
    <row r="1243" spans="1:7">
      <c r="A1243" s="548"/>
      <c r="B1243" s="527" t="str">
        <f>IF(MID(C1243,1,3)="KIT",_xlfn.XLOOKUP(C1243,Kits!C:C,Kits!B:B,"-",0,1),VLOOKUP(C1243,'Pricing source'!B:C,2,0))</f>
        <v>5025232874859</v>
      </c>
      <c r="C1243" s="532" t="s">
        <v>203</v>
      </c>
      <c r="D1243" s="532"/>
      <c r="E1243" s="510" t="s">
        <v>2127</v>
      </c>
      <c r="F1243" s="511">
        <f>IFERROR(IF(MID(C1243,1,3)="KIT",VLOOKUP(C1243,Kits!C:P,14,0),VLOOKUP(C1243,'Pricing source'!B:L,3,0)),0)</f>
        <v>1332</v>
      </c>
      <c r="G1243" s="550"/>
    </row>
    <row r="1244" spans="1:7">
      <c r="A1244" s="548"/>
      <c r="B1244" s="731"/>
      <c r="C1244" s="732"/>
      <c r="D1244" s="732"/>
      <c r="E1244" s="554"/>
      <c r="F1244" s="558"/>
      <c r="G1244" s="550"/>
    </row>
    <row r="1245" spans="1:7">
      <c r="A1245" s="802" t="s">
        <v>4824</v>
      </c>
      <c r="B1245" s="731"/>
      <c r="C1245" s="732"/>
      <c r="D1245" s="732"/>
      <c r="E1245" s="554"/>
      <c r="F1245" s="558"/>
      <c r="G1245" s="550"/>
    </row>
    <row r="1246" spans="1:7">
      <c r="A1246" s="548"/>
      <c r="B1246" s="499" t="str">
        <f>IF(MID(C1246,1,3)="KIT",_xlfn.XLOOKUP(C1246,Kits!C:C,Kits!B:B,"-",0,1),VLOOKUP(C1246,'Pricing source'!B:C,2,0))</f>
        <v>4010869594493</v>
      </c>
      <c r="C1246" s="529" t="s">
        <v>3539</v>
      </c>
      <c r="D1246" s="529"/>
      <c r="E1246" s="501" t="s">
        <v>4820</v>
      </c>
      <c r="F1246" s="502">
        <f>IFERROR(IF(MID(C1246,1,3)="KIT",VLOOKUP(C1246,Kits!C:P,14,0),VLOOKUP(C1246,'Pricing source'!B:L,3,0)),0)</f>
        <v>2491</v>
      </c>
      <c r="G1246" s="550"/>
    </row>
    <row r="1247" spans="1:7">
      <c r="A1247" s="548"/>
      <c r="B1247" s="503" t="str">
        <f>IF(MID(C1247,1,3)="KIT",_xlfn.XLOOKUP(C1247,Kits!C:C,Kits!B:B,"-",0,1),VLOOKUP(C1247,'Pricing source'!B:C,2,0))</f>
        <v>4010869594509</v>
      </c>
      <c r="C1247" s="530" t="s">
        <v>3540</v>
      </c>
      <c r="D1247" s="530"/>
      <c r="E1247" s="504" t="s">
        <v>4821</v>
      </c>
      <c r="F1247" s="505">
        <f>IFERROR(IF(MID(C1247,1,3)="KIT",VLOOKUP(C1247,Kits!C:P,14,0),VLOOKUP(C1247,'Pricing source'!B:L,3,0)),0)</f>
        <v>2510</v>
      </c>
      <c r="G1247" s="550"/>
    </row>
    <row r="1248" spans="1:7">
      <c r="A1248" s="548"/>
      <c r="B1248" s="503" t="str">
        <f>IF(MID(C1248,1,3)="KIT",_xlfn.XLOOKUP(C1248,Kits!C:C,Kits!B:B,"-",0,1),VLOOKUP(C1248,'Pricing source'!B:C,2,0))</f>
        <v>4010869594516</v>
      </c>
      <c r="C1248" s="530" t="s">
        <v>3541</v>
      </c>
      <c r="D1248" s="530"/>
      <c r="E1248" s="504" t="s">
        <v>4822</v>
      </c>
      <c r="F1248" s="505">
        <f>IFERROR(IF(MID(C1248,1,3)="KIT",VLOOKUP(C1248,Kits!C:P,14,0),VLOOKUP(C1248,'Pricing source'!B:L,3,0)),0)</f>
        <v>2642</v>
      </c>
      <c r="G1248" s="550"/>
    </row>
    <row r="1249" spans="1:7">
      <c r="A1249" s="548"/>
      <c r="B1249" s="503" t="str">
        <f>IF(MID(C1249,1,3)="KIT",_xlfn.XLOOKUP(C1249,Kits!C:C,Kits!B:B,"-",0,1),VLOOKUP(C1249,'Pricing source'!B:C,2,0))</f>
        <v>4010869594523</v>
      </c>
      <c r="C1249" s="530" t="s">
        <v>3542</v>
      </c>
      <c r="D1249" s="530"/>
      <c r="E1249" s="504" t="s">
        <v>4823</v>
      </c>
      <c r="F1249" s="505">
        <f>IFERROR(IF(MID(C1249,1,3)="KIT",VLOOKUP(C1249,Kits!C:P,14,0),VLOOKUP(C1249,'Pricing source'!B:L,3,0)),0)</f>
        <v>2891</v>
      </c>
      <c r="G1249" s="550"/>
    </row>
    <row r="1250" spans="1:7">
      <c r="A1250" s="548"/>
      <c r="B1250" s="503" t="str">
        <f>IF(MID(C1250,1,3)="KIT",_xlfn.XLOOKUP(C1250,Kits!C:C,Kits!B:B,"-",0,1),VLOOKUP(C1250,'Pricing source'!B:C,2,0))</f>
        <v>4010869596107</v>
      </c>
      <c r="C1250" s="530" t="s">
        <v>3543</v>
      </c>
      <c r="D1250" s="530"/>
      <c r="E1250" s="504" t="s">
        <v>3851</v>
      </c>
      <c r="F1250" s="505">
        <f>IFERROR(IF(MID(C1250,1,3)="KIT",VLOOKUP(C1250,Kits!C:P,14,0),VLOOKUP(C1250,'Pricing source'!B:L,3,0)),0)</f>
        <v>92</v>
      </c>
      <c r="G1250" s="550"/>
    </row>
    <row r="1251" spans="1:7">
      <c r="A1251" s="548"/>
      <c r="B1251" s="527" t="str">
        <f>IF(MID(C1251,1,3)="KIT",_xlfn.XLOOKUP(C1251,Kits!C:C,Kits!B:B,"-",0,1),VLOOKUP(C1251,'Pricing source'!B:C,2,0))</f>
        <v>4010869596114</v>
      </c>
      <c r="C1251" s="532" t="s">
        <v>3544</v>
      </c>
      <c r="D1251" s="532"/>
      <c r="E1251" s="510" t="s">
        <v>3852</v>
      </c>
      <c r="F1251" s="511">
        <f>IFERROR(IF(MID(C1251,1,3)="KIT",VLOOKUP(C1251,Kits!C:P,14,0),VLOOKUP(C1251,'Pricing source'!B:L,3,0)),0)</f>
        <v>120</v>
      </c>
      <c r="G1251" s="550"/>
    </row>
    <row r="1252" spans="1:7">
      <c r="A1252" s="548"/>
      <c r="B1252" s="731"/>
      <c r="C1252" s="550"/>
      <c r="D1252" s="550"/>
      <c r="E1252" s="808"/>
      <c r="F1252" s="558"/>
      <c r="G1252" s="550"/>
    </row>
    <row r="1253" spans="1:7" ht="18.75">
      <c r="A1253" s="555" t="s">
        <v>1163</v>
      </c>
      <c r="B1253" s="731"/>
      <c r="C1253" s="550"/>
      <c r="D1253" s="550"/>
      <c r="E1253" s="808"/>
      <c r="F1253" s="558"/>
      <c r="G1253" s="550"/>
    </row>
    <row r="1254" spans="1:7">
      <c r="A1254" s="317"/>
      <c r="B1254" s="317"/>
      <c r="C1254" s="317"/>
      <c r="D1254" s="317"/>
      <c r="E1254" s="317"/>
      <c r="F1254" s="317"/>
      <c r="G1254" s="550"/>
    </row>
    <row r="1255" spans="1:7">
      <c r="A1255" s="548"/>
      <c r="B1255" s="731"/>
      <c r="C1255" s="731"/>
      <c r="D1255" s="731"/>
      <c r="E1255" s="808"/>
      <c r="F1255" s="558"/>
      <c r="G1255" s="550"/>
    </row>
    <row r="1256" spans="1:7">
      <c r="A1256" s="797" t="s">
        <v>2605</v>
      </c>
      <c r="B1256" s="731"/>
      <c r="C1256" s="731"/>
      <c r="D1256" s="731"/>
      <c r="E1256" s="808"/>
      <c r="F1256" s="558"/>
      <c r="G1256" s="550"/>
    </row>
    <row r="1257" spans="1:7">
      <c r="A1257" s="303"/>
      <c r="B1257" s="835" t="str">
        <f>IF(MID(C1257,1,3)="KIT",_xlfn.XLOOKUP(C1257,Kits!C:C,Kits!B:B,"-",0,1),VLOOKUP(C1257,'Pricing source'!B:C,2,0))</f>
        <v>5025232946112</v>
      </c>
      <c r="C1257" s="835" t="s">
        <v>184</v>
      </c>
      <c r="D1257" s="835"/>
      <c r="E1257" s="836" t="s">
        <v>4810</v>
      </c>
      <c r="F1257" s="837">
        <f>IFERROR(IF(MID(C1257,1,3)="KIT",VLOOKUP(C1257,Kits!C:P,14,0),VLOOKUP(C1257,'Pricing source'!B:L,3,0)),0)</f>
        <v>361</v>
      </c>
      <c r="G1257" s="550"/>
    </row>
    <row r="1258" spans="1:7">
      <c r="A1258" s="548"/>
      <c r="B1258" s="503" t="str">
        <f>IF(MID(C1258,1,3)="KIT",_xlfn.XLOOKUP(C1258,Kits!C:C,Kits!B:B,"-",0,1),VLOOKUP(C1258,'Pricing source'!B:C,2,0))</f>
        <v>5025232946167</v>
      </c>
      <c r="C1258" s="530" t="s">
        <v>185</v>
      </c>
      <c r="D1258" s="530"/>
      <c r="E1258" s="504" t="str">
        <f>E1160</f>
        <v>Unidad interior 2,0kW nanoe™X, Wi-Fi integrado, Aerowings</v>
      </c>
      <c r="F1258" s="505">
        <f>IFERROR(IF(MID(C1258,1,3)="KIT",VLOOKUP(C1258,Kits!C:P,14,0),VLOOKUP(C1258,'Pricing source'!B:L,3,0)),0)</f>
        <v>403</v>
      </c>
      <c r="G1258" s="550"/>
    </row>
    <row r="1259" spans="1:7">
      <c r="A1259" s="806"/>
      <c r="B1259" s="503" t="str">
        <f>IF(MID(C1259,1,3)="KIT",_xlfn.XLOOKUP(C1259,Kits!C:C,Kits!B:B,"-",0,1),VLOOKUP(C1259,'Pricing source'!B:C,2,0))</f>
        <v>5025232946174</v>
      </c>
      <c r="C1259" s="530" t="s">
        <v>186</v>
      </c>
      <c r="D1259" s="530"/>
      <c r="E1259" s="504" t="str">
        <f>E1163</f>
        <v>Unidad interior 2,5kW nanoe™X, Wi-Fi integrado, Aerowings</v>
      </c>
      <c r="F1259" s="505">
        <f>IFERROR(IF(MID(C1259,1,3)="KIT",VLOOKUP(C1259,Kits!C:P,14,0),VLOOKUP(C1259,'Pricing source'!B:L,3,0)),0)</f>
        <v>444</v>
      </c>
      <c r="G1259" s="550"/>
    </row>
    <row r="1260" spans="1:7">
      <c r="A1260" s="548"/>
      <c r="B1260" s="503" t="str">
        <f>IF(MID(C1260,1,3)="KIT",_xlfn.XLOOKUP(C1260,Kits!C:C,Kits!B:B,"-",0,1),VLOOKUP(C1260,'Pricing source'!B:C,2,0))</f>
        <v>5025232946181</v>
      </c>
      <c r="C1260" s="530" t="s">
        <v>187</v>
      </c>
      <c r="D1260" s="530"/>
      <c r="E1260" s="504" t="str">
        <f>E1166</f>
        <v>Unidad interior 3,5kW nanoe™X, Wi-Fi integrado, Aerowings</v>
      </c>
      <c r="F1260" s="505">
        <f>IFERROR(IF(MID(C1260,1,3)="KIT",VLOOKUP(C1260,Kits!C:P,14,0),VLOOKUP(C1260,'Pricing source'!B:L,3,0)),0)</f>
        <v>496</v>
      </c>
      <c r="G1260" s="550"/>
    </row>
    <row r="1261" spans="1:7">
      <c r="A1261" s="548"/>
      <c r="B1261" s="503" t="str">
        <f>IF(MID(C1261,1,3)="KIT",_xlfn.XLOOKUP(C1261,Kits!C:C,Kits!B:B,"-",0,1),VLOOKUP(C1261,'Pricing source'!B:C,2,0))</f>
        <v>5025232946198</v>
      </c>
      <c r="C1261" s="530" t="s">
        <v>188</v>
      </c>
      <c r="D1261" s="530"/>
      <c r="E1261" s="504" t="str">
        <f>E1169</f>
        <v>Unidad interior 4,2kW nanoe™X, Wi-Fi integrado, Aerowings</v>
      </c>
      <c r="F1261" s="505">
        <f>IFERROR(IF(MID(C1261,1,3)="KIT",VLOOKUP(C1261,Kits!C:P,14,0),VLOOKUP(C1261,'Pricing source'!B:L,3,0)),0)</f>
        <v>633</v>
      </c>
      <c r="G1261" s="550"/>
    </row>
    <row r="1262" spans="1:7">
      <c r="A1262" s="548"/>
      <c r="B1262" s="503" t="str">
        <f>IF(MID(C1262,1,3)="KIT",_xlfn.XLOOKUP(C1262,Kits!C:C,Kits!B:B,"-",0,1),VLOOKUP(C1262,'Pricing source'!B:C,2,0))</f>
        <v>5025232946204</v>
      </c>
      <c r="C1262" s="530" t="s">
        <v>189</v>
      </c>
      <c r="D1262" s="530"/>
      <c r="E1262" s="504" t="str">
        <f>E1172</f>
        <v>Unidad interior 5,0kW nanoe™X, Wi-Fi integrado, Aerowings</v>
      </c>
      <c r="F1262" s="505">
        <f>IFERROR(IF(MID(C1262,1,3)="KIT",VLOOKUP(C1262,Kits!C:P,14,0),VLOOKUP(C1262,'Pricing source'!B:L,3,0)),0)</f>
        <v>996</v>
      </c>
      <c r="G1262" s="550"/>
    </row>
    <row r="1263" spans="1:7">
      <c r="A1263" s="548"/>
      <c r="B1263" s="503" t="str">
        <f>IF(MID(C1263,1,3)="KIT",_xlfn.XLOOKUP(C1263,Kits!C:C,Kits!B:B,"-",0,1),VLOOKUP(C1263,'Pricing source'!B:C,2,0))</f>
        <v>5025232946211</v>
      </c>
      <c r="C1263" s="530" t="s">
        <v>190</v>
      </c>
      <c r="D1263" s="530"/>
      <c r="E1263" s="504" t="str">
        <f>E1175</f>
        <v>Unidad interior 6,0kW nanoe™X, Wi-Fi integrado, Aerowings</v>
      </c>
      <c r="F1263" s="505">
        <f>IFERROR(IF(MID(C1263,1,3)="KIT",VLOOKUP(C1263,Kits!C:P,14,0),VLOOKUP(C1263,'Pricing source'!B:L,3,0)),0)</f>
        <v>1227</v>
      </c>
      <c r="G1263" s="550"/>
    </row>
    <row r="1264" spans="1:7">
      <c r="A1264" s="548"/>
      <c r="B1264" s="527" t="str">
        <f>IF(MID(C1264,1,3)="KIT",_xlfn.XLOOKUP(C1264,Kits!C:C,Kits!B:B,"-",0,1),VLOOKUP(C1264,'Pricing source'!B:C,2,0))</f>
        <v>5025232946228</v>
      </c>
      <c r="C1264" s="532" t="s">
        <v>191</v>
      </c>
      <c r="D1264" s="532"/>
      <c r="E1264" s="510" t="str">
        <f>E1178</f>
        <v>Unidad interior 7,1kW nanoe™X, Wi-Fi integrado, Aerowings</v>
      </c>
      <c r="F1264" s="511">
        <f>IFERROR(IF(MID(C1264,1,3)="KIT",VLOOKUP(C1264,Kits!C:P,14,0),VLOOKUP(C1264,'Pricing source'!B:L,3,0)),0)</f>
        <v>1426</v>
      </c>
      <c r="G1264" s="550"/>
    </row>
    <row r="1265" spans="1:7">
      <c r="A1265" s="548"/>
      <c r="B1265" s="731"/>
      <c r="C1265" s="550"/>
      <c r="D1265" s="550"/>
      <c r="E1265" s="554"/>
      <c r="F1265" s="558"/>
      <c r="G1265" s="550"/>
    </row>
    <row r="1266" spans="1:7">
      <c r="A1266" s="802" t="s">
        <v>1164</v>
      </c>
      <c r="B1266" s="731"/>
      <c r="C1266" s="732"/>
      <c r="D1266" s="732"/>
      <c r="E1266" s="554"/>
      <c r="F1266" s="558"/>
      <c r="G1266" s="550"/>
    </row>
    <row r="1267" spans="1:7">
      <c r="A1267" s="548"/>
      <c r="B1267" s="499" t="str">
        <f>IF(MID(C1267,1,3)="KIT",_xlfn.XLOOKUP(C1267,Kits!C:C,Kits!B:B,"-",0,1),VLOOKUP(C1267,'Pricing source'!B:C,2,0))</f>
        <v>5025232873289</v>
      </c>
      <c r="C1267" s="529" t="s">
        <v>213</v>
      </c>
      <c r="D1267" s="529"/>
      <c r="E1267" s="501" t="s">
        <v>2128</v>
      </c>
      <c r="F1267" s="502">
        <f>IFERROR(IF(MID(C1267,1,3)="KIT",VLOOKUP(C1267,Kits!C:P,14,0),VLOOKUP(C1267,'Pricing source'!B:L,3,0)),0)</f>
        <v>1070</v>
      </c>
      <c r="G1267" s="550"/>
    </row>
    <row r="1268" spans="1:7">
      <c r="A1268" s="548"/>
      <c r="B1268" s="503" t="str">
        <f>IF(MID(C1268,1,3)="KIT",_xlfn.XLOOKUP(C1268,Kits!C:C,Kits!B:B,"-",0,1),VLOOKUP(C1268,'Pricing source'!B:C,2,0))</f>
        <v>5025232873296</v>
      </c>
      <c r="C1268" s="530" t="s">
        <v>214</v>
      </c>
      <c r="D1268" s="530"/>
      <c r="E1268" s="504" t="s">
        <v>2129</v>
      </c>
      <c r="F1268" s="505">
        <f>IFERROR(IF(MID(C1268,1,3)="KIT",VLOOKUP(C1268,Kits!C:P,14,0),VLOOKUP(C1268,'Pricing source'!B:L,3,0)),0)</f>
        <v>1295</v>
      </c>
      <c r="G1268" s="550"/>
    </row>
    <row r="1269" spans="1:7">
      <c r="A1269" s="548"/>
      <c r="B1269" s="527" t="str">
        <f>IF(MID(C1269,1,3)="KIT",_xlfn.XLOOKUP(C1269,Kits!C:C,Kits!B:B,"-",0,1),VLOOKUP(C1269,'Pricing source'!B:C,2,0))</f>
        <v>5025232873302</v>
      </c>
      <c r="C1269" s="532" t="s">
        <v>215</v>
      </c>
      <c r="D1269" s="532"/>
      <c r="E1269" s="510" t="s">
        <v>2130</v>
      </c>
      <c r="F1269" s="511">
        <f>IFERROR(IF(MID(C1269,1,3)="KIT",VLOOKUP(C1269,Kits!C:P,14,0),VLOOKUP(C1269,'Pricing source'!B:L,3,0)),0)</f>
        <v>1653</v>
      </c>
      <c r="G1269" s="550"/>
    </row>
    <row r="1270" spans="1:7">
      <c r="A1270" s="806"/>
      <c r="B1270" s="731"/>
      <c r="C1270" s="550"/>
      <c r="D1270" s="550"/>
      <c r="E1270" s="554"/>
      <c r="F1270" s="558"/>
      <c r="G1270" s="550"/>
    </row>
    <row r="1271" spans="1:7">
      <c r="A1271" s="802" t="s">
        <v>2606</v>
      </c>
      <c r="B1271" s="731"/>
      <c r="C1271" s="732"/>
      <c r="D1271" s="732"/>
      <c r="E1271" s="801"/>
      <c r="F1271" s="558"/>
      <c r="G1271" s="550"/>
    </row>
    <row r="1272" spans="1:7">
      <c r="A1272" s="548"/>
      <c r="B1272" s="499" t="str">
        <f>IF(MID(C1272,1,3)="KIT",_xlfn.XLOOKUP(C1272,Kits!C:C,Kits!B:B,"-",0,1),VLOOKUP(C1272,'Pricing source'!B:C,2,0))</f>
        <v>4010869385169</v>
      </c>
      <c r="C1272" s="529" t="s">
        <v>817</v>
      </c>
      <c r="D1272" s="529"/>
      <c r="E1272" s="501" t="s">
        <v>2940</v>
      </c>
      <c r="F1272" s="502">
        <f>IFERROR(IF(MID(C1272,1,3)="KIT",VLOOKUP(C1272,Kits!C:P,14,0),VLOOKUP(C1272,'Pricing source'!B:L,3,0)),0)</f>
        <v>1969</v>
      </c>
      <c r="G1272" s="550"/>
    </row>
    <row r="1273" spans="1:7">
      <c r="A1273" s="548"/>
      <c r="B1273" s="503" t="str">
        <f>IF(MID(C1273,1,3)="KIT",_xlfn.XLOOKUP(C1273,Kits!C:C,Kits!B:B,"-",0,1),VLOOKUP(C1273,'Pricing source'!B:C,2,0))</f>
        <v>5025232946167</v>
      </c>
      <c r="C1273" s="530" t="s">
        <v>185</v>
      </c>
      <c r="D1273" s="530"/>
      <c r="E1273" s="504" t="str">
        <f>E1258</f>
        <v>Unidad interior 2,0kW nanoe™X, Wi-Fi integrado, Aerowings</v>
      </c>
      <c r="F1273" s="505">
        <f>IFERROR(IF(MID(C1273,1,3)="KIT",VLOOKUP(C1273,Kits!C:P,14,0),VLOOKUP(C1273,'Pricing source'!B:L,3,0)),0)</f>
        <v>403</v>
      </c>
      <c r="G1273" s="550"/>
    </row>
    <row r="1274" spans="1:7">
      <c r="A1274" s="548"/>
      <c r="B1274" s="503" t="str">
        <f>IF(MID(C1274,1,3)="KIT",_xlfn.XLOOKUP(C1274,Kits!C:C,Kits!B:B,"-",0,1),VLOOKUP(C1274,'Pricing source'!B:C,2,0))</f>
        <v>5025232946181</v>
      </c>
      <c r="C1274" s="530" t="s">
        <v>187</v>
      </c>
      <c r="D1274" s="530"/>
      <c r="E1274" s="504" t="str">
        <f>E1260</f>
        <v>Unidad interior 3,5kW nanoe™X, Wi-Fi integrado, Aerowings</v>
      </c>
      <c r="F1274" s="505">
        <f>IFERROR(IF(MID(C1274,1,3)="KIT",VLOOKUP(C1274,Kits!C:P,14,0),VLOOKUP(C1274,'Pricing source'!B:L,3,0)),0)</f>
        <v>496</v>
      </c>
      <c r="G1274" s="550"/>
    </row>
    <row r="1275" spans="1:7">
      <c r="A1275" s="548"/>
      <c r="B1275" s="503" t="str">
        <f>IF(MID(C1275,1,3)="KIT",_xlfn.XLOOKUP(C1275,Kits!C:C,Kits!B:B,"-",0,1),VLOOKUP(C1275,'Pricing source'!B:C,2,0))</f>
        <v>5025232873289</v>
      </c>
      <c r="C1275" s="530" t="s">
        <v>213</v>
      </c>
      <c r="D1275" s="530"/>
      <c r="E1275" s="504" t="s">
        <v>2128</v>
      </c>
      <c r="F1275" s="505">
        <f>IFERROR(IF(MID(C1275,1,3)="KIT",VLOOKUP(C1275,Kits!C:P,14,0),VLOOKUP(C1275,'Pricing source'!B:L,3,0)),0)</f>
        <v>1070</v>
      </c>
      <c r="G1275" s="550"/>
    </row>
    <row r="1276" spans="1:7">
      <c r="A1276" s="806"/>
      <c r="B1276" s="503" t="str">
        <f>IF(MID(C1276,1,3)="KIT",_xlfn.XLOOKUP(C1276,Kits!C:C,Kits!B:B,"-",0,1),VLOOKUP(C1276,'Pricing source'!B:C,2,0))</f>
        <v>4010869385183</v>
      </c>
      <c r="C1276" s="530" t="s">
        <v>818</v>
      </c>
      <c r="D1276" s="530"/>
      <c r="E1276" s="504" t="s">
        <v>2938</v>
      </c>
      <c r="F1276" s="505">
        <f>IFERROR(IF(MID(C1276,1,3)="KIT",VLOOKUP(C1276,Kits!C:P,14,0),VLOOKUP(C1276,'Pricing source'!B:L,3,0)),0)</f>
        <v>2010</v>
      </c>
      <c r="G1276" s="550"/>
    </row>
    <row r="1277" spans="1:7">
      <c r="A1277" s="548"/>
      <c r="B1277" s="503" t="str">
        <f>IF(MID(C1277,1,3)="KIT",_xlfn.XLOOKUP(C1277,Kits!C:C,Kits!B:B,"-",0,1),VLOOKUP(C1277,'Pricing source'!B:C,2,0))</f>
        <v>5025232946174</v>
      </c>
      <c r="C1277" s="530" t="s">
        <v>186</v>
      </c>
      <c r="D1277" s="530"/>
      <c r="E1277" s="504" t="str">
        <f>E1259</f>
        <v>Unidad interior 2,5kW nanoe™X, Wi-Fi integrado, Aerowings</v>
      </c>
      <c r="F1277" s="505">
        <f>IFERROR(IF(MID(C1277,1,3)="KIT",VLOOKUP(C1277,Kits!C:P,14,0),VLOOKUP(C1277,'Pricing source'!B:L,3,0)),0)</f>
        <v>444</v>
      </c>
      <c r="G1277" s="550"/>
    </row>
    <row r="1278" spans="1:7">
      <c r="A1278" s="548"/>
      <c r="B1278" s="503" t="str">
        <f>IF(MID(C1278,1,3)="KIT",_xlfn.XLOOKUP(C1278,Kits!C:C,Kits!B:B,"-",0,1),VLOOKUP(C1278,'Pricing source'!B:C,2,0))</f>
        <v>5025232946181</v>
      </c>
      <c r="C1278" s="530" t="s">
        <v>187</v>
      </c>
      <c r="D1278" s="530"/>
      <c r="E1278" s="504" t="str">
        <f>E1260</f>
        <v>Unidad interior 3,5kW nanoe™X, Wi-Fi integrado, Aerowings</v>
      </c>
      <c r="F1278" s="505">
        <f>IFERROR(IF(MID(C1278,1,3)="KIT",VLOOKUP(C1278,Kits!C:P,14,0),VLOOKUP(C1278,'Pricing source'!B:L,3,0)),0)</f>
        <v>496</v>
      </c>
      <c r="G1278" s="550"/>
    </row>
    <row r="1279" spans="1:7">
      <c r="A1279" s="548"/>
      <c r="B1279" s="503" t="str">
        <f>IF(MID(C1279,1,3)="KIT",_xlfn.XLOOKUP(C1279,Kits!C:C,Kits!B:B,"-",0,1),VLOOKUP(C1279,'Pricing source'!B:C,2,0))</f>
        <v>5025232873289</v>
      </c>
      <c r="C1279" s="530" t="s">
        <v>213</v>
      </c>
      <c r="D1279" s="530"/>
      <c r="E1279" s="504" t="s">
        <v>2128</v>
      </c>
      <c r="F1279" s="505">
        <f>IFERROR(IF(MID(C1279,1,3)="KIT",VLOOKUP(C1279,Kits!C:P,14,0),VLOOKUP(C1279,'Pricing source'!B:L,3,0)),0)</f>
        <v>1070</v>
      </c>
      <c r="G1279" s="550"/>
    </row>
    <row r="1280" spans="1:7">
      <c r="A1280" s="548"/>
      <c r="B1280" s="503" t="str">
        <f>IF(MID(C1280,1,3)="KIT",_xlfn.XLOOKUP(C1280,Kits!C:C,Kits!B:B,"-",0,1),VLOOKUP(C1280,'Pricing source'!B:C,2,0))</f>
        <v>4010869385176</v>
      </c>
      <c r="C1280" s="530" t="s">
        <v>819</v>
      </c>
      <c r="D1280" s="530"/>
      <c r="E1280" s="504" t="s">
        <v>2937</v>
      </c>
      <c r="F1280" s="505">
        <f>IFERROR(IF(MID(C1280,1,3)="KIT",VLOOKUP(C1280,Kits!C:P,14,0),VLOOKUP(C1280,'Pricing source'!B:L,3,0)),0)</f>
        <v>2235</v>
      </c>
      <c r="G1280" s="550"/>
    </row>
    <row r="1281" spans="1:7">
      <c r="A1281" s="548"/>
      <c r="B1281" s="503" t="str">
        <f>IF(MID(C1281,1,3)="KIT",_xlfn.XLOOKUP(C1281,Kits!C:C,Kits!B:B,"-",0,1),VLOOKUP(C1281,'Pricing source'!B:C,2,0))</f>
        <v>5025232946174</v>
      </c>
      <c r="C1281" s="530" t="s">
        <v>186</v>
      </c>
      <c r="D1281" s="530"/>
      <c r="E1281" s="504" t="str">
        <f>E1277</f>
        <v>Unidad interior 2,5kW nanoe™X, Wi-Fi integrado, Aerowings</v>
      </c>
      <c r="F1281" s="505">
        <f>IFERROR(IF(MID(C1281,1,3)="KIT",VLOOKUP(C1281,Kits!C:P,14,0),VLOOKUP(C1281,'Pricing source'!B:L,3,0)),0)</f>
        <v>444</v>
      </c>
      <c r="G1281" s="550"/>
    </row>
    <row r="1282" spans="1:7">
      <c r="A1282" s="548"/>
      <c r="B1282" s="503" t="str">
        <f>IF(MID(C1282,1,3)="KIT",_xlfn.XLOOKUP(C1282,Kits!C:C,Kits!B:B,"-",0,1),VLOOKUP(C1282,'Pricing source'!B:C,2,0))</f>
        <v>5025232946181</v>
      </c>
      <c r="C1282" s="530" t="s">
        <v>187</v>
      </c>
      <c r="D1282" s="530"/>
      <c r="E1282" s="504" t="str">
        <f>E1278</f>
        <v>Unidad interior 3,5kW nanoe™X, Wi-Fi integrado, Aerowings</v>
      </c>
      <c r="F1282" s="505">
        <f>IFERROR(IF(MID(C1282,1,3)="KIT",VLOOKUP(C1282,Kits!C:P,14,0),VLOOKUP(C1282,'Pricing source'!B:L,3,0)),0)</f>
        <v>496</v>
      </c>
      <c r="G1282" s="550"/>
    </row>
    <row r="1283" spans="1:7">
      <c r="A1283" s="548"/>
      <c r="B1283" s="527" t="str">
        <f>IF(MID(C1283,1,3)="KIT",_xlfn.XLOOKUP(C1283,Kits!C:C,Kits!B:B,"-",0,1),VLOOKUP(C1283,'Pricing source'!B:C,2,0))</f>
        <v>5025232873296</v>
      </c>
      <c r="C1283" s="532" t="s">
        <v>214</v>
      </c>
      <c r="D1283" s="532"/>
      <c r="E1283" s="510" t="s">
        <v>2129</v>
      </c>
      <c r="F1283" s="511">
        <f>IFERROR(IF(MID(C1283,1,3)="KIT",VLOOKUP(C1283,Kits!C:P,14,0),VLOOKUP(C1283,'Pricing source'!B:L,3,0)),0)</f>
        <v>1295</v>
      </c>
      <c r="G1283" s="550"/>
    </row>
    <row r="1284" spans="1:7">
      <c r="A1284" s="548"/>
      <c r="B1284" s="804"/>
      <c r="C1284" s="548"/>
      <c r="D1284" s="548"/>
      <c r="E1284" s="554"/>
      <c r="F1284" s="558"/>
      <c r="G1284" s="550"/>
    </row>
    <row r="1285" spans="1:7" ht="18.75">
      <c r="A1285" s="555" t="s">
        <v>1165</v>
      </c>
      <c r="B1285" s="731"/>
      <c r="C1285" s="550"/>
      <c r="D1285" s="550"/>
      <c r="E1285" s="554"/>
      <c r="F1285" s="558"/>
      <c r="G1285" s="550"/>
    </row>
    <row r="1286" spans="1:7">
      <c r="A1286" s="317"/>
      <c r="B1286" s="317"/>
      <c r="C1286" s="317"/>
      <c r="D1286" s="317"/>
      <c r="E1286" s="317"/>
      <c r="F1286" s="317"/>
      <c r="G1286" s="550"/>
    </row>
    <row r="1287" spans="1:7">
      <c r="A1287" s="802"/>
      <c r="B1287" s="731"/>
      <c r="C1287" s="550"/>
      <c r="D1287" s="550"/>
      <c r="E1287" s="808"/>
      <c r="F1287" s="558"/>
      <c r="G1287" s="550"/>
    </row>
    <row r="1288" spans="1:7">
      <c r="A1288" s="802" t="s">
        <v>2607</v>
      </c>
      <c r="B1288" s="731"/>
      <c r="C1288" s="732"/>
      <c r="D1288" s="732"/>
      <c r="E1288" s="808"/>
      <c r="F1288" s="558"/>
      <c r="G1288" s="550"/>
    </row>
    <row r="1289" spans="1:7">
      <c r="A1289" s="548"/>
      <c r="B1289" s="499" t="str">
        <f>IF(MID(C1289,1,3)="KIT",_xlfn.XLOOKUP(C1289,Kits!C:C,Kits!B:B,"-",0,1),VLOOKUP(C1289,'Pricing source'!B:C,2,0))</f>
        <v>5025232946129</v>
      </c>
      <c r="C1289" s="529" t="s">
        <v>173</v>
      </c>
      <c r="D1289" s="529"/>
      <c r="E1289" s="501" t="s">
        <v>4811</v>
      </c>
      <c r="F1289" s="502">
        <f>IFERROR(IF(MID(C1289,1,3)="KIT",VLOOKUP(C1289,Kits!C:P,14,0),VLOOKUP(C1289,'Pricing source'!B:L,3,0)),0)</f>
        <v>457</v>
      </c>
      <c r="G1289" s="550"/>
    </row>
    <row r="1290" spans="1:7">
      <c r="A1290" s="548"/>
      <c r="B1290" s="503" t="str">
        <f>IF(MID(C1290,1,3)="KIT",_xlfn.XLOOKUP(C1290,Kits!C:C,Kits!B:B,"-",0,1),VLOOKUP(C1290,'Pricing source'!B:C,2,0))</f>
        <v>5025232946266</v>
      </c>
      <c r="C1290" s="530" t="s">
        <v>167</v>
      </c>
      <c r="D1290" s="530"/>
      <c r="E1290" s="504" t="str">
        <f t="shared" ref="E1290:E1295" si="0">VLOOKUP(C1290,C:E,3,0)</f>
        <v>Unidad interior 2,0kW blanca mate nanoe™X Mark 3, Wi-Fi integrado, Aerowings 2.0</v>
      </c>
      <c r="F1290" s="505">
        <f>IFERROR(IF(MID(C1290,1,3)="KIT",VLOOKUP(C1290,Kits!C:P,14,0),VLOOKUP(C1290,'Pricing source'!B:L,3,0)),0)</f>
        <v>525</v>
      </c>
      <c r="G1290" s="550"/>
    </row>
    <row r="1291" spans="1:7">
      <c r="A1291" s="548"/>
      <c r="B1291" s="503" t="str">
        <f>IF(MID(C1291,1,3)="KIT",_xlfn.XLOOKUP(C1291,Kits!C:C,Kits!B:B,"-",0,1),VLOOKUP(C1291,'Pricing source'!B:C,2,0))</f>
        <v>5025232946273</v>
      </c>
      <c r="C1291" s="530" t="s">
        <v>168</v>
      </c>
      <c r="D1291" s="530"/>
      <c r="E1291" s="504" t="str">
        <f t="shared" si="0"/>
        <v>Unidad interior 2,5kW blanca mate nanoe™X Mark 3, Wi-Fi integrado, Aerowings 2.0</v>
      </c>
      <c r="F1291" s="505">
        <f>IFERROR(IF(MID(C1291,1,3)="KIT",VLOOKUP(C1291,Kits!C:P,14,0),VLOOKUP(C1291,'Pricing source'!B:L,3,0)),0)</f>
        <v>568</v>
      </c>
      <c r="G1291" s="550"/>
    </row>
    <row r="1292" spans="1:7">
      <c r="A1292" s="806"/>
      <c r="B1292" s="503" t="str">
        <f>IF(MID(C1292,1,3)="KIT",_xlfn.XLOOKUP(C1292,Kits!C:C,Kits!B:B,"-",0,1),VLOOKUP(C1292,'Pricing source'!B:C,2,0))</f>
        <v>5025232946280</v>
      </c>
      <c r="C1292" s="530" t="s">
        <v>169</v>
      </c>
      <c r="D1292" s="530"/>
      <c r="E1292" s="504" t="str">
        <f t="shared" si="0"/>
        <v>Unidad interior 3,5kW blanca mate nanoe™X Mark 3, Wi-Fi integrado, Aerowings 2.0</v>
      </c>
      <c r="F1292" s="505">
        <f>IFERROR(IF(MID(C1292,1,3)="KIT",VLOOKUP(C1292,Kits!C:P,14,0),VLOOKUP(C1292,'Pricing source'!B:L,3,0)),0)</f>
        <v>664</v>
      </c>
      <c r="G1292" s="550"/>
    </row>
    <row r="1293" spans="1:7">
      <c r="A1293" s="548"/>
      <c r="B1293" s="503" t="str">
        <f>IF(MID(C1293,1,3)="KIT",_xlfn.XLOOKUP(C1293,Kits!C:C,Kits!B:B,"-",0,1),VLOOKUP(C1293,'Pricing source'!B:C,2,0))</f>
        <v>5025232946297</v>
      </c>
      <c r="C1293" s="530" t="s">
        <v>170</v>
      </c>
      <c r="D1293" s="530"/>
      <c r="E1293" s="504" t="str">
        <f t="shared" si="0"/>
        <v>Unidad interior 4,2kW blanca mate nanoe™X Mark 3, Wi-Fi integrado, Aerowings 2.0</v>
      </c>
      <c r="F1293" s="505">
        <f>IFERROR(IF(MID(C1293,1,3)="KIT",VLOOKUP(C1293,Kits!C:P,14,0),VLOOKUP(C1293,'Pricing source'!B:L,3,0)),0)</f>
        <v>847</v>
      </c>
      <c r="G1293" s="550"/>
    </row>
    <row r="1294" spans="1:7">
      <c r="A1294" s="548"/>
      <c r="B1294" s="503" t="str">
        <f>IF(MID(C1294,1,3)="KIT",_xlfn.XLOOKUP(C1294,Kits!C:C,Kits!B:B,"-",0,1),VLOOKUP(C1294,'Pricing source'!B:C,2,0))</f>
        <v>5025232946303</v>
      </c>
      <c r="C1294" s="530" t="s">
        <v>171</v>
      </c>
      <c r="D1294" s="530"/>
      <c r="E1294" s="504" t="str">
        <f t="shared" si="0"/>
        <v>Unidad interior 5,0kW blanca mate nanoe™X Mark 3, Wi-Fi integrado, Aerowings 2.0</v>
      </c>
      <c r="F1294" s="505">
        <f>IFERROR(IF(MID(C1294,1,3)="KIT",VLOOKUP(C1294,Kits!C:P,14,0),VLOOKUP(C1294,'Pricing source'!B:L,3,0)),0)</f>
        <v>1058</v>
      </c>
      <c r="G1294" s="550"/>
    </row>
    <row r="1295" spans="1:7">
      <c r="A1295" s="548"/>
      <c r="B1295" s="527" t="str">
        <f>IF(MID(C1295,1,3)="KIT",_xlfn.XLOOKUP(C1295,Kits!C:C,Kits!B:B,"-",0,1),VLOOKUP(C1295,'Pricing source'!B:C,2,0))</f>
        <v>5025232946310</v>
      </c>
      <c r="C1295" s="532" t="s">
        <v>172</v>
      </c>
      <c r="D1295" s="532"/>
      <c r="E1295" s="510" t="str">
        <f t="shared" si="0"/>
        <v>Unidad interior 7,1kW blanca mate nanoe™X Mark 3, Wi-Fi integrado, Aerowings 2.0</v>
      </c>
      <c r="F1295" s="511">
        <f>IFERROR(IF(MID(C1295,1,3)="KIT",VLOOKUP(C1295,Kits!C:P,14,0),VLOOKUP(C1295,'Pricing source'!B:L,3,0)),0)</f>
        <v>1623</v>
      </c>
      <c r="G1295" s="550"/>
    </row>
    <row r="1296" spans="1:7">
      <c r="A1296" s="550"/>
      <c r="B1296" s="731"/>
      <c r="C1296" s="550"/>
      <c r="D1296" s="550"/>
      <c r="E1296" s="808"/>
      <c r="F1296" s="558"/>
      <c r="G1296" s="550"/>
    </row>
    <row r="1297" spans="1:7">
      <c r="A1297" s="802" t="s">
        <v>2608</v>
      </c>
      <c r="B1297" s="731"/>
      <c r="C1297" s="732"/>
      <c r="D1297" s="732"/>
      <c r="E1297" s="808"/>
      <c r="F1297" s="558"/>
      <c r="G1297" s="550"/>
    </row>
    <row r="1298" spans="1:7">
      <c r="A1298" s="548"/>
      <c r="B1298" s="499" t="str">
        <f>IF(MID(C1298,1,3)="KIT",_xlfn.XLOOKUP(C1298,Kits!C:C,Kits!B:B,"-",0,1),VLOOKUP(C1298,'Pricing source'!B:C,2,0))</f>
        <v>5025232945467</v>
      </c>
      <c r="C1298" s="529" t="s">
        <v>174</v>
      </c>
      <c r="D1298" s="529"/>
      <c r="E1298" s="501" t="str">
        <f>VLOOKUP(C1298,C:E,3,0)</f>
        <v>Unidad interior 2,0kW gris grafito nanoe™X Mark 3, Wi-Fi integrado, Aerowings 2.0</v>
      </c>
      <c r="F1298" s="502">
        <f>IFERROR(IF(MID(C1298,1,3)="KIT",VLOOKUP(C1298,Kits!C:P,14,0),VLOOKUP(C1298,'Pricing source'!B:L,3,0)),0)</f>
        <v>697</v>
      </c>
      <c r="G1298" s="550"/>
    </row>
    <row r="1299" spans="1:7">
      <c r="A1299" s="548"/>
      <c r="B1299" s="503" t="str">
        <f>IF(MID(C1299,1,3)="KIT",_xlfn.XLOOKUP(C1299,Kits!C:C,Kits!B:B,"-",0,1),VLOOKUP(C1299,'Pricing source'!B:C,2,0))</f>
        <v>5025232945481</v>
      </c>
      <c r="C1299" s="530" t="s">
        <v>175</v>
      </c>
      <c r="D1299" s="530"/>
      <c r="E1299" s="504" t="str">
        <f>VLOOKUP(C1299,C:E,3,0)</f>
        <v>Unidad interior 2,5kW gris grafito nanoe™X Mark 3, Wi-Fi integrado, Aerowings 2.0</v>
      </c>
      <c r="F1299" s="505">
        <f>IFERROR(IF(MID(C1299,1,3)="KIT",VLOOKUP(C1299,Kits!C:P,14,0),VLOOKUP(C1299,'Pricing source'!B:L,3,0)),0)</f>
        <v>741</v>
      </c>
      <c r="G1299" s="550"/>
    </row>
    <row r="1300" spans="1:7">
      <c r="A1300" s="548"/>
      <c r="B1300" s="527" t="str">
        <f>IF(MID(C1300,1,3)="KIT",_xlfn.XLOOKUP(C1300,Kits!C:C,Kits!B:B,"-",0,1),VLOOKUP(C1300,'Pricing source'!B:C,2,0))</f>
        <v>5025232945504</v>
      </c>
      <c r="C1300" s="532" t="s">
        <v>176</v>
      </c>
      <c r="D1300" s="532"/>
      <c r="E1300" s="510" t="str">
        <f>VLOOKUP(C1300,C:E,3,0)</f>
        <v>Unidad interior 3,5kW gris grafito nanoe™X Mark 3, Wi-Fi integrado, Aerowings 2.0</v>
      </c>
      <c r="F1300" s="511">
        <f>IFERROR(IF(MID(C1300,1,3)="KIT",VLOOKUP(C1300,Kits!C:P,14,0),VLOOKUP(C1300,'Pricing source'!B:L,3,0)),0)</f>
        <v>836</v>
      </c>
      <c r="G1300" s="550"/>
    </row>
    <row r="1301" spans="1:7">
      <c r="A1301" s="548"/>
      <c r="B1301" s="552"/>
      <c r="C1301" s="550"/>
      <c r="D1301" s="550"/>
      <c r="E1301" s="554"/>
      <c r="F1301" s="558"/>
      <c r="G1301" s="550"/>
    </row>
    <row r="1302" spans="1:7">
      <c r="A1302" s="797" t="s">
        <v>2609</v>
      </c>
      <c r="B1302" s="552"/>
      <c r="C1302" s="731"/>
      <c r="D1302" s="731"/>
      <c r="E1302" s="554"/>
      <c r="F1302" s="558"/>
      <c r="G1302" s="550"/>
    </row>
    <row r="1303" spans="1:7">
      <c r="A1303" s="744"/>
      <c r="B1303" s="499" t="str">
        <f>IF(MID(C1303,1,3)="KIT",_xlfn.XLOOKUP(C1303,Kits!C:C,Kits!B:B,"-",0,1),VLOOKUP(C1303,'Pricing source'!B:C,2,0))</f>
        <v>5025232877188</v>
      </c>
      <c r="C1303" s="529" t="s">
        <v>208</v>
      </c>
      <c r="D1303" s="529"/>
      <c r="E1303" s="501" t="s">
        <v>2928</v>
      </c>
      <c r="F1303" s="502">
        <f>IFERROR(IF(MID(C1303,1,3)="KIT",VLOOKUP(C1303,Kits!C:P,14,0),VLOOKUP(C1303,'Pricing source'!B:L,3,0)),0)</f>
        <v>798</v>
      </c>
      <c r="G1303" s="550"/>
    </row>
    <row r="1304" spans="1:7">
      <c r="A1304" s="548"/>
      <c r="B1304" s="503" t="str">
        <f>IF(MID(C1304,1,3)="KIT",_xlfn.XLOOKUP(C1304,Kits!C:C,Kits!B:B,"-",0,1),VLOOKUP(C1304,'Pricing source'!B:C,2,0))</f>
        <v>5025232877324</v>
      </c>
      <c r="C1304" s="530" t="s">
        <v>209</v>
      </c>
      <c r="D1304" s="530"/>
      <c r="E1304" s="504" t="str">
        <f>VLOOKUP(C1304,C:E,3,0)</f>
        <v>Unidad interior 2,5kW con mando de pared incluido y bomba de drenaje</v>
      </c>
      <c r="F1304" s="505">
        <f>IFERROR(IF(MID(C1304,1,3)="KIT",VLOOKUP(C1304,Kits!C:P,14,0),VLOOKUP(C1304,'Pricing source'!B:L,3,0)),0)</f>
        <v>889</v>
      </c>
      <c r="G1304" s="550"/>
    </row>
    <row r="1305" spans="1:7">
      <c r="A1305" s="548"/>
      <c r="B1305" s="503" t="str">
        <f>IF(MID(C1305,1,3)="KIT",_xlfn.XLOOKUP(C1305,Kits!C:C,Kits!B:B,"-",0,1),VLOOKUP(C1305,'Pricing source'!B:C,2,0))</f>
        <v>5025232877348</v>
      </c>
      <c r="C1305" s="530" t="s">
        <v>210</v>
      </c>
      <c r="D1305" s="530"/>
      <c r="E1305" s="504" t="str">
        <f>VLOOKUP(C1305,C:E,3,0)</f>
        <v>Unidad interior 3,5kW con mando de pared incluido y bomba de drenaje</v>
      </c>
      <c r="F1305" s="505">
        <f>IFERROR(IF(MID(C1305,1,3)="KIT",VLOOKUP(C1305,Kits!C:P,14,0),VLOOKUP(C1305,'Pricing source'!B:L,3,0)),0)</f>
        <v>893</v>
      </c>
      <c r="G1305" s="550"/>
    </row>
    <row r="1306" spans="1:7">
      <c r="A1306" s="548"/>
      <c r="B1306" s="503" t="str">
        <f>IF(MID(C1306,1,3)="KIT",_xlfn.XLOOKUP(C1306,Kits!C:C,Kits!B:B,"-",0,1),VLOOKUP(C1306,'Pricing source'!B:C,2,0))</f>
        <v>5025232877362</v>
      </c>
      <c r="C1306" s="530" t="s">
        <v>211</v>
      </c>
      <c r="D1306" s="530"/>
      <c r="E1306" s="504" t="str">
        <f>VLOOKUP(C1306,C:E,3,0)</f>
        <v>Unidad interior 5,0kW con mando de pared incluido y bomba de drenaje</v>
      </c>
      <c r="F1306" s="505">
        <f>IFERROR(IF(MID(C1306,1,3)="KIT",VLOOKUP(C1306,Kits!C:P,14,0),VLOOKUP(C1306,'Pricing source'!B:L,3,0)),0)</f>
        <v>1023</v>
      </c>
      <c r="G1306" s="550"/>
    </row>
    <row r="1307" spans="1:7">
      <c r="A1307" s="553"/>
      <c r="B1307" s="527" t="str">
        <f>IF(MID(C1307,1,3)="KIT",_xlfn.XLOOKUP(C1307,Kits!C:C,Kits!B:B,"-",0,1),VLOOKUP(C1307,'Pricing source'!B:C,2,0))</f>
        <v>5025232877386</v>
      </c>
      <c r="C1307" s="532" t="s">
        <v>212</v>
      </c>
      <c r="D1307" s="532"/>
      <c r="E1307" s="510" t="str">
        <f>VLOOKUP(C1307,C:E,3,0)</f>
        <v>Unidad interior 6,0kW con mando de pared incluido y bomba de drenaje</v>
      </c>
      <c r="F1307" s="511">
        <f>IFERROR(IF(MID(C1307,1,3)="KIT",VLOOKUP(C1307,Kits!C:P,14,0),VLOOKUP(C1307,'Pricing source'!B:L,3,0)),0)</f>
        <v>1133</v>
      </c>
      <c r="G1307" s="550"/>
    </row>
    <row r="1308" spans="1:7">
      <c r="A1308" s="548"/>
      <c r="B1308" s="731"/>
      <c r="C1308" s="550"/>
      <c r="D1308" s="550"/>
      <c r="E1308" s="554"/>
      <c r="F1308" s="558"/>
      <c r="G1308" s="550"/>
    </row>
    <row r="1309" spans="1:7">
      <c r="A1309" s="802" t="s">
        <v>2610</v>
      </c>
      <c r="B1309" s="731"/>
      <c r="C1309" s="732"/>
      <c r="D1309" s="732"/>
      <c r="E1309" s="554"/>
      <c r="F1309" s="558"/>
      <c r="G1309" s="550"/>
    </row>
    <row r="1310" spans="1:7">
      <c r="A1310" s="548"/>
      <c r="B1310" s="499" t="str">
        <f>IF(MID(C1310,1,3)="KIT",_xlfn.XLOOKUP(C1310,Kits!C:C,Kits!B:B,"-",0,1),VLOOKUP(C1310,'Pricing source'!B:C,2,0))</f>
        <v>5025232924158</v>
      </c>
      <c r="C1310" s="529" t="s">
        <v>428</v>
      </c>
      <c r="D1310" s="529"/>
      <c r="E1310" s="501" t="s">
        <v>3019</v>
      </c>
      <c r="F1310" s="502">
        <f>IFERROR(IF(MID(C1310,1,3)="KIT",VLOOKUP(C1310,Kits!C:P,14,0),VLOOKUP(C1310,'Pricing source'!B:L,3,0)),0)</f>
        <v>716</v>
      </c>
      <c r="G1310" s="550"/>
    </row>
    <row r="1311" spans="1:7">
      <c r="A1311" s="548"/>
      <c r="B1311" s="503" t="str">
        <f>IF(MID(C1311,1,3)="KIT",_xlfn.XLOOKUP(C1311,Kits!C:C,Kits!B:B,"-",0,1),VLOOKUP(C1311,'Pricing source'!B:C,2,0))</f>
        <v>5025232913848</v>
      </c>
      <c r="C1311" s="530" t="s">
        <v>267</v>
      </c>
      <c r="D1311" s="530"/>
      <c r="E1311" s="504" t="s">
        <v>3019</v>
      </c>
      <c r="F1311" s="505">
        <f>IFERROR(IF(MID(C1311,1,3)="KIT",VLOOKUP(C1311,Kits!C:P,14,0),VLOOKUP(C1311,'Pricing source'!B:L,3,0)),0)</f>
        <v>1012</v>
      </c>
      <c r="G1311" s="550"/>
    </row>
    <row r="1312" spans="1:7">
      <c r="A1312" s="548"/>
      <c r="B1312" s="503" t="str">
        <f>IF(MID(C1312,1,3)="KIT",_xlfn.XLOOKUP(C1312,Kits!C:C,Kits!B:B,"-",0,1),VLOOKUP(C1312,'Pricing source'!B:C,2,0))</f>
        <v>5025232913855</v>
      </c>
      <c r="C1312" s="530" t="s">
        <v>268</v>
      </c>
      <c r="D1312" s="530"/>
      <c r="E1312" s="504" t="s">
        <v>3019</v>
      </c>
      <c r="F1312" s="505">
        <f>IFERROR(IF(MID(C1312,1,3)="KIT",VLOOKUP(C1312,Kits!C:P,14,0),VLOOKUP(C1312,'Pricing source'!B:L,3,0)),0)</f>
        <v>1167</v>
      </c>
      <c r="G1312" s="550"/>
    </row>
    <row r="1313" spans="1:7">
      <c r="A1313" s="548"/>
      <c r="B1313" s="503" t="str">
        <f>IF(MID(C1313,1,3)="KIT",_xlfn.XLOOKUP(C1313,Kits!C:C,Kits!B:B,"-",0,1),VLOOKUP(C1313,'Pricing source'!B:C,2,0))</f>
        <v>5025232913862</v>
      </c>
      <c r="C1313" s="530" t="s">
        <v>269</v>
      </c>
      <c r="D1313" s="530"/>
      <c r="E1313" s="504" t="s">
        <v>3019</v>
      </c>
      <c r="F1313" s="505">
        <f>IFERROR(IF(MID(C1313,1,3)="KIT",VLOOKUP(C1313,Kits!C:P,14,0),VLOOKUP(C1313,'Pricing source'!B:L,3,0)),0)</f>
        <v>1214</v>
      </c>
      <c r="G1313" s="550"/>
    </row>
    <row r="1314" spans="1:7">
      <c r="A1314" s="548"/>
      <c r="B1314" s="503" t="str">
        <f>IF(MID(C1314,1,3)="KIT",_xlfn.XLOOKUP(C1314,Kits!C:C,Kits!B:B,"-",0,1),VLOOKUP(C1314,'Pricing source'!B:C,2,0))</f>
        <v>5025232913879</v>
      </c>
      <c r="C1314" s="530" t="s">
        <v>270</v>
      </c>
      <c r="D1314" s="530"/>
      <c r="E1314" s="504" t="s">
        <v>3019</v>
      </c>
      <c r="F1314" s="505">
        <f>IFERROR(IF(MID(C1314,1,3)="KIT",VLOOKUP(C1314,Kits!C:P,14,0),VLOOKUP(C1314,'Pricing source'!B:L,3,0)),0)</f>
        <v>1381</v>
      </c>
      <c r="G1314" s="550"/>
    </row>
    <row r="1315" spans="1:7">
      <c r="A1315" s="548"/>
      <c r="B1315" s="527" t="str">
        <f>IF(MID(C1315,1,3)="KIT",_xlfn.XLOOKUP(C1315,Kits!C:C,Kits!B:B,"-",0,1),VLOOKUP(C1315,'Pricing source'!B:C,2,0))</f>
        <v>5025232913886</v>
      </c>
      <c r="C1315" s="532" t="s">
        <v>271</v>
      </c>
      <c r="D1315" s="532"/>
      <c r="E1315" s="510" t="s">
        <v>2931</v>
      </c>
      <c r="F1315" s="511">
        <f>IFERROR(IF(MID(C1315,1,3)="KIT",VLOOKUP(C1315,Kits!C:P,14,0),VLOOKUP(C1315,'Pricing source'!B:L,3,0)),0)</f>
        <v>252</v>
      </c>
      <c r="G1315" s="550"/>
    </row>
    <row r="1316" spans="1:7">
      <c r="A1316" s="548"/>
      <c r="B1316" s="731"/>
      <c r="C1316" s="550"/>
      <c r="D1316" s="550"/>
      <c r="E1316" s="554"/>
      <c r="F1316" s="558"/>
      <c r="G1316" s="550"/>
    </row>
    <row r="1317" spans="1:7">
      <c r="A1317" s="802" t="s">
        <v>2611</v>
      </c>
      <c r="B1317" s="731"/>
      <c r="C1317" s="732"/>
      <c r="D1317" s="732"/>
      <c r="E1317" s="554"/>
      <c r="F1317" s="558"/>
      <c r="G1317" s="550"/>
    </row>
    <row r="1318" spans="1:7">
      <c r="A1318" s="548"/>
      <c r="B1318" s="499" t="str">
        <f>IF(MID(C1318,1,3)="KIT",_xlfn.XLOOKUP(C1318,Kits!C:C,Kits!B:B,"-",0,1),VLOOKUP(C1318,'Pricing source'!B:C,2,0))</f>
        <v>5025232874590</v>
      </c>
      <c r="C1318" s="529" t="s">
        <v>204</v>
      </c>
      <c r="D1318" s="529"/>
      <c r="E1318" s="501" t="s">
        <v>2933</v>
      </c>
      <c r="F1318" s="502">
        <f>IFERROR(IF(MID(C1318,1,3)="KIT",VLOOKUP(C1318,Kits!C:P,14,0),VLOOKUP(C1318,'Pricing source'!B:L,3,0)),0)</f>
        <v>928</v>
      </c>
      <c r="G1318" s="550"/>
    </row>
    <row r="1319" spans="1:7">
      <c r="A1319" s="548"/>
      <c r="B1319" s="503" t="str">
        <f>IF(MID(C1319,1,3)="KIT",_xlfn.XLOOKUP(C1319,Kits!C:C,Kits!B:B,"-",0,1),VLOOKUP(C1319,'Pricing source'!B:C,2,0))</f>
        <v>5025232874644</v>
      </c>
      <c r="C1319" s="530" t="s">
        <v>205</v>
      </c>
      <c r="D1319" s="530"/>
      <c r="E1319" s="504" t="str">
        <f>VLOOKUP(C1319,C:E,3,0)</f>
        <v>Unidad interior 2,5kW con nanoe™X</v>
      </c>
      <c r="F1319" s="505">
        <f>IFERROR(IF(MID(C1319,1,3)="KIT",VLOOKUP(C1319,Kits!C:P,14,0),VLOOKUP(C1319,'Pricing source'!B:L,3,0)),0)</f>
        <v>1278</v>
      </c>
      <c r="G1319" s="550"/>
    </row>
    <row r="1320" spans="1:7">
      <c r="A1320" s="744"/>
      <c r="B1320" s="503" t="str">
        <f>IF(MID(C1320,1,3)="KIT",_xlfn.XLOOKUP(C1320,Kits!C:C,Kits!B:B,"-",0,1),VLOOKUP(C1320,'Pricing source'!B:C,2,0))</f>
        <v>5025232874651</v>
      </c>
      <c r="C1320" s="530" t="s">
        <v>206</v>
      </c>
      <c r="D1320" s="530"/>
      <c r="E1320" s="504" t="str">
        <f>VLOOKUP(C1320,C:E,3,0)</f>
        <v>Unidad interior 3,5kW con nanoe™X</v>
      </c>
      <c r="F1320" s="505">
        <f>IFERROR(IF(MID(C1320,1,3)="KIT",VLOOKUP(C1320,Kits!C:P,14,0),VLOOKUP(C1320,'Pricing source'!B:L,3,0)),0)</f>
        <v>1307</v>
      </c>
      <c r="G1320" s="550"/>
    </row>
    <row r="1321" spans="1:7">
      <c r="A1321" s="744"/>
      <c r="B1321" s="527" t="str">
        <f>IF(MID(C1321,1,3)="KIT",_xlfn.XLOOKUP(C1321,Kits!C:C,Kits!B:B,"-",0,1),VLOOKUP(C1321,'Pricing source'!B:C,2,0))</f>
        <v>5025232874668</v>
      </c>
      <c r="C1321" s="532" t="s">
        <v>207</v>
      </c>
      <c r="D1321" s="532"/>
      <c r="E1321" s="510" t="str">
        <f>VLOOKUP(C1321,C:E,3,0)</f>
        <v>Unidad interior 5,0kW con nanoe™X</v>
      </c>
      <c r="F1321" s="511">
        <f>IFERROR(IF(MID(C1321,1,3)="KIT",VLOOKUP(C1321,Kits!C:P,14,0),VLOOKUP(C1321,'Pricing source'!B:L,3,0)),0)</f>
        <v>1948</v>
      </c>
      <c r="G1321" s="550"/>
    </row>
    <row r="1322" spans="1:7">
      <c r="A1322" s="548"/>
      <c r="B1322" s="788"/>
      <c r="C1322" s="550"/>
      <c r="D1322" s="550"/>
      <c r="E1322" s="550"/>
      <c r="F1322" s="558"/>
      <c r="G1322" s="550"/>
    </row>
    <row r="1323" spans="1:7">
      <c r="A1323" s="803" t="s">
        <v>1166</v>
      </c>
      <c r="B1323" s="731"/>
      <c r="C1323" s="732"/>
      <c r="D1323" s="732"/>
      <c r="E1323" s="554"/>
      <c r="F1323" s="558"/>
      <c r="G1323" s="550"/>
    </row>
    <row r="1324" spans="1:7">
      <c r="A1324" s="553"/>
      <c r="B1324" s="499" t="str">
        <f>IF(MID(C1324,1,3)="KIT",_xlfn.XLOOKUP(C1324,Kits!C:C,Kits!B:B,"-",0,1),VLOOKUP(C1324,'Pricing source'!B:C,2,0))</f>
        <v>5025232860418</v>
      </c>
      <c r="C1324" s="529" t="s">
        <v>216</v>
      </c>
      <c r="D1324" s="529"/>
      <c r="E1324" s="501" t="s">
        <v>2132</v>
      </c>
      <c r="F1324" s="502">
        <f>IFERROR(IF(MID(C1324,1,3)="KIT",VLOOKUP(C1324,Kits!C:P,14,0),VLOOKUP(C1324,'Pricing source'!B:L,3,0)),0)</f>
        <v>1336</v>
      </c>
      <c r="G1324" s="550"/>
    </row>
    <row r="1325" spans="1:7">
      <c r="A1325" s="553"/>
      <c r="B1325" s="503" t="str">
        <f>IF(MID(C1325,1,3)="KIT",_xlfn.XLOOKUP(C1325,Kits!C:C,Kits!B:B,"-",0,1),VLOOKUP(C1325,'Pricing source'!B:C,2,0))</f>
        <v>5025232868544</v>
      </c>
      <c r="C1325" s="530" t="s">
        <v>217</v>
      </c>
      <c r="D1325" s="530"/>
      <c r="E1325" s="504" t="s">
        <v>2133</v>
      </c>
      <c r="F1325" s="505">
        <f>IFERROR(IF(MID(C1325,1,3)="KIT",VLOOKUP(C1325,Kits!C:P,14,0),VLOOKUP(C1325,'Pricing source'!B:L,3,0)),0)</f>
        <v>1472</v>
      </c>
      <c r="G1325" s="550"/>
    </row>
    <row r="1326" spans="1:7">
      <c r="A1326" s="553"/>
      <c r="B1326" s="503" t="str">
        <f>IF(MID(C1326,1,3)="KIT",_xlfn.XLOOKUP(C1326,Kits!C:C,Kits!B:B,"-",0,1),VLOOKUP(C1326,'Pricing source'!B:C,2,0))</f>
        <v>5025232860432</v>
      </c>
      <c r="C1326" s="530" t="s">
        <v>218</v>
      </c>
      <c r="D1326" s="530"/>
      <c r="E1326" s="504" t="s">
        <v>2134</v>
      </c>
      <c r="F1326" s="505">
        <f>IFERROR(IF(MID(C1326,1,3)="KIT",VLOOKUP(C1326,Kits!C:P,14,0),VLOOKUP(C1326,'Pricing source'!B:L,3,0)),0)</f>
        <v>1603</v>
      </c>
      <c r="G1326" s="550"/>
    </row>
    <row r="1327" spans="1:7">
      <c r="A1327" s="553"/>
      <c r="B1327" s="503" t="str">
        <f>IF(MID(C1327,1,3)="KIT",_xlfn.XLOOKUP(C1327,Kits!C:C,Kits!B:B,"-",0,1),VLOOKUP(C1327,'Pricing source'!B:C,2,0))</f>
        <v>5025232869077</v>
      </c>
      <c r="C1327" s="530" t="s">
        <v>219</v>
      </c>
      <c r="D1327" s="530"/>
      <c r="E1327" s="504" t="s">
        <v>2135</v>
      </c>
      <c r="F1327" s="505">
        <f>IFERROR(IF(MID(C1327,1,3)="KIT",VLOOKUP(C1327,Kits!C:P,14,0),VLOOKUP(C1327,'Pricing source'!B:L,3,0)),0)</f>
        <v>2030</v>
      </c>
      <c r="G1327" s="550"/>
    </row>
    <row r="1328" spans="1:7">
      <c r="A1328" s="553"/>
      <c r="B1328" s="503" t="str">
        <f>IF(MID(C1328,1,3)="KIT",_xlfn.XLOOKUP(C1328,Kits!C:C,Kits!B:B,"-",0,1),VLOOKUP(C1328,'Pricing source'!B:C,2,0))</f>
        <v>5025232860456</v>
      </c>
      <c r="C1328" s="530" t="s">
        <v>220</v>
      </c>
      <c r="D1328" s="530"/>
      <c r="E1328" s="504" t="s">
        <v>2136</v>
      </c>
      <c r="F1328" s="505">
        <f>IFERROR(IF(MID(C1328,1,3)="KIT",VLOOKUP(C1328,Kits!C:P,14,0),VLOOKUP(C1328,'Pricing source'!B:L,3,0)),0)</f>
        <v>2613</v>
      </c>
      <c r="G1328" s="550"/>
    </row>
    <row r="1329" spans="1:10">
      <c r="A1329" s="553"/>
      <c r="B1329" s="503" t="str">
        <f>IF(MID(C1329,1,3)="KIT",_xlfn.XLOOKUP(C1329,Kits!C:C,Kits!B:B,"-",0,1),VLOOKUP(C1329,'Pricing source'!B:C,2,0))</f>
        <v>5025232860463</v>
      </c>
      <c r="C1329" s="530" t="s">
        <v>221</v>
      </c>
      <c r="D1329" s="530"/>
      <c r="E1329" s="504" t="s">
        <v>2137</v>
      </c>
      <c r="F1329" s="505">
        <f>IFERROR(IF(MID(C1329,1,3)="KIT",VLOOKUP(C1329,Kits!C:P,14,0),VLOOKUP(C1329,'Pricing source'!B:L,3,0)),0)</f>
        <v>3268</v>
      </c>
      <c r="G1329" s="550"/>
    </row>
    <row r="1330" spans="1:10">
      <c r="A1330" s="553"/>
      <c r="B1330" s="503" t="str">
        <f>IF(MID(C1330,1,3)="KIT",_xlfn.XLOOKUP(C1330,Kits!C:C,Kits!B:B,"-",0,1),VLOOKUP(C1330,'Pricing source'!B:C,2,0))</f>
        <v>5025232873265</v>
      </c>
      <c r="C1330" s="530" t="s">
        <v>222</v>
      </c>
      <c r="D1330" s="530"/>
      <c r="E1330" s="504" t="s">
        <v>2138</v>
      </c>
      <c r="F1330" s="505">
        <f>IFERROR(IF(MID(C1330,1,3)="KIT",VLOOKUP(C1330,Kits!C:P,14,0),VLOOKUP(C1330,'Pricing source'!B:L,3,0)),0)</f>
        <v>3956</v>
      </c>
      <c r="G1330" s="550"/>
    </row>
    <row r="1331" spans="1:10">
      <c r="A1331" s="553"/>
      <c r="B1331" s="527" t="str">
        <f>IF(MID(C1331,1,3)="KIT",_xlfn.XLOOKUP(C1331,Kits!C:C,Kits!B:B,"-",0,1),VLOOKUP(C1331,'Pricing source'!B:C,2,0))</f>
        <v>5025232873272</v>
      </c>
      <c r="C1331" s="532" t="s">
        <v>223</v>
      </c>
      <c r="D1331" s="532"/>
      <c r="E1331" s="510" t="s">
        <v>2139</v>
      </c>
      <c r="F1331" s="511">
        <f>IFERROR(IF(MID(C1331,1,3)="KIT",VLOOKUP(C1331,Kits!C:P,14,0),VLOOKUP(C1331,'Pricing source'!B:L,3,0)),0)</f>
        <v>5301</v>
      </c>
      <c r="G1331" s="550"/>
    </row>
    <row r="1332" spans="1:10">
      <c r="A1332" s="553"/>
      <c r="B1332" s="731"/>
      <c r="C1332" s="732"/>
      <c r="D1332" s="732"/>
      <c r="E1332" s="554"/>
      <c r="F1332" s="558"/>
      <c r="G1332" s="550"/>
    </row>
    <row r="1333" spans="1:10" ht="18.75">
      <c r="A1333" s="555" t="s">
        <v>2612</v>
      </c>
      <c r="B1333" s="552"/>
      <c r="C1333" s="550"/>
      <c r="D1333" s="550"/>
      <c r="E1333" s="550"/>
      <c r="F1333" s="558"/>
      <c r="G1333" s="550"/>
    </row>
    <row r="1334" spans="1:10">
      <c r="A1334" s="317"/>
      <c r="B1334" s="317"/>
      <c r="C1334" s="317"/>
      <c r="D1334" s="317"/>
      <c r="E1334" s="317"/>
      <c r="F1334" s="317"/>
      <c r="G1334" s="550"/>
    </row>
    <row r="1335" spans="1:10">
      <c r="A1335" s="803"/>
      <c r="B1335" s="552"/>
      <c r="C1335" s="550"/>
      <c r="D1335" s="550"/>
      <c r="E1335" s="550"/>
      <c r="F1335" s="558"/>
      <c r="G1335" s="550"/>
    </row>
    <row r="1336" spans="1:10" s="316" customFormat="1" ht="24.95" customHeight="1">
      <c r="A1336" s="803" t="s">
        <v>2870</v>
      </c>
      <c r="B1336" s="809"/>
      <c r="C1336" s="810"/>
      <c r="D1336" s="810"/>
      <c r="E1336" s="811"/>
      <c r="F1336" s="558"/>
      <c r="G1336" s="903"/>
      <c r="H1336" s="315"/>
      <c r="I1336" s="314"/>
      <c r="J1336" s="313"/>
    </row>
    <row r="1337" spans="1:10" s="312" customFormat="1" ht="18.75">
      <c r="A1337" s="800"/>
      <c r="B1337" s="831" t="str">
        <f>IF(MID(C1337,1,3)="KIT",_xlfn.XLOOKUP(C1337,Kits!C:C,Kits!B:B,"-",0,1),VLOOKUP(C1337,'Pricing source'!B:C,2,0))</f>
        <v>5025232943111</v>
      </c>
      <c r="C1337" s="832" t="s">
        <v>410</v>
      </c>
      <c r="D1337" s="832"/>
      <c r="E1337" s="833" t="s">
        <v>2871</v>
      </c>
      <c r="F1337" s="834">
        <f>IFERROR(IF(MID(C1337,1,3)="KIT",VLOOKUP(C1337,Kits!C:P,14,0),VLOOKUP(C1337,'Pricing source'!B:L,3,0)),0)</f>
        <v>225</v>
      </c>
      <c r="G1337" s="904"/>
      <c r="H1337" s="315"/>
      <c r="I1337" s="314"/>
      <c r="J1337" s="313"/>
    </row>
    <row r="1338" spans="1:10">
      <c r="A1338" s="550"/>
      <c r="B1338" s="552"/>
      <c r="C1338" s="550"/>
      <c r="D1338" s="550"/>
      <c r="E1338" s="550"/>
      <c r="F1338" s="558"/>
      <c r="G1338" s="550"/>
    </row>
    <row r="1339" spans="1:10">
      <c r="A1339" s="803" t="s">
        <v>2599</v>
      </c>
      <c r="B1339" s="552"/>
      <c r="C1339" s="548"/>
      <c r="D1339" s="548"/>
      <c r="E1339" s="550"/>
      <c r="F1339" s="558"/>
      <c r="G1339" s="550"/>
    </row>
    <row r="1340" spans="1:10">
      <c r="A1340" s="553"/>
      <c r="B1340" s="499" t="str">
        <f>IF(MID(C1340,1,3)="KIT",_xlfn.XLOOKUP(C1340,Kits!C:C,Kits!B:B,"-",0,1),VLOOKUP(C1340,'Pricing source'!B:C,2,0))</f>
        <v>5025232874873</v>
      </c>
      <c r="C1340" s="529" t="s">
        <v>224</v>
      </c>
      <c r="D1340" s="529"/>
      <c r="E1340" s="501" t="s">
        <v>2140</v>
      </c>
      <c r="F1340" s="502">
        <f>IFERROR(IF(MID(C1340,1,3)="KIT",VLOOKUP(C1340,Kits!C:P,14,0),VLOOKUP(C1340,'Pricing source'!B:L,3,0)),0)</f>
        <v>88</v>
      </c>
      <c r="G1340" s="550"/>
    </row>
    <row r="1341" spans="1:10" ht="18.75">
      <c r="A1341" s="800"/>
      <c r="B1341" s="503" t="str">
        <f>IF(MID(C1341,1,3)="KIT",_xlfn.XLOOKUP(C1341,Kits!C:C,Kits!B:B,"-",0,1),VLOOKUP(C1341,'Pricing source'!B:C,2,0))</f>
        <v>4010869267076</v>
      </c>
      <c r="C1341" s="530" t="s">
        <v>720</v>
      </c>
      <c r="D1341" s="530"/>
      <c r="E1341" s="504" t="s">
        <v>2141</v>
      </c>
      <c r="F1341" s="505">
        <f>IFERROR(IF(MID(C1341,1,3)="KIT",VLOOKUP(C1341,Kits!C:P,14,0),VLOOKUP(C1341,'Pricing source'!B:L,3,0)),0)</f>
        <v>204</v>
      </c>
      <c r="G1341" s="550"/>
    </row>
    <row r="1342" spans="1:10">
      <c r="A1342" s="553"/>
      <c r="B1342" s="503" t="str">
        <f>IF(MID(C1342,1,3)="KIT",_xlfn.XLOOKUP(C1342,Kits!C:C,Kits!B:B,"-",0,1),VLOOKUP(C1342,'Pricing source'!B:C,2,0))</f>
        <v>4010869203098</v>
      </c>
      <c r="C1342" s="530" t="s">
        <v>740</v>
      </c>
      <c r="D1342" s="530"/>
      <c r="E1342" s="504" t="s">
        <v>2141</v>
      </c>
      <c r="F1342" s="505">
        <f>IFERROR(IF(MID(C1342,1,3)="KIT",VLOOKUP(C1342,Kits!C:P,14,0),VLOOKUP(C1342,'Pricing source'!B:L,3,0)),0)</f>
        <v>172</v>
      </c>
      <c r="G1342" s="550"/>
    </row>
    <row r="1343" spans="1:10">
      <c r="A1343" s="548"/>
      <c r="B1343" s="503" t="str">
        <f>IF(MID(C1343,1,3)="KIT",_xlfn.XLOOKUP(C1343,Kits!C:C,Kits!B:B,"-",0,1),VLOOKUP(C1343,'Pricing source'!B:C,2,0))</f>
        <v>4010869201988</v>
      </c>
      <c r="C1343" s="530" t="s">
        <v>718</v>
      </c>
      <c r="D1343" s="530"/>
      <c r="E1343" s="504" t="s">
        <v>2142</v>
      </c>
      <c r="F1343" s="505">
        <f>IFERROR(IF(MID(C1343,1,3)="KIT",VLOOKUP(C1343,Kits!C:P,14,0),VLOOKUP(C1343,'Pricing source'!B:L,3,0)),0)</f>
        <v>365</v>
      </c>
      <c r="G1343" s="550"/>
    </row>
    <row r="1344" spans="1:10">
      <c r="A1344" s="548"/>
      <c r="B1344" s="503" t="str">
        <f>IF(MID(C1344,1,3)="KIT",_xlfn.XLOOKUP(C1344,Kits!C:C,Kits!B:B,"-",0,1),VLOOKUP(C1344,'Pricing source'!B:C,2,0))</f>
        <v>8445409139135</v>
      </c>
      <c r="C1344" s="530" t="s">
        <v>233</v>
      </c>
      <c r="D1344" s="530"/>
      <c r="E1344" s="504" t="s">
        <v>2143</v>
      </c>
      <c r="F1344" s="505">
        <f>IFERROR(IF(MID(C1344,1,3)="KIT",VLOOKUP(C1344,Kits!C:P,14,0),VLOOKUP(C1344,'Pricing source'!B:L,3,0)),0)</f>
        <v>469</v>
      </c>
      <c r="G1344" s="550"/>
    </row>
    <row r="1345" spans="1:7">
      <c r="A1345" s="548"/>
      <c r="B1345" s="503" t="str">
        <f>IF(MID(C1345,1,3)="KIT",_xlfn.XLOOKUP(C1345,Kits!C:C,Kits!B:B,"-",0,1),VLOOKUP(C1345,'Pricing source'!B:C,2,0))</f>
        <v>8445409139111</v>
      </c>
      <c r="C1345" s="530" t="s">
        <v>229</v>
      </c>
      <c r="D1345" s="530"/>
      <c r="E1345" s="504" t="s">
        <v>2144</v>
      </c>
      <c r="F1345" s="505">
        <f>IFERROR(IF(MID(C1345,1,3)="KIT",VLOOKUP(C1345,Kits!C:P,14,0),VLOOKUP(C1345,'Pricing source'!B:L,3,0)),0)</f>
        <v>365</v>
      </c>
      <c r="G1345" s="550"/>
    </row>
    <row r="1346" spans="1:7">
      <c r="A1346" s="548"/>
      <c r="B1346" s="503" t="str">
        <f>IF(MID(C1346,1,3)="KIT",_xlfn.XLOOKUP(C1346,Kits!C:C,Kits!B:B,"-",0,1),VLOOKUP(C1346,'Pricing source'!B:C,2,0))</f>
        <v>8445409139098</v>
      </c>
      <c r="C1346" s="530" t="s">
        <v>231</v>
      </c>
      <c r="D1346" s="530"/>
      <c r="E1346" s="504" t="s">
        <v>2145</v>
      </c>
      <c r="F1346" s="505">
        <f>IFERROR(IF(MID(C1346,1,3)="KIT",VLOOKUP(C1346,Kits!C:P,14,0),VLOOKUP(C1346,'Pricing source'!B:L,3,0)),0)</f>
        <v>375</v>
      </c>
      <c r="G1346" s="550"/>
    </row>
    <row r="1347" spans="1:7">
      <c r="A1347" s="548"/>
      <c r="B1347" s="503" t="str">
        <f>IF(MID(C1347,1,3)="KIT",_xlfn.XLOOKUP(C1347,Kits!C:C,Kits!B:B,"-",0,1),VLOOKUP(C1347,'Pricing source'!B:C,2,0))</f>
        <v>4010869200424</v>
      </c>
      <c r="C1347" s="530" t="s">
        <v>228</v>
      </c>
      <c r="D1347" s="530"/>
      <c r="E1347" s="504" t="s">
        <v>2144</v>
      </c>
      <c r="F1347" s="505">
        <f>IFERROR(IF(MID(C1347,1,3)="KIT",VLOOKUP(C1347,Kits!C:P,14,0),VLOOKUP(C1347,'Pricing source'!B:L,3,0)),0)</f>
        <v>365</v>
      </c>
      <c r="G1347" s="550"/>
    </row>
    <row r="1348" spans="1:7">
      <c r="A1348" s="548"/>
      <c r="B1348" s="503" t="str">
        <f>IF(MID(C1348,1,3)="KIT",_xlfn.XLOOKUP(C1348,Kits!C:C,Kits!B:B,"-",0,1),VLOOKUP(C1348,'Pricing source'!B:C,2,0))</f>
        <v>4010869201995</v>
      </c>
      <c r="C1348" s="530" t="s">
        <v>230</v>
      </c>
      <c r="D1348" s="530"/>
      <c r="E1348" s="504" t="s">
        <v>2146</v>
      </c>
      <c r="F1348" s="505">
        <f>IFERROR(IF(MID(C1348,1,3)="KIT",VLOOKUP(C1348,Kits!C:P,14,0),VLOOKUP(C1348,'Pricing source'!B:L,3,0)),0)</f>
        <v>375</v>
      </c>
      <c r="G1348" s="550"/>
    </row>
    <row r="1349" spans="1:7">
      <c r="A1349" s="548"/>
      <c r="B1349" s="503" t="str">
        <f>IF(MID(C1349,1,3)="KIT",_xlfn.XLOOKUP(C1349,Kits!C:C,Kits!B:B,"-",0,1),VLOOKUP(C1349,'Pricing source'!B:C,2,0))</f>
        <v>4010869244275</v>
      </c>
      <c r="C1349" s="530" t="s">
        <v>234</v>
      </c>
      <c r="D1349" s="530"/>
      <c r="E1349" s="504" t="s">
        <v>2147</v>
      </c>
      <c r="F1349" s="505">
        <f>IFERROR(IF(MID(C1349,1,3)="KIT",VLOOKUP(C1349,Kits!C:P,14,0),VLOOKUP(C1349,'Pricing source'!B:L,3,0)),0)</f>
        <v>204</v>
      </c>
      <c r="G1349" s="550"/>
    </row>
    <row r="1350" spans="1:7">
      <c r="A1350" s="548"/>
      <c r="B1350" s="503" t="str">
        <f>IF(MID(C1350,1,3)="KIT",_xlfn.XLOOKUP(C1350,Kits!C:C,Kits!B:B,"-",0,1),VLOOKUP(C1350,'Pricing source'!B:C,2,0))</f>
        <v>4010869231848</v>
      </c>
      <c r="C1350" s="530" t="s">
        <v>719</v>
      </c>
      <c r="D1350" s="530"/>
      <c r="E1350" s="504" t="s">
        <v>2148</v>
      </c>
      <c r="F1350" s="505">
        <f>IFERROR(IF(MID(C1350,1,3)="KIT",VLOOKUP(C1350,Kits!C:P,14,0),VLOOKUP(C1350,'Pricing source'!B:L,3,0)),0)</f>
        <v>187</v>
      </c>
      <c r="G1350" s="550"/>
    </row>
    <row r="1351" spans="1:7">
      <c r="A1351" s="548"/>
      <c r="B1351" s="503" t="str">
        <f>IF(MID(C1351,1,3)="KIT",_xlfn.XLOOKUP(C1351,Kits!C:C,Kits!B:B,"-",0,1),VLOOKUP(C1351,'Pricing source'!B:C,2,0))</f>
        <v>4010869237918</v>
      </c>
      <c r="C1351" s="530" t="s">
        <v>746</v>
      </c>
      <c r="D1351" s="530"/>
      <c r="E1351" s="504" t="s">
        <v>2149</v>
      </c>
      <c r="F1351" s="505">
        <f>IFERROR(IF(MID(C1351,1,3)="KIT",VLOOKUP(C1351,Kits!C:P,14,0),VLOOKUP(C1351,'Pricing source'!B:L,3,0)),0)</f>
        <v>284</v>
      </c>
      <c r="G1351" s="550"/>
    </row>
    <row r="1352" spans="1:7">
      <c r="A1352" s="548"/>
      <c r="B1352" s="527" t="str">
        <f>IF(MID(C1352,1,3)="KIT",_xlfn.XLOOKUP(C1352,Kits!C:C,Kits!B:B,"-",0,1),VLOOKUP(C1352,'Pricing source'!B:C,2,0))</f>
        <v>4010869387835</v>
      </c>
      <c r="C1352" s="532" t="s">
        <v>3538</v>
      </c>
      <c r="D1352" s="532"/>
      <c r="E1352" s="510" t="s">
        <v>1219</v>
      </c>
      <c r="F1352" s="511">
        <f>IFERROR(IF(MID(C1352,1,3)="KIT",VLOOKUP(C1352,Kits!C:P,14,0),VLOOKUP(C1352,'Pricing source'!B:L,3,0)),0)</f>
        <v>309</v>
      </c>
      <c r="G1352" s="550"/>
    </row>
    <row r="1353" spans="1:7">
      <c r="A1353" s="548"/>
      <c r="B1353" s="556"/>
      <c r="C1353" s="550"/>
      <c r="D1353" s="550"/>
      <c r="E1353" s="554"/>
      <c r="F1353" s="558"/>
      <c r="G1353" s="550"/>
    </row>
    <row r="1354" spans="1:7">
      <c r="A1354" s="559" t="s">
        <v>2613</v>
      </c>
      <c r="B1354" s="556"/>
      <c r="C1354" s="556"/>
      <c r="D1354" s="556"/>
      <c r="E1354" s="808"/>
      <c r="F1354" s="558"/>
      <c r="G1354" s="550"/>
    </row>
    <row r="1355" spans="1:7">
      <c r="A1355" s="548"/>
      <c r="B1355" s="499" t="str">
        <f>IF(MID(C1355,1,3)="KIT",_xlfn.XLOOKUP(C1355,Kits!C:C,Kits!B:B,"-",0,1),VLOOKUP(C1355,'Pricing source'!B:C,2,0))</f>
        <v>5025232924813</v>
      </c>
      <c r="C1355" s="529" t="s">
        <v>235</v>
      </c>
      <c r="D1355" s="529"/>
      <c r="E1355" s="501" t="s">
        <v>2150</v>
      </c>
      <c r="F1355" s="502">
        <f>IFERROR(IF(MID(C1355,1,3)="KIT",VLOOKUP(C1355,Kits!C:P,14,0),VLOOKUP(C1355,'Pricing source'!B:L,3,0)),0)</f>
        <v>26</v>
      </c>
      <c r="G1355" s="550"/>
    </row>
    <row r="1356" spans="1:7">
      <c r="A1356" s="548"/>
      <c r="B1356" s="503" t="str">
        <f>IF(MID(C1356,1,3)="KIT",_xlfn.XLOOKUP(C1356,Kits!C:C,Kits!B:B,"-",0,1),VLOOKUP(C1356,'Pricing source'!B:C,2,0))</f>
        <v>5025232924790</v>
      </c>
      <c r="C1356" s="530" t="s">
        <v>236</v>
      </c>
      <c r="D1356" s="530"/>
      <c r="E1356" s="504" t="s">
        <v>2151</v>
      </c>
      <c r="F1356" s="505">
        <f>IFERROR(IF(MID(C1356,1,3)="KIT",VLOOKUP(C1356,Kits!C:P,14,0),VLOOKUP(C1356,'Pricing source'!B:L,3,0)),0)</f>
        <v>26</v>
      </c>
      <c r="G1356" s="550"/>
    </row>
    <row r="1357" spans="1:7">
      <c r="A1357" s="548"/>
      <c r="B1357" s="527" t="str">
        <f>IF(MID(C1357,1,3)="KIT",_xlfn.XLOOKUP(C1357,Kits!C:C,Kits!B:B,"-",0,1),VLOOKUP(C1357,'Pricing source'!B:C,2,0))</f>
        <v>5025232924806</v>
      </c>
      <c r="C1357" s="532" t="s">
        <v>237</v>
      </c>
      <c r="D1357" s="532"/>
      <c r="E1357" s="510" t="s">
        <v>2152</v>
      </c>
      <c r="F1357" s="511">
        <f>IFERROR(IF(MID(C1357,1,3)="KIT",VLOOKUP(C1357,Kits!C:P,14,0),VLOOKUP(C1357,'Pricing source'!B:L,3,0)),0)</f>
        <v>28</v>
      </c>
      <c r="G1357" s="550"/>
    </row>
    <row r="1358" spans="1:7">
      <c r="A1358" s="548"/>
      <c r="B1358" s="556"/>
      <c r="C1358" s="550"/>
      <c r="D1358" s="550"/>
      <c r="E1358" s="812"/>
      <c r="F1358" s="558"/>
      <c r="G1358" s="550"/>
    </row>
    <row r="1359" spans="1:7">
      <c r="A1359" s="794" t="s">
        <v>2614</v>
      </c>
      <c r="B1359" s="797"/>
      <c r="C1359" s="548"/>
      <c r="D1359" s="548"/>
      <c r="E1359" s="554"/>
      <c r="F1359" s="558"/>
      <c r="G1359" s="550"/>
    </row>
    <row r="1360" spans="1:7">
      <c r="A1360" s="548"/>
      <c r="B1360" s="499" t="str">
        <f>IF(MID(C1360,1,3)="KIT",_xlfn.XLOOKUP(C1360,Kits!C:C,Kits!B:B,"-",0,1),VLOOKUP(C1360,'Pricing source'!B:C,2,0))</f>
        <v>5025232632336</v>
      </c>
      <c r="C1360" s="529" t="s">
        <v>427</v>
      </c>
      <c r="D1360" s="529"/>
      <c r="E1360" s="501" t="s">
        <v>4656</v>
      </c>
      <c r="F1360" s="502">
        <f>IFERROR(IF(MID(C1360,1,3)="KIT",VLOOKUP(C1360,Kits!C:P,14,0),VLOOKUP(C1360,'Pricing source'!B:L,3,0)),0)</f>
        <v>116</v>
      </c>
      <c r="G1360" s="550"/>
    </row>
    <row r="1361" spans="1:7">
      <c r="A1361" s="553"/>
      <c r="B1361" s="503" t="str">
        <f>IF(MID(C1361,1,3)="KIT",_xlfn.XLOOKUP(C1361,Kits!C:C,Kits!B:B,"-",0,1),VLOOKUP(C1361,'Pricing source'!B:C,2,0))</f>
        <v>5025232944620</v>
      </c>
      <c r="C1361" s="530" t="s">
        <v>225</v>
      </c>
      <c r="D1361" s="530"/>
      <c r="E1361" s="504" t="s">
        <v>2153</v>
      </c>
      <c r="F1361" s="505">
        <f>IFERROR(IF(MID(C1361,1,3)="KIT",VLOOKUP(C1361,Kits!C:P,14,0),VLOOKUP(C1361,'Pricing source'!B:L,3,0)),0)</f>
        <v>116</v>
      </c>
      <c r="G1361" s="550"/>
    </row>
    <row r="1362" spans="1:7">
      <c r="A1362" s="553"/>
      <c r="B1362" s="503" t="str">
        <f>IF(MID(C1362,1,3)="KIT",_xlfn.XLOOKUP(C1362,Kits!C:C,Kits!B:B,"-",0,1),VLOOKUP(C1362,'Pricing source'!B:C,2,0))</f>
        <v>5025232932078</v>
      </c>
      <c r="C1362" s="530" t="s">
        <v>227</v>
      </c>
      <c r="D1362" s="530"/>
      <c r="E1362" s="504" t="s">
        <v>4657</v>
      </c>
      <c r="F1362" s="505">
        <f>IFERROR(IF(MID(C1362,1,3)="KIT",VLOOKUP(C1362,Kits!C:P,14,0),VLOOKUP(C1362,'Pricing source'!B:L,3,0)),0)</f>
        <v>110</v>
      </c>
      <c r="G1362" s="550"/>
    </row>
    <row r="1363" spans="1:7">
      <c r="A1363" s="548"/>
      <c r="B1363" s="527" t="str">
        <f>IF(MID(C1363,1,3)="KIT",_xlfn.XLOOKUP(C1363,Kits!C:C,Kits!B:B,"-",0,1),VLOOKUP(C1363,'Pricing source'!B:C,2,0))</f>
        <v>5025232894659</v>
      </c>
      <c r="C1363" s="532" t="s">
        <v>226</v>
      </c>
      <c r="D1363" s="532"/>
      <c r="E1363" s="510" t="s">
        <v>2154</v>
      </c>
      <c r="F1363" s="511">
        <f>IFERROR(IF(MID(C1363,1,3)="KIT",VLOOKUP(C1363,Kits!C:P,14,0),VLOOKUP(C1363,'Pricing source'!B:L,3,0)),0)</f>
        <v>131</v>
      </c>
      <c r="G1363" s="550"/>
    </row>
    <row r="1364" spans="1:7">
      <c r="A1364" s="548"/>
      <c r="B1364" s="556"/>
      <c r="C1364" s="732"/>
      <c r="D1364" s="732"/>
      <c r="E1364" s="554"/>
      <c r="F1364" s="558"/>
      <c r="G1364" s="550"/>
    </row>
    <row r="1365" spans="1:7">
      <c r="A1365" s="803" t="s">
        <v>4851</v>
      </c>
      <c r="B1365" s="552"/>
      <c r="C1365" s="548"/>
      <c r="D1365" s="548"/>
      <c r="E1365" s="550"/>
      <c r="F1365" s="558"/>
      <c r="G1365" s="550"/>
    </row>
    <row r="1366" spans="1:7">
      <c r="A1366" s="803"/>
      <c r="B1366" s="499" t="str">
        <f>IF(MID(C1366,1,3)="KIT",_xlfn.XLOOKUP(C1366,Kits!C:C,Kits!B:B,"-",0,1),VLOOKUP(C1366,'Pricing source'!B:C,2,0))</f>
        <v>4010869596138</v>
      </c>
      <c r="C1366" s="529" t="s">
        <v>3545</v>
      </c>
      <c r="D1366" s="529"/>
      <c r="E1366" s="501" t="s">
        <v>3894</v>
      </c>
      <c r="F1366" s="502">
        <f>IFERROR(IF(MID(C1366,1,3)="KIT",VLOOKUP(C1366,Kits!C:P,14,0),VLOOKUP(C1366,'Pricing source'!B:L,3,0)),0)</f>
        <v>82</v>
      </c>
      <c r="G1366" s="550"/>
    </row>
    <row r="1367" spans="1:7">
      <c r="A1367" s="803"/>
      <c r="B1367" s="503" t="str">
        <f>IF(MID(C1367,1,3)="KIT",_xlfn.XLOOKUP(C1367,Kits!C:C,Kits!B:B,"-",0,1),VLOOKUP(C1367,'Pricing source'!B:C,2,0))</f>
        <v>4010869596183</v>
      </c>
      <c r="C1367" s="530" t="s">
        <v>3548</v>
      </c>
      <c r="D1367" s="530"/>
      <c r="E1367" s="504" t="s">
        <v>3850</v>
      </c>
      <c r="F1367" s="505">
        <f>IFERROR(IF(MID(C1367,1,3)="KIT",VLOOKUP(C1367,Kits!C:P,14,0),VLOOKUP(C1367,'Pricing source'!B:L,3,0)),0)</f>
        <v>82</v>
      </c>
      <c r="G1367" s="550"/>
    </row>
    <row r="1368" spans="1:7">
      <c r="A1368" s="803"/>
      <c r="B1368" s="503" t="str">
        <f>IF(MID(C1368,1,3)="KIT",_xlfn.XLOOKUP(C1368,Kits!C:C,Kits!B:B,"-",0,1),VLOOKUP(C1368,'Pricing source'!B:C,2,0))</f>
        <v>4010869596190</v>
      </c>
      <c r="C1368" s="530" t="s">
        <v>3549</v>
      </c>
      <c r="D1368" s="530"/>
      <c r="E1368" s="504" t="s">
        <v>3853</v>
      </c>
      <c r="F1368" s="505">
        <f>IFERROR(IF(MID(C1368,1,3)="KIT",VLOOKUP(C1368,Kits!C:P,14,0),VLOOKUP(C1368,'Pricing source'!B:L,3,0)),0)</f>
        <v>82</v>
      </c>
      <c r="G1368" s="550"/>
    </row>
    <row r="1369" spans="1:7">
      <c r="A1369" s="803"/>
      <c r="B1369" s="503" t="str">
        <f>IF(MID(C1369,1,3)="KIT",_xlfn.XLOOKUP(C1369,Kits!C:C,Kits!B:B,"-",0,1),VLOOKUP(C1369,'Pricing source'!B:C,2,0))</f>
        <v>4010869596206</v>
      </c>
      <c r="C1369" s="530" t="s">
        <v>3550</v>
      </c>
      <c r="D1369" s="530"/>
      <c r="E1369" s="504" t="s">
        <v>3854</v>
      </c>
      <c r="F1369" s="505">
        <f>IFERROR(IF(MID(C1369,1,3)="KIT",VLOOKUP(C1369,Kits!C:P,14,0),VLOOKUP(C1369,'Pricing source'!B:L,3,0)),0)</f>
        <v>54</v>
      </c>
      <c r="G1369" s="550"/>
    </row>
    <row r="1370" spans="1:7">
      <c r="A1370" s="548"/>
      <c r="B1370" s="503" t="str">
        <f>IF(MID(C1370,1,3)="KIT",_xlfn.XLOOKUP(C1370,Kits!C:C,Kits!B:B,"-",0,1),VLOOKUP(C1370,'Pricing source'!B:C,2,0))</f>
        <v>4010869596145</v>
      </c>
      <c r="C1370" s="530" t="s">
        <v>3546</v>
      </c>
      <c r="D1370" s="530"/>
      <c r="E1370" s="504" t="s">
        <v>3855</v>
      </c>
      <c r="F1370" s="505">
        <f>IFERROR(IF(MID(C1370,1,3)="KIT",VLOOKUP(C1370,Kits!C:P,14,0),VLOOKUP(C1370,'Pricing source'!B:L,3,0)),0)</f>
        <v>968</v>
      </c>
      <c r="G1370" s="550"/>
    </row>
    <row r="1371" spans="1:7">
      <c r="A1371" s="548"/>
      <c r="B1371" s="527" t="str">
        <f>IF(MID(C1371,1,3)="KIT",_xlfn.XLOOKUP(C1371,Kits!C:C,Kits!B:B,"-",0,1),VLOOKUP(C1371,'Pricing source'!B:C,2,0))</f>
        <v>4010869596152</v>
      </c>
      <c r="C1371" s="532" t="s">
        <v>3547</v>
      </c>
      <c r="D1371" s="532"/>
      <c r="E1371" s="510" t="s">
        <v>3856</v>
      </c>
      <c r="F1371" s="511">
        <f>IFERROR(IF(MID(C1371,1,3)="KIT",VLOOKUP(C1371,Kits!C:P,14,0),VLOOKUP(C1371,'Pricing source'!B:L,3,0)),0)</f>
        <v>968</v>
      </c>
      <c r="G1371" s="550"/>
    </row>
    <row r="1372" spans="1:7">
      <c r="A1372" s="548"/>
      <c r="B1372" s="552"/>
      <c r="C1372" s="732"/>
      <c r="D1372" s="732"/>
      <c r="E1372" s="554"/>
      <c r="F1372" s="558"/>
      <c r="G1372" s="550"/>
    </row>
    <row r="1373" spans="1:7" ht="21">
      <c r="A1373" s="181" t="s">
        <v>1230</v>
      </c>
      <c r="B1373" s="181"/>
      <c r="C1373" s="181"/>
      <c r="D1373" s="181"/>
      <c r="E1373" s="181"/>
      <c r="F1373" s="181"/>
      <c r="G1373" s="550"/>
    </row>
    <row r="1374" spans="1:7">
      <c r="A1374" s="548"/>
      <c r="B1374" s="552"/>
      <c r="C1374" s="550"/>
      <c r="D1374" s="550"/>
      <c r="E1374" s="550"/>
      <c r="F1374" s="558"/>
      <c r="G1374" s="550"/>
    </row>
    <row r="1375" spans="1:7" ht="18.75">
      <c r="A1375" s="555" t="s">
        <v>2619</v>
      </c>
      <c r="B1375" s="555"/>
      <c r="C1375" s="555"/>
      <c r="D1375" s="555"/>
      <c r="E1375" s="550"/>
      <c r="F1375" s="558"/>
      <c r="G1375" s="550"/>
    </row>
    <row r="1376" spans="1:7">
      <c r="A1376" s="185"/>
      <c r="B1376" s="185"/>
      <c r="C1376" s="185"/>
      <c r="D1376" s="185"/>
      <c r="E1376" s="185"/>
      <c r="F1376" s="185"/>
      <c r="G1376" s="550"/>
    </row>
    <row r="1377" spans="1:7">
      <c r="A1377" s="315"/>
      <c r="B1377" s="499" t="str">
        <f>IF(MID(C1377,1,3)="KIT",_xlfn.XLOOKUP(C1377,Kits!C:C,Kits!B:B,"-",0,1),VLOOKUP(C1377,'Pricing source'!B:C,2,0))</f>
        <v>4010869360012</v>
      </c>
      <c r="C1377" s="529" t="s">
        <v>820</v>
      </c>
      <c r="D1377" s="529" t="s">
        <v>1231</v>
      </c>
      <c r="E1377" s="501" t="s">
        <v>2197</v>
      </c>
      <c r="F1377" s="502">
        <f>IFERROR(IF(MID(C1377,1,3)="KIT",VLOOKUP(C1377,Kits!C:P,14,0),VLOOKUP(C1377,'Pricing source'!B:L,3,0)),0)</f>
        <v>1914</v>
      </c>
      <c r="G1377" s="550"/>
    </row>
    <row r="1378" spans="1:7">
      <c r="A1378" s="315"/>
      <c r="B1378" s="503" t="str">
        <f>IF(MID(C1378,1,3)="KIT",_xlfn.XLOOKUP(C1378,Kits!C:C,Kits!B:B,"-",0,1),VLOOKUP(C1378,'Pricing source'!B:C,2,0))</f>
        <v>4010869360159</v>
      </c>
      <c r="C1378" s="530" t="s">
        <v>837</v>
      </c>
      <c r="D1378" s="530" t="s">
        <v>1231</v>
      </c>
      <c r="E1378" s="504" t="s">
        <v>2198</v>
      </c>
      <c r="F1378" s="505">
        <f>IFERROR(IF(MID(C1378,1,3)="KIT",VLOOKUP(C1378,Kits!C:P,14,0),VLOOKUP(C1378,'Pricing source'!B:L,3,0)),0)</f>
        <v>2592</v>
      </c>
      <c r="G1378" s="550"/>
    </row>
    <row r="1379" spans="1:7">
      <c r="A1379" s="315"/>
      <c r="B1379" s="503" t="str">
        <f>IF(MID(C1379,1,3)="KIT",_xlfn.XLOOKUP(C1379,Kits!C:C,Kits!B:B,"-",0,1),VLOOKUP(C1379,'Pricing source'!B:C,2,0))</f>
        <v>4010869371667</v>
      </c>
      <c r="C1379" s="530" t="s">
        <v>857</v>
      </c>
      <c r="D1379" s="530" t="s">
        <v>1231</v>
      </c>
      <c r="E1379" s="504" t="s">
        <v>2199</v>
      </c>
      <c r="F1379" s="505">
        <f>IFERROR(IF(MID(C1379,1,3)="KIT",VLOOKUP(C1379,Kits!C:P,14,0),VLOOKUP(C1379,'Pricing source'!B:L,3,0)),0)</f>
        <v>2668</v>
      </c>
      <c r="G1379" s="550"/>
    </row>
    <row r="1380" spans="1:7">
      <c r="A1380" s="315"/>
      <c r="B1380" s="503" t="str">
        <f>IF(MID(C1380,1,3)="KIT",_xlfn.XLOOKUP(C1380,Kits!C:C,Kits!B:B,"-",0,1),VLOOKUP(C1380,'Pricing source'!B:C,2,0))</f>
        <v>4010869371674</v>
      </c>
      <c r="C1380" s="530" t="s">
        <v>877</v>
      </c>
      <c r="D1380" s="530" t="s">
        <v>1231</v>
      </c>
      <c r="E1380" s="504" t="s">
        <v>2200</v>
      </c>
      <c r="F1380" s="505">
        <f>IFERROR(IF(MID(C1380,1,3)="KIT",VLOOKUP(C1380,Kits!C:P,14,0),VLOOKUP(C1380,'Pricing source'!B:L,3,0)),0)</f>
        <v>2681</v>
      </c>
      <c r="G1380" s="550"/>
    </row>
    <row r="1381" spans="1:7">
      <c r="A1381" s="315"/>
      <c r="B1381" s="503" t="str">
        <f>IF(MID(C1381,1,3)="KIT",_xlfn.XLOOKUP(C1381,Kits!C:C,Kits!B:B,"-",0,1),VLOOKUP(C1381,'Pricing source'!B:C,2,0))</f>
        <v>4010869371681</v>
      </c>
      <c r="C1381" s="530" t="s">
        <v>760</v>
      </c>
      <c r="D1381" s="530" t="s">
        <v>1231</v>
      </c>
      <c r="E1381" s="504" t="s">
        <v>2201</v>
      </c>
      <c r="F1381" s="505">
        <f>IFERROR(IF(MID(C1381,1,3)="KIT",VLOOKUP(C1381,Kits!C:P,14,0),VLOOKUP(C1381,'Pricing source'!B:L,3,0)),0)</f>
        <v>4072</v>
      </c>
      <c r="G1381" s="550"/>
    </row>
    <row r="1382" spans="1:7">
      <c r="A1382" s="315"/>
      <c r="B1382" s="503" t="str">
        <f>IF(MID(C1382,1,3)="KIT",_xlfn.XLOOKUP(C1382,Kits!C:C,Kits!B:B,"-",0,1),VLOOKUP(C1382,'Pricing source'!B:C,2,0))</f>
        <v>4010869371698</v>
      </c>
      <c r="C1382" s="530" t="s">
        <v>763</v>
      </c>
      <c r="D1382" s="530" t="s">
        <v>1231</v>
      </c>
      <c r="E1382" s="504" t="s">
        <v>2202</v>
      </c>
      <c r="F1382" s="505">
        <f>IFERROR(IF(MID(C1382,1,3)="KIT",VLOOKUP(C1382,Kits!C:P,14,0),VLOOKUP(C1382,'Pricing source'!B:L,3,0)),0)</f>
        <v>4436</v>
      </c>
      <c r="G1382" s="550"/>
    </row>
    <row r="1383" spans="1:7">
      <c r="A1383" s="315"/>
      <c r="B1383" s="503" t="str">
        <f>IF(MID(C1383,1,3)="KIT",_xlfn.XLOOKUP(C1383,Kits!C:C,Kits!B:B,"-",0,1),VLOOKUP(C1383,'Pricing source'!B:C,2,0))</f>
        <v>4010869371704</v>
      </c>
      <c r="C1383" s="530" t="s">
        <v>780</v>
      </c>
      <c r="D1383" s="530" t="s">
        <v>1231</v>
      </c>
      <c r="E1383" s="504" t="s">
        <v>2203</v>
      </c>
      <c r="F1383" s="505">
        <f>IFERROR(IF(MID(C1383,1,3)="KIT",VLOOKUP(C1383,Kits!C:P,14,0),VLOOKUP(C1383,'Pricing source'!B:L,3,0)),0)</f>
        <v>4754</v>
      </c>
      <c r="G1383" s="550"/>
    </row>
    <row r="1384" spans="1:7">
      <c r="A1384" s="315"/>
      <c r="B1384" s="503" t="str">
        <f>IF(MID(C1384,1,3)="KIT",_xlfn.XLOOKUP(C1384,Kits!C:C,Kits!B:B,"-",0,1),VLOOKUP(C1384,'Pricing source'!B:C,2,0))</f>
        <v>4010869371711</v>
      </c>
      <c r="C1384" s="530" t="s">
        <v>783</v>
      </c>
      <c r="D1384" s="530" t="s">
        <v>1231</v>
      </c>
      <c r="E1384" s="504" t="s">
        <v>2204</v>
      </c>
      <c r="F1384" s="505">
        <f>IFERROR(IF(MID(C1384,1,3)="KIT",VLOOKUP(C1384,Kits!C:P,14,0),VLOOKUP(C1384,'Pricing source'!B:L,3,0)),0)</f>
        <v>5168</v>
      </c>
      <c r="G1384" s="550"/>
    </row>
    <row r="1385" spans="1:7">
      <c r="A1385" s="315"/>
      <c r="B1385" s="503" t="str">
        <f>IF(MID(C1385,1,3)="KIT",_xlfn.XLOOKUP(C1385,Kits!C:C,Kits!B:B,"-",0,1),VLOOKUP(C1385,'Pricing source'!B:C,2,0))</f>
        <v>4010869371728</v>
      </c>
      <c r="C1385" s="530" t="s">
        <v>796</v>
      </c>
      <c r="D1385" s="530" t="s">
        <v>1231</v>
      </c>
      <c r="E1385" s="504" t="s">
        <v>2205</v>
      </c>
      <c r="F1385" s="505">
        <f>IFERROR(IF(MID(C1385,1,3)="KIT",VLOOKUP(C1385,Kits!C:P,14,0),VLOOKUP(C1385,'Pricing source'!B:L,3,0)),0)</f>
        <v>5959</v>
      </c>
      <c r="G1385" s="550"/>
    </row>
    <row r="1386" spans="1:7">
      <c r="A1386" s="315"/>
      <c r="B1386" s="527" t="str">
        <f>IF(MID(C1386,1,3)="KIT",_xlfn.XLOOKUP(C1386,Kits!C:C,Kits!B:B,"-",0,1),VLOOKUP(C1386,'Pricing source'!B:C,2,0))</f>
        <v>4010869371735</v>
      </c>
      <c r="C1386" s="532" t="s">
        <v>799</v>
      </c>
      <c r="D1386" s="532" t="s">
        <v>1231</v>
      </c>
      <c r="E1386" s="510" t="s">
        <v>2206</v>
      </c>
      <c r="F1386" s="511">
        <f>IFERROR(IF(MID(C1386,1,3)="KIT",VLOOKUP(C1386,Kits!C:P,14,0),VLOOKUP(C1386,'Pricing source'!B:L,3,0)),0)</f>
        <v>6300</v>
      </c>
      <c r="G1386" s="550"/>
    </row>
    <row r="1387" spans="1:7">
      <c r="A1387" s="315"/>
      <c r="B1387" s="556"/>
      <c r="C1387" s="744"/>
      <c r="D1387" s="744"/>
      <c r="E1387" s="554"/>
      <c r="F1387" s="558"/>
      <c r="G1387" s="550"/>
    </row>
    <row r="1388" spans="1:7" ht="18.75">
      <c r="A1388" s="555" t="s">
        <v>2617</v>
      </c>
      <c r="B1388" s="555"/>
      <c r="C1388" s="555"/>
      <c r="D1388" s="555"/>
      <c r="E1388" s="550"/>
      <c r="F1388" s="558"/>
      <c r="G1388" s="550"/>
    </row>
    <row r="1389" spans="1:7">
      <c r="A1389" s="185"/>
      <c r="B1389" s="185"/>
      <c r="C1389" s="185"/>
      <c r="D1389" s="185"/>
      <c r="E1389" s="185"/>
      <c r="F1389" s="185"/>
      <c r="G1389" s="550"/>
    </row>
    <row r="1390" spans="1:7">
      <c r="A1390" s="315"/>
      <c r="B1390" s="499" t="str">
        <f>IF(MID(C1390,1,3)="KIT",_xlfn.XLOOKUP(C1390,Kits!C:C,Kits!B:B,"-",0,1),VLOOKUP(C1390,'Pricing source'!B:C,2,0))</f>
        <v>4010869373029</v>
      </c>
      <c r="C1390" s="529" t="s">
        <v>822</v>
      </c>
      <c r="D1390" s="529" t="s">
        <v>1231</v>
      </c>
      <c r="E1390" s="501" t="s">
        <v>2177</v>
      </c>
      <c r="F1390" s="502">
        <f>IFERROR(IF(MID(C1390,1,3)="KIT",VLOOKUP(C1390,Kits!C:P,14,0),VLOOKUP(C1390,'Pricing source'!B:L,3,0)),0)</f>
        <v>2020</v>
      </c>
      <c r="G1390" s="550"/>
    </row>
    <row r="1391" spans="1:7">
      <c r="A1391" s="315"/>
      <c r="B1391" s="503" t="str">
        <f>IF(MID(C1391,1,3)="KIT",_xlfn.XLOOKUP(C1391,Kits!C:C,Kits!B:B,"-",0,1),VLOOKUP(C1391,'Pricing source'!B:C,2,0))</f>
        <v>4010869373036</v>
      </c>
      <c r="C1391" s="530" t="s">
        <v>839</v>
      </c>
      <c r="D1391" s="530" t="s">
        <v>1231</v>
      </c>
      <c r="E1391" s="504" t="s">
        <v>2178</v>
      </c>
      <c r="F1391" s="505">
        <f>IFERROR(IF(MID(C1391,1,3)="KIT",VLOOKUP(C1391,Kits!C:P,14,0),VLOOKUP(C1391,'Pricing source'!B:L,3,0)),0)</f>
        <v>2698</v>
      </c>
      <c r="G1391" s="550"/>
    </row>
    <row r="1392" spans="1:7">
      <c r="A1392" s="315"/>
      <c r="B1392" s="503" t="str">
        <f>IF(MID(C1392,1,3)="KIT",_xlfn.XLOOKUP(C1392,Kits!C:C,Kits!B:B,"-",0,1),VLOOKUP(C1392,'Pricing source'!B:C,2,0))</f>
        <v>4010869373043</v>
      </c>
      <c r="C1392" s="530" t="s">
        <v>859</v>
      </c>
      <c r="D1392" s="530" t="s">
        <v>1231</v>
      </c>
      <c r="E1392" s="504" t="s">
        <v>2179</v>
      </c>
      <c r="F1392" s="505">
        <f>IFERROR(IF(MID(C1392,1,3)="KIT",VLOOKUP(C1392,Kits!C:P,14,0),VLOOKUP(C1392,'Pricing source'!B:L,3,0)),0)</f>
        <v>2774</v>
      </c>
      <c r="G1392" s="550"/>
    </row>
    <row r="1393" spans="1:7">
      <c r="A1393" s="315"/>
      <c r="B1393" s="503" t="str">
        <f>IF(MID(C1393,1,3)="KIT",_xlfn.XLOOKUP(C1393,Kits!C:C,Kits!B:B,"-",0,1),VLOOKUP(C1393,'Pricing source'!B:C,2,0))</f>
        <v>4010869373050</v>
      </c>
      <c r="C1393" s="530" t="s">
        <v>879</v>
      </c>
      <c r="D1393" s="530" t="s">
        <v>1231</v>
      </c>
      <c r="E1393" s="504" t="s">
        <v>2180</v>
      </c>
      <c r="F1393" s="505">
        <f>IFERROR(IF(MID(C1393,1,3)="KIT",VLOOKUP(C1393,Kits!C:P,14,0),VLOOKUP(C1393,'Pricing source'!B:L,3,0)),0)</f>
        <v>2787</v>
      </c>
      <c r="G1393" s="550"/>
    </row>
    <row r="1394" spans="1:7">
      <c r="A1394" s="315"/>
      <c r="B1394" s="503" t="str">
        <f>IF(MID(C1394,1,3)="KIT",_xlfn.XLOOKUP(C1394,Kits!C:C,Kits!B:B,"-",0,1),VLOOKUP(C1394,'Pricing source'!B:C,2,0))</f>
        <v>4010869373067</v>
      </c>
      <c r="C1394" s="530" t="s">
        <v>762</v>
      </c>
      <c r="D1394" s="530" t="s">
        <v>1231</v>
      </c>
      <c r="E1394" s="504" t="s">
        <v>2181</v>
      </c>
      <c r="F1394" s="505">
        <f>IFERROR(IF(MID(C1394,1,3)="KIT",VLOOKUP(C1394,Kits!C:P,14,0),VLOOKUP(C1394,'Pricing source'!B:L,3,0)),0)</f>
        <v>4178</v>
      </c>
      <c r="G1394" s="550"/>
    </row>
    <row r="1395" spans="1:7">
      <c r="A1395" s="315"/>
      <c r="B1395" s="503" t="str">
        <f>IF(MID(C1395,1,3)="KIT",_xlfn.XLOOKUP(C1395,Kits!C:C,Kits!B:B,"-",0,1),VLOOKUP(C1395,'Pricing source'!B:C,2,0))</f>
        <v>4010869373074</v>
      </c>
      <c r="C1395" s="530" t="s">
        <v>765</v>
      </c>
      <c r="D1395" s="530" t="s">
        <v>1231</v>
      </c>
      <c r="E1395" s="504" t="s">
        <v>2182</v>
      </c>
      <c r="F1395" s="505">
        <f>IFERROR(IF(MID(C1395,1,3)="KIT",VLOOKUP(C1395,Kits!C:P,14,0),VLOOKUP(C1395,'Pricing source'!B:L,3,0)),0)</f>
        <v>4542</v>
      </c>
      <c r="G1395" s="550"/>
    </row>
    <row r="1396" spans="1:7">
      <c r="A1396" s="315"/>
      <c r="B1396" s="503" t="str">
        <f>IF(MID(C1396,1,3)="KIT",_xlfn.XLOOKUP(C1396,Kits!C:C,Kits!B:B,"-",0,1),VLOOKUP(C1396,'Pricing source'!B:C,2,0))</f>
        <v>4010869373081</v>
      </c>
      <c r="C1396" s="530" t="s">
        <v>782</v>
      </c>
      <c r="D1396" s="530" t="s">
        <v>1231</v>
      </c>
      <c r="E1396" s="504" t="s">
        <v>2183</v>
      </c>
      <c r="F1396" s="505">
        <f>IFERROR(IF(MID(C1396,1,3)="KIT",VLOOKUP(C1396,Kits!C:P,14,0),VLOOKUP(C1396,'Pricing source'!B:L,3,0)),0)</f>
        <v>4860</v>
      </c>
      <c r="G1396" s="550"/>
    </row>
    <row r="1397" spans="1:7">
      <c r="A1397" s="315"/>
      <c r="B1397" s="503" t="str">
        <f>IF(MID(C1397,1,3)="KIT",_xlfn.XLOOKUP(C1397,Kits!C:C,Kits!B:B,"-",0,1),VLOOKUP(C1397,'Pricing source'!B:C,2,0))</f>
        <v>4010869373098</v>
      </c>
      <c r="C1397" s="530" t="s">
        <v>785</v>
      </c>
      <c r="D1397" s="530" t="s">
        <v>1231</v>
      </c>
      <c r="E1397" s="504" t="s">
        <v>2184</v>
      </c>
      <c r="F1397" s="505">
        <f>IFERROR(IF(MID(C1397,1,3)="KIT",VLOOKUP(C1397,Kits!C:P,14,0),VLOOKUP(C1397,'Pricing source'!B:L,3,0)),0)</f>
        <v>5274</v>
      </c>
      <c r="G1397" s="550"/>
    </row>
    <row r="1398" spans="1:7">
      <c r="A1398" s="315"/>
      <c r="B1398" s="503" t="str">
        <f>IF(MID(C1398,1,3)="KIT",_xlfn.XLOOKUP(C1398,Kits!C:C,Kits!B:B,"-",0,1),VLOOKUP(C1398,'Pricing source'!B:C,2,0))</f>
        <v>4010869373104</v>
      </c>
      <c r="C1398" s="530" t="s">
        <v>798</v>
      </c>
      <c r="D1398" s="530" t="s">
        <v>1231</v>
      </c>
      <c r="E1398" s="504" t="s">
        <v>2185</v>
      </c>
      <c r="F1398" s="505">
        <f>IFERROR(IF(MID(C1398,1,3)="KIT",VLOOKUP(C1398,Kits!C:P,14,0),VLOOKUP(C1398,'Pricing source'!B:L,3,0)),0)</f>
        <v>6065</v>
      </c>
      <c r="G1398" s="550"/>
    </row>
    <row r="1399" spans="1:7">
      <c r="A1399" s="315"/>
      <c r="B1399" s="527" t="str">
        <f>IF(MID(C1399,1,3)="KIT",_xlfn.XLOOKUP(C1399,Kits!C:C,Kits!B:B,"-",0,1),VLOOKUP(C1399,'Pricing source'!B:C,2,0))</f>
        <v>4010869373111</v>
      </c>
      <c r="C1399" s="532" t="s">
        <v>801</v>
      </c>
      <c r="D1399" s="532" t="s">
        <v>1231</v>
      </c>
      <c r="E1399" s="510" t="s">
        <v>2186</v>
      </c>
      <c r="F1399" s="511">
        <f>IFERROR(IF(MID(C1399,1,3)="KIT",VLOOKUP(C1399,Kits!C:P,14,0),VLOOKUP(C1399,'Pricing source'!B:L,3,0)),0)</f>
        <v>6406</v>
      </c>
      <c r="G1399" s="550"/>
    </row>
    <row r="1400" spans="1:7">
      <c r="A1400" s="315"/>
      <c r="B1400" s="556"/>
      <c r="C1400" s="744"/>
      <c r="D1400" s="744"/>
      <c r="E1400" s="554"/>
      <c r="F1400" s="558"/>
      <c r="G1400" s="550"/>
    </row>
    <row r="1401" spans="1:7" ht="18.75">
      <c r="A1401" s="555" t="s">
        <v>2618</v>
      </c>
      <c r="B1401" s="555"/>
      <c r="C1401" s="555"/>
      <c r="D1401" s="555"/>
      <c r="E1401" s="550"/>
      <c r="F1401" s="558"/>
      <c r="G1401" s="550"/>
    </row>
    <row r="1402" spans="1:7">
      <c r="A1402" s="185"/>
      <c r="B1402" s="185"/>
      <c r="C1402" s="185"/>
      <c r="D1402" s="185"/>
      <c r="E1402" s="185"/>
      <c r="F1402" s="185"/>
      <c r="G1402" s="550"/>
    </row>
    <row r="1403" spans="1:7">
      <c r="A1403" s="315"/>
      <c r="B1403" s="499" t="str">
        <f>IF(MID(C1403,1,3)="KIT",_xlfn.XLOOKUP(C1403,Kits!C:C,Kits!B:B,"-",0,1),VLOOKUP(C1403,'Pricing source'!B:C,2,0))</f>
        <v>4010869374163</v>
      </c>
      <c r="C1403" s="529" t="s">
        <v>821</v>
      </c>
      <c r="D1403" s="529" t="s">
        <v>1231</v>
      </c>
      <c r="E1403" s="501" t="s">
        <v>2187</v>
      </c>
      <c r="F1403" s="502">
        <f>IFERROR(IF(MID(C1403,1,3)="KIT",VLOOKUP(C1403,Kits!C:P,14,0),VLOOKUP(C1403,'Pricing source'!B:L,3,0)),0)</f>
        <v>1914</v>
      </c>
      <c r="G1403" s="550"/>
    </row>
    <row r="1404" spans="1:7">
      <c r="A1404" s="315"/>
      <c r="B1404" s="503" t="str">
        <f>IF(MID(C1404,1,3)="KIT",_xlfn.XLOOKUP(C1404,Kits!C:C,Kits!B:B,"-",0,1),VLOOKUP(C1404,'Pricing source'!B:C,2,0))</f>
        <v>4010869374170</v>
      </c>
      <c r="C1404" s="530" t="s">
        <v>838</v>
      </c>
      <c r="D1404" s="530" t="s">
        <v>1231</v>
      </c>
      <c r="E1404" s="504" t="s">
        <v>2188</v>
      </c>
      <c r="F1404" s="505">
        <f>IFERROR(IF(MID(C1404,1,3)="KIT",VLOOKUP(C1404,Kits!C:P,14,0),VLOOKUP(C1404,'Pricing source'!B:L,3,0)),0)</f>
        <v>2592</v>
      </c>
      <c r="G1404" s="550"/>
    </row>
    <row r="1405" spans="1:7">
      <c r="A1405" s="315"/>
      <c r="B1405" s="503" t="str">
        <f>IF(MID(C1405,1,3)="KIT",_xlfn.XLOOKUP(C1405,Kits!C:C,Kits!B:B,"-",0,1),VLOOKUP(C1405,'Pricing source'!B:C,2,0))</f>
        <v>4010869374187</v>
      </c>
      <c r="C1405" s="530" t="s">
        <v>858</v>
      </c>
      <c r="D1405" s="530" t="s">
        <v>1231</v>
      </c>
      <c r="E1405" s="504" t="s">
        <v>2189</v>
      </c>
      <c r="F1405" s="505">
        <f>IFERROR(IF(MID(C1405,1,3)="KIT",VLOOKUP(C1405,Kits!C:P,14,0),VLOOKUP(C1405,'Pricing source'!B:L,3,0)),0)</f>
        <v>2668</v>
      </c>
      <c r="G1405" s="550"/>
    </row>
    <row r="1406" spans="1:7">
      <c r="A1406" s="315"/>
      <c r="B1406" s="503" t="str">
        <f>IF(MID(C1406,1,3)="KIT",_xlfn.XLOOKUP(C1406,Kits!C:C,Kits!B:B,"-",0,1),VLOOKUP(C1406,'Pricing source'!B:C,2,0))</f>
        <v>4010869374194</v>
      </c>
      <c r="C1406" s="530" t="s">
        <v>878</v>
      </c>
      <c r="D1406" s="530" t="s">
        <v>1231</v>
      </c>
      <c r="E1406" s="504" t="s">
        <v>2190</v>
      </c>
      <c r="F1406" s="505">
        <f>IFERROR(IF(MID(C1406,1,3)="KIT",VLOOKUP(C1406,Kits!C:P,14,0),VLOOKUP(C1406,'Pricing source'!B:L,3,0)),0)</f>
        <v>2681</v>
      </c>
      <c r="G1406" s="550"/>
    </row>
    <row r="1407" spans="1:7">
      <c r="A1407" s="315"/>
      <c r="B1407" s="503" t="str">
        <f>IF(MID(C1407,1,3)="KIT",_xlfn.XLOOKUP(C1407,Kits!C:C,Kits!B:B,"-",0,1),VLOOKUP(C1407,'Pricing source'!B:C,2,0))</f>
        <v>4010869374200</v>
      </c>
      <c r="C1407" s="530" t="s">
        <v>761</v>
      </c>
      <c r="D1407" s="530" t="s">
        <v>1231</v>
      </c>
      <c r="E1407" s="504" t="s">
        <v>2191</v>
      </c>
      <c r="F1407" s="505">
        <f>IFERROR(IF(MID(C1407,1,3)="KIT",VLOOKUP(C1407,Kits!C:P,14,0),VLOOKUP(C1407,'Pricing source'!B:L,3,0)),0)</f>
        <v>4072</v>
      </c>
      <c r="G1407" s="550"/>
    </row>
    <row r="1408" spans="1:7">
      <c r="A1408" s="315"/>
      <c r="B1408" s="503" t="str">
        <f>IF(MID(C1408,1,3)="KIT",_xlfn.XLOOKUP(C1408,Kits!C:C,Kits!B:B,"-",0,1),VLOOKUP(C1408,'Pricing source'!B:C,2,0))</f>
        <v>4010869374217</v>
      </c>
      <c r="C1408" s="530" t="s">
        <v>764</v>
      </c>
      <c r="D1408" s="530" t="s">
        <v>1231</v>
      </c>
      <c r="E1408" s="504" t="s">
        <v>2192</v>
      </c>
      <c r="F1408" s="505">
        <f>IFERROR(IF(MID(C1408,1,3)="KIT",VLOOKUP(C1408,Kits!C:P,14,0),VLOOKUP(C1408,'Pricing source'!B:L,3,0)),0)</f>
        <v>4436</v>
      </c>
      <c r="G1408" s="550"/>
    </row>
    <row r="1409" spans="1:7">
      <c r="A1409" s="315"/>
      <c r="B1409" s="503" t="str">
        <f>IF(MID(C1409,1,3)="KIT",_xlfn.XLOOKUP(C1409,Kits!C:C,Kits!B:B,"-",0,1),VLOOKUP(C1409,'Pricing source'!B:C,2,0))</f>
        <v>4010869374224</v>
      </c>
      <c r="C1409" s="530" t="s">
        <v>781</v>
      </c>
      <c r="D1409" s="530" t="s">
        <v>1231</v>
      </c>
      <c r="E1409" s="504" t="s">
        <v>2193</v>
      </c>
      <c r="F1409" s="505">
        <f>IFERROR(IF(MID(C1409,1,3)="KIT",VLOOKUP(C1409,Kits!C:P,14,0),VLOOKUP(C1409,'Pricing source'!B:L,3,0)),0)</f>
        <v>4754</v>
      </c>
      <c r="G1409" s="550"/>
    </row>
    <row r="1410" spans="1:7">
      <c r="A1410" s="315"/>
      <c r="B1410" s="503" t="str">
        <f>IF(MID(C1410,1,3)="KIT",_xlfn.XLOOKUP(C1410,Kits!C:C,Kits!B:B,"-",0,1),VLOOKUP(C1410,'Pricing source'!B:C,2,0))</f>
        <v>4010869374231</v>
      </c>
      <c r="C1410" s="530" t="s">
        <v>784</v>
      </c>
      <c r="D1410" s="530" t="s">
        <v>1231</v>
      </c>
      <c r="E1410" s="504" t="s">
        <v>2194</v>
      </c>
      <c r="F1410" s="505">
        <f>IFERROR(IF(MID(C1410,1,3)="KIT",VLOOKUP(C1410,Kits!C:P,14,0),VLOOKUP(C1410,'Pricing source'!B:L,3,0)),0)</f>
        <v>5168</v>
      </c>
      <c r="G1410" s="550"/>
    </row>
    <row r="1411" spans="1:7">
      <c r="A1411" s="315"/>
      <c r="B1411" s="503" t="str">
        <f>IF(MID(C1411,1,3)="KIT",_xlfn.XLOOKUP(C1411,Kits!C:C,Kits!B:B,"-",0,1),VLOOKUP(C1411,'Pricing source'!B:C,2,0))</f>
        <v>4010869374248</v>
      </c>
      <c r="C1411" s="530" t="s">
        <v>797</v>
      </c>
      <c r="D1411" s="530" t="s">
        <v>1231</v>
      </c>
      <c r="E1411" s="504" t="s">
        <v>2195</v>
      </c>
      <c r="F1411" s="505">
        <f>IFERROR(IF(MID(C1411,1,3)="KIT",VLOOKUP(C1411,Kits!C:P,14,0),VLOOKUP(C1411,'Pricing source'!B:L,3,0)),0)</f>
        <v>5959</v>
      </c>
      <c r="G1411" s="550"/>
    </row>
    <row r="1412" spans="1:7">
      <c r="A1412" s="315"/>
      <c r="B1412" s="527" t="str">
        <f>IF(MID(C1412,1,3)="KIT",_xlfn.XLOOKUP(C1412,Kits!C:C,Kits!B:B,"-",0,1),VLOOKUP(C1412,'Pricing source'!B:C,2,0))</f>
        <v>4010869374255</v>
      </c>
      <c r="C1412" s="532" t="s">
        <v>800</v>
      </c>
      <c r="D1412" s="532" t="s">
        <v>1231</v>
      </c>
      <c r="E1412" s="510" t="s">
        <v>2196</v>
      </c>
      <c r="F1412" s="511">
        <f>IFERROR(IF(MID(C1412,1,3)="KIT",VLOOKUP(C1412,Kits!C:P,14,0),VLOOKUP(C1412,'Pricing source'!B:L,3,0)),0)</f>
        <v>6300</v>
      </c>
      <c r="G1412" s="550"/>
    </row>
    <row r="1413" spans="1:7">
      <c r="A1413" s="315"/>
      <c r="B1413" s="556"/>
      <c r="C1413" s="744"/>
      <c r="D1413" s="744"/>
      <c r="E1413" s="554"/>
      <c r="F1413" s="558"/>
      <c r="G1413" s="550"/>
    </row>
    <row r="1414" spans="1:7" ht="18.75">
      <c r="A1414" s="555" t="s">
        <v>2616</v>
      </c>
      <c r="B1414" s="555"/>
      <c r="C1414" s="555"/>
      <c r="D1414" s="555"/>
      <c r="E1414" s="550"/>
      <c r="F1414" s="558"/>
      <c r="G1414" s="550"/>
    </row>
    <row r="1415" spans="1:7">
      <c r="A1415" s="185"/>
      <c r="B1415" s="185"/>
      <c r="C1415" s="185"/>
      <c r="D1415" s="185"/>
      <c r="E1415" s="185"/>
      <c r="F1415" s="185"/>
      <c r="G1415" s="550"/>
    </row>
    <row r="1416" spans="1:7">
      <c r="A1416" s="315"/>
      <c r="B1416" s="499" t="str">
        <f>IF(MID(C1416,1,3)="KIT",_xlfn.XLOOKUP(C1416,Kits!C:C,Kits!B:B,"-",0,1),VLOOKUP(C1416,'Pricing source'!B:C,2,0))</f>
        <v>4010869372893</v>
      </c>
      <c r="C1416" s="529" t="s">
        <v>823</v>
      </c>
      <c r="D1416" s="529" t="s">
        <v>1231</v>
      </c>
      <c r="E1416" s="501" t="s">
        <v>2166</v>
      </c>
      <c r="F1416" s="502">
        <f>IFERROR(IF(MID(C1416,1,3)="KIT",VLOOKUP(C1416,Kits!C:P,14,0),VLOOKUP(C1416,'Pricing source'!B:L,3,0)),0)</f>
        <v>3264</v>
      </c>
      <c r="G1416" s="550"/>
    </row>
    <row r="1417" spans="1:7">
      <c r="A1417" s="315"/>
      <c r="B1417" s="503" t="str">
        <f>IF(MID(C1417,1,3)="KIT",_xlfn.XLOOKUP(C1417,Kits!C:C,Kits!B:B,"-",0,1),VLOOKUP(C1417,'Pricing source'!B:C,2,0))</f>
        <v>4010869372909</v>
      </c>
      <c r="C1417" s="530" t="s">
        <v>840</v>
      </c>
      <c r="D1417" s="530" t="s">
        <v>1231</v>
      </c>
      <c r="E1417" s="504" t="s">
        <v>2167</v>
      </c>
      <c r="F1417" s="505">
        <f>IFERROR(IF(MID(C1417,1,3)="KIT",VLOOKUP(C1417,Kits!C:P,14,0),VLOOKUP(C1417,'Pricing source'!B:L,3,0)),0)</f>
        <v>3552</v>
      </c>
      <c r="G1417" s="550"/>
    </row>
    <row r="1418" spans="1:7">
      <c r="A1418" s="315"/>
      <c r="B1418" s="503" t="str">
        <f>IF(MID(C1418,1,3)="KIT",_xlfn.XLOOKUP(C1418,Kits!C:C,Kits!B:B,"-",0,1),VLOOKUP(C1418,'Pricing source'!B:C,2,0))</f>
        <v>4010869372350</v>
      </c>
      <c r="C1418" s="530" t="s">
        <v>860</v>
      </c>
      <c r="D1418" s="530" t="s">
        <v>1231</v>
      </c>
      <c r="E1418" s="504" t="s">
        <v>2168</v>
      </c>
      <c r="F1418" s="505">
        <f>IFERROR(IF(MID(C1418,1,3)="KIT",VLOOKUP(C1418,Kits!C:P,14,0),VLOOKUP(C1418,'Pricing source'!B:L,3,0)),0)</f>
        <v>3704</v>
      </c>
      <c r="G1418" s="550"/>
    </row>
    <row r="1419" spans="1:7">
      <c r="A1419" s="315"/>
      <c r="B1419" s="503" t="str">
        <f>IF(MID(C1419,1,3)="KIT",_xlfn.XLOOKUP(C1419,Kits!C:C,Kits!B:B,"-",0,1),VLOOKUP(C1419,'Pricing source'!B:C,2,0))</f>
        <v>-</v>
      </c>
      <c r="C1419" s="530" t="s">
        <v>1059</v>
      </c>
      <c r="D1419" s="530" t="s">
        <v>1231</v>
      </c>
      <c r="E1419" s="504" t="s">
        <v>2169</v>
      </c>
      <c r="F1419" s="505">
        <f>IFERROR(IF(MID(C1419,1,3)="KIT",VLOOKUP(C1419,Kits!C:P,14,0),VLOOKUP(C1419,'Pricing source'!B:L,3,0)),0)</f>
        <v>4339</v>
      </c>
      <c r="G1419" s="550"/>
    </row>
    <row r="1420" spans="1:7">
      <c r="A1420" s="315"/>
      <c r="B1420" s="503" t="str">
        <f>IF(MID(C1420,1,3)="KIT",_xlfn.XLOOKUP(C1420,Kits!C:C,Kits!B:B,"-",0,1),VLOOKUP(C1420,'Pricing source'!B:C,2,0))</f>
        <v>-</v>
      </c>
      <c r="C1420" s="530" t="s">
        <v>1060</v>
      </c>
      <c r="D1420" s="530" t="s">
        <v>1231</v>
      </c>
      <c r="E1420" s="504" t="s">
        <v>2170</v>
      </c>
      <c r="F1420" s="505">
        <f>IFERROR(IF(MID(C1420,1,3)="KIT",VLOOKUP(C1420,Kits!C:P,14,0),VLOOKUP(C1420,'Pricing source'!B:L,3,0)),0)</f>
        <v>4654</v>
      </c>
      <c r="G1420" s="550"/>
    </row>
    <row r="1421" spans="1:7">
      <c r="A1421" s="315"/>
      <c r="B1421" s="503" t="str">
        <f>IF(MID(C1421,1,3)="KIT",_xlfn.XLOOKUP(C1421,Kits!C:C,Kits!B:B,"-",0,1),VLOOKUP(C1421,'Pricing source'!B:C,2,0))</f>
        <v>-</v>
      </c>
      <c r="C1421" s="530" t="s">
        <v>1061</v>
      </c>
      <c r="D1421" s="530" t="s">
        <v>1231</v>
      </c>
      <c r="E1421" s="504" t="s">
        <v>2171</v>
      </c>
      <c r="F1421" s="505">
        <f>IFERROR(IF(MID(C1421,1,3)="KIT",VLOOKUP(C1421,Kits!C:P,14,0),VLOOKUP(C1421,'Pricing source'!B:L,3,0)),0)</f>
        <v>5710</v>
      </c>
      <c r="G1421" s="550"/>
    </row>
    <row r="1422" spans="1:7">
      <c r="A1422" s="315"/>
      <c r="B1422" s="503" t="str">
        <f>IF(MID(C1422,1,3)="KIT",_xlfn.XLOOKUP(C1422,Kits!C:C,Kits!B:B,"-",0,1),VLOOKUP(C1422,'Pricing source'!B:C,2,0))</f>
        <v>-</v>
      </c>
      <c r="C1422" s="530" t="s">
        <v>1062</v>
      </c>
      <c r="D1422" s="530" t="s">
        <v>1231</v>
      </c>
      <c r="E1422" s="504" t="s">
        <v>2172</v>
      </c>
      <c r="F1422" s="505">
        <f>IFERROR(IF(MID(C1422,1,3)="KIT",VLOOKUP(C1422,Kits!C:P,14,0),VLOOKUP(C1422,'Pricing source'!B:L,3,0)),0)</f>
        <v>6043</v>
      </c>
      <c r="G1422" s="550"/>
    </row>
    <row r="1423" spans="1:7">
      <c r="A1423" s="315"/>
      <c r="B1423" s="503" t="str">
        <f>IF(MID(C1423,1,3)="KIT",_xlfn.XLOOKUP(C1423,Kits!C:C,Kits!B:B,"-",0,1),VLOOKUP(C1423,'Pricing source'!B:C,2,0))</f>
        <v>-</v>
      </c>
      <c r="C1423" s="530" t="s">
        <v>1063</v>
      </c>
      <c r="D1423" s="530" t="s">
        <v>1231</v>
      </c>
      <c r="E1423" s="504" t="s">
        <v>2173</v>
      </c>
      <c r="F1423" s="505">
        <f>IFERROR(IF(MID(C1423,1,3)="KIT",VLOOKUP(C1423,Kits!C:P,14,0),VLOOKUP(C1423,'Pricing source'!B:L,3,0)),0)</f>
        <v>6789</v>
      </c>
      <c r="G1423" s="550"/>
    </row>
    <row r="1424" spans="1:7">
      <c r="A1424" s="315"/>
      <c r="B1424" s="503" t="str">
        <f>IF(MID(C1424,1,3)="KIT",_xlfn.XLOOKUP(C1424,Kits!C:C,Kits!B:B,"-",0,1),VLOOKUP(C1424,'Pricing source'!B:C,2,0))</f>
        <v>-</v>
      </c>
      <c r="C1424" s="530" t="s">
        <v>1064</v>
      </c>
      <c r="D1424" s="530" t="s">
        <v>1231</v>
      </c>
      <c r="E1424" s="504" t="s">
        <v>2174</v>
      </c>
      <c r="F1424" s="505">
        <f>IFERROR(IF(MID(C1424,1,3)="KIT",VLOOKUP(C1424,Kits!C:P,14,0),VLOOKUP(C1424,'Pricing source'!B:L,3,0)),0)</f>
        <v>7206</v>
      </c>
      <c r="G1424" s="550"/>
    </row>
    <row r="1425" spans="1:7">
      <c r="A1425" s="315"/>
      <c r="B1425" s="503" t="str">
        <f>IF(MID(C1425,1,3)="KIT",_xlfn.XLOOKUP(C1425,Kits!C:C,Kits!B:B,"-",0,1),VLOOKUP(C1425,'Pricing source'!B:C,2,0))</f>
        <v>-</v>
      </c>
      <c r="C1425" s="530" t="s">
        <v>1065</v>
      </c>
      <c r="D1425" s="530" t="s">
        <v>1231</v>
      </c>
      <c r="E1425" s="504" t="s">
        <v>2175</v>
      </c>
      <c r="F1425" s="505">
        <f>IFERROR(IF(MID(C1425,1,3)="KIT",VLOOKUP(C1425,Kits!C:P,14,0),VLOOKUP(C1425,'Pricing source'!B:L,3,0)),0)</f>
        <v>8190</v>
      </c>
      <c r="G1425" s="550"/>
    </row>
    <row r="1426" spans="1:7">
      <c r="A1426" s="315"/>
      <c r="B1426" s="527" t="str">
        <f>IF(MID(C1426,1,3)="KIT",_xlfn.XLOOKUP(C1426,Kits!C:C,Kits!B:B,"-",0,1),VLOOKUP(C1426,'Pricing source'!B:C,2,0))</f>
        <v>-</v>
      </c>
      <c r="C1426" s="532" t="s">
        <v>1066</v>
      </c>
      <c r="D1426" s="532" t="s">
        <v>1231</v>
      </c>
      <c r="E1426" s="510" t="s">
        <v>2176</v>
      </c>
      <c r="F1426" s="511">
        <f>IFERROR(IF(MID(C1426,1,3)="KIT",VLOOKUP(C1426,Kits!C:P,14,0),VLOOKUP(C1426,'Pricing source'!B:L,3,0)),0)</f>
        <v>8541</v>
      </c>
      <c r="G1426" s="550"/>
    </row>
    <row r="1427" spans="1:7">
      <c r="A1427" s="315"/>
      <c r="B1427" s="556"/>
      <c r="C1427" s="744"/>
      <c r="D1427" s="744"/>
      <c r="E1427" s="554"/>
      <c r="F1427" s="558"/>
      <c r="G1427" s="550"/>
    </row>
    <row r="1428" spans="1:7" ht="18.75">
      <c r="A1428" s="555" t="s">
        <v>2615</v>
      </c>
      <c r="B1428" s="555"/>
      <c r="C1428" s="555"/>
      <c r="D1428" s="555"/>
      <c r="E1428" s="550"/>
      <c r="F1428" s="558"/>
      <c r="G1428" s="550"/>
    </row>
    <row r="1429" spans="1:7">
      <c r="A1429" s="185"/>
      <c r="B1429" s="185"/>
      <c r="C1429" s="185"/>
      <c r="D1429" s="185"/>
      <c r="E1429" s="185"/>
      <c r="F1429" s="185"/>
      <c r="G1429" s="550"/>
    </row>
    <row r="1430" spans="1:7">
      <c r="A1430" s="315"/>
      <c r="B1430" s="499" t="str">
        <f>IF(MID(C1430,1,3)="KIT",_xlfn.XLOOKUP(C1430,Kits!C:C,Kits!B:B,"-",0,1),VLOOKUP(C1430,'Pricing source'!B:C,2,0))</f>
        <v>4010869372404</v>
      </c>
      <c r="C1430" s="529" t="s">
        <v>824</v>
      </c>
      <c r="D1430" s="529" t="s">
        <v>1231</v>
      </c>
      <c r="E1430" s="501" t="s">
        <v>2155</v>
      </c>
      <c r="F1430" s="502">
        <f>IFERROR(IF(MID(C1430,1,3)="KIT",VLOOKUP(C1430,Kits!C:P,14,0),VLOOKUP(C1430,'Pricing source'!B:L,3,0)),0)</f>
        <v>3370</v>
      </c>
      <c r="G1430" s="550"/>
    </row>
    <row r="1431" spans="1:7">
      <c r="A1431" s="315"/>
      <c r="B1431" s="503" t="str">
        <f>IF(MID(C1431,1,3)="KIT",_xlfn.XLOOKUP(C1431,Kits!C:C,Kits!B:B,"-",0,1),VLOOKUP(C1431,'Pricing source'!B:C,2,0))</f>
        <v>4010869372411</v>
      </c>
      <c r="C1431" s="530" t="s">
        <v>841</v>
      </c>
      <c r="D1431" s="530" t="s">
        <v>1231</v>
      </c>
      <c r="E1431" s="504" t="s">
        <v>2156</v>
      </c>
      <c r="F1431" s="505">
        <f>IFERROR(IF(MID(C1431,1,3)="KIT",VLOOKUP(C1431,Kits!C:P,14,0),VLOOKUP(C1431,'Pricing source'!B:L,3,0)),0)</f>
        <v>3658</v>
      </c>
      <c r="G1431" s="550"/>
    </row>
    <row r="1432" spans="1:7">
      <c r="A1432" s="315"/>
      <c r="B1432" s="503" t="str">
        <f>IF(MID(C1432,1,3)="KIT",_xlfn.XLOOKUP(C1432,Kits!C:C,Kits!B:B,"-",0,1),VLOOKUP(C1432,'Pricing source'!B:C,2,0))</f>
        <v>4010869372428</v>
      </c>
      <c r="C1432" s="530" t="s">
        <v>861</v>
      </c>
      <c r="D1432" s="530" t="s">
        <v>1231</v>
      </c>
      <c r="E1432" s="504" t="s">
        <v>2157</v>
      </c>
      <c r="F1432" s="505">
        <f>IFERROR(IF(MID(C1432,1,3)="KIT",VLOOKUP(C1432,Kits!C:P,14,0),VLOOKUP(C1432,'Pricing source'!B:L,3,0)),0)</f>
        <v>3810</v>
      </c>
      <c r="G1432" s="550"/>
    </row>
    <row r="1433" spans="1:7">
      <c r="A1433" s="315"/>
      <c r="B1433" s="503" t="str">
        <f>IF(MID(C1433,1,3)="KIT",_xlfn.XLOOKUP(C1433,Kits!C:C,Kits!B:B,"-",0,1),VLOOKUP(C1433,'Pricing source'!B:C,2,0))</f>
        <v>-</v>
      </c>
      <c r="C1433" s="530" t="s">
        <v>1050</v>
      </c>
      <c r="D1433" s="530" t="s">
        <v>1231</v>
      </c>
      <c r="E1433" s="504" t="s">
        <v>2158</v>
      </c>
      <c r="F1433" s="505">
        <f>IFERROR(IF(MID(C1433,1,3)="KIT",VLOOKUP(C1433,Kits!C:P,14,0),VLOOKUP(C1433,'Pricing source'!B:L,3,0)),0)</f>
        <v>4445</v>
      </c>
      <c r="G1433" s="550"/>
    </row>
    <row r="1434" spans="1:7">
      <c r="A1434" s="315"/>
      <c r="B1434" s="503" t="str">
        <f>IF(MID(C1434,1,3)="KIT",_xlfn.XLOOKUP(C1434,Kits!C:C,Kits!B:B,"-",0,1),VLOOKUP(C1434,'Pricing source'!B:C,2,0))</f>
        <v>-</v>
      </c>
      <c r="C1434" s="530" t="s">
        <v>1051</v>
      </c>
      <c r="D1434" s="530" t="s">
        <v>1231</v>
      </c>
      <c r="E1434" s="504" t="s">
        <v>2159</v>
      </c>
      <c r="F1434" s="505">
        <f>IFERROR(IF(MID(C1434,1,3)="KIT",VLOOKUP(C1434,Kits!C:P,14,0),VLOOKUP(C1434,'Pricing source'!B:L,3,0)),0)</f>
        <v>4760</v>
      </c>
      <c r="G1434" s="550"/>
    </row>
    <row r="1435" spans="1:7">
      <c r="A1435" s="315"/>
      <c r="B1435" s="503" t="str">
        <f>IF(MID(C1435,1,3)="KIT",_xlfn.XLOOKUP(C1435,Kits!C:C,Kits!B:B,"-",0,1),VLOOKUP(C1435,'Pricing source'!B:C,2,0))</f>
        <v>-</v>
      </c>
      <c r="C1435" s="530" t="s">
        <v>1052</v>
      </c>
      <c r="D1435" s="530" t="s">
        <v>1231</v>
      </c>
      <c r="E1435" s="504" t="s">
        <v>2160</v>
      </c>
      <c r="F1435" s="505">
        <f>IFERROR(IF(MID(C1435,1,3)="KIT",VLOOKUP(C1435,Kits!C:P,14,0),VLOOKUP(C1435,'Pricing source'!B:L,3,0)),0)</f>
        <v>5816</v>
      </c>
      <c r="G1435" s="550"/>
    </row>
    <row r="1436" spans="1:7">
      <c r="A1436" s="315"/>
      <c r="B1436" s="503" t="str">
        <f>IF(MID(C1436,1,3)="KIT",_xlfn.XLOOKUP(C1436,Kits!C:C,Kits!B:B,"-",0,1),VLOOKUP(C1436,'Pricing source'!B:C,2,0))</f>
        <v>-</v>
      </c>
      <c r="C1436" s="530" t="s">
        <v>1053</v>
      </c>
      <c r="D1436" s="530" t="s">
        <v>1231</v>
      </c>
      <c r="E1436" s="504" t="s">
        <v>2161</v>
      </c>
      <c r="F1436" s="505">
        <f>IFERROR(IF(MID(C1436,1,3)="KIT",VLOOKUP(C1436,Kits!C:P,14,0),VLOOKUP(C1436,'Pricing source'!B:L,3,0)),0)</f>
        <v>6149</v>
      </c>
      <c r="G1436" s="550"/>
    </row>
    <row r="1437" spans="1:7">
      <c r="A1437" s="315"/>
      <c r="B1437" s="503" t="str">
        <f>IF(MID(C1437,1,3)="KIT",_xlfn.XLOOKUP(C1437,Kits!C:C,Kits!B:B,"-",0,1),VLOOKUP(C1437,'Pricing source'!B:C,2,0))</f>
        <v>-</v>
      </c>
      <c r="C1437" s="530" t="s">
        <v>1054</v>
      </c>
      <c r="D1437" s="530" t="s">
        <v>1231</v>
      </c>
      <c r="E1437" s="504" t="s">
        <v>2162</v>
      </c>
      <c r="F1437" s="505">
        <f>IFERROR(IF(MID(C1437,1,3)="KIT",VLOOKUP(C1437,Kits!C:P,14,0),VLOOKUP(C1437,'Pricing source'!B:L,3,0)),0)</f>
        <v>6895</v>
      </c>
      <c r="G1437" s="550"/>
    </row>
    <row r="1438" spans="1:7">
      <c r="A1438" s="315"/>
      <c r="B1438" s="503" t="str">
        <f>IF(MID(C1438,1,3)="KIT",_xlfn.XLOOKUP(C1438,Kits!C:C,Kits!B:B,"-",0,1),VLOOKUP(C1438,'Pricing source'!B:C,2,0))</f>
        <v>-</v>
      </c>
      <c r="C1438" s="530" t="s">
        <v>1055</v>
      </c>
      <c r="D1438" s="530" t="s">
        <v>1231</v>
      </c>
      <c r="E1438" s="504" t="s">
        <v>2163</v>
      </c>
      <c r="F1438" s="505">
        <f>IFERROR(IF(MID(C1438,1,3)="KIT",VLOOKUP(C1438,Kits!C:P,14,0),VLOOKUP(C1438,'Pricing source'!B:L,3,0)),0)</f>
        <v>7312</v>
      </c>
      <c r="G1438" s="550"/>
    </row>
    <row r="1439" spans="1:7">
      <c r="A1439" s="315"/>
      <c r="B1439" s="503" t="str">
        <f>IF(MID(C1439,1,3)="KIT",_xlfn.XLOOKUP(C1439,Kits!C:C,Kits!B:B,"-",0,1),VLOOKUP(C1439,'Pricing source'!B:C,2,0))</f>
        <v>-</v>
      </c>
      <c r="C1439" s="530" t="s">
        <v>1056</v>
      </c>
      <c r="D1439" s="530" t="s">
        <v>1231</v>
      </c>
      <c r="E1439" s="504" t="s">
        <v>2164</v>
      </c>
      <c r="F1439" s="505">
        <f>IFERROR(IF(MID(C1439,1,3)="KIT",VLOOKUP(C1439,Kits!C:P,14,0),VLOOKUP(C1439,'Pricing source'!B:L,3,0)),0)</f>
        <v>8296</v>
      </c>
      <c r="G1439" s="550"/>
    </row>
    <row r="1440" spans="1:7">
      <c r="A1440" s="315"/>
      <c r="B1440" s="527" t="str">
        <f>IF(MID(C1440,1,3)="KIT",_xlfn.XLOOKUP(C1440,Kits!C:C,Kits!B:B,"-",0,1),VLOOKUP(C1440,'Pricing source'!B:C,2,0))</f>
        <v>-</v>
      </c>
      <c r="C1440" s="532" t="s">
        <v>1057</v>
      </c>
      <c r="D1440" s="532" t="s">
        <v>1231</v>
      </c>
      <c r="E1440" s="510" t="s">
        <v>2165</v>
      </c>
      <c r="F1440" s="511">
        <f>IFERROR(IF(MID(C1440,1,3)="KIT",VLOOKUP(C1440,Kits!C:P,14,0),VLOOKUP(C1440,'Pricing source'!B:L,3,0)),0)</f>
        <v>8647</v>
      </c>
      <c r="G1440" s="550"/>
    </row>
    <row r="1441" spans="1:7">
      <c r="A1441" s="315"/>
      <c r="B1441" s="813"/>
      <c r="C1441" s="315"/>
      <c r="D1441" s="315"/>
      <c r="E1441" s="550"/>
      <c r="F1441" s="558"/>
      <c r="G1441" s="550"/>
    </row>
    <row r="1442" spans="1:7" ht="18.75">
      <c r="A1442" s="555" t="s">
        <v>2628</v>
      </c>
      <c r="B1442" s="315"/>
      <c r="C1442" s="555"/>
      <c r="D1442" s="555"/>
      <c r="E1442" s="550"/>
      <c r="F1442" s="558"/>
      <c r="G1442" s="550"/>
    </row>
    <row r="1443" spans="1:7">
      <c r="A1443" s="185"/>
      <c r="B1443" s="185"/>
      <c r="C1443" s="185"/>
      <c r="D1443" s="185"/>
      <c r="E1443" s="185"/>
      <c r="F1443" s="185"/>
      <c r="G1443" s="550"/>
    </row>
    <row r="1444" spans="1:7">
      <c r="A1444" s="315"/>
      <c r="B1444" s="499" t="str">
        <f>IF(MID(C1444,1,3)="KIT",_xlfn.XLOOKUP(C1444,Kits!C:C,Kits!B:B,"-",0,1),VLOOKUP(C1444,'Pricing source'!B:C,2,0))</f>
        <v>4010869376471</v>
      </c>
      <c r="C1444" s="529" t="s">
        <v>814</v>
      </c>
      <c r="D1444" s="529" t="s">
        <v>1231</v>
      </c>
      <c r="E1444" s="501" t="s">
        <v>1295</v>
      </c>
      <c r="F1444" s="502">
        <f>IFERROR(IF(MID(C1444,1,3)="KIT",VLOOKUP(C1444,Kits!C:P,14,0),VLOOKUP(C1444,'Pricing source'!B:L,3,0)),0)</f>
        <v>2109</v>
      </c>
      <c r="G1444" s="550"/>
    </row>
    <row r="1445" spans="1:7">
      <c r="A1445" s="315"/>
      <c r="B1445" s="503" t="str">
        <f>IF(MID(C1445,1,3)="KIT",_xlfn.XLOOKUP(C1445,Kits!C:C,Kits!B:B,"-",0,1),VLOOKUP(C1445,'Pricing source'!B:C,2,0))</f>
        <v>-</v>
      </c>
      <c r="C1445" s="530" t="s">
        <v>4133</v>
      </c>
      <c r="D1445" s="530" t="s">
        <v>1231</v>
      </c>
      <c r="E1445" s="504" t="s">
        <v>1296</v>
      </c>
      <c r="F1445" s="505">
        <f>IFERROR(IF(MID(C1445,1,3)="KIT",VLOOKUP(C1445,Kits!C:P,14,0),VLOOKUP(C1445,'Pricing source'!B:L,3,0)),0)</f>
        <v>2277</v>
      </c>
      <c r="G1445" s="550"/>
    </row>
    <row r="1446" spans="1:7">
      <c r="A1446" s="315"/>
      <c r="B1446" s="503" t="str">
        <f>IF(MID(C1446,1,3)="KIT",_xlfn.XLOOKUP(C1446,Kits!C:C,Kits!B:B,"-",0,1),VLOOKUP(C1446,'Pricing source'!B:C,2,0))</f>
        <v>4010869376488</v>
      </c>
      <c r="C1446" s="530" t="s">
        <v>853</v>
      </c>
      <c r="D1446" s="530" t="s">
        <v>1231</v>
      </c>
      <c r="E1446" s="504" t="s">
        <v>1297</v>
      </c>
      <c r="F1446" s="505">
        <f>IFERROR(IF(MID(C1446,1,3)="KIT",VLOOKUP(C1446,Kits!C:P,14,0),VLOOKUP(C1446,'Pricing source'!B:L,3,0)),0)</f>
        <v>3002</v>
      </c>
      <c r="G1446" s="550"/>
    </row>
    <row r="1447" spans="1:7">
      <c r="A1447" s="315"/>
      <c r="B1447" s="527" t="str">
        <f>IF(MID(C1447,1,3)="KIT",_xlfn.XLOOKUP(C1447,Kits!C:C,Kits!B:B,"-",0,1),VLOOKUP(C1447,'Pricing source'!B:C,2,0))</f>
        <v>4010869376495</v>
      </c>
      <c r="C1447" s="532" t="s">
        <v>873</v>
      </c>
      <c r="D1447" s="532" t="s">
        <v>1231</v>
      </c>
      <c r="E1447" s="510" t="s">
        <v>1298</v>
      </c>
      <c r="F1447" s="511">
        <f>IFERROR(IF(MID(C1447,1,3)="KIT",VLOOKUP(C1447,Kits!C:P,14,0),VLOOKUP(C1447,'Pricing source'!B:L,3,0)),0)</f>
        <v>3225</v>
      </c>
      <c r="G1447" s="550"/>
    </row>
    <row r="1448" spans="1:7">
      <c r="A1448" s="315"/>
      <c r="B1448" s="556"/>
      <c r="C1448" s="744"/>
      <c r="D1448" s="744"/>
      <c r="E1448" s="554"/>
      <c r="F1448" s="558"/>
      <c r="G1448" s="550"/>
    </row>
    <row r="1449" spans="1:7" ht="18.75">
      <c r="A1449" s="555" t="s">
        <v>2627</v>
      </c>
      <c r="B1449" s="315"/>
      <c r="C1449" s="555"/>
      <c r="D1449" s="555"/>
      <c r="E1449" s="550"/>
      <c r="F1449" s="558"/>
      <c r="G1449" s="550"/>
    </row>
    <row r="1450" spans="1:7">
      <c r="A1450" s="185"/>
      <c r="B1450" s="185"/>
      <c r="C1450" s="185"/>
      <c r="D1450" s="185"/>
      <c r="E1450" s="185"/>
      <c r="F1450" s="185"/>
      <c r="G1450" s="550"/>
    </row>
    <row r="1451" spans="1:7">
      <c r="A1451" s="315"/>
      <c r="B1451" s="499" t="str">
        <f>IF(MID(C1451,1,3)="KIT",_xlfn.XLOOKUP(C1451,Kits!C:C,Kits!B:B,"-",0,1),VLOOKUP(C1451,'Pricing source'!B:C,2,0))</f>
        <v>4010869383776</v>
      </c>
      <c r="C1451" s="529" t="s">
        <v>815</v>
      </c>
      <c r="D1451" s="529" t="s">
        <v>1231</v>
      </c>
      <c r="E1451" s="501" t="s">
        <v>1291</v>
      </c>
      <c r="F1451" s="502">
        <f>IFERROR(IF(MID(C1451,1,3)="KIT",VLOOKUP(C1451,Kits!C:P,14,0),VLOOKUP(C1451,'Pricing source'!B:L,3,0)),0)</f>
        <v>2109</v>
      </c>
      <c r="G1451" s="550"/>
    </row>
    <row r="1452" spans="1:7">
      <c r="A1452" s="315"/>
      <c r="B1452" s="503">
        <v>4010869383813</v>
      </c>
      <c r="C1452" s="530" t="s">
        <v>4134</v>
      </c>
      <c r="D1452" s="530" t="s">
        <v>1231</v>
      </c>
      <c r="E1452" s="504" t="s">
        <v>1292</v>
      </c>
      <c r="F1452" s="505">
        <f>IFERROR(IF(MID(C1452,1,3)="KIT",VLOOKUP(C1452,Kits!C:P,14,0),VLOOKUP(C1452,'Pricing source'!B:L,3,0)),0)</f>
        <v>2277</v>
      </c>
      <c r="G1452" s="550"/>
    </row>
    <row r="1453" spans="1:7">
      <c r="A1453" s="315"/>
      <c r="B1453" s="503" t="str">
        <f>IF(MID(C1453,1,3)="KIT",_xlfn.XLOOKUP(C1453,Kits!C:C,Kits!B:B,"-",0,1),VLOOKUP(C1453,'Pricing source'!B:C,2,0))</f>
        <v>4010869383752</v>
      </c>
      <c r="C1453" s="530" t="s">
        <v>854</v>
      </c>
      <c r="D1453" s="530" t="s">
        <v>1231</v>
      </c>
      <c r="E1453" s="504" t="s">
        <v>1293</v>
      </c>
      <c r="F1453" s="505">
        <f>IFERROR(IF(MID(C1453,1,3)="KIT",VLOOKUP(C1453,Kits!C:P,14,0),VLOOKUP(C1453,'Pricing source'!B:L,3,0)),0)</f>
        <v>3002</v>
      </c>
      <c r="G1453" s="550"/>
    </row>
    <row r="1454" spans="1:7">
      <c r="A1454" s="315"/>
      <c r="B1454" s="527" t="str">
        <f>IF(MID(C1454,1,3)="KIT",_xlfn.XLOOKUP(C1454,Kits!C:C,Kits!B:B,"-",0,1),VLOOKUP(C1454,'Pricing source'!B:C,2,0))</f>
        <v>4010869383790</v>
      </c>
      <c r="C1454" s="532" t="s">
        <v>874</v>
      </c>
      <c r="D1454" s="532" t="s">
        <v>1231</v>
      </c>
      <c r="E1454" s="510" t="s">
        <v>1294</v>
      </c>
      <c r="F1454" s="511">
        <f>IFERROR(IF(MID(C1454,1,3)="KIT",VLOOKUP(C1454,Kits!C:P,14,0),VLOOKUP(C1454,'Pricing source'!B:L,3,0)),0)</f>
        <v>3225</v>
      </c>
      <c r="G1454" s="550"/>
    </row>
    <row r="1455" spans="1:7">
      <c r="A1455" s="315"/>
      <c r="B1455" s="556"/>
      <c r="C1455" s="744"/>
      <c r="D1455" s="744"/>
      <c r="E1455" s="554"/>
      <c r="F1455" s="558"/>
      <c r="G1455" s="550"/>
    </row>
    <row r="1456" spans="1:7" ht="18.75">
      <c r="A1456" s="555" t="s">
        <v>2626</v>
      </c>
      <c r="B1456" s="315"/>
      <c r="C1456" s="555"/>
      <c r="D1456" s="555"/>
      <c r="E1456" s="550"/>
      <c r="F1456" s="558"/>
      <c r="G1456" s="550"/>
    </row>
    <row r="1457" spans="1:7">
      <c r="A1457" s="185"/>
      <c r="B1457" s="185"/>
      <c r="C1457" s="185"/>
      <c r="D1457" s="185"/>
      <c r="E1457" s="185"/>
      <c r="F1457" s="185"/>
      <c r="G1457" s="550"/>
    </row>
    <row r="1458" spans="1:7">
      <c r="A1458" s="315"/>
      <c r="B1458" s="499" t="str">
        <f>IF(MID(C1458,1,3)="KIT",_xlfn.XLOOKUP(C1458,Kits!C:C,Kits!B:B,"-",0,1),VLOOKUP(C1458,'Pricing source'!B:C,2,0))</f>
        <v>4010869383783</v>
      </c>
      <c r="C1458" s="529" t="s">
        <v>816</v>
      </c>
      <c r="D1458" s="529" t="s">
        <v>1231</v>
      </c>
      <c r="E1458" s="501" t="s">
        <v>1287</v>
      </c>
      <c r="F1458" s="502">
        <f>IFERROR(IF(MID(C1458,1,3)="KIT",VLOOKUP(C1458,Kits!C:P,14,0),VLOOKUP(C1458,'Pricing source'!B:L,3,0)),0)</f>
        <v>2215</v>
      </c>
      <c r="G1458" s="550"/>
    </row>
    <row r="1459" spans="1:7">
      <c r="A1459" s="315"/>
      <c r="B1459" s="503">
        <v>4010869376464</v>
      </c>
      <c r="C1459" s="530" t="s">
        <v>4135</v>
      </c>
      <c r="D1459" s="530" t="s">
        <v>1231</v>
      </c>
      <c r="E1459" s="504" t="s">
        <v>1288</v>
      </c>
      <c r="F1459" s="505">
        <f>IFERROR(IF(MID(C1459,1,3)="KIT",VLOOKUP(C1459,Kits!C:P,14,0),VLOOKUP(C1459,'Pricing source'!B:L,3,0)),0)</f>
        <v>2383</v>
      </c>
      <c r="G1459" s="550"/>
    </row>
    <row r="1460" spans="1:7">
      <c r="A1460" s="315"/>
      <c r="B1460" s="503" t="str">
        <f>IF(MID(C1460,1,3)="KIT",_xlfn.XLOOKUP(C1460,Kits!C:C,Kits!B:B,"-",0,1),VLOOKUP(C1460,'Pricing source'!B:C,2,0))</f>
        <v>4010869383769</v>
      </c>
      <c r="C1460" s="530" t="s">
        <v>855</v>
      </c>
      <c r="D1460" s="530" t="s">
        <v>1231</v>
      </c>
      <c r="E1460" s="504" t="s">
        <v>1289</v>
      </c>
      <c r="F1460" s="505">
        <f>IFERROR(IF(MID(C1460,1,3)="KIT",VLOOKUP(C1460,Kits!C:P,14,0),VLOOKUP(C1460,'Pricing source'!B:L,3,0)),0)</f>
        <v>3108</v>
      </c>
      <c r="G1460" s="550"/>
    </row>
    <row r="1461" spans="1:7">
      <c r="A1461" s="315"/>
      <c r="B1461" s="527" t="str">
        <f>IF(MID(C1461,1,3)="KIT",_xlfn.XLOOKUP(C1461,Kits!C:C,Kits!B:B,"-",0,1),VLOOKUP(C1461,'Pricing source'!B:C,2,0))</f>
        <v>4010869383745</v>
      </c>
      <c r="C1461" s="532" t="s">
        <v>875</v>
      </c>
      <c r="D1461" s="532" t="s">
        <v>1231</v>
      </c>
      <c r="E1461" s="510" t="s">
        <v>1290</v>
      </c>
      <c r="F1461" s="511">
        <f>IFERROR(IF(MID(C1461,1,3)="KIT",VLOOKUP(C1461,Kits!C:P,14,0),VLOOKUP(C1461,'Pricing source'!B:L,3,0)),0)</f>
        <v>3331</v>
      </c>
      <c r="G1461" s="550"/>
    </row>
    <row r="1462" spans="1:7">
      <c r="A1462" s="315"/>
      <c r="B1462" s="556"/>
      <c r="C1462" s="744"/>
      <c r="D1462" s="744"/>
      <c r="E1462" s="554"/>
      <c r="F1462" s="558"/>
      <c r="G1462" s="550"/>
    </row>
    <row r="1463" spans="1:7" ht="18.75">
      <c r="A1463" s="555" t="s">
        <v>2625</v>
      </c>
      <c r="B1463" s="315"/>
      <c r="C1463" s="555"/>
      <c r="D1463" s="555"/>
      <c r="E1463" s="550"/>
      <c r="F1463" s="558"/>
      <c r="G1463" s="550"/>
    </row>
    <row r="1464" spans="1:7">
      <c r="A1464" s="185"/>
      <c r="B1464" s="185"/>
      <c r="C1464" s="185"/>
      <c r="D1464" s="185"/>
      <c r="E1464" s="185"/>
      <c r="F1464" s="185"/>
      <c r="G1464" s="550"/>
    </row>
    <row r="1465" spans="1:7">
      <c r="A1465" s="315"/>
      <c r="B1465" s="499" t="str">
        <f>IF(MID(C1465,1,3)="KIT",_xlfn.XLOOKUP(C1465,Kits!C:C,Kits!B:B,"-",0,1),VLOOKUP(C1465,'Pricing source'!B:C,2,0))</f>
        <v>4010869378109</v>
      </c>
      <c r="C1465" s="529" t="s">
        <v>836</v>
      </c>
      <c r="D1465" s="529" t="s">
        <v>1231</v>
      </c>
      <c r="E1465" s="501" t="s">
        <v>1284</v>
      </c>
      <c r="F1465" s="502">
        <f>IFERROR(IF(MID(C1465,1,3)="KIT",VLOOKUP(C1465,Kits!C:P,14,0),VLOOKUP(C1465,'Pricing source'!B:L,3,0)),0)</f>
        <v>3627</v>
      </c>
      <c r="G1465" s="550"/>
    </row>
    <row r="1466" spans="1:7">
      <c r="A1466" s="315"/>
      <c r="B1466" s="503" t="str">
        <f>IF(MID(C1466,1,3)="KIT",_xlfn.XLOOKUP(C1466,Kits!C:C,Kits!B:B,"-",0,1),VLOOKUP(C1466,'Pricing source'!B:C,2,0))</f>
        <v>4010869378093</v>
      </c>
      <c r="C1466" s="530" t="s">
        <v>856</v>
      </c>
      <c r="D1466" s="530" t="s">
        <v>1231</v>
      </c>
      <c r="E1466" s="504" t="s">
        <v>1285</v>
      </c>
      <c r="F1466" s="505">
        <f>IFERROR(IF(MID(C1466,1,3)="KIT",VLOOKUP(C1466,Kits!C:P,14,0),VLOOKUP(C1466,'Pricing source'!B:L,3,0)),0)</f>
        <v>3962</v>
      </c>
      <c r="G1466" s="550"/>
    </row>
    <row r="1467" spans="1:7">
      <c r="A1467" s="315"/>
      <c r="B1467" s="527" t="str">
        <f>IF(MID(C1467,1,3)="KIT",_xlfn.XLOOKUP(C1467,Kits!C:C,Kits!B:B,"-",0,1),VLOOKUP(C1467,'Pricing source'!B:C,2,0))</f>
        <v>4010869378116</v>
      </c>
      <c r="C1467" s="532" t="s">
        <v>876</v>
      </c>
      <c r="D1467" s="532" t="s">
        <v>1231</v>
      </c>
      <c r="E1467" s="510" t="s">
        <v>1286</v>
      </c>
      <c r="F1467" s="511">
        <f>IFERROR(IF(MID(C1467,1,3)="KIT",VLOOKUP(C1467,Kits!C:P,14,0),VLOOKUP(C1467,'Pricing source'!B:L,3,0)),0)</f>
        <v>4261</v>
      </c>
      <c r="G1467" s="550"/>
    </row>
    <row r="1468" spans="1:7">
      <c r="A1468" s="315"/>
      <c r="B1468" s="556"/>
      <c r="C1468" s="744"/>
      <c r="D1468" s="744"/>
      <c r="E1468" s="554"/>
      <c r="F1468" s="558"/>
      <c r="G1468" s="550"/>
    </row>
    <row r="1469" spans="1:7" ht="18.75">
      <c r="A1469" s="555" t="s">
        <v>2624</v>
      </c>
      <c r="B1469" s="555"/>
      <c r="C1469" s="555"/>
      <c r="D1469" s="555"/>
      <c r="E1469" s="550"/>
      <c r="F1469" s="558"/>
      <c r="G1469" s="550"/>
    </row>
    <row r="1470" spans="1:7">
      <c r="A1470" s="185"/>
      <c r="B1470" s="185"/>
      <c r="C1470" s="185"/>
      <c r="D1470" s="185"/>
      <c r="E1470" s="185"/>
      <c r="F1470" s="185"/>
      <c r="G1470" s="550"/>
    </row>
    <row r="1471" spans="1:7">
      <c r="A1471" s="315"/>
      <c r="B1471" s="499" t="str">
        <f>IF(MID(C1471,1,3)="KIT",_xlfn.XLOOKUP(C1471,Kits!C:C,Kits!B:B,"-",0,1),VLOOKUP(C1471,'Pricing source'!B:C,2,0))</f>
        <v>4010869361811</v>
      </c>
      <c r="C1471" s="529" t="s">
        <v>831</v>
      </c>
      <c r="D1471" s="529" t="s">
        <v>1231</v>
      </c>
      <c r="E1471" s="501" t="s">
        <v>1274</v>
      </c>
      <c r="F1471" s="502">
        <f>IFERROR(IF(MID(C1471,1,3)="KIT",VLOOKUP(C1471,Kits!C:P,14,0),VLOOKUP(C1471,'Pricing source'!B:L,3,0)),0)</f>
        <v>2092</v>
      </c>
      <c r="G1471" s="550"/>
    </row>
    <row r="1472" spans="1:7">
      <c r="A1472" s="315"/>
      <c r="B1472" s="503" t="str">
        <f>IF(MID(C1472,1,3)="KIT",_xlfn.XLOOKUP(C1472,Kits!C:C,Kits!B:B,"-",0,1),VLOOKUP(C1472,'Pricing source'!B:C,2,0))</f>
        <v>4010869361828</v>
      </c>
      <c r="C1472" s="530" t="s">
        <v>848</v>
      </c>
      <c r="D1472" s="530" t="s">
        <v>1231</v>
      </c>
      <c r="E1472" s="504" t="s">
        <v>1275</v>
      </c>
      <c r="F1472" s="505">
        <f>IFERROR(IF(MID(C1472,1,3)="KIT",VLOOKUP(C1472,Kits!C:P,14,0),VLOOKUP(C1472,'Pricing source'!B:L,3,0)),0)</f>
        <v>2770</v>
      </c>
      <c r="G1472" s="550"/>
    </row>
    <row r="1473" spans="1:7">
      <c r="A1473" s="315"/>
      <c r="B1473" s="503" t="str">
        <f>IF(MID(C1473,1,3)="KIT",_xlfn.XLOOKUP(C1473,Kits!C:C,Kits!B:B,"-",0,1),VLOOKUP(C1473,'Pricing source'!B:C,2,0))</f>
        <v>4010869371582</v>
      </c>
      <c r="C1473" s="530" t="s">
        <v>868</v>
      </c>
      <c r="D1473" s="530" t="s">
        <v>1231</v>
      </c>
      <c r="E1473" s="504" t="s">
        <v>1276</v>
      </c>
      <c r="F1473" s="505">
        <f>IFERROR(IF(MID(C1473,1,3)="KIT",VLOOKUP(C1473,Kits!C:P,14,0),VLOOKUP(C1473,'Pricing source'!B:L,3,0)),0)</f>
        <v>3012</v>
      </c>
      <c r="G1473" s="550"/>
    </row>
    <row r="1474" spans="1:7">
      <c r="A1474" s="315"/>
      <c r="B1474" s="503" t="str">
        <f>IF(MID(C1474,1,3)="KIT",_xlfn.XLOOKUP(C1474,Kits!C:C,Kits!B:B,"-",0,1),VLOOKUP(C1474,'Pricing source'!B:C,2,0))</f>
        <v>4010869371599</v>
      </c>
      <c r="C1474" s="530" t="s">
        <v>884</v>
      </c>
      <c r="D1474" s="530" t="s">
        <v>1231</v>
      </c>
      <c r="E1474" s="504" t="s">
        <v>1277</v>
      </c>
      <c r="F1474" s="505">
        <f>IFERROR(IF(MID(C1474,1,3)="KIT",VLOOKUP(C1474,Kits!C:P,14,0),VLOOKUP(C1474,'Pricing source'!B:L,3,0)),0)</f>
        <v>3025</v>
      </c>
      <c r="G1474" s="550"/>
    </row>
    <row r="1475" spans="1:7">
      <c r="A1475" s="315"/>
      <c r="B1475" s="503" t="str">
        <f>IF(MID(C1475,1,3)="KIT",_xlfn.XLOOKUP(C1475,Kits!C:C,Kits!B:B,"-",0,1),VLOOKUP(C1475,'Pricing source'!B:C,2,0))</f>
        <v>4010869371605</v>
      </c>
      <c r="C1475" s="530" t="s">
        <v>774</v>
      </c>
      <c r="D1475" s="530" t="s">
        <v>1231</v>
      </c>
      <c r="E1475" s="504" t="s">
        <v>1278</v>
      </c>
      <c r="F1475" s="505">
        <f>IFERROR(IF(MID(C1475,1,3)="KIT",VLOOKUP(C1475,Kits!C:P,14,0),VLOOKUP(C1475,'Pricing source'!B:L,3,0)),0)</f>
        <v>3711</v>
      </c>
      <c r="G1475" s="550"/>
    </row>
    <row r="1476" spans="1:7">
      <c r="A1476" s="315"/>
      <c r="B1476" s="503" t="str">
        <f>IF(MID(C1476,1,3)="KIT",_xlfn.XLOOKUP(C1476,Kits!C:C,Kits!B:B,"-",0,1),VLOOKUP(C1476,'Pricing source'!B:C,2,0))</f>
        <v>4010869371612</v>
      </c>
      <c r="C1476" s="530" t="s">
        <v>777</v>
      </c>
      <c r="D1476" s="530" t="s">
        <v>1231</v>
      </c>
      <c r="E1476" s="504" t="s">
        <v>1279</v>
      </c>
      <c r="F1476" s="505">
        <f>IFERROR(IF(MID(C1476,1,3)="KIT",VLOOKUP(C1476,Kits!C:P,14,0),VLOOKUP(C1476,'Pricing source'!B:L,3,0)),0)</f>
        <v>4075</v>
      </c>
      <c r="G1476" s="550"/>
    </row>
    <row r="1477" spans="1:7">
      <c r="A1477" s="315"/>
      <c r="B1477" s="503" t="str">
        <f>IF(MID(C1477,1,3)="KIT",_xlfn.XLOOKUP(C1477,Kits!C:C,Kits!B:B,"-",0,1),VLOOKUP(C1477,'Pricing source'!B:C,2,0))</f>
        <v>4010869371629</v>
      </c>
      <c r="C1477" s="530" t="s">
        <v>790</v>
      </c>
      <c r="D1477" s="530" t="s">
        <v>1231</v>
      </c>
      <c r="E1477" s="504" t="s">
        <v>1280</v>
      </c>
      <c r="F1477" s="505">
        <f>IFERROR(IF(MID(C1477,1,3)="KIT",VLOOKUP(C1477,Kits!C:P,14,0),VLOOKUP(C1477,'Pricing source'!B:L,3,0)),0)</f>
        <v>4393</v>
      </c>
      <c r="G1477" s="550"/>
    </row>
    <row r="1478" spans="1:7">
      <c r="A1478" s="315"/>
      <c r="B1478" s="503" t="str">
        <f>IF(MID(C1478,1,3)="KIT",_xlfn.XLOOKUP(C1478,Kits!C:C,Kits!B:B,"-",0,1),VLOOKUP(C1478,'Pricing source'!B:C,2,0))</f>
        <v>4010869371636</v>
      </c>
      <c r="C1478" s="530" t="s">
        <v>793</v>
      </c>
      <c r="D1478" s="530" t="s">
        <v>1231</v>
      </c>
      <c r="E1478" s="504" t="s">
        <v>1281</v>
      </c>
      <c r="F1478" s="505">
        <f>IFERROR(IF(MID(C1478,1,3)="KIT",VLOOKUP(C1478,Kits!C:P,14,0),VLOOKUP(C1478,'Pricing source'!B:L,3,0)),0)</f>
        <v>4807</v>
      </c>
      <c r="G1478" s="550"/>
    </row>
    <row r="1479" spans="1:7">
      <c r="A1479" s="315"/>
      <c r="B1479" s="503" t="str">
        <f>IF(MID(C1479,1,3)="KIT",_xlfn.XLOOKUP(C1479,Kits!C:C,Kits!B:B,"-",0,1),VLOOKUP(C1479,'Pricing source'!B:C,2,0))</f>
        <v>4010869371643</v>
      </c>
      <c r="C1479" s="530" t="s">
        <v>806</v>
      </c>
      <c r="D1479" s="530" t="s">
        <v>1231</v>
      </c>
      <c r="E1479" s="504" t="s">
        <v>1282</v>
      </c>
      <c r="F1479" s="505">
        <f>IFERROR(IF(MID(C1479,1,3)="KIT",VLOOKUP(C1479,Kits!C:P,14,0),VLOOKUP(C1479,'Pricing source'!B:L,3,0)),0)</f>
        <v>5598</v>
      </c>
      <c r="G1479" s="550"/>
    </row>
    <row r="1480" spans="1:7">
      <c r="A1480" s="315"/>
      <c r="B1480" s="527" t="str">
        <f>IF(MID(C1480,1,3)="KIT",_xlfn.XLOOKUP(C1480,Kits!C:C,Kits!B:B,"-",0,1),VLOOKUP(C1480,'Pricing source'!B:C,2,0))</f>
        <v>4010869371650</v>
      </c>
      <c r="C1480" s="532" t="s">
        <v>809</v>
      </c>
      <c r="D1480" s="532" t="s">
        <v>1231</v>
      </c>
      <c r="E1480" s="510" t="s">
        <v>1283</v>
      </c>
      <c r="F1480" s="511">
        <f>IFERROR(IF(MID(C1480,1,3)="KIT",VLOOKUP(C1480,Kits!C:P,14,0),VLOOKUP(C1480,'Pricing source'!B:L,3,0)),0)</f>
        <v>5939</v>
      </c>
      <c r="G1480" s="550"/>
    </row>
    <row r="1481" spans="1:7">
      <c r="A1481" s="315"/>
      <c r="B1481" s="556"/>
      <c r="C1481" s="744"/>
      <c r="D1481" s="744"/>
      <c r="E1481" s="554"/>
      <c r="F1481" s="558"/>
      <c r="G1481" s="550"/>
    </row>
    <row r="1482" spans="1:7" ht="18.75">
      <c r="A1482" s="555" t="s">
        <v>2622</v>
      </c>
      <c r="B1482" s="555"/>
      <c r="C1482" s="555"/>
      <c r="D1482" s="555"/>
      <c r="E1482" s="550"/>
      <c r="F1482" s="558"/>
      <c r="G1482" s="550"/>
    </row>
    <row r="1483" spans="1:7">
      <c r="A1483" s="185"/>
      <c r="B1483" s="185"/>
      <c r="C1483" s="185"/>
      <c r="D1483" s="185"/>
      <c r="E1483" s="185"/>
      <c r="F1483" s="185"/>
      <c r="G1483" s="550"/>
    </row>
    <row r="1484" spans="1:7">
      <c r="A1484" s="315"/>
      <c r="B1484" s="499" t="str">
        <f>IF(MID(C1484,1,3)="KIT",_xlfn.XLOOKUP(C1484,Kits!C:C,Kits!B:B,"-",0,1),VLOOKUP(C1484,'Pricing source'!B:C,2,0))</f>
        <v>4010869372671</v>
      </c>
      <c r="C1484" s="529" t="s">
        <v>833</v>
      </c>
      <c r="D1484" s="529" t="s">
        <v>1231</v>
      </c>
      <c r="E1484" s="501" t="s">
        <v>1254</v>
      </c>
      <c r="F1484" s="502">
        <f>IFERROR(IF(MID(C1484,1,3)="KIT",VLOOKUP(C1484,Kits!C:P,14,0),VLOOKUP(C1484,'Pricing source'!B:L,3,0)),0)</f>
        <v>2198</v>
      </c>
      <c r="G1484" s="550"/>
    </row>
    <row r="1485" spans="1:7">
      <c r="A1485" s="315"/>
      <c r="B1485" s="503" t="str">
        <f>IF(MID(C1485,1,3)="KIT",_xlfn.XLOOKUP(C1485,Kits!C:C,Kits!B:B,"-",0,1),VLOOKUP(C1485,'Pricing source'!B:C,2,0))</f>
        <v>4010869372688</v>
      </c>
      <c r="C1485" s="530" t="s">
        <v>850</v>
      </c>
      <c r="D1485" s="530" t="s">
        <v>1231</v>
      </c>
      <c r="E1485" s="504" t="s">
        <v>1255</v>
      </c>
      <c r="F1485" s="505">
        <f>IFERROR(IF(MID(C1485,1,3)="KIT",VLOOKUP(C1485,Kits!C:P,14,0),VLOOKUP(C1485,'Pricing source'!B:L,3,0)),0)</f>
        <v>2876</v>
      </c>
      <c r="G1485" s="550"/>
    </row>
    <row r="1486" spans="1:7">
      <c r="A1486" s="315"/>
      <c r="B1486" s="503" t="str">
        <f>IF(MID(C1486,1,3)="KIT",_xlfn.XLOOKUP(C1486,Kits!C:C,Kits!B:B,"-",0,1),VLOOKUP(C1486,'Pricing source'!B:C,2,0))</f>
        <v>4010869372695</v>
      </c>
      <c r="C1486" s="530" t="s">
        <v>870</v>
      </c>
      <c r="D1486" s="530" t="s">
        <v>1231</v>
      </c>
      <c r="E1486" s="504" t="s">
        <v>1256</v>
      </c>
      <c r="F1486" s="505">
        <f>IFERROR(IF(MID(C1486,1,3)="KIT",VLOOKUP(C1486,Kits!C:P,14,0),VLOOKUP(C1486,'Pricing source'!B:L,3,0)),0)</f>
        <v>3118</v>
      </c>
      <c r="G1486" s="550"/>
    </row>
    <row r="1487" spans="1:7">
      <c r="A1487" s="315"/>
      <c r="B1487" s="503" t="str">
        <f>IF(MID(C1487,1,3)="KIT",_xlfn.XLOOKUP(C1487,Kits!C:C,Kits!B:B,"-",0,1),VLOOKUP(C1487,'Pricing source'!B:C,2,0))</f>
        <v>4010869372916</v>
      </c>
      <c r="C1487" s="530" t="s">
        <v>886</v>
      </c>
      <c r="D1487" s="530" t="s">
        <v>1231</v>
      </c>
      <c r="E1487" s="504" t="s">
        <v>1257</v>
      </c>
      <c r="F1487" s="505">
        <f>IFERROR(IF(MID(C1487,1,3)="KIT",VLOOKUP(C1487,Kits!C:P,14,0),VLOOKUP(C1487,'Pricing source'!B:L,3,0)),0)</f>
        <v>3131</v>
      </c>
      <c r="G1487" s="550"/>
    </row>
    <row r="1488" spans="1:7">
      <c r="A1488" s="315"/>
      <c r="B1488" s="503" t="str">
        <f>IF(MID(C1488,1,3)="KIT",_xlfn.XLOOKUP(C1488,Kits!C:C,Kits!B:B,"-",0,1),VLOOKUP(C1488,'Pricing source'!B:C,2,0))</f>
        <v>4010869372701</v>
      </c>
      <c r="C1488" s="530" t="s">
        <v>776</v>
      </c>
      <c r="D1488" s="530" t="s">
        <v>1231</v>
      </c>
      <c r="E1488" s="504" t="s">
        <v>1258</v>
      </c>
      <c r="F1488" s="505">
        <f>IFERROR(IF(MID(C1488,1,3)="KIT",VLOOKUP(C1488,Kits!C:P,14,0),VLOOKUP(C1488,'Pricing source'!B:L,3,0)),0)</f>
        <v>3817</v>
      </c>
      <c r="G1488" s="550"/>
    </row>
    <row r="1489" spans="1:7">
      <c r="A1489" s="315"/>
      <c r="B1489" s="503" t="str">
        <f>IF(MID(C1489,1,3)="KIT",_xlfn.XLOOKUP(C1489,Kits!C:C,Kits!B:B,"-",0,1),VLOOKUP(C1489,'Pricing source'!B:C,2,0))</f>
        <v>4010869372718</v>
      </c>
      <c r="C1489" s="530" t="s">
        <v>779</v>
      </c>
      <c r="D1489" s="530" t="s">
        <v>1231</v>
      </c>
      <c r="E1489" s="504" t="s">
        <v>1259</v>
      </c>
      <c r="F1489" s="505">
        <f>IFERROR(IF(MID(C1489,1,3)="KIT",VLOOKUP(C1489,Kits!C:P,14,0),VLOOKUP(C1489,'Pricing source'!B:L,3,0)),0)</f>
        <v>4181</v>
      </c>
      <c r="G1489" s="550"/>
    </row>
    <row r="1490" spans="1:7">
      <c r="A1490" s="315"/>
      <c r="B1490" s="503" t="str">
        <f>IF(MID(C1490,1,3)="KIT",_xlfn.XLOOKUP(C1490,Kits!C:C,Kits!B:B,"-",0,1),VLOOKUP(C1490,'Pricing source'!B:C,2,0))</f>
        <v>4010869372725</v>
      </c>
      <c r="C1490" s="530" t="s">
        <v>792</v>
      </c>
      <c r="D1490" s="530" t="s">
        <v>1231</v>
      </c>
      <c r="E1490" s="504" t="s">
        <v>1260</v>
      </c>
      <c r="F1490" s="505">
        <f>IFERROR(IF(MID(C1490,1,3)="KIT",VLOOKUP(C1490,Kits!C:P,14,0),VLOOKUP(C1490,'Pricing source'!B:L,3,0)),0)</f>
        <v>4499</v>
      </c>
      <c r="G1490" s="550"/>
    </row>
    <row r="1491" spans="1:7">
      <c r="A1491" s="315"/>
      <c r="B1491" s="503" t="str">
        <f>IF(MID(C1491,1,3)="KIT",_xlfn.XLOOKUP(C1491,Kits!C:C,Kits!B:B,"-",0,1),VLOOKUP(C1491,'Pricing source'!B:C,2,0))</f>
        <v>4010869372732</v>
      </c>
      <c r="C1491" s="530" t="s">
        <v>795</v>
      </c>
      <c r="D1491" s="530" t="s">
        <v>1231</v>
      </c>
      <c r="E1491" s="504" t="s">
        <v>1261</v>
      </c>
      <c r="F1491" s="505">
        <f>IFERROR(IF(MID(C1491,1,3)="KIT",VLOOKUP(C1491,Kits!C:P,14,0),VLOOKUP(C1491,'Pricing source'!B:L,3,0)),0)</f>
        <v>4913</v>
      </c>
      <c r="G1491" s="550"/>
    </row>
    <row r="1492" spans="1:7">
      <c r="A1492" s="315"/>
      <c r="B1492" s="503" t="str">
        <f>IF(MID(C1492,1,3)="KIT",_xlfn.XLOOKUP(C1492,Kits!C:C,Kits!B:B,"-",0,1),VLOOKUP(C1492,'Pricing source'!B:C,2,0))</f>
        <v>4010869372923</v>
      </c>
      <c r="C1492" s="530" t="s">
        <v>808</v>
      </c>
      <c r="D1492" s="530" t="s">
        <v>1231</v>
      </c>
      <c r="E1492" s="504" t="s">
        <v>1262</v>
      </c>
      <c r="F1492" s="505">
        <f>IFERROR(IF(MID(C1492,1,3)="KIT",VLOOKUP(C1492,Kits!C:P,14,0),VLOOKUP(C1492,'Pricing source'!B:L,3,0)),0)</f>
        <v>5704</v>
      </c>
      <c r="G1492" s="550"/>
    </row>
    <row r="1493" spans="1:7">
      <c r="A1493" s="315"/>
      <c r="B1493" s="527" t="str">
        <f>IF(MID(C1493,1,3)="KIT",_xlfn.XLOOKUP(C1493,Kits!C:C,Kits!B:B,"-",0,1),VLOOKUP(C1493,'Pricing source'!B:C,2,0))</f>
        <v>4010869372749</v>
      </c>
      <c r="C1493" s="532" t="s">
        <v>811</v>
      </c>
      <c r="D1493" s="532" t="s">
        <v>1231</v>
      </c>
      <c r="E1493" s="510" t="s">
        <v>1263</v>
      </c>
      <c r="F1493" s="511">
        <f>IFERROR(IF(MID(C1493,1,3)="KIT",VLOOKUP(C1493,Kits!C:P,14,0),VLOOKUP(C1493,'Pricing source'!B:L,3,0)),0)</f>
        <v>6045</v>
      </c>
      <c r="G1493" s="550"/>
    </row>
    <row r="1494" spans="1:7">
      <c r="A1494" s="315"/>
      <c r="B1494" s="556"/>
      <c r="C1494" s="744"/>
      <c r="D1494" s="744"/>
      <c r="E1494" s="554"/>
      <c r="F1494" s="558"/>
      <c r="G1494" s="550"/>
    </row>
    <row r="1495" spans="1:7" ht="18.75">
      <c r="A1495" s="555" t="s">
        <v>2623</v>
      </c>
      <c r="B1495" s="555"/>
      <c r="C1495" s="555"/>
      <c r="D1495" s="555"/>
      <c r="E1495" s="550"/>
      <c r="F1495" s="558"/>
      <c r="G1495" s="550"/>
    </row>
    <row r="1496" spans="1:7">
      <c r="A1496" s="185"/>
      <c r="B1496" s="185"/>
      <c r="C1496" s="185"/>
      <c r="D1496" s="185"/>
      <c r="E1496" s="185"/>
      <c r="F1496" s="185"/>
      <c r="G1496" s="550"/>
    </row>
    <row r="1497" spans="1:7">
      <c r="A1497" s="315"/>
      <c r="B1497" s="499" t="str">
        <f>IF(MID(C1497,1,3)="KIT",_xlfn.XLOOKUP(C1497,Kits!C:C,Kits!B:B,"-",0,1),VLOOKUP(C1497,'Pricing source'!B:C,2,0))</f>
        <v>4010869374262</v>
      </c>
      <c r="C1497" s="529" t="s">
        <v>832</v>
      </c>
      <c r="D1497" s="529" t="s">
        <v>1231</v>
      </c>
      <c r="E1497" s="501" t="s">
        <v>1264</v>
      </c>
      <c r="F1497" s="502">
        <f>IFERROR(IF(MID(C1497,1,3)="KIT",VLOOKUP(C1497,Kits!C:P,14,0),VLOOKUP(C1497,'Pricing source'!B:L,3,0)),0)</f>
        <v>2092</v>
      </c>
      <c r="G1497" s="550"/>
    </row>
    <row r="1498" spans="1:7">
      <c r="A1498" s="315"/>
      <c r="B1498" s="503" t="str">
        <f>IF(MID(C1498,1,3)="KIT",_xlfn.XLOOKUP(C1498,Kits!C:C,Kits!B:B,"-",0,1),VLOOKUP(C1498,'Pricing source'!B:C,2,0))</f>
        <v>4010869374279</v>
      </c>
      <c r="C1498" s="530" t="s">
        <v>849</v>
      </c>
      <c r="D1498" s="530" t="s">
        <v>1231</v>
      </c>
      <c r="E1498" s="504" t="s">
        <v>1265</v>
      </c>
      <c r="F1498" s="505">
        <f>IFERROR(IF(MID(C1498,1,3)="KIT",VLOOKUP(C1498,Kits!C:P,14,0),VLOOKUP(C1498,'Pricing source'!B:L,3,0)),0)</f>
        <v>2770</v>
      </c>
      <c r="G1498" s="550"/>
    </row>
    <row r="1499" spans="1:7">
      <c r="A1499" s="315"/>
      <c r="B1499" s="503" t="str">
        <f>IF(MID(C1499,1,3)="KIT",_xlfn.XLOOKUP(C1499,Kits!C:C,Kits!B:B,"-",0,1),VLOOKUP(C1499,'Pricing source'!B:C,2,0))</f>
        <v>4010869374286</v>
      </c>
      <c r="C1499" s="530" t="s">
        <v>869</v>
      </c>
      <c r="D1499" s="530" t="s">
        <v>1231</v>
      </c>
      <c r="E1499" s="504" t="s">
        <v>1266</v>
      </c>
      <c r="F1499" s="505">
        <f>IFERROR(IF(MID(C1499,1,3)="KIT",VLOOKUP(C1499,Kits!C:P,14,0),VLOOKUP(C1499,'Pricing source'!B:L,3,0)),0)</f>
        <v>3012</v>
      </c>
      <c r="G1499" s="550"/>
    </row>
    <row r="1500" spans="1:7">
      <c r="A1500" s="315"/>
      <c r="B1500" s="503" t="str">
        <f>IF(MID(C1500,1,3)="KIT",_xlfn.XLOOKUP(C1500,Kits!C:C,Kits!B:B,"-",0,1),VLOOKUP(C1500,'Pricing source'!B:C,2,0))</f>
        <v>4010869374293</v>
      </c>
      <c r="C1500" s="530" t="s">
        <v>885</v>
      </c>
      <c r="D1500" s="530" t="s">
        <v>1231</v>
      </c>
      <c r="E1500" s="504" t="s">
        <v>1267</v>
      </c>
      <c r="F1500" s="505">
        <f>IFERROR(IF(MID(C1500,1,3)="KIT",VLOOKUP(C1500,Kits!C:P,14,0),VLOOKUP(C1500,'Pricing source'!B:L,3,0)),0)</f>
        <v>3025</v>
      </c>
      <c r="G1500" s="550"/>
    </row>
    <row r="1501" spans="1:7">
      <c r="A1501" s="315"/>
      <c r="B1501" s="503" t="str">
        <f>IF(MID(C1501,1,3)="KIT",_xlfn.XLOOKUP(C1501,Kits!C:C,Kits!B:B,"-",0,1),VLOOKUP(C1501,'Pricing source'!B:C,2,0))</f>
        <v>4010869374309</v>
      </c>
      <c r="C1501" s="530" t="s">
        <v>775</v>
      </c>
      <c r="D1501" s="530" t="s">
        <v>1231</v>
      </c>
      <c r="E1501" s="504" t="s">
        <v>1268</v>
      </c>
      <c r="F1501" s="505">
        <f>IFERROR(IF(MID(C1501,1,3)="KIT",VLOOKUP(C1501,Kits!C:P,14,0),VLOOKUP(C1501,'Pricing source'!B:L,3,0)),0)</f>
        <v>3711</v>
      </c>
      <c r="G1501" s="550"/>
    </row>
    <row r="1502" spans="1:7">
      <c r="A1502" s="315"/>
      <c r="B1502" s="503" t="str">
        <f>IF(MID(C1502,1,3)="KIT",_xlfn.XLOOKUP(C1502,Kits!C:C,Kits!B:B,"-",0,1),VLOOKUP(C1502,'Pricing source'!B:C,2,0))</f>
        <v>4010869374316</v>
      </c>
      <c r="C1502" s="530" t="s">
        <v>778</v>
      </c>
      <c r="D1502" s="530" t="s">
        <v>1231</v>
      </c>
      <c r="E1502" s="504" t="s">
        <v>1269</v>
      </c>
      <c r="F1502" s="505">
        <f>IFERROR(IF(MID(C1502,1,3)="KIT",VLOOKUP(C1502,Kits!C:P,14,0),VLOOKUP(C1502,'Pricing source'!B:L,3,0)),0)</f>
        <v>4075</v>
      </c>
      <c r="G1502" s="550"/>
    </row>
    <row r="1503" spans="1:7">
      <c r="A1503" s="315"/>
      <c r="B1503" s="503" t="str">
        <f>IF(MID(C1503,1,3)="KIT",_xlfn.XLOOKUP(C1503,Kits!C:C,Kits!B:B,"-",0,1),VLOOKUP(C1503,'Pricing source'!B:C,2,0))</f>
        <v>4010869374323</v>
      </c>
      <c r="C1503" s="530" t="s">
        <v>791</v>
      </c>
      <c r="D1503" s="530" t="s">
        <v>1231</v>
      </c>
      <c r="E1503" s="504" t="s">
        <v>1270</v>
      </c>
      <c r="F1503" s="505">
        <f>IFERROR(IF(MID(C1503,1,3)="KIT",VLOOKUP(C1503,Kits!C:P,14,0),VLOOKUP(C1503,'Pricing source'!B:L,3,0)),0)</f>
        <v>4393</v>
      </c>
      <c r="G1503" s="550"/>
    </row>
    <row r="1504" spans="1:7">
      <c r="A1504" s="315"/>
      <c r="B1504" s="503" t="str">
        <f>IF(MID(C1504,1,3)="KIT",_xlfn.XLOOKUP(C1504,Kits!C:C,Kits!B:B,"-",0,1),VLOOKUP(C1504,'Pricing source'!B:C,2,0))</f>
        <v>4010869374330</v>
      </c>
      <c r="C1504" s="530" t="s">
        <v>794</v>
      </c>
      <c r="D1504" s="530" t="s">
        <v>1231</v>
      </c>
      <c r="E1504" s="504" t="s">
        <v>1271</v>
      </c>
      <c r="F1504" s="505">
        <f>IFERROR(IF(MID(C1504,1,3)="KIT",VLOOKUP(C1504,Kits!C:P,14,0),VLOOKUP(C1504,'Pricing source'!B:L,3,0)),0)</f>
        <v>4807</v>
      </c>
      <c r="G1504" s="550"/>
    </row>
    <row r="1505" spans="1:7">
      <c r="A1505" s="315"/>
      <c r="B1505" s="503" t="str">
        <f>IF(MID(C1505,1,3)="KIT",_xlfn.XLOOKUP(C1505,Kits!C:C,Kits!B:B,"-",0,1),VLOOKUP(C1505,'Pricing source'!B:C,2,0))</f>
        <v>4010869374347</v>
      </c>
      <c r="C1505" s="530" t="s">
        <v>807</v>
      </c>
      <c r="D1505" s="530" t="s">
        <v>1231</v>
      </c>
      <c r="E1505" s="504" t="s">
        <v>1272</v>
      </c>
      <c r="F1505" s="505">
        <f>IFERROR(IF(MID(C1505,1,3)="KIT",VLOOKUP(C1505,Kits!C:P,14,0),VLOOKUP(C1505,'Pricing source'!B:L,3,0)),0)</f>
        <v>5598</v>
      </c>
      <c r="G1505" s="550"/>
    </row>
    <row r="1506" spans="1:7">
      <c r="A1506" s="315"/>
      <c r="B1506" s="527" t="str">
        <f>IF(MID(C1506,1,3)="KIT",_xlfn.XLOOKUP(C1506,Kits!C:C,Kits!B:B,"-",0,1),VLOOKUP(C1506,'Pricing source'!B:C,2,0))</f>
        <v>4010869374361</v>
      </c>
      <c r="C1506" s="532" t="s">
        <v>810</v>
      </c>
      <c r="D1506" s="532" t="s">
        <v>1231</v>
      </c>
      <c r="E1506" s="510" t="s">
        <v>1273</v>
      </c>
      <c r="F1506" s="511">
        <f>IFERROR(IF(MID(C1506,1,3)="KIT",VLOOKUP(C1506,Kits!C:P,14,0),VLOOKUP(C1506,'Pricing source'!B:L,3,0)),0)</f>
        <v>5939</v>
      </c>
      <c r="G1506" s="550"/>
    </row>
    <row r="1507" spans="1:7">
      <c r="A1507" s="315"/>
      <c r="B1507" s="556"/>
      <c r="C1507" s="744"/>
      <c r="D1507" s="744"/>
      <c r="E1507" s="554"/>
      <c r="F1507" s="558"/>
      <c r="G1507" s="550"/>
    </row>
    <row r="1508" spans="1:7" ht="18.75">
      <c r="A1508" s="555" t="s">
        <v>2621</v>
      </c>
      <c r="B1508" s="555"/>
      <c r="C1508" s="555"/>
      <c r="D1508" s="555"/>
      <c r="E1508" s="550"/>
      <c r="F1508" s="558"/>
      <c r="G1508" s="550"/>
    </row>
    <row r="1509" spans="1:7">
      <c r="A1509" s="185"/>
      <c r="B1509" s="185"/>
      <c r="C1509" s="185"/>
      <c r="D1509" s="185"/>
      <c r="E1509" s="185"/>
      <c r="F1509" s="185"/>
      <c r="G1509" s="550"/>
    </row>
    <row r="1510" spans="1:7">
      <c r="A1510" s="315"/>
      <c r="B1510" s="499" t="str">
        <f>IF(MID(C1510,1,3)="KIT",_xlfn.XLOOKUP(C1510,Kits!C:C,Kits!B:B,"-",0,1),VLOOKUP(C1510,'Pricing source'!B:C,2,0))</f>
        <v>4010869372756</v>
      </c>
      <c r="C1510" s="529" t="s">
        <v>835</v>
      </c>
      <c r="D1510" s="529" t="s">
        <v>1231</v>
      </c>
      <c r="E1510" s="501" t="s">
        <v>1243</v>
      </c>
      <c r="F1510" s="502">
        <f>IFERROR(IF(MID(C1510,1,3)="KIT",VLOOKUP(C1510,Kits!C:P,14,0),VLOOKUP(C1510,'Pricing source'!B:L,3,0)),0)</f>
        <v>3462</v>
      </c>
      <c r="G1510" s="550"/>
    </row>
    <row r="1511" spans="1:7">
      <c r="A1511" s="315"/>
      <c r="B1511" s="503" t="str">
        <f>IF(MID(C1511,1,3)="KIT",_xlfn.XLOOKUP(C1511,Kits!C:C,Kits!B:B,"-",0,1),VLOOKUP(C1511,'Pricing source'!B:C,2,0))</f>
        <v>4010869372763</v>
      </c>
      <c r="C1511" s="530" t="s">
        <v>852</v>
      </c>
      <c r="D1511" s="530" t="s">
        <v>1231</v>
      </c>
      <c r="E1511" s="504" t="s">
        <v>1244</v>
      </c>
      <c r="F1511" s="505">
        <f>IFERROR(IF(MID(C1511,1,3)="KIT",VLOOKUP(C1511,Kits!C:P,14,0),VLOOKUP(C1511,'Pricing source'!B:L,3,0)),0)</f>
        <v>3750</v>
      </c>
      <c r="G1511" s="550"/>
    </row>
    <row r="1512" spans="1:7">
      <c r="A1512" s="315"/>
      <c r="B1512" s="503" t="str">
        <f>IF(MID(C1512,1,3)="KIT",_xlfn.XLOOKUP(C1512,Kits!C:C,Kits!B:B,"-",0,1),VLOOKUP(C1512,'Pricing source'!B:C,2,0))</f>
        <v>4010869372770</v>
      </c>
      <c r="C1512" s="530" t="s">
        <v>872</v>
      </c>
      <c r="D1512" s="530" t="s">
        <v>1231</v>
      </c>
      <c r="E1512" s="504" t="s">
        <v>1245</v>
      </c>
      <c r="F1512" s="505">
        <f>IFERROR(IF(MID(C1512,1,3)="KIT",VLOOKUP(C1512,Kits!C:P,14,0),VLOOKUP(C1512,'Pricing source'!B:L,3,0)),0)</f>
        <v>4068</v>
      </c>
      <c r="G1512" s="550"/>
    </row>
    <row r="1513" spans="1:7">
      <c r="A1513" s="315"/>
      <c r="B1513" s="503" t="str">
        <f>IF(MID(C1513,1,3)="KIT",_xlfn.XLOOKUP(C1513,Kits!C:C,Kits!B:B,"-",0,1),VLOOKUP(C1513,'Pricing source'!B:C,2,0))</f>
        <v>-</v>
      </c>
      <c r="C1513" s="530" t="s">
        <v>1090</v>
      </c>
      <c r="D1513" s="530" t="s">
        <v>1231</v>
      </c>
      <c r="E1513" s="504" t="s">
        <v>1246</v>
      </c>
      <c r="F1513" s="505">
        <f>IFERROR(IF(MID(C1513,1,3)="KIT",VLOOKUP(C1513,Kits!C:P,14,0),VLOOKUP(C1513,'Pricing source'!B:L,3,0)),0)</f>
        <v>4703</v>
      </c>
      <c r="G1513" s="550"/>
    </row>
    <row r="1514" spans="1:7">
      <c r="A1514" s="315"/>
      <c r="B1514" s="503" t="str">
        <f>IF(MID(C1514,1,3)="KIT",_xlfn.XLOOKUP(C1514,Kits!C:C,Kits!B:B,"-",0,1),VLOOKUP(C1514,'Pricing source'!B:C,2,0))</f>
        <v>-</v>
      </c>
      <c r="C1514" s="530" t="s">
        <v>1091</v>
      </c>
      <c r="D1514" s="530" t="s">
        <v>1231</v>
      </c>
      <c r="E1514" s="504" t="s">
        <v>1247</v>
      </c>
      <c r="F1514" s="505">
        <f>IFERROR(IF(MID(C1514,1,3)="KIT",VLOOKUP(C1514,Kits!C:P,14,0),VLOOKUP(C1514,'Pricing source'!B:L,3,0)),0)</f>
        <v>5018</v>
      </c>
      <c r="G1514" s="550"/>
    </row>
    <row r="1515" spans="1:7">
      <c r="A1515" s="315"/>
      <c r="B1515" s="503" t="str">
        <f>IF(MID(C1515,1,3)="KIT",_xlfn.XLOOKUP(C1515,Kits!C:C,Kits!B:B,"-",0,1),VLOOKUP(C1515,'Pricing source'!B:C,2,0))</f>
        <v>-</v>
      </c>
      <c r="C1515" s="530" t="s">
        <v>1092</v>
      </c>
      <c r="D1515" s="530" t="s">
        <v>1231</v>
      </c>
      <c r="E1515" s="504" t="s">
        <v>1248</v>
      </c>
      <c r="F1515" s="505">
        <f>IFERROR(IF(MID(C1515,1,3)="KIT",VLOOKUP(C1515,Kits!C:P,14,0),VLOOKUP(C1515,'Pricing source'!B:L,3,0)),0)</f>
        <v>5369</v>
      </c>
      <c r="G1515" s="550"/>
    </row>
    <row r="1516" spans="1:7">
      <c r="A1516" s="315"/>
      <c r="B1516" s="503" t="str">
        <f>IF(MID(C1516,1,3)="KIT",_xlfn.XLOOKUP(C1516,Kits!C:C,Kits!B:B,"-",0,1),VLOOKUP(C1516,'Pricing source'!B:C,2,0))</f>
        <v>-</v>
      </c>
      <c r="C1516" s="530" t="s">
        <v>1093</v>
      </c>
      <c r="D1516" s="530" t="s">
        <v>1231</v>
      </c>
      <c r="E1516" s="504" t="s">
        <v>1249</v>
      </c>
      <c r="F1516" s="505">
        <f>IFERROR(IF(MID(C1516,1,3)="KIT",VLOOKUP(C1516,Kits!C:P,14,0),VLOOKUP(C1516,'Pricing source'!B:L,3,0)),0)</f>
        <v>5702</v>
      </c>
      <c r="G1516" s="550"/>
    </row>
    <row r="1517" spans="1:7">
      <c r="A1517" s="315"/>
      <c r="B1517" s="503" t="str">
        <f>IF(MID(C1517,1,3)="KIT",_xlfn.XLOOKUP(C1517,Kits!C:C,Kits!B:B,"-",0,1),VLOOKUP(C1517,'Pricing source'!B:C,2,0))</f>
        <v>-</v>
      </c>
      <c r="C1517" s="530" t="s">
        <v>1094</v>
      </c>
      <c r="D1517" s="530" t="s">
        <v>1231</v>
      </c>
      <c r="E1517" s="504" t="s">
        <v>1250</v>
      </c>
      <c r="F1517" s="505">
        <f>IFERROR(IF(MID(C1517,1,3)="KIT",VLOOKUP(C1517,Kits!C:P,14,0),VLOOKUP(C1517,'Pricing source'!B:L,3,0)),0)</f>
        <v>6448</v>
      </c>
      <c r="G1517" s="550"/>
    </row>
    <row r="1518" spans="1:7">
      <c r="A1518" s="315"/>
      <c r="B1518" s="503" t="str">
        <f>IF(MID(C1518,1,3)="KIT",_xlfn.XLOOKUP(C1518,Kits!C:C,Kits!B:B,"-",0,1),VLOOKUP(C1518,'Pricing source'!B:C,2,0))</f>
        <v>-</v>
      </c>
      <c r="C1518" s="530" t="s">
        <v>1095</v>
      </c>
      <c r="D1518" s="530" t="s">
        <v>1231</v>
      </c>
      <c r="E1518" s="504" t="s">
        <v>1251</v>
      </c>
      <c r="F1518" s="505">
        <f>IFERROR(IF(MID(C1518,1,3)="KIT",VLOOKUP(C1518,Kits!C:P,14,0),VLOOKUP(C1518,'Pricing source'!B:L,3,0)),0)</f>
        <v>6865</v>
      </c>
      <c r="G1518" s="550"/>
    </row>
    <row r="1519" spans="1:7">
      <c r="A1519" s="315"/>
      <c r="B1519" s="503" t="str">
        <f>IF(MID(C1519,1,3)="KIT",_xlfn.XLOOKUP(C1519,Kits!C:C,Kits!B:B,"-",0,1),VLOOKUP(C1519,'Pricing source'!B:C,2,0))</f>
        <v>-</v>
      </c>
      <c r="C1519" s="530" t="s">
        <v>1096</v>
      </c>
      <c r="D1519" s="530" t="s">
        <v>1231</v>
      </c>
      <c r="E1519" s="504" t="s">
        <v>1252</v>
      </c>
      <c r="F1519" s="505">
        <f>IFERROR(IF(MID(C1519,1,3)="KIT",VLOOKUP(C1519,Kits!C:P,14,0),VLOOKUP(C1519,'Pricing source'!B:L,3,0)),0)</f>
        <v>7849</v>
      </c>
      <c r="G1519" s="550"/>
    </row>
    <row r="1520" spans="1:7">
      <c r="A1520" s="315"/>
      <c r="B1520" s="527" t="str">
        <f>IF(MID(C1520,1,3)="KIT",_xlfn.XLOOKUP(C1520,Kits!C:C,Kits!B:B,"-",0,1),VLOOKUP(C1520,'Pricing source'!B:C,2,0))</f>
        <v>-</v>
      </c>
      <c r="C1520" s="532" t="s">
        <v>1097</v>
      </c>
      <c r="D1520" s="532" t="s">
        <v>1231</v>
      </c>
      <c r="E1520" s="510" t="s">
        <v>1253</v>
      </c>
      <c r="F1520" s="511">
        <f>IFERROR(IF(MID(C1520,1,3)="KIT",VLOOKUP(C1520,Kits!C:P,14,0),VLOOKUP(C1520,'Pricing source'!B:L,3,0)),0)</f>
        <v>8200</v>
      </c>
      <c r="G1520" s="550"/>
    </row>
    <row r="1521" spans="1:7">
      <c r="A1521" s="315"/>
      <c r="B1521" s="556"/>
      <c r="C1521" s="744"/>
      <c r="D1521" s="744"/>
      <c r="E1521" s="554"/>
      <c r="F1521" s="558"/>
      <c r="G1521" s="550"/>
    </row>
    <row r="1522" spans="1:7" ht="18.75">
      <c r="A1522" s="555" t="s">
        <v>2620</v>
      </c>
      <c r="B1522" s="555"/>
      <c r="C1522" s="555"/>
      <c r="D1522" s="555"/>
      <c r="E1522" s="550"/>
      <c r="F1522" s="558"/>
      <c r="G1522" s="550"/>
    </row>
    <row r="1523" spans="1:7">
      <c r="A1523" s="185"/>
      <c r="B1523" s="185"/>
      <c r="C1523" s="185"/>
      <c r="D1523" s="185"/>
      <c r="E1523" s="185"/>
      <c r="F1523" s="185"/>
      <c r="G1523" s="550"/>
    </row>
    <row r="1524" spans="1:7">
      <c r="A1524" s="315"/>
      <c r="B1524" s="499" t="str">
        <f>IF(MID(C1524,1,3)="KIT",_xlfn.XLOOKUP(C1524,Kits!C:C,Kits!B:B,"-",0,1),VLOOKUP(C1524,'Pricing source'!B:C,2,0))</f>
        <v>4010869372855</v>
      </c>
      <c r="C1524" s="529" t="s">
        <v>834</v>
      </c>
      <c r="D1524" s="529" t="s">
        <v>1231</v>
      </c>
      <c r="E1524" s="501" t="s">
        <v>1232</v>
      </c>
      <c r="F1524" s="502">
        <f>IFERROR(IF(MID(C1524,1,3)="KIT",VLOOKUP(C1524,Kits!C:P,14,0),VLOOKUP(C1524,'Pricing source'!B:L,3,0)),0)</f>
        <v>3568</v>
      </c>
      <c r="G1524" s="550"/>
    </row>
    <row r="1525" spans="1:7">
      <c r="A1525" s="315"/>
      <c r="B1525" s="503" t="str">
        <f>IF(MID(C1525,1,3)="KIT",_xlfn.XLOOKUP(C1525,Kits!C:C,Kits!B:B,"-",0,1),VLOOKUP(C1525,'Pricing source'!B:C,2,0))</f>
        <v>4010869372930</v>
      </c>
      <c r="C1525" s="530" t="s">
        <v>851</v>
      </c>
      <c r="D1525" s="530" t="s">
        <v>1231</v>
      </c>
      <c r="E1525" s="504" t="s">
        <v>1233</v>
      </c>
      <c r="F1525" s="505">
        <f>IFERROR(IF(MID(C1525,1,3)="KIT",VLOOKUP(C1525,Kits!C:P,14,0),VLOOKUP(C1525,'Pricing source'!B:L,3,0)),0)</f>
        <v>3856</v>
      </c>
      <c r="G1525" s="550"/>
    </row>
    <row r="1526" spans="1:7">
      <c r="A1526" s="315"/>
      <c r="B1526" s="503" t="str">
        <f>IF(MID(C1526,1,3)="KIT",_xlfn.XLOOKUP(C1526,Kits!C:C,Kits!B:B,"-",0,1),VLOOKUP(C1526,'Pricing source'!B:C,2,0))</f>
        <v>4010869372879</v>
      </c>
      <c r="C1526" s="530" t="s">
        <v>871</v>
      </c>
      <c r="D1526" s="530" t="s">
        <v>1231</v>
      </c>
      <c r="E1526" s="504" t="s">
        <v>1234</v>
      </c>
      <c r="F1526" s="505">
        <f>IFERROR(IF(MID(C1526,1,3)="KIT",VLOOKUP(C1526,Kits!C:P,14,0),VLOOKUP(C1526,'Pricing source'!B:L,3,0)),0)</f>
        <v>4174</v>
      </c>
      <c r="G1526" s="550"/>
    </row>
    <row r="1527" spans="1:7">
      <c r="A1527" s="315"/>
      <c r="B1527" s="503" t="str">
        <f>IF(MID(C1527,1,3)="KIT",_xlfn.XLOOKUP(C1527,Kits!C:C,Kits!B:B,"-",0,1),VLOOKUP(C1527,'Pricing source'!B:C,2,0))</f>
        <v>-</v>
      </c>
      <c r="C1527" s="530" t="s">
        <v>1081</v>
      </c>
      <c r="D1527" s="530" t="s">
        <v>1231</v>
      </c>
      <c r="E1527" s="504" t="s">
        <v>1235</v>
      </c>
      <c r="F1527" s="505">
        <f>IFERROR(IF(MID(C1527,1,3)="KIT",VLOOKUP(C1527,Kits!C:P,14,0),VLOOKUP(C1527,'Pricing source'!B:L,3,0)),0)</f>
        <v>4809</v>
      </c>
      <c r="G1527" s="550"/>
    </row>
    <row r="1528" spans="1:7">
      <c r="A1528" s="315"/>
      <c r="B1528" s="503" t="str">
        <f>IF(MID(C1528,1,3)="KIT",_xlfn.XLOOKUP(C1528,Kits!C:C,Kits!B:B,"-",0,1),VLOOKUP(C1528,'Pricing source'!B:C,2,0))</f>
        <v>-</v>
      </c>
      <c r="C1528" s="530" t="s">
        <v>1082</v>
      </c>
      <c r="D1528" s="530" t="s">
        <v>1231</v>
      </c>
      <c r="E1528" s="504" t="s">
        <v>1236</v>
      </c>
      <c r="F1528" s="505">
        <f>IFERROR(IF(MID(C1528,1,3)="KIT",VLOOKUP(C1528,Kits!C:P,14,0),VLOOKUP(C1528,'Pricing source'!B:L,3,0)),0)</f>
        <v>5124</v>
      </c>
      <c r="G1528" s="550"/>
    </row>
    <row r="1529" spans="1:7">
      <c r="A1529" s="315"/>
      <c r="B1529" s="503" t="str">
        <f>IF(MID(C1529,1,3)="KIT",_xlfn.XLOOKUP(C1529,Kits!C:C,Kits!B:B,"-",0,1),VLOOKUP(C1529,'Pricing source'!B:C,2,0))</f>
        <v>-</v>
      </c>
      <c r="C1529" s="530" t="s">
        <v>1083</v>
      </c>
      <c r="D1529" s="530" t="s">
        <v>1231</v>
      </c>
      <c r="E1529" s="504" t="s">
        <v>1237</v>
      </c>
      <c r="F1529" s="505">
        <f>IFERROR(IF(MID(C1529,1,3)="KIT",VLOOKUP(C1529,Kits!C:P,14,0),VLOOKUP(C1529,'Pricing source'!B:L,3,0)),0)</f>
        <v>5475</v>
      </c>
      <c r="G1529" s="550"/>
    </row>
    <row r="1530" spans="1:7">
      <c r="A1530" s="315"/>
      <c r="B1530" s="503" t="str">
        <f>IF(MID(C1530,1,3)="KIT",_xlfn.XLOOKUP(C1530,Kits!C:C,Kits!B:B,"-",0,1),VLOOKUP(C1530,'Pricing source'!B:C,2,0))</f>
        <v>-</v>
      </c>
      <c r="C1530" s="530" t="s">
        <v>1084</v>
      </c>
      <c r="D1530" s="530" t="s">
        <v>1231</v>
      </c>
      <c r="E1530" s="504" t="s">
        <v>1238</v>
      </c>
      <c r="F1530" s="505">
        <f>IFERROR(IF(MID(C1530,1,3)="KIT",VLOOKUP(C1530,Kits!C:P,14,0),VLOOKUP(C1530,'Pricing source'!B:L,3,0)),0)</f>
        <v>5808</v>
      </c>
      <c r="G1530" s="550"/>
    </row>
    <row r="1531" spans="1:7">
      <c r="A1531" s="315"/>
      <c r="B1531" s="503" t="str">
        <f>IF(MID(C1531,1,3)="KIT",_xlfn.XLOOKUP(C1531,Kits!C:C,Kits!B:B,"-",0,1),VLOOKUP(C1531,'Pricing source'!B:C,2,0))</f>
        <v>-</v>
      </c>
      <c r="C1531" s="530" t="s">
        <v>1085</v>
      </c>
      <c r="D1531" s="530" t="s">
        <v>1231</v>
      </c>
      <c r="E1531" s="504" t="s">
        <v>1239</v>
      </c>
      <c r="F1531" s="505">
        <f>IFERROR(IF(MID(C1531,1,3)="KIT",VLOOKUP(C1531,Kits!C:P,14,0),VLOOKUP(C1531,'Pricing source'!B:L,3,0)),0)</f>
        <v>6554</v>
      </c>
      <c r="G1531" s="550"/>
    </row>
    <row r="1532" spans="1:7">
      <c r="A1532" s="315"/>
      <c r="B1532" s="503" t="str">
        <f>IF(MID(C1532,1,3)="KIT",_xlfn.XLOOKUP(C1532,Kits!C:C,Kits!B:B,"-",0,1),VLOOKUP(C1532,'Pricing source'!B:C,2,0))</f>
        <v>-</v>
      </c>
      <c r="C1532" s="530" t="s">
        <v>1086</v>
      </c>
      <c r="D1532" s="530" t="s">
        <v>1231</v>
      </c>
      <c r="E1532" s="504" t="s">
        <v>1240</v>
      </c>
      <c r="F1532" s="505">
        <f>IFERROR(IF(MID(C1532,1,3)="KIT",VLOOKUP(C1532,Kits!C:P,14,0),VLOOKUP(C1532,'Pricing source'!B:L,3,0)),0)</f>
        <v>6971</v>
      </c>
      <c r="G1532" s="550"/>
    </row>
    <row r="1533" spans="1:7">
      <c r="A1533" s="315"/>
      <c r="B1533" s="503" t="str">
        <f>IF(MID(C1533,1,3)="KIT",_xlfn.XLOOKUP(C1533,Kits!C:C,Kits!B:B,"-",0,1),VLOOKUP(C1533,'Pricing source'!B:C,2,0))</f>
        <v>-</v>
      </c>
      <c r="C1533" s="530" t="s">
        <v>1087</v>
      </c>
      <c r="D1533" s="530" t="s">
        <v>1231</v>
      </c>
      <c r="E1533" s="504" t="s">
        <v>1241</v>
      </c>
      <c r="F1533" s="505">
        <f>IFERROR(IF(MID(C1533,1,3)="KIT",VLOOKUP(C1533,Kits!C:P,14,0),VLOOKUP(C1533,'Pricing source'!B:L,3,0)),0)</f>
        <v>7955</v>
      </c>
      <c r="G1533" s="550"/>
    </row>
    <row r="1534" spans="1:7">
      <c r="A1534" s="315"/>
      <c r="B1534" s="527" t="str">
        <f>IF(MID(C1534,1,3)="KIT",_xlfn.XLOOKUP(C1534,Kits!C:C,Kits!B:B,"-",0,1),VLOOKUP(C1534,'Pricing source'!B:C,2,0))</f>
        <v>-</v>
      </c>
      <c r="C1534" s="532" t="s">
        <v>1088</v>
      </c>
      <c r="D1534" s="532" t="s">
        <v>1231</v>
      </c>
      <c r="E1534" s="510" t="s">
        <v>1242</v>
      </c>
      <c r="F1534" s="511">
        <f>IFERROR(IF(MID(C1534,1,3)="KIT",VLOOKUP(C1534,Kits!C:P,14,0),VLOOKUP(C1534,'Pricing source'!B:L,3,0)),0)</f>
        <v>8306</v>
      </c>
      <c r="G1534" s="550"/>
    </row>
    <row r="1535" spans="1:7">
      <c r="A1535" s="315"/>
      <c r="B1535" s="315"/>
      <c r="C1535" s="315"/>
      <c r="D1535" s="315"/>
      <c r="E1535" s="550"/>
      <c r="F1535" s="558"/>
      <c r="G1535" s="550"/>
    </row>
    <row r="1536" spans="1:7" ht="18.75">
      <c r="A1536" s="555" t="s">
        <v>2634</v>
      </c>
      <c r="B1536" s="315"/>
      <c r="C1536" s="555"/>
      <c r="D1536" s="555"/>
      <c r="E1536" s="550"/>
      <c r="F1536" s="558"/>
      <c r="G1536" s="550"/>
    </row>
    <row r="1537" spans="1:7">
      <c r="A1537" s="185"/>
      <c r="B1537" s="185"/>
      <c r="C1537" s="185"/>
      <c r="D1537" s="185"/>
      <c r="E1537" s="185"/>
      <c r="F1537" s="185"/>
      <c r="G1537" s="550"/>
    </row>
    <row r="1538" spans="1:7">
      <c r="A1538" s="315"/>
      <c r="B1538" s="499" t="str">
        <f>IF(MID(C1538,1,3)="KIT",_xlfn.XLOOKUP(C1538,Kits!C:C,Kits!B:B,"-",0,1),VLOOKUP(C1538,'Pricing source'!B:C,2,0))</f>
        <v>4010869372466</v>
      </c>
      <c r="C1538" s="529" t="s">
        <v>828</v>
      </c>
      <c r="D1538" s="529" t="s">
        <v>1231</v>
      </c>
      <c r="E1538" s="501" t="s">
        <v>2247</v>
      </c>
      <c r="F1538" s="502">
        <f>IFERROR(IF(MID(C1538,1,3)="KIT",VLOOKUP(C1538,Kits!C:P,14,0),VLOOKUP(C1538,'Pricing source'!B:L,3,0)),0)</f>
        <v>2322</v>
      </c>
      <c r="G1538" s="550"/>
    </row>
    <row r="1539" spans="1:7">
      <c r="A1539" s="315"/>
      <c r="B1539" s="503" t="str">
        <f>IF(MID(C1539,1,3)="KIT",_xlfn.XLOOKUP(C1539,Kits!C:C,Kits!B:B,"-",0,1),VLOOKUP(C1539,'Pricing source'!B:C,2,0))</f>
        <v>4010869372473</v>
      </c>
      <c r="C1539" s="530" t="s">
        <v>845</v>
      </c>
      <c r="D1539" s="530" t="s">
        <v>1231</v>
      </c>
      <c r="E1539" s="504" t="s">
        <v>2248</v>
      </c>
      <c r="F1539" s="505">
        <f>IFERROR(IF(MID(C1539,1,3)="KIT",VLOOKUP(C1539,Kits!C:P,14,0),VLOOKUP(C1539,'Pricing source'!B:L,3,0)),0)</f>
        <v>3000</v>
      </c>
      <c r="G1539" s="550"/>
    </row>
    <row r="1540" spans="1:7">
      <c r="A1540" s="315"/>
      <c r="B1540" s="503" t="str">
        <f>IF(MID(C1540,1,3)="KIT",_xlfn.XLOOKUP(C1540,Kits!C:C,Kits!B:B,"-",0,1),VLOOKUP(C1540,'Pricing source'!B:C,2,0))</f>
        <v>4010869372480</v>
      </c>
      <c r="C1540" s="530" t="s">
        <v>865</v>
      </c>
      <c r="D1540" s="530" t="s">
        <v>1231</v>
      </c>
      <c r="E1540" s="504" t="s">
        <v>2249</v>
      </c>
      <c r="F1540" s="505">
        <f>IFERROR(IF(MID(C1540,1,3)="KIT",VLOOKUP(C1540,Kits!C:P,14,0),VLOOKUP(C1540,'Pricing source'!B:L,3,0)),0)</f>
        <v>3429</v>
      </c>
      <c r="G1540" s="550"/>
    </row>
    <row r="1541" spans="1:7">
      <c r="A1541" s="315"/>
      <c r="B1541" s="503" t="str">
        <f>IF(MID(C1541,1,3)="KIT",_xlfn.XLOOKUP(C1541,Kits!C:C,Kits!B:B,"-",0,1),VLOOKUP(C1541,'Pricing source'!B:C,2,0))</f>
        <v>4010869372497</v>
      </c>
      <c r="C1541" s="530" t="s">
        <v>882</v>
      </c>
      <c r="D1541" s="530" t="s">
        <v>1231</v>
      </c>
      <c r="E1541" s="504" t="s">
        <v>2250</v>
      </c>
      <c r="F1541" s="505">
        <f>IFERROR(IF(MID(C1541,1,3)="KIT",VLOOKUP(C1541,Kits!C:P,14,0),VLOOKUP(C1541,'Pricing source'!B:L,3,0)),0)</f>
        <v>3442</v>
      </c>
      <c r="G1541" s="550"/>
    </row>
    <row r="1542" spans="1:7">
      <c r="A1542" s="315"/>
      <c r="B1542" s="503" t="str">
        <f>IF(MID(C1542,1,3)="KIT",_xlfn.XLOOKUP(C1542,Kits!C:C,Kits!B:B,"-",0,1),VLOOKUP(C1542,'Pricing source'!B:C,2,0))</f>
        <v>4010869372503</v>
      </c>
      <c r="C1542" s="530" t="s">
        <v>770</v>
      </c>
      <c r="D1542" s="530" t="s">
        <v>1231</v>
      </c>
      <c r="E1542" s="504" t="s">
        <v>2251</v>
      </c>
      <c r="F1542" s="505">
        <f>IFERROR(IF(MID(C1542,1,3)="KIT",VLOOKUP(C1542,Kits!C:P,14,0),VLOOKUP(C1542,'Pricing source'!B:L,3,0)),0)</f>
        <v>5084</v>
      </c>
      <c r="G1542" s="550"/>
    </row>
    <row r="1543" spans="1:7">
      <c r="A1543" s="315"/>
      <c r="B1543" s="503" t="str">
        <f>IF(MID(C1543,1,3)="KIT",_xlfn.XLOOKUP(C1543,Kits!C:C,Kits!B:B,"-",0,1),VLOOKUP(C1543,'Pricing source'!B:C,2,0))</f>
        <v>4010869372527</v>
      </c>
      <c r="C1543" s="530" t="s">
        <v>772</v>
      </c>
      <c r="D1543" s="530" t="s">
        <v>1231</v>
      </c>
      <c r="E1543" s="504" t="s">
        <v>2252</v>
      </c>
      <c r="F1543" s="505">
        <f>IFERROR(IF(MID(C1543,1,3)="KIT",VLOOKUP(C1543,Kits!C:P,14,0),VLOOKUP(C1543,'Pricing source'!B:L,3,0)),0)</f>
        <v>5448</v>
      </c>
      <c r="G1543" s="550"/>
    </row>
    <row r="1544" spans="1:7">
      <c r="A1544" s="315"/>
      <c r="B1544" s="503" t="str">
        <f>IF(MID(C1544,1,3)="KIT",_xlfn.XLOOKUP(C1544,Kits!C:C,Kits!B:B,"-",0,1),VLOOKUP(C1544,'Pricing source'!B:C,2,0))</f>
        <v>4010869373227</v>
      </c>
      <c r="C1544" s="530" t="s">
        <v>786</v>
      </c>
      <c r="D1544" s="530" t="s">
        <v>1231</v>
      </c>
      <c r="E1544" s="504" t="s">
        <v>2253</v>
      </c>
      <c r="F1544" s="505">
        <f>IFERROR(IF(MID(C1544,1,3)="KIT",VLOOKUP(C1544,Kits!C:P,14,0),VLOOKUP(C1544,'Pricing source'!B:L,3,0)),0)</f>
        <v>5766</v>
      </c>
      <c r="G1544" s="550"/>
    </row>
    <row r="1545" spans="1:7">
      <c r="A1545" s="315"/>
      <c r="B1545" s="503" t="str">
        <f>IF(MID(C1545,1,3)="KIT",_xlfn.XLOOKUP(C1545,Kits!C:C,Kits!B:B,"-",0,1),VLOOKUP(C1545,'Pricing source'!B:C,2,0))</f>
        <v>4010869373234</v>
      </c>
      <c r="C1545" s="530" t="s">
        <v>788</v>
      </c>
      <c r="D1545" s="530" t="s">
        <v>1231</v>
      </c>
      <c r="E1545" s="504" t="s">
        <v>2254</v>
      </c>
      <c r="F1545" s="505">
        <f>IFERROR(IF(MID(C1545,1,3)="KIT",VLOOKUP(C1545,Kits!C:P,14,0),VLOOKUP(C1545,'Pricing source'!B:L,3,0)),0)</f>
        <v>6180</v>
      </c>
      <c r="G1545" s="550"/>
    </row>
    <row r="1546" spans="1:7">
      <c r="A1546" s="315"/>
      <c r="B1546" s="503" t="str">
        <f>IF(MID(C1546,1,3)="KIT",_xlfn.XLOOKUP(C1546,Kits!C:C,Kits!B:B,"-",0,1),VLOOKUP(C1546,'Pricing source'!B:C,2,0))</f>
        <v>4010869373241</v>
      </c>
      <c r="C1546" s="530" t="s">
        <v>802</v>
      </c>
      <c r="D1546" s="530" t="s">
        <v>1231</v>
      </c>
      <c r="E1546" s="504" t="s">
        <v>2255</v>
      </c>
      <c r="F1546" s="505">
        <f>IFERROR(IF(MID(C1546,1,3)="KIT",VLOOKUP(C1546,Kits!C:P,14,0),VLOOKUP(C1546,'Pricing source'!B:L,3,0)),0)</f>
        <v>6971</v>
      </c>
      <c r="G1546" s="550"/>
    </row>
    <row r="1547" spans="1:7">
      <c r="A1547" s="315"/>
      <c r="B1547" s="527" t="str">
        <f>IF(MID(C1547,1,3)="KIT",_xlfn.XLOOKUP(C1547,Kits!C:C,Kits!B:B,"-",0,1),VLOOKUP(C1547,'Pricing source'!B:C,2,0))</f>
        <v>4010869373258</v>
      </c>
      <c r="C1547" s="532" t="s">
        <v>804</v>
      </c>
      <c r="D1547" s="532" t="s">
        <v>1231</v>
      </c>
      <c r="E1547" s="510" t="s">
        <v>2256</v>
      </c>
      <c r="F1547" s="511">
        <f>IFERROR(IF(MID(C1547,1,3)="KIT",VLOOKUP(C1547,Kits!C:P,14,0),VLOOKUP(C1547,'Pricing source'!B:L,3,0)),0)</f>
        <v>7312</v>
      </c>
      <c r="G1547" s="550"/>
    </row>
    <row r="1548" spans="1:7">
      <c r="A1548" s="315"/>
      <c r="B1548" s="556"/>
      <c r="C1548" s="744"/>
      <c r="D1548" s="744"/>
      <c r="E1548" s="554"/>
      <c r="F1548" s="558"/>
      <c r="G1548" s="550"/>
    </row>
    <row r="1549" spans="1:7" ht="18.75">
      <c r="A1549" s="555" t="s">
        <v>2633</v>
      </c>
      <c r="B1549" s="315"/>
      <c r="C1549" s="555"/>
      <c r="D1549" s="555"/>
      <c r="E1549" s="550"/>
      <c r="F1549" s="558"/>
      <c r="G1549" s="550"/>
    </row>
    <row r="1550" spans="1:7">
      <c r="A1550" s="185"/>
      <c r="B1550" s="185"/>
      <c r="C1550" s="185"/>
      <c r="D1550" s="185"/>
      <c r="E1550" s="185"/>
      <c r="F1550" s="185"/>
      <c r="G1550" s="550"/>
    </row>
    <row r="1551" spans="1:7">
      <c r="A1551" s="315"/>
      <c r="B1551" s="499" t="str">
        <f>IF(MID(C1551,1,3)="KIT",_xlfn.XLOOKUP(C1551,Kits!C:C,Kits!B:B,"-",0,1),VLOOKUP(C1551,'Pricing source'!B:C,2,0))</f>
        <v>4010869374354</v>
      </c>
      <c r="C1551" s="529" t="s">
        <v>829</v>
      </c>
      <c r="D1551" s="529" t="s">
        <v>1231</v>
      </c>
      <c r="E1551" s="501" t="s">
        <v>2237</v>
      </c>
      <c r="F1551" s="502">
        <f>IFERROR(IF(MID(C1551,1,3)="KIT",VLOOKUP(C1551,Kits!C:P,14,0),VLOOKUP(C1551,'Pricing source'!B:L,3,0)),0)</f>
        <v>2428</v>
      </c>
      <c r="G1551" s="550"/>
    </row>
    <row r="1552" spans="1:7">
      <c r="A1552" s="315"/>
      <c r="B1552" s="503" t="str">
        <f>IF(MID(C1552,1,3)="KIT",_xlfn.XLOOKUP(C1552,Kits!C:C,Kits!B:B,"-",0,1),VLOOKUP(C1552,'Pricing source'!B:C,2,0))</f>
        <v>4010869374378</v>
      </c>
      <c r="C1552" s="530" t="s">
        <v>846</v>
      </c>
      <c r="D1552" s="530" t="s">
        <v>1231</v>
      </c>
      <c r="E1552" s="504" t="s">
        <v>2238</v>
      </c>
      <c r="F1552" s="505">
        <f>IFERROR(IF(MID(C1552,1,3)="KIT",VLOOKUP(C1552,Kits!C:P,14,0),VLOOKUP(C1552,'Pricing source'!B:L,3,0)),0)</f>
        <v>3106</v>
      </c>
      <c r="G1552" s="550"/>
    </row>
    <row r="1553" spans="1:7">
      <c r="A1553" s="315"/>
      <c r="B1553" s="503" t="str">
        <f>IF(MID(C1553,1,3)="KIT",_xlfn.XLOOKUP(C1553,Kits!C:C,Kits!B:B,"-",0,1),VLOOKUP(C1553,'Pricing source'!B:C,2,0))</f>
        <v>4010869374385</v>
      </c>
      <c r="C1553" s="530" t="s">
        <v>866</v>
      </c>
      <c r="D1553" s="530" t="s">
        <v>1231</v>
      </c>
      <c r="E1553" s="504" t="s">
        <v>2239</v>
      </c>
      <c r="F1553" s="505">
        <f>IFERROR(IF(MID(C1553,1,3)="KIT",VLOOKUP(C1553,Kits!C:P,14,0),VLOOKUP(C1553,'Pricing source'!B:L,3,0)),0)</f>
        <v>3535</v>
      </c>
      <c r="G1553" s="550"/>
    </row>
    <row r="1554" spans="1:7">
      <c r="A1554" s="315"/>
      <c r="B1554" s="503" t="str">
        <f>IF(MID(C1554,1,3)="KIT",_xlfn.XLOOKUP(C1554,Kits!C:C,Kits!B:B,"-",0,1),VLOOKUP(C1554,'Pricing source'!B:C,2,0))</f>
        <v>4010869374392</v>
      </c>
      <c r="C1554" s="530" t="s">
        <v>883</v>
      </c>
      <c r="D1554" s="530" t="s">
        <v>1231</v>
      </c>
      <c r="E1554" s="504" t="s">
        <v>2240</v>
      </c>
      <c r="F1554" s="505">
        <f>IFERROR(IF(MID(C1554,1,3)="KIT",VLOOKUP(C1554,Kits!C:P,14,0),VLOOKUP(C1554,'Pricing source'!B:L,3,0)),0)</f>
        <v>3548</v>
      </c>
      <c r="G1554" s="550"/>
    </row>
    <row r="1555" spans="1:7">
      <c r="A1555" s="315"/>
      <c r="B1555" s="503" t="str">
        <f>IF(MID(C1555,1,3)="KIT",_xlfn.XLOOKUP(C1555,Kits!C:C,Kits!B:B,"-",0,1),VLOOKUP(C1555,'Pricing source'!B:C,2,0))</f>
        <v>4010869374408</v>
      </c>
      <c r="C1555" s="530" t="s">
        <v>771</v>
      </c>
      <c r="D1555" s="530" t="s">
        <v>1231</v>
      </c>
      <c r="E1555" s="504" t="s">
        <v>2241</v>
      </c>
      <c r="F1555" s="505">
        <f>IFERROR(IF(MID(C1555,1,3)="KIT",VLOOKUP(C1555,Kits!C:P,14,0),VLOOKUP(C1555,'Pricing source'!B:L,3,0)),0)</f>
        <v>5190</v>
      </c>
      <c r="G1555" s="550"/>
    </row>
    <row r="1556" spans="1:7">
      <c r="A1556" s="315"/>
      <c r="B1556" s="503" t="str">
        <f>IF(MID(C1556,1,3)="KIT",_xlfn.XLOOKUP(C1556,Kits!C:C,Kits!B:B,"-",0,1),VLOOKUP(C1556,'Pricing source'!B:C,2,0))</f>
        <v>4010869374415</v>
      </c>
      <c r="C1556" s="530" t="s">
        <v>773</v>
      </c>
      <c r="D1556" s="530" t="s">
        <v>1231</v>
      </c>
      <c r="E1556" s="504" t="s">
        <v>2242</v>
      </c>
      <c r="F1556" s="505">
        <f>IFERROR(IF(MID(C1556,1,3)="KIT",VLOOKUP(C1556,Kits!C:P,14,0),VLOOKUP(C1556,'Pricing source'!B:L,3,0)),0)</f>
        <v>5554</v>
      </c>
      <c r="G1556" s="550"/>
    </row>
    <row r="1557" spans="1:7">
      <c r="A1557" s="315"/>
      <c r="B1557" s="503" t="str">
        <f>IF(MID(C1557,1,3)="KIT",_xlfn.XLOOKUP(C1557,Kits!C:C,Kits!B:B,"-",0,1),VLOOKUP(C1557,'Pricing source'!B:C,2,0))</f>
        <v>4010869374422</v>
      </c>
      <c r="C1557" s="530" t="s">
        <v>787</v>
      </c>
      <c r="D1557" s="530" t="s">
        <v>1231</v>
      </c>
      <c r="E1557" s="504" t="s">
        <v>2243</v>
      </c>
      <c r="F1557" s="505">
        <f>IFERROR(IF(MID(C1557,1,3)="KIT",VLOOKUP(C1557,Kits!C:P,14,0),VLOOKUP(C1557,'Pricing source'!B:L,3,0)),0)</f>
        <v>5872</v>
      </c>
      <c r="G1557" s="550"/>
    </row>
    <row r="1558" spans="1:7">
      <c r="A1558" s="315"/>
      <c r="B1558" s="503" t="str">
        <f>IF(MID(C1558,1,3)="KIT",_xlfn.XLOOKUP(C1558,Kits!C:C,Kits!B:B,"-",0,1),VLOOKUP(C1558,'Pricing source'!B:C,2,0))</f>
        <v>4010869374439</v>
      </c>
      <c r="C1558" s="530" t="s">
        <v>789</v>
      </c>
      <c r="D1558" s="530" t="s">
        <v>1231</v>
      </c>
      <c r="E1558" s="504" t="s">
        <v>2244</v>
      </c>
      <c r="F1558" s="505">
        <f>IFERROR(IF(MID(C1558,1,3)="KIT",VLOOKUP(C1558,Kits!C:P,14,0),VLOOKUP(C1558,'Pricing source'!B:L,3,0)),0)</f>
        <v>6286</v>
      </c>
      <c r="G1558" s="550"/>
    </row>
    <row r="1559" spans="1:7">
      <c r="A1559" s="315"/>
      <c r="B1559" s="503" t="str">
        <f>IF(MID(C1559,1,3)="KIT",_xlfn.XLOOKUP(C1559,Kits!C:C,Kits!B:B,"-",0,1),VLOOKUP(C1559,'Pricing source'!B:C,2,0))</f>
        <v>4010869374446</v>
      </c>
      <c r="C1559" s="530" t="s">
        <v>803</v>
      </c>
      <c r="D1559" s="530" t="s">
        <v>1231</v>
      </c>
      <c r="E1559" s="504" t="s">
        <v>2245</v>
      </c>
      <c r="F1559" s="505">
        <f>IFERROR(IF(MID(C1559,1,3)="KIT",VLOOKUP(C1559,Kits!C:P,14,0),VLOOKUP(C1559,'Pricing source'!B:L,3,0)),0)</f>
        <v>7077</v>
      </c>
      <c r="G1559" s="550"/>
    </row>
    <row r="1560" spans="1:7">
      <c r="A1560" s="315"/>
      <c r="B1560" s="527" t="str">
        <f>IF(MID(C1560,1,3)="KIT",_xlfn.XLOOKUP(C1560,Kits!C:C,Kits!B:B,"-",0,1),VLOOKUP(C1560,'Pricing source'!B:C,2,0))</f>
        <v>4010869374453</v>
      </c>
      <c r="C1560" s="532" t="s">
        <v>805</v>
      </c>
      <c r="D1560" s="532" t="s">
        <v>1231</v>
      </c>
      <c r="E1560" s="510" t="s">
        <v>2246</v>
      </c>
      <c r="F1560" s="511">
        <f>IFERROR(IF(MID(C1560,1,3)="KIT",VLOOKUP(C1560,Kits!C:P,14,0),VLOOKUP(C1560,'Pricing source'!B:L,3,0)),0)</f>
        <v>7418</v>
      </c>
      <c r="G1560" s="550"/>
    </row>
    <row r="1561" spans="1:7">
      <c r="A1561" s="315"/>
      <c r="B1561" s="556"/>
      <c r="C1561" s="744"/>
      <c r="D1561" s="744"/>
      <c r="E1561" s="554"/>
      <c r="F1561" s="558"/>
      <c r="G1561" s="550"/>
    </row>
    <row r="1562" spans="1:7" ht="18.75">
      <c r="A1562" s="555" t="s">
        <v>2632</v>
      </c>
      <c r="B1562" s="315"/>
      <c r="C1562" s="555"/>
      <c r="D1562" s="555"/>
      <c r="E1562" s="550"/>
      <c r="F1562" s="558"/>
      <c r="G1562" s="550"/>
    </row>
    <row r="1563" spans="1:7">
      <c r="A1563" s="185"/>
      <c r="B1563" s="185"/>
      <c r="C1563" s="185"/>
      <c r="D1563" s="185"/>
      <c r="E1563" s="185"/>
      <c r="F1563" s="185"/>
      <c r="G1563" s="550"/>
    </row>
    <row r="1564" spans="1:7">
      <c r="A1564" s="315"/>
      <c r="B1564" s="499" t="str">
        <f>IF(MID(C1564,1,3)="KIT",_xlfn.XLOOKUP(C1564,Kits!C:C,Kits!B:B,"-",0,1),VLOOKUP(C1564,'Pricing source'!B:C,2,0))</f>
        <v>4010869373265</v>
      </c>
      <c r="C1564" s="529" t="s">
        <v>830</v>
      </c>
      <c r="D1564" s="529" t="s">
        <v>1231</v>
      </c>
      <c r="E1564" s="501" t="s">
        <v>2226</v>
      </c>
      <c r="F1564" s="502">
        <f>IFERROR(IF(MID(C1564,1,3)="KIT",VLOOKUP(C1564,Kits!C:P,14,0),VLOOKUP(C1564,'Pricing source'!B:L,3,0)),0)</f>
        <v>3672</v>
      </c>
      <c r="G1564" s="550"/>
    </row>
    <row r="1565" spans="1:7">
      <c r="A1565" s="315"/>
      <c r="B1565" s="503" t="str">
        <f>IF(MID(C1565,1,3)="KIT",_xlfn.XLOOKUP(C1565,Kits!C:C,Kits!B:B,"-",0,1),VLOOKUP(C1565,'Pricing source'!B:C,2,0))</f>
        <v>4010869373272</v>
      </c>
      <c r="C1565" s="530" t="s">
        <v>847</v>
      </c>
      <c r="D1565" s="530" t="s">
        <v>1231</v>
      </c>
      <c r="E1565" s="504" t="s">
        <v>2227</v>
      </c>
      <c r="F1565" s="505">
        <f>IFERROR(IF(MID(C1565,1,3)="KIT",VLOOKUP(C1565,Kits!C:P,14,0),VLOOKUP(C1565,'Pricing source'!B:L,3,0)),0)</f>
        <v>3960</v>
      </c>
      <c r="G1565" s="550"/>
    </row>
    <row r="1566" spans="1:7">
      <c r="A1566" s="315"/>
      <c r="B1566" s="503" t="str">
        <f>IF(MID(C1566,1,3)="KIT",_xlfn.XLOOKUP(C1566,Kits!C:C,Kits!B:B,"-",0,1),VLOOKUP(C1566,'Pricing source'!B:C,2,0))</f>
        <v>4010869373289</v>
      </c>
      <c r="C1566" s="530" t="s">
        <v>867</v>
      </c>
      <c r="D1566" s="530" t="s">
        <v>1231</v>
      </c>
      <c r="E1566" s="504" t="s">
        <v>2228</v>
      </c>
      <c r="F1566" s="505">
        <f>IFERROR(IF(MID(C1566,1,3)="KIT",VLOOKUP(C1566,Kits!C:P,14,0),VLOOKUP(C1566,'Pricing source'!B:L,3,0)),0)</f>
        <v>4465</v>
      </c>
      <c r="G1566" s="550"/>
    </row>
    <row r="1567" spans="1:7">
      <c r="A1567" s="315"/>
      <c r="B1567" s="503" t="str">
        <f>IF(MID(C1567,1,3)="KIT",_xlfn.XLOOKUP(C1567,Kits!C:C,Kits!B:B,"-",0,1),VLOOKUP(C1567,'Pricing source'!B:C,2,0))</f>
        <v>-</v>
      </c>
      <c r="C1567" s="530" t="s">
        <v>1129</v>
      </c>
      <c r="D1567" s="530" t="s">
        <v>1231</v>
      </c>
      <c r="E1567" s="504" t="s">
        <v>2229</v>
      </c>
      <c r="F1567" s="505">
        <f>IFERROR(IF(MID(C1567,1,3)="KIT",VLOOKUP(C1567,Kits!C:P,14,0),VLOOKUP(C1567,'Pricing source'!B:L,3,0)),0)</f>
        <v>5100</v>
      </c>
      <c r="G1567" s="550"/>
    </row>
    <row r="1568" spans="1:7">
      <c r="A1568" s="315"/>
      <c r="B1568" s="503" t="str">
        <f>IF(MID(C1568,1,3)="KIT",_xlfn.XLOOKUP(C1568,Kits!C:C,Kits!B:B,"-",0,1),VLOOKUP(C1568,'Pricing source'!B:C,2,0))</f>
        <v>-</v>
      </c>
      <c r="C1568" s="530" t="s">
        <v>1130</v>
      </c>
      <c r="D1568" s="530" t="s">
        <v>1231</v>
      </c>
      <c r="E1568" s="504" t="s">
        <v>2230</v>
      </c>
      <c r="F1568" s="505">
        <f>IFERROR(IF(MID(C1568,1,3)="KIT",VLOOKUP(C1568,Kits!C:P,14,0),VLOOKUP(C1568,'Pricing source'!B:L,3,0)),0)</f>
        <v>5415</v>
      </c>
      <c r="G1568" s="550"/>
    </row>
    <row r="1569" spans="1:7">
      <c r="A1569" s="315"/>
      <c r="B1569" s="503" t="str">
        <f>IF(MID(C1569,1,3)="KIT",_xlfn.XLOOKUP(C1569,Kits!C:C,Kits!B:B,"-",0,1),VLOOKUP(C1569,'Pricing source'!B:C,2,0))</f>
        <v>-</v>
      </c>
      <c r="C1569" s="530" t="s">
        <v>1131</v>
      </c>
      <c r="D1569" s="530" t="s">
        <v>1231</v>
      </c>
      <c r="E1569" s="504" t="s">
        <v>2231</v>
      </c>
      <c r="F1569" s="505">
        <f>IFERROR(IF(MID(C1569,1,3)="KIT",VLOOKUP(C1569,Kits!C:P,14,0),VLOOKUP(C1569,'Pricing source'!B:L,3,0)),0)</f>
        <v>6722</v>
      </c>
      <c r="G1569" s="550"/>
    </row>
    <row r="1570" spans="1:7">
      <c r="A1570" s="315"/>
      <c r="B1570" s="503" t="str">
        <f>IF(MID(C1570,1,3)="KIT",_xlfn.XLOOKUP(C1570,Kits!C:C,Kits!B:B,"-",0,1),VLOOKUP(C1570,'Pricing source'!B:C,2,0))</f>
        <v>-</v>
      </c>
      <c r="C1570" s="530" t="s">
        <v>1132</v>
      </c>
      <c r="D1570" s="530" t="s">
        <v>1231</v>
      </c>
      <c r="E1570" s="504" t="s">
        <v>2232</v>
      </c>
      <c r="F1570" s="505">
        <f>IFERROR(IF(MID(C1570,1,3)="KIT",VLOOKUP(C1570,Kits!C:P,14,0),VLOOKUP(C1570,'Pricing source'!B:L,3,0)),0)</f>
        <v>7055</v>
      </c>
      <c r="G1570" s="550"/>
    </row>
    <row r="1571" spans="1:7">
      <c r="A1571" s="315"/>
      <c r="B1571" s="503" t="str">
        <f>IF(MID(C1571,1,3)="KIT",_xlfn.XLOOKUP(C1571,Kits!C:C,Kits!B:B,"-",0,1),VLOOKUP(C1571,'Pricing source'!B:C,2,0))</f>
        <v>-</v>
      </c>
      <c r="C1571" s="530" t="s">
        <v>1133</v>
      </c>
      <c r="D1571" s="530" t="s">
        <v>1231</v>
      </c>
      <c r="E1571" s="504" t="s">
        <v>2233</v>
      </c>
      <c r="F1571" s="505">
        <f>IFERROR(IF(MID(C1571,1,3)="KIT",VLOOKUP(C1571,Kits!C:P,14,0),VLOOKUP(C1571,'Pricing source'!B:L,3,0)),0)</f>
        <v>7801</v>
      </c>
      <c r="G1571" s="550"/>
    </row>
    <row r="1572" spans="1:7">
      <c r="A1572" s="315"/>
      <c r="B1572" s="503" t="str">
        <f>IF(MID(C1572,1,3)="KIT",_xlfn.XLOOKUP(C1572,Kits!C:C,Kits!B:B,"-",0,1),VLOOKUP(C1572,'Pricing source'!B:C,2,0))</f>
        <v>-</v>
      </c>
      <c r="C1572" s="530" t="s">
        <v>1134</v>
      </c>
      <c r="D1572" s="530" t="s">
        <v>1231</v>
      </c>
      <c r="E1572" s="504" t="s">
        <v>2234</v>
      </c>
      <c r="F1572" s="505">
        <f>IFERROR(IF(MID(C1572,1,3)="KIT",VLOOKUP(C1572,Kits!C:P,14,0),VLOOKUP(C1572,'Pricing source'!B:L,3,0)),0)</f>
        <v>8218</v>
      </c>
      <c r="G1572" s="550"/>
    </row>
    <row r="1573" spans="1:7">
      <c r="A1573" s="315"/>
      <c r="B1573" s="503" t="str">
        <f>IF(MID(C1573,1,3)="KIT",_xlfn.XLOOKUP(C1573,Kits!C:C,Kits!B:B,"-",0,1),VLOOKUP(C1573,'Pricing source'!B:C,2,0))</f>
        <v>-</v>
      </c>
      <c r="C1573" s="530" t="s">
        <v>1135</v>
      </c>
      <c r="D1573" s="530" t="s">
        <v>1231</v>
      </c>
      <c r="E1573" s="504" t="s">
        <v>2235</v>
      </c>
      <c r="F1573" s="505">
        <f>IFERROR(IF(MID(C1573,1,3)="KIT",VLOOKUP(C1573,Kits!C:P,14,0),VLOOKUP(C1573,'Pricing source'!B:L,3,0)),0)</f>
        <v>9202</v>
      </c>
      <c r="G1573" s="550"/>
    </row>
    <row r="1574" spans="1:7">
      <c r="A1574" s="315"/>
      <c r="B1574" s="527" t="str">
        <f>IF(MID(C1574,1,3)="KIT",_xlfn.XLOOKUP(C1574,Kits!C:C,Kits!B:B,"-",0,1),VLOOKUP(C1574,'Pricing source'!B:C,2,0))</f>
        <v>-</v>
      </c>
      <c r="C1574" s="532" t="s">
        <v>1136</v>
      </c>
      <c r="D1574" s="532" t="s">
        <v>1231</v>
      </c>
      <c r="E1574" s="510" t="s">
        <v>2236</v>
      </c>
      <c r="F1574" s="511">
        <f>IFERROR(IF(MID(C1574,1,3)="KIT",VLOOKUP(C1574,Kits!C:P,14,0),VLOOKUP(C1574,'Pricing source'!B:L,3,0)),0)</f>
        <v>9553</v>
      </c>
      <c r="G1574" s="550"/>
    </row>
    <row r="1575" spans="1:7">
      <c r="A1575" s="315"/>
      <c r="B1575" s="813"/>
      <c r="C1575" s="315"/>
      <c r="D1575" s="315"/>
      <c r="E1575" s="550"/>
      <c r="F1575" s="558"/>
      <c r="G1575" s="550"/>
    </row>
    <row r="1576" spans="1:7" ht="18.75">
      <c r="A1576" s="555" t="s">
        <v>2631</v>
      </c>
      <c r="B1576" s="315"/>
      <c r="C1576" s="555"/>
      <c r="D1576" s="555"/>
      <c r="E1576" s="550"/>
      <c r="F1576" s="558"/>
      <c r="G1576" s="550"/>
    </row>
    <row r="1577" spans="1:7">
      <c r="A1577" s="185"/>
      <c r="B1577" s="185"/>
      <c r="C1577" s="185"/>
      <c r="D1577" s="185"/>
      <c r="E1577" s="185"/>
      <c r="F1577" s="185"/>
      <c r="G1577" s="550"/>
    </row>
    <row r="1578" spans="1:7">
      <c r="A1578" s="315"/>
      <c r="B1578" s="499" t="str">
        <f>IF(MID(C1578,1,3)="KIT",_xlfn.XLOOKUP(C1578,Kits!C:C,Kits!B:B,"-",0,1),VLOOKUP(C1578,'Pricing source'!B:C,2,0))</f>
        <v>4010869372510</v>
      </c>
      <c r="C1578" s="529" t="s">
        <v>825</v>
      </c>
      <c r="D1578" s="529" t="s">
        <v>1231</v>
      </c>
      <c r="E1578" s="501" t="s">
        <v>2220</v>
      </c>
      <c r="F1578" s="502">
        <f>IFERROR(IF(MID(C1578,1,3)="KIT",VLOOKUP(C1578,Kits!C:P,14,0),VLOOKUP(C1578,'Pricing source'!B:L,3,0)),0)</f>
        <v>1798</v>
      </c>
      <c r="G1578" s="550"/>
    </row>
    <row r="1579" spans="1:7">
      <c r="A1579" s="315"/>
      <c r="B1579" s="503" t="str">
        <f>IF(MID(C1579,1,3)="KIT",_xlfn.XLOOKUP(C1579,Kits!C:C,Kits!B:B,"-",0,1),VLOOKUP(C1579,'Pricing source'!B:C,2,0))</f>
        <v>4010869372534</v>
      </c>
      <c r="C1579" s="530" t="s">
        <v>842</v>
      </c>
      <c r="D1579" s="530" t="s">
        <v>1231</v>
      </c>
      <c r="E1579" s="504" t="s">
        <v>2221</v>
      </c>
      <c r="F1579" s="505">
        <f>IFERROR(IF(MID(C1579,1,3)="KIT",VLOOKUP(C1579,Kits!C:P,14,0),VLOOKUP(C1579,'Pricing source'!B:L,3,0)),0)</f>
        <v>2476</v>
      </c>
      <c r="G1579" s="550"/>
    </row>
    <row r="1580" spans="1:7">
      <c r="A1580" s="315"/>
      <c r="B1580" s="503" t="str">
        <f>IF(MID(C1580,1,3)="KIT",_xlfn.XLOOKUP(C1580,Kits!C:C,Kits!B:B,"-",0,1),VLOOKUP(C1580,'Pricing source'!B:C,2,0))</f>
        <v>4010869372541</v>
      </c>
      <c r="C1580" s="530" t="s">
        <v>862</v>
      </c>
      <c r="D1580" s="530" t="s">
        <v>1231</v>
      </c>
      <c r="E1580" s="504" t="s">
        <v>2222</v>
      </c>
      <c r="F1580" s="505">
        <f>IFERROR(IF(MID(C1580,1,3)="KIT",VLOOKUP(C1580,Kits!C:P,14,0),VLOOKUP(C1580,'Pricing source'!B:L,3,0)),0)</f>
        <v>4098</v>
      </c>
      <c r="G1580" s="550"/>
    </row>
    <row r="1581" spans="1:7">
      <c r="A1581" s="315"/>
      <c r="B1581" s="503" t="str">
        <f>IF(MID(C1581,1,3)="KIT",_xlfn.XLOOKUP(C1581,Kits!C:C,Kits!B:B,"-",0,1),VLOOKUP(C1581,'Pricing source'!B:C,2,0))</f>
        <v>4010869372558</v>
      </c>
      <c r="C1581" s="530" t="s">
        <v>880</v>
      </c>
      <c r="D1581" s="530" t="s">
        <v>1231</v>
      </c>
      <c r="E1581" s="504" t="s">
        <v>2223</v>
      </c>
      <c r="F1581" s="505">
        <f>IFERROR(IF(MID(C1581,1,3)="KIT",VLOOKUP(C1581,Kits!C:P,14,0),VLOOKUP(C1581,'Pricing source'!B:L,3,0)),0)</f>
        <v>4111</v>
      </c>
      <c r="G1581" s="550"/>
    </row>
    <row r="1582" spans="1:7">
      <c r="A1582" s="315"/>
      <c r="B1582" s="503" t="str">
        <f>IF(MID(C1582,1,3)="KIT",_xlfn.XLOOKUP(C1582,Kits!C:C,Kits!B:B,"-",0,1),VLOOKUP(C1582,'Pricing source'!B:C,2,0))</f>
        <v>4010869372565</v>
      </c>
      <c r="C1582" s="530" t="s">
        <v>766</v>
      </c>
      <c r="D1582" s="530" t="s">
        <v>1231</v>
      </c>
      <c r="E1582" s="504" t="s">
        <v>2224</v>
      </c>
      <c r="F1582" s="505">
        <f>IFERROR(IF(MID(C1582,1,3)="KIT",VLOOKUP(C1582,Kits!C:P,14,0),VLOOKUP(C1582,'Pricing source'!B:L,3,0)),0)</f>
        <v>4796</v>
      </c>
      <c r="G1582" s="550"/>
    </row>
    <row r="1583" spans="1:7">
      <c r="A1583" s="315"/>
      <c r="B1583" s="527" t="str">
        <f>IF(MID(C1583,1,3)="KIT",_xlfn.XLOOKUP(C1583,Kits!C:C,Kits!B:B,"-",0,1),VLOOKUP(C1583,'Pricing source'!B:C,2,0))</f>
        <v>4010869372572</v>
      </c>
      <c r="C1583" s="532" t="s">
        <v>768</v>
      </c>
      <c r="D1583" s="532" t="s">
        <v>1231</v>
      </c>
      <c r="E1583" s="510" t="s">
        <v>2225</v>
      </c>
      <c r="F1583" s="511">
        <f>IFERROR(IF(MID(C1583,1,3)="KIT",VLOOKUP(C1583,Kits!C:P,14,0),VLOOKUP(C1583,'Pricing source'!B:L,3,0)),0)</f>
        <v>5160</v>
      </c>
      <c r="G1583" s="550"/>
    </row>
    <row r="1584" spans="1:7">
      <c r="A1584" s="315"/>
      <c r="B1584" s="556"/>
      <c r="C1584" s="744"/>
      <c r="D1584" s="744"/>
      <c r="E1584" s="554"/>
      <c r="F1584" s="558"/>
      <c r="G1584" s="550"/>
    </row>
    <row r="1585" spans="1:7" ht="18.75">
      <c r="A1585" s="555" t="s">
        <v>2630</v>
      </c>
      <c r="B1585" s="315"/>
      <c r="C1585" s="555"/>
      <c r="D1585" s="555"/>
      <c r="E1585" s="550"/>
      <c r="F1585" s="558"/>
      <c r="G1585" s="550"/>
    </row>
    <row r="1586" spans="1:7">
      <c r="A1586" s="185"/>
      <c r="B1586" s="185"/>
      <c r="C1586" s="185"/>
      <c r="D1586" s="185"/>
      <c r="E1586" s="185"/>
      <c r="F1586" s="185"/>
      <c r="G1586" s="550"/>
    </row>
    <row r="1587" spans="1:7">
      <c r="A1587" s="315"/>
      <c r="B1587" s="499" t="str">
        <f>IF(MID(C1587,1,3)="KIT",_xlfn.XLOOKUP(C1587,Kits!C:C,Kits!B:B,"-",0,1),VLOOKUP(C1587,'Pricing source'!B:C,2,0))</f>
        <v>4010869374460</v>
      </c>
      <c r="C1587" s="529" t="s">
        <v>826</v>
      </c>
      <c r="D1587" s="529" t="s">
        <v>1231</v>
      </c>
      <c r="E1587" s="501" t="s">
        <v>2214</v>
      </c>
      <c r="F1587" s="502">
        <f>IFERROR(IF(MID(C1587,1,3)="KIT",VLOOKUP(C1587,Kits!C:P,14,0),VLOOKUP(C1587,'Pricing source'!B:L,3,0)),0)</f>
        <v>1904</v>
      </c>
      <c r="G1587" s="550"/>
    </row>
    <row r="1588" spans="1:7">
      <c r="A1588" s="315"/>
      <c r="B1588" s="503" t="str">
        <f>IF(MID(C1588,1,3)="KIT",_xlfn.XLOOKUP(C1588,Kits!C:C,Kits!B:B,"-",0,1),VLOOKUP(C1588,'Pricing source'!B:C,2,0))</f>
        <v>4010869374477</v>
      </c>
      <c r="C1588" s="530" t="s">
        <v>843</v>
      </c>
      <c r="D1588" s="530" t="s">
        <v>1231</v>
      </c>
      <c r="E1588" s="504" t="s">
        <v>2215</v>
      </c>
      <c r="F1588" s="505">
        <f>IFERROR(IF(MID(C1588,1,3)="KIT",VLOOKUP(C1588,Kits!C:P,14,0),VLOOKUP(C1588,'Pricing source'!B:L,3,0)),0)</f>
        <v>2582</v>
      </c>
      <c r="G1588" s="550"/>
    </row>
    <row r="1589" spans="1:7">
      <c r="A1589" s="315"/>
      <c r="B1589" s="503" t="str">
        <f>IF(MID(C1589,1,3)="KIT",_xlfn.XLOOKUP(C1589,Kits!C:C,Kits!B:B,"-",0,1),VLOOKUP(C1589,'Pricing source'!B:C,2,0))</f>
        <v>4010869374484</v>
      </c>
      <c r="C1589" s="530" t="s">
        <v>863</v>
      </c>
      <c r="D1589" s="530" t="s">
        <v>1231</v>
      </c>
      <c r="E1589" s="504" t="s">
        <v>2216</v>
      </c>
      <c r="F1589" s="505">
        <f>IFERROR(IF(MID(C1589,1,3)="KIT",VLOOKUP(C1589,Kits!C:P,14,0),VLOOKUP(C1589,'Pricing source'!B:L,3,0)),0)</f>
        <v>4204</v>
      </c>
      <c r="G1589" s="550"/>
    </row>
    <row r="1590" spans="1:7">
      <c r="A1590" s="315"/>
      <c r="B1590" s="503" t="str">
        <f>IF(MID(C1590,1,3)="KIT",_xlfn.XLOOKUP(C1590,Kits!C:C,Kits!B:B,"-",0,1),VLOOKUP(C1590,'Pricing source'!B:C,2,0))</f>
        <v>4010869374491</v>
      </c>
      <c r="C1590" s="530" t="s">
        <v>881</v>
      </c>
      <c r="D1590" s="530" t="s">
        <v>1231</v>
      </c>
      <c r="E1590" s="504" t="s">
        <v>2217</v>
      </c>
      <c r="F1590" s="505">
        <f>IFERROR(IF(MID(C1590,1,3)="KIT",VLOOKUP(C1590,Kits!C:P,14,0),VLOOKUP(C1590,'Pricing source'!B:L,3,0)),0)</f>
        <v>4217</v>
      </c>
      <c r="G1590" s="550"/>
    </row>
    <row r="1591" spans="1:7">
      <c r="A1591" s="315"/>
      <c r="B1591" s="503" t="str">
        <f>IF(MID(C1591,1,3)="KIT",_xlfn.XLOOKUP(C1591,Kits!C:C,Kits!B:B,"-",0,1),VLOOKUP(C1591,'Pricing source'!B:C,2,0))</f>
        <v>4010869374521</v>
      </c>
      <c r="C1591" s="530" t="s">
        <v>767</v>
      </c>
      <c r="D1591" s="530" t="s">
        <v>1231</v>
      </c>
      <c r="E1591" s="504" t="s">
        <v>2218</v>
      </c>
      <c r="F1591" s="505">
        <f>IFERROR(IF(MID(C1591,1,3)="KIT",VLOOKUP(C1591,Kits!C:P,14,0),VLOOKUP(C1591,'Pricing source'!B:L,3,0)),0)</f>
        <v>4902</v>
      </c>
      <c r="G1591" s="550"/>
    </row>
    <row r="1592" spans="1:7">
      <c r="A1592" s="315"/>
      <c r="B1592" s="527" t="str">
        <f>IF(MID(C1592,1,3)="KIT",_xlfn.XLOOKUP(C1592,Kits!C:C,Kits!B:B,"-",0,1),VLOOKUP(C1592,'Pricing source'!B:C,2,0))</f>
        <v>4010869374507</v>
      </c>
      <c r="C1592" s="532" t="s">
        <v>769</v>
      </c>
      <c r="D1592" s="532" t="s">
        <v>1231</v>
      </c>
      <c r="E1592" s="510" t="s">
        <v>2219</v>
      </c>
      <c r="F1592" s="511">
        <f>IFERROR(IF(MID(C1592,1,3)="KIT",VLOOKUP(C1592,Kits!C:P,14,0),VLOOKUP(C1592,'Pricing source'!B:L,3,0)),0)</f>
        <v>5266</v>
      </c>
      <c r="G1592" s="550"/>
    </row>
    <row r="1593" spans="1:7">
      <c r="A1593" s="315"/>
      <c r="B1593" s="556"/>
      <c r="C1593" s="744"/>
      <c r="D1593" s="744"/>
      <c r="E1593" s="554"/>
      <c r="F1593" s="558"/>
      <c r="G1593" s="550"/>
    </row>
    <row r="1594" spans="1:7" ht="18.75">
      <c r="A1594" s="555" t="s">
        <v>2629</v>
      </c>
      <c r="B1594" s="315"/>
      <c r="C1594" s="555"/>
      <c r="D1594" s="555"/>
      <c r="E1594" s="550"/>
      <c r="F1594" s="558"/>
      <c r="G1594" s="550"/>
    </row>
    <row r="1595" spans="1:7">
      <c r="A1595" s="185"/>
      <c r="B1595" s="185"/>
      <c r="C1595" s="185"/>
      <c r="D1595" s="185"/>
      <c r="E1595" s="185"/>
      <c r="F1595" s="185"/>
      <c r="G1595" s="550"/>
    </row>
    <row r="1596" spans="1:7">
      <c r="A1596" s="315"/>
      <c r="B1596" s="499" t="str">
        <f>IF(MID(C1596,1,3)="KIT",_xlfn.XLOOKUP(C1596,Kits!C:C,Kits!B:B,"-",0,1),VLOOKUP(C1596,'Pricing source'!B:C,2,0))</f>
        <v>4010869372589</v>
      </c>
      <c r="C1596" s="529" t="s">
        <v>827</v>
      </c>
      <c r="D1596" s="529" t="s">
        <v>1231</v>
      </c>
      <c r="E1596" s="501" t="s">
        <v>2207</v>
      </c>
      <c r="F1596" s="502">
        <f>IFERROR(IF(MID(C1596,1,3)="KIT",VLOOKUP(C1596,Kits!C:P,14,0),VLOOKUP(C1596,'Pricing source'!B:L,3,0)),0)</f>
        <v>3148</v>
      </c>
      <c r="G1596" s="550"/>
    </row>
    <row r="1597" spans="1:7">
      <c r="A1597" s="315"/>
      <c r="B1597" s="503" t="str">
        <f>IF(MID(C1597,1,3)="KIT",_xlfn.XLOOKUP(C1597,Kits!C:C,Kits!B:B,"-",0,1),VLOOKUP(C1597,'Pricing source'!B:C,2,0))</f>
        <v>4010869372596</v>
      </c>
      <c r="C1597" s="530" t="s">
        <v>844</v>
      </c>
      <c r="D1597" s="530" t="s">
        <v>1231</v>
      </c>
      <c r="E1597" s="504" t="s">
        <v>2208</v>
      </c>
      <c r="F1597" s="505">
        <f>IFERROR(IF(MID(C1597,1,3)="KIT",VLOOKUP(C1597,Kits!C:P,14,0),VLOOKUP(C1597,'Pricing source'!B:L,3,0)),0)</f>
        <v>3436</v>
      </c>
      <c r="G1597" s="550"/>
    </row>
    <row r="1598" spans="1:7">
      <c r="A1598" s="315"/>
      <c r="B1598" s="503" t="str">
        <f>IF(MID(C1598,1,3)="KIT",_xlfn.XLOOKUP(C1598,Kits!C:C,Kits!B:B,"-",0,1),VLOOKUP(C1598,'Pricing source'!B:C,2,0))</f>
        <v>4010869372602</v>
      </c>
      <c r="C1598" s="530" t="s">
        <v>864</v>
      </c>
      <c r="D1598" s="530" t="s">
        <v>1231</v>
      </c>
      <c r="E1598" s="504" t="s">
        <v>2209</v>
      </c>
      <c r="F1598" s="505">
        <f>IFERROR(IF(MID(C1598,1,3)="KIT",VLOOKUP(C1598,Kits!C:P,14,0),VLOOKUP(C1598,'Pricing source'!B:L,3,0)),0)</f>
        <v>5134</v>
      </c>
      <c r="G1598" s="550"/>
    </row>
    <row r="1599" spans="1:7">
      <c r="A1599" s="315"/>
      <c r="B1599" s="503" t="str">
        <f>IF(MID(C1599,1,3)="KIT",_xlfn.XLOOKUP(C1599,Kits!C:C,Kits!B:B,"-",0,1),VLOOKUP(C1599,'Pricing source'!B:C,2,0))</f>
        <v>-</v>
      </c>
      <c r="C1599" s="530" t="s">
        <v>1116</v>
      </c>
      <c r="D1599" s="530" t="s">
        <v>1231</v>
      </c>
      <c r="E1599" s="504" t="s">
        <v>2210</v>
      </c>
      <c r="F1599" s="505">
        <f>IFERROR(IF(MID(C1599,1,3)="KIT",VLOOKUP(C1599,Kits!C:P,14,0),VLOOKUP(C1599,'Pricing source'!B:L,3,0)),0)</f>
        <v>5769</v>
      </c>
      <c r="G1599" s="550"/>
    </row>
    <row r="1600" spans="1:7">
      <c r="A1600" s="315"/>
      <c r="B1600" s="503" t="str">
        <f>IF(MID(C1600,1,3)="KIT",_xlfn.XLOOKUP(C1600,Kits!C:C,Kits!B:B,"-",0,1),VLOOKUP(C1600,'Pricing source'!B:C,2,0))</f>
        <v>-</v>
      </c>
      <c r="C1600" s="530" t="s">
        <v>1117</v>
      </c>
      <c r="D1600" s="530" t="s">
        <v>1231</v>
      </c>
      <c r="E1600" s="504" t="s">
        <v>2211</v>
      </c>
      <c r="F1600" s="505">
        <f>IFERROR(IF(MID(C1600,1,3)="KIT",VLOOKUP(C1600,Kits!C:P,14,0),VLOOKUP(C1600,'Pricing source'!B:L,3,0)),0)</f>
        <v>6084</v>
      </c>
      <c r="G1600" s="550"/>
    </row>
    <row r="1601" spans="1:7">
      <c r="A1601" s="315"/>
      <c r="B1601" s="503" t="str">
        <f>IF(MID(C1601,1,3)="KIT",_xlfn.XLOOKUP(C1601,Kits!C:C,Kits!B:B,"-",0,1),VLOOKUP(C1601,'Pricing source'!B:C,2,0))</f>
        <v>-</v>
      </c>
      <c r="C1601" s="530" t="s">
        <v>1118</v>
      </c>
      <c r="D1601" s="530" t="s">
        <v>1231</v>
      </c>
      <c r="E1601" s="504" t="s">
        <v>2212</v>
      </c>
      <c r="F1601" s="505">
        <f>IFERROR(IF(MID(C1601,1,3)="KIT",VLOOKUP(C1601,Kits!C:P,14,0),VLOOKUP(C1601,'Pricing source'!B:L,3,0)),0)</f>
        <v>6434</v>
      </c>
      <c r="G1601" s="550"/>
    </row>
    <row r="1602" spans="1:7">
      <c r="A1602" s="315"/>
      <c r="B1602" s="527" t="str">
        <f>IF(MID(C1602,1,3)="KIT",_xlfn.XLOOKUP(C1602,Kits!C:C,Kits!B:B,"-",0,1),VLOOKUP(C1602,'Pricing source'!B:C,2,0))</f>
        <v>-</v>
      </c>
      <c r="C1602" s="532" t="s">
        <v>1119</v>
      </c>
      <c r="D1602" s="532" t="s">
        <v>1231</v>
      </c>
      <c r="E1602" s="510" t="s">
        <v>2213</v>
      </c>
      <c r="F1602" s="511">
        <f>IFERROR(IF(MID(C1602,1,3)="KIT",VLOOKUP(C1602,Kits!C:P,14,0),VLOOKUP(C1602,'Pricing source'!B:L,3,0)),0)</f>
        <v>6767</v>
      </c>
      <c r="G1602" s="550"/>
    </row>
    <row r="1603" spans="1:7">
      <c r="A1603" s="315"/>
      <c r="B1603" s="813"/>
      <c r="C1603" s="315"/>
      <c r="D1603" s="315"/>
      <c r="E1603" s="550"/>
      <c r="F1603" s="558"/>
      <c r="G1603" s="550"/>
    </row>
    <row r="1604" spans="1:7" ht="18.75">
      <c r="A1604" s="555" t="s">
        <v>4909</v>
      </c>
      <c r="B1604" s="315"/>
      <c r="C1604" s="555"/>
      <c r="D1604" s="555"/>
      <c r="E1604" s="550"/>
      <c r="F1604" s="558"/>
      <c r="G1604" s="550"/>
    </row>
    <row r="1605" spans="1:7">
      <c r="A1605" s="185"/>
      <c r="B1605" s="185"/>
      <c r="C1605" s="185"/>
      <c r="D1605" s="185"/>
      <c r="E1605" s="185"/>
      <c r="F1605" s="185"/>
      <c r="G1605" s="550"/>
    </row>
    <row r="1606" spans="1:7">
      <c r="A1606" s="315"/>
      <c r="B1606" s="503" t="str">
        <f>IF(MID(C1606,1,3)="KIT",_xlfn.XLOOKUP(C1606,Kits!C:C,Kits!B:B,"-",0,1),VLOOKUP(C1606,'Pricing source'!B:C,2,0))</f>
        <v>-</v>
      </c>
      <c r="C1606" s="530" t="s">
        <v>1150</v>
      </c>
      <c r="D1606" s="530" t="s">
        <v>1231</v>
      </c>
      <c r="E1606" s="504" t="s">
        <v>4910</v>
      </c>
      <c r="F1606" s="505">
        <f>IFERROR(IF(MID(C1606,1,3)="KIT",VLOOKUP(C1606,Kits!C:P,14,0),VLOOKUP(C1606,'Pricing source'!B:L,3,0)),0)</f>
        <v>8933</v>
      </c>
      <c r="G1606" s="550"/>
    </row>
    <row r="1607" spans="1:7">
      <c r="A1607" s="315"/>
      <c r="B1607" s="527" t="str">
        <f>IF(MID(C1607,1,3)="KIT",_xlfn.XLOOKUP(C1607,Kits!C:C,Kits!B:B,"-",0,1),VLOOKUP(C1607,'Pricing source'!B:C,2,0))</f>
        <v>-</v>
      </c>
      <c r="C1607" s="532" t="s">
        <v>1151</v>
      </c>
      <c r="D1607" s="532" t="s">
        <v>1231</v>
      </c>
      <c r="E1607" s="510" t="s">
        <v>4911</v>
      </c>
      <c r="F1607" s="511">
        <f>IFERROR(IF(MID(C1607,1,3)="KIT",VLOOKUP(C1607,Kits!C:P,14,0),VLOOKUP(C1607,'Pricing source'!B:L,3,0)),0)</f>
        <v>9935</v>
      </c>
      <c r="G1607" s="550"/>
    </row>
    <row r="1608" spans="1:7">
      <c r="A1608" s="315"/>
      <c r="B1608" s="813"/>
      <c r="C1608" s="315"/>
      <c r="D1608" s="552"/>
      <c r="E1608" s="550"/>
      <c r="F1608" s="558"/>
      <c r="G1608" s="550"/>
    </row>
    <row r="1609" spans="1:7" ht="18.75">
      <c r="A1609" s="555" t="s">
        <v>4611</v>
      </c>
      <c r="B1609" s="315"/>
      <c r="C1609" s="555"/>
      <c r="D1609" s="555"/>
      <c r="E1609" s="550"/>
      <c r="F1609" s="558"/>
      <c r="G1609" s="550"/>
    </row>
    <row r="1610" spans="1:7">
      <c r="A1610" s="185"/>
      <c r="B1610" s="185"/>
      <c r="C1610" s="185"/>
      <c r="D1610" s="185"/>
      <c r="E1610" s="185"/>
      <c r="F1610" s="185"/>
      <c r="G1610" s="550"/>
    </row>
    <row r="1611" spans="1:7">
      <c r="A1611" s="315"/>
      <c r="B1611" s="499" t="str">
        <f>IF(MID(C1611,1,3)="KIT",_xlfn.XLOOKUP(C1611,Kits!C:C,Kits!B:B,"-",0,1),VLOOKUP(C1611,'Pricing source'!B:C,2,0))</f>
        <v>-</v>
      </c>
      <c r="C1611" s="529" t="s">
        <v>3875</v>
      </c>
      <c r="D1611" s="529" t="s">
        <v>1231</v>
      </c>
      <c r="E1611" s="501" t="s">
        <v>4932</v>
      </c>
      <c r="F1611" s="502">
        <f>IFERROR(IF(MID(C1611,1,3)="KIT",VLOOKUP(C1611,Kits!C:P,14,0),VLOOKUP(C1611,'Pricing source'!B:L,3,0)),0)</f>
        <v>14653</v>
      </c>
      <c r="G1611" s="550"/>
    </row>
    <row r="1612" spans="1:7">
      <c r="A1612" s="315"/>
      <c r="B1612" s="503" t="str">
        <f>IF(MID(C1612,1,3)="KIT",_xlfn.XLOOKUP(C1612,Kits!C:C,Kits!B:B,"-",0,1),VLOOKUP(C1612,'Pricing source'!B:C,2,0))</f>
        <v>-</v>
      </c>
      <c r="C1612" s="530" t="s">
        <v>3876</v>
      </c>
      <c r="D1612" s="530" t="s">
        <v>1231</v>
      </c>
      <c r="E1612" s="504" t="s">
        <v>4933</v>
      </c>
      <c r="F1612" s="505">
        <f>IFERROR(IF(MID(C1612,1,3)="KIT",VLOOKUP(C1612,Kits!C:P,14,0),VLOOKUP(C1612,'Pricing source'!B:L,3,0)),0)</f>
        <v>15004</v>
      </c>
      <c r="G1612" s="550"/>
    </row>
    <row r="1613" spans="1:7">
      <c r="A1613" s="315"/>
      <c r="B1613" s="527" t="str">
        <f>IF(MID(C1613,1,3)="KIT",_xlfn.XLOOKUP(C1613,Kits!C:C,Kits!B:B,"-",0,1),VLOOKUP(C1613,'Pricing source'!B:C,2,0))</f>
        <v>-</v>
      </c>
      <c r="C1613" s="532" t="s">
        <v>3877</v>
      </c>
      <c r="D1613" s="532" t="s">
        <v>1231</v>
      </c>
      <c r="E1613" s="510" t="s">
        <v>4934</v>
      </c>
      <c r="F1613" s="511">
        <f>IFERROR(IF(MID(C1613,1,3)="KIT",VLOOKUP(C1613,Kits!C:P,14,0),VLOOKUP(C1613,'Pricing source'!B:L,3,0)),0)</f>
        <v>18788</v>
      </c>
      <c r="G1613" s="550"/>
    </row>
    <row r="1614" spans="1:7">
      <c r="A1614" s="548"/>
      <c r="B1614" s="550"/>
      <c r="C1614" s="548"/>
      <c r="D1614" s="548"/>
      <c r="E1614" s="550"/>
      <c r="F1614" s="558"/>
      <c r="G1614" s="550"/>
    </row>
    <row r="1615" spans="1:7" ht="18.75">
      <c r="A1615" s="555" t="s">
        <v>1299</v>
      </c>
      <c r="B1615" s="552"/>
      <c r="C1615" s="548"/>
      <c r="D1615" s="548"/>
      <c r="E1615" s="550"/>
      <c r="F1615" s="558"/>
      <c r="G1615" s="550"/>
    </row>
    <row r="1616" spans="1:7">
      <c r="A1616" s="185"/>
      <c r="B1616" s="185"/>
      <c r="C1616" s="185"/>
      <c r="D1616" s="185"/>
      <c r="E1616" s="185"/>
      <c r="F1616" s="185"/>
      <c r="G1616" s="550"/>
    </row>
    <row r="1617" spans="1:7" s="309" customFormat="1" ht="18.75" customHeight="1">
      <c r="A1617" s="730"/>
      <c r="B1617" s="499" t="str">
        <f>IF(MID(C1617,1,3)="KIT",_xlfn.XLOOKUP(C1617,Kits!C:C,Kits!B:B,"-",0,1),VLOOKUP(C1617,'Pricing source'!B:C,2,0))</f>
        <v>5025232915538</v>
      </c>
      <c r="C1617" s="529" t="s">
        <v>249</v>
      </c>
      <c r="D1617" s="529" t="s">
        <v>1231</v>
      </c>
      <c r="E1617" s="501" t="s">
        <v>1300</v>
      </c>
      <c r="F1617" s="502">
        <f>IFERROR(IF(MID(C1617,1,3)="KIT",VLOOKUP(C1617,Kits!C:P,14,0),VLOOKUP(C1617,'Pricing source'!B:L,3,0)),0)</f>
        <v>657</v>
      </c>
      <c r="G1617" s="550"/>
    </row>
    <row r="1618" spans="1:7">
      <c r="A1618" s="548"/>
      <c r="B1618" s="503" t="str">
        <f>IF(MID(C1618,1,3)="KIT",_xlfn.XLOOKUP(C1618,Kits!C:C,Kits!B:B,"-",0,1),VLOOKUP(C1618,'Pricing source'!B:C,2,0))</f>
        <v>5025232899333</v>
      </c>
      <c r="C1618" s="530" t="s">
        <v>250</v>
      </c>
      <c r="D1618" s="530" t="s">
        <v>1231</v>
      </c>
      <c r="E1618" s="504" t="s">
        <v>1301</v>
      </c>
      <c r="F1618" s="505">
        <f>IFERROR(IF(MID(C1618,1,3)="KIT",VLOOKUP(C1618,Kits!C:P,14,0),VLOOKUP(C1618,'Pricing source'!B:L,3,0)),0)</f>
        <v>670</v>
      </c>
      <c r="G1618" s="550"/>
    </row>
    <row r="1619" spans="1:7">
      <c r="A1619" s="548"/>
      <c r="B1619" s="503" t="str">
        <f>IF(MID(C1619,1,3)="KIT",_xlfn.XLOOKUP(C1619,Kits!C:C,Kits!B:B,"-",0,1),VLOOKUP(C1619,'Pricing source'!B:C,2,0))</f>
        <v>5025232899340</v>
      </c>
      <c r="C1619" s="530" t="s">
        <v>251</v>
      </c>
      <c r="D1619" s="530" t="s">
        <v>1231</v>
      </c>
      <c r="E1619" s="504" t="s">
        <v>1302</v>
      </c>
      <c r="F1619" s="505">
        <f>IFERROR(IF(MID(C1619,1,3)="KIT",VLOOKUP(C1619,Kits!C:P,14,0),VLOOKUP(C1619,'Pricing source'!B:L,3,0)),0)</f>
        <v>1348</v>
      </c>
      <c r="G1619" s="550"/>
    </row>
    <row r="1620" spans="1:7">
      <c r="A1620" s="548"/>
      <c r="B1620" s="503" t="str">
        <f>IF(MID(C1620,1,3)="KIT",_xlfn.XLOOKUP(C1620,Kits!C:C,Kits!B:B,"-",0,1),VLOOKUP(C1620,'Pricing source'!B:C,2,0))</f>
        <v>5025232920884</v>
      </c>
      <c r="C1620" s="530" t="s">
        <v>252</v>
      </c>
      <c r="D1620" s="530" t="s">
        <v>1231</v>
      </c>
      <c r="E1620" s="504" t="s">
        <v>1303</v>
      </c>
      <c r="F1620" s="505">
        <f>IFERROR(IF(MID(C1620,1,3)="KIT",VLOOKUP(C1620,Kits!C:P,14,0),VLOOKUP(C1620,'Pricing source'!B:L,3,0)),0)</f>
        <v>1404</v>
      </c>
      <c r="G1620" s="550"/>
    </row>
    <row r="1621" spans="1:7">
      <c r="A1621" s="548"/>
      <c r="B1621" s="503" t="str">
        <f>IF(MID(C1621,1,3)="KIT",_xlfn.XLOOKUP(C1621,Kits!C:C,Kits!B:B,"-",0,1),VLOOKUP(C1621,'Pricing source'!B:C,2,0))</f>
        <v>5025232920891</v>
      </c>
      <c r="C1621" s="530" t="s">
        <v>253</v>
      </c>
      <c r="D1621" s="530" t="s">
        <v>1231</v>
      </c>
      <c r="E1621" s="504" t="s">
        <v>1304</v>
      </c>
      <c r="F1621" s="505">
        <f>IFERROR(IF(MID(C1621,1,3)="KIT",VLOOKUP(C1621,Kits!C:P,14,0),VLOOKUP(C1621,'Pricing source'!B:L,3,0)),0)</f>
        <v>1417</v>
      </c>
      <c r="G1621" s="550"/>
    </row>
    <row r="1622" spans="1:7">
      <c r="A1622" s="548"/>
      <c r="B1622" s="503" t="str">
        <f>IF(MID(C1622,1,3)="KIT",_xlfn.XLOOKUP(C1622,Kits!C:C,Kits!B:B,"-",0,1),VLOOKUP(C1622,'Pricing source'!B:C,2,0))</f>
        <v>5025232941032</v>
      </c>
      <c r="C1622" s="530" t="s">
        <v>254</v>
      </c>
      <c r="D1622" s="530" t="s">
        <v>1231</v>
      </c>
      <c r="E1622" s="504" t="s">
        <v>1305</v>
      </c>
      <c r="F1622" s="505">
        <f>IFERROR(IF(MID(C1622,1,3)="KIT",VLOOKUP(C1622,Kits!C:P,14,0),VLOOKUP(C1622,'Pricing source'!B:L,3,0)),0)</f>
        <v>2102</v>
      </c>
      <c r="G1622" s="550"/>
    </row>
    <row r="1623" spans="1:7">
      <c r="A1623" s="548"/>
      <c r="B1623" s="503" t="str">
        <f>IF(MID(C1623,1,3)="KIT",_xlfn.XLOOKUP(C1623,Kits!C:C,Kits!B:B,"-",0,1),VLOOKUP(C1623,'Pricing source'!B:C,2,0))</f>
        <v>5025232941056</v>
      </c>
      <c r="C1623" s="530" t="s">
        <v>255</v>
      </c>
      <c r="D1623" s="530" t="s">
        <v>1231</v>
      </c>
      <c r="E1623" s="504" t="s">
        <v>1306</v>
      </c>
      <c r="F1623" s="505">
        <f>IFERROR(IF(MID(C1623,1,3)="KIT",VLOOKUP(C1623,Kits!C:P,14,0),VLOOKUP(C1623,'Pricing source'!B:L,3,0)),0)</f>
        <v>2784</v>
      </c>
      <c r="G1623" s="550"/>
    </row>
    <row r="1624" spans="1:7">
      <c r="A1624" s="548"/>
      <c r="B1624" s="503" t="str">
        <f>IF(MID(C1624,1,3)="KIT",_xlfn.XLOOKUP(C1624,Kits!C:C,Kits!B:B,"-",0,1),VLOOKUP(C1624,'Pricing source'!B:C,2,0))</f>
        <v>5025232941070</v>
      </c>
      <c r="C1624" s="530" t="s">
        <v>256</v>
      </c>
      <c r="D1624" s="530" t="s">
        <v>1231</v>
      </c>
      <c r="E1624" s="504" t="s">
        <v>1307</v>
      </c>
      <c r="F1624" s="505">
        <f>IFERROR(IF(MID(C1624,1,3)="KIT",VLOOKUP(C1624,Kits!C:P,14,0),VLOOKUP(C1624,'Pricing source'!B:L,3,0)),0)</f>
        <v>3989</v>
      </c>
      <c r="G1624" s="550"/>
    </row>
    <row r="1625" spans="1:7">
      <c r="A1625" s="548"/>
      <c r="B1625" s="503" t="str">
        <f>IF(MID(C1625,1,3)="KIT",_xlfn.XLOOKUP(C1625,Kits!C:C,Kits!B:B,"-",0,1),VLOOKUP(C1625,'Pricing source'!B:C,2,0))</f>
        <v>5025232941049</v>
      </c>
      <c r="C1625" s="530" t="s">
        <v>257</v>
      </c>
      <c r="D1625" s="530" t="s">
        <v>1231</v>
      </c>
      <c r="E1625" s="504" t="s">
        <v>1308</v>
      </c>
      <c r="F1625" s="505">
        <f>IFERROR(IF(MID(C1625,1,3)="KIT",VLOOKUP(C1625,Kits!C:P,14,0),VLOOKUP(C1625,'Pricing source'!B:L,3,0)),0)</f>
        <v>2466</v>
      </c>
      <c r="G1625" s="550"/>
    </row>
    <row r="1626" spans="1:7">
      <c r="A1626" s="548"/>
      <c r="B1626" s="503" t="str">
        <f>IF(MID(C1626,1,3)="KIT",_xlfn.XLOOKUP(C1626,Kits!C:C,Kits!B:B,"-",0,1),VLOOKUP(C1626,'Pricing source'!B:C,2,0))</f>
        <v>5025232941063</v>
      </c>
      <c r="C1626" s="530" t="s">
        <v>258</v>
      </c>
      <c r="D1626" s="530" t="s">
        <v>1231</v>
      </c>
      <c r="E1626" s="504" t="s">
        <v>1309</v>
      </c>
      <c r="F1626" s="505">
        <f>IFERROR(IF(MID(C1626,1,3)="KIT",VLOOKUP(C1626,Kits!C:P,14,0),VLOOKUP(C1626,'Pricing source'!B:L,3,0)),0)</f>
        <v>3198</v>
      </c>
      <c r="G1626" s="550"/>
    </row>
    <row r="1627" spans="1:7">
      <c r="A1627" s="548"/>
      <c r="B1627" s="527" t="str">
        <f>IF(MID(C1627,1,3)="KIT",_xlfn.XLOOKUP(C1627,Kits!C:C,Kits!B:B,"-",0,1),VLOOKUP(C1627,'Pricing source'!B:C,2,0))</f>
        <v>5025232941087</v>
      </c>
      <c r="C1627" s="532" t="s">
        <v>259</v>
      </c>
      <c r="D1627" s="532" t="s">
        <v>1231</v>
      </c>
      <c r="E1627" s="510" t="s">
        <v>1310</v>
      </c>
      <c r="F1627" s="511">
        <f>IFERROR(IF(MID(C1627,1,3)="KIT",VLOOKUP(C1627,Kits!C:P,14,0),VLOOKUP(C1627,'Pricing source'!B:L,3,0)),0)</f>
        <v>4330</v>
      </c>
      <c r="G1627" s="550"/>
    </row>
    <row r="1628" spans="1:7">
      <c r="A1628" s="548"/>
      <c r="B1628" s="550"/>
      <c r="C1628" s="548"/>
      <c r="D1628" s="548"/>
      <c r="E1628" s="550"/>
      <c r="F1628" s="558"/>
      <c r="G1628" s="550"/>
    </row>
    <row r="1629" spans="1:7" ht="18.75">
      <c r="A1629" s="555" t="s">
        <v>1311</v>
      </c>
      <c r="B1629" s="552"/>
      <c r="C1629" s="548"/>
      <c r="D1629" s="548"/>
      <c r="E1629" s="550"/>
      <c r="F1629" s="558"/>
      <c r="G1629" s="550"/>
    </row>
    <row r="1630" spans="1:7">
      <c r="A1630" s="185"/>
      <c r="B1630" s="185"/>
      <c r="C1630" s="185"/>
      <c r="D1630" s="185"/>
      <c r="E1630" s="185"/>
      <c r="F1630" s="185"/>
      <c r="G1630" s="550"/>
    </row>
    <row r="1631" spans="1:7">
      <c r="A1631" s="548"/>
      <c r="B1631" s="499" t="str">
        <f>IF(MID(C1631,1,3)="KIT",_xlfn.XLOOKUP(C1631,Kits!C:C,Kits!B:B,"-",0,1),VLOOKUP(C1631,'Pricing source'!B:C,2,0))</f>
        <v>5025232915507</v>
      </c>
      <c r="C1631" s="529" t="s">
        <v>238</v>
      </c>
      <c r="D1631" s="529" t="s">
        <v>1231</v>
      </c>
      <c r="E1631" s="501" t="s">
        <v>1301</v>
      </c>
      <c r="F1631" s="502">
        <f>IFERROR(IF(MID(C1631,1,3)="KIT",VLOOKUP(C1631,Kits!C:P,14,0),VLOOKUP(C1631,'Pricing source'!B:L,3,0)),0)</f>
        <v>2020</v>
      </c>
      <c r="G1631" s="550"/>
    </row>
    <row r="1632" spans="1:7">
      <c r="A1632" s="548"/>
      <c r="B1632" s="503" t="str">
        <f>IF(MID(C1632,1,3)="KIT",_xlfn.XLOOKUP(C1632,Kits!C:C,Kits!B:B,"-",0,1),VLOOKUP(C1632,'Pricing source'!B:C,2,0))</f>
        <v>5025232915514</v>
      </c>
      <c r="C1632" s="530" t="s">
        <v>239</v>
      </c>
      <c r="D1632" s="530" t="s">
        <v>1231</v>
      </c>
      <c r="E1632" s="504" t="s">
        <v>1302</v>
      </c>
      <c r="F1632" s="505">
        <f>IFERROR(IF(MID(C1632,1,3)="KIT",VLOOKUP(C1632,Kits!C:P,14,0),VLOOKUP(C1632,'Pricing source'!B:L,3,0)),0)</f>
        <v>2308</v>
      </c>
      <c r="G1632" s="550"/>
    </row>
    <row r="1633" spans="1:7">
      <c r="A1633" s="548"/>
      <c r="B1633" s="503" t="str">
        <f>IF(MID(C1633,1,3)="KIT",_xlfn.XLOOKUP(C1633,Kits!C:C,Kits!B:B,"-",0,1),VLOOKUP(C1633,'Pricing source'!B:C,2,0))</f>
        <v>5025232915521</v>
      </c>
      <c r="C1633" s="530" t="s">
        <v>240</v>
      </c>
      <c r="D1633" s="530" t="s">
        <v>1231</v>
      </c>
      <c r="E1633" s="504" t="s">
        <v>1303</v>
      </c>
      <c r="F1633" s="505">
        <f>IFERROR(IF(MID(C1633,1,3)="KIT",VLOOKUP(C1633,Kits!C:P,14,0),VLOOKUP(C1633,'Pricing source'!B:L,3,0)),0)</f>
        <v>2440</v>
      </c>
      <c r="G1633" s="550"/>
    </row>
    <row r="1634" spans="1:7">
      <c r="A1634" s="548"/>
      <c r="B1634" s="503" t="str">
        <f>IF(MID(C1634,1,3)="KIT",_xlfn.XLOOKUP(C1634,Kits!C:C,Kits!B:B,"-",0,1),VLOOKUP(C1634,'Pricing source'!B:C,2,0))</f>
        <v>5025232945429</v>
      </c>
      <c r="C1634" s="530" t="s">
        <v>241</v>
      </c>
      <c r="D1634" s="530" t="s">
        <v>1231</v>
      </c>
      <c r="E1634" s="504" t="s">
        <v>1304</v>
      </c>
      <c r="F1634" s="505">
        <f>IFERROR(IF(MID(C1634,1,3)="KIT",VLOOKUP(C1634,Kits!C:P,14,0),VLOOKUP(C1634,'Pricing source'!B:L,3,0)),0)</f>
        <v>3075</v>
      </c>
      <c r="G1634" s="550"/>
    </row>
    <row r="1635" spans="1:7">
      <c r="A1635" s="548"/>
      <c r="B1635" s="503" t="str">
        <f>IF(MID(C1635,1,3)="KIT",_xlfn.XLOOKUP(C1635,Kits!C:C,Kits!B:B,"-",0,1),VLOOKUP(C1635,'Pricing source'!B:C,2,0))</f>
        <v>5025232945368</v>
      </c>
      <c r="C1635" s="530" t="s">
        <v>242</v>
      </c>
      <c r="D1635" s="530" t="s">
        <v>1231</v>
      </c>
      <c r="E1635" s="504" t="s">
        <v>1305</v>
      </c>
      <c r="F1635" s="505">
        <f>IFERROR(IF(MID(C1635,1,3)="KIT",VLOOKUP(C1635,Kits!C:P,14,0),VLOOKUP(C1635,'Pricing source'!B:L,3,0)),0)</f>
        <v>3740</v>
      </c>
      <c r="G1635" s="550"/>
    </row>
    <row r="1636" spans="1:7">
      <c r="A1636" s="548"/>
      <c r="B1636" s="503" t="str">
        <f>IF(MID(C1636,1,3)="KIT",_xlfn.XLOOKUP(C1636,Kits!C:C,Kits!B:B,"-",0,1),VLOOKUP(C1636,'Pricing source'!B:C,2,0))</f>
        <v>5025232945382</v>
      </c>
      <c r="C1636" s="530" t="s">
        <v>243</v>
      </c>
      <c r="D1636" s="530" t="s">
        <v>1231</v>
      </c>
      <c r="E1636" s="504" t="s">
        <v>1306</v>
      </c>
      <c r="F1636" s="505">
        <f>IFERROR(IF(MID(C1636,1,3)="KIT",VLOOKUP(C1636,Kits!C:P,14,0),VLOOKUP(C1636,'Pricing source'!B:L,3,0)),0)</f>
        <v>4819</v>
      </c>
      <c r="G1636" s="550"/>
    </row>
    <row r="1637" spans="1:7">
      <c r="A1637" s="548"/>
      <c r="B1637" s="503" t="str">
        <f>IF(MID(C1637,1,3)="KIT",_xlfn.XLOOKUP(C1637,Kits!C:C,Kits!B:B,"-",0,1),VLOOKUP(C1637,'Pricing source'!B:C,2,0))</f>
        <v>5025232945405</v>
      </c>
      <c r="C1637" s="530" t="s">
        <v>244</v>
      </c>
      <c r="D1637" s="530" t="s">
        <v>1231</v>
      </c>
      <c r="E1637" s="504" t="s">
        <v>1307</v>
      </c>
      <c r="F1637" s="505">
        <f>IFERROR(IF(MID(C1637,1,3)="KIT",VLOOKUP(C1637,Kits!C:P,14,0),VLOOKUP(C1637,'Pricing source'!B:L,3,0)),0)</f>
        <v>6220</v>
      </c>
      <c r="G1637" s="550"/>
    </row>
    <row r="1638" spans="1:7">
      <c r="A1638" s="548"/>
      <c r="B1638" s="503" t="str">
        <f>IF(MID(C1638,1,3)="KIT",_xlfn.XLOOKUP(C1638,Kits!C:C,Kits!B:B,"-",0,1),VLOOKUP(C1638,'Pricing source'!B:C,2,0))</f>
        <v>5025232945436</v>
      </c>
      <c r="C1638" s="530" t="s">
        <v>245</v>
      </c>
      <c r="D1638" s="530" t="s">
        <v>1231</v>
      </c>
      <c r="E1638" s="504" t="s">
        <v>1312</v>
      </c>
      <c r="F1638" s="505">
        <f>IFERROR(IF(MID(C1638,1,3)="KIT",VLOOKUP(C1638,Kits!C:P,14,0),VLOOKUP(C1638,'Pricing source'!B:L,3,0)),0)</f>
        <v>3390</v>
      </c>
      <c r="G1638" s="550"/>
    </row>
    <row r="1639" spans="1:7">
      <c r="A1639" s="548"/>
      <c r="B1639" s="503" t="str">
        <f>IF(MID(C1639,1,3)="KIT",_xlfn.XLOOKUP(C1639,Kits!C:C,Kits!B:B,"-",0,1),VLOOKUP(C1639,'Pricing source'!B:C,2,0))</f>
        <v>5025232945375</v>
      </c>
      <c r="C1639" s="530" t="s">
        <v>246</v>
      </c>
      <c r="D1639" s="530" t="s">
        <v>1231</v>
      </c>
      <c r="E1639" s="504" t="s">
        <v>1308</v>
      </c>
      <c r="F1639" s="505">
        <f>IFERROR(IF(MID(C1639,1,3)="KIT",VLOOKUP(C1639,Kits!C:P,14,0),VLOOKUP(C1639,'Pricing source'!B:L,3,0)),0)</f>
        <v>4073</v>
      </c>
      <c r="G1639" s="550"/>
    </row>
    <row r="1640" spans="1:7">
      <c r="A1640" s="548"/>
      <c r="B1640" s="503" t="str">
        <f>IF(MID(C1640,1,3)="KIT",_xlfn.XLOOKUP(C1640,Kits!C:C,Kits!B:B,"-",0,1),VLOOKUP(C1640,'Pricing source'!B:C,2,0))</f>
        <v>5025232945399</v>
      </c>
      <c r="C1640" s="530" t="s">
        <v>247</v>
      </c>
      <c r="D1640" s="530" t="s">
        <v>1231</v>
      </c>
      <c r="E1640" s="504" t="s">
        <v>1309</v>
      </c>
      <c r="F1640" s="505">
        <f>IFERROR(IF(MID(C1640,1,3)="KIT",VLOOKUP(C1640,Kits!C:P,14,0),VLOOKUP(C1640,'Pricing source'!B:L,3,0)),0)</f>
        <v>5236</v>
      </c>
      <c r="G1640" s="550"/>
    </row>
    <row r="1641" spans="1:7">
      <c r="A1641" s="548"/>
      <c r="B1641" s="503" t="str">
        <f>IF(MID(C1641,1,3)="KIT",_xlfn.XLOOKUP(C1641,Kits!C:C,Kits!B:B,"-",0,1),VLOOKUP(C1641,'Pricing source'!B:C,2,0))</f>
        <v>5025232945412</v>
      </c>
      <c r="C1641" s="530" t="s">
        <v>248</v>
      </c>
      <c r="D1641" s="530" t="s">
        <v>1231</v>
      </c>
      <c r="E1641" s="504" t="s">
        <v>1310</v>
      </c>
      <c r="F1641" s="505">
        <f>IFERROR(IF(MID(C1641,1,3)="KIT",VLOOKUP(C1641,Kits!C:P,14,0),VLOOKUP(C1641,'Pricing source'!B:L,3,0)),0)</f>
        <v>6571</v>
      </c>
      <c r="G1641" s="550"/>
    </row>
    <row r="1642" spans="1:7">
      <c r="A1642" s="548"/>
      <c r="B1642" s="503" t="str">
        <f>IF(MID(C1642,1,3)="KIT",_xlfn.XLOOKUP(C1642,Kits!C:C,Kits!B:B,"-",0,1),VLOOKUP(C1642,'Pricing source'!B:C,2,0))</f>
        <v>5025232954469</v>
      </c>
      <c r="C1642" s="530" t="s">
        <v>282</v>
      </c>
      <c r="D1642" s="530" t="s">
        <v>1231</v>
      </c>
      <c r="E1642" s="504" t="s">
        <v>1313</v>
      </c>
      <c r="F1642" s="505">
        <f>IFERROR(IF(MID(C1642,1,3)="KIT",VLOOKUP(C1642,Kits!C:P,14,0),VLOOKUP(C1642,'Pricing source'!B:L,3,0)),0)</f>
        <v>5826</v>
      </c>
      <c r="G1642" s="550"/>
    </row>
    <row r="1643" spans="1:7">
      <c r="A1643" s="548"/>
      <c r="B1643" s="527" t="str">
        <f>IF(MID(C1643,1,3)="KIT",_xlfn.XLOOKUP(C1643,Kits!C:C,Kits!B:B,"-",0,1),VLOOKUP(C1643,'Pricing source'!B:C,2,0))</f>
        <v>5025232954476</v>
      </c>
      <c r="C1643" s="532" t="s">
        <v>283</v>
      </c>
      <c r="D1643" s="532" t="s">
        <v>1231</v>
      </c>
      <c r="E1643" s="510" t="s">
        <v>1314</v>
      </c>
      <c r="F1643" s="511">
        <f>IFERROR(IF(MID(C1643,1,3)="KIT",VLOOKUP(C1643,Kits!C:P,14,0),VLOOKUP(C1643,'Pricing source'!B:L,3,0)),0)</f>
        <v>6275</v>
      </c>
      <c r="G1643" s="550"/>
    </row>
    <row r="1644" spans="1:7">
      <c r="A1644" s="548"/>
      <c r="B1644" s="552"/>
      <c r="C1644" s="548"/>
      <c r="D1644" s="548"/>
      <c r="E1644" s="550"/>
      <c r="F1644" s="558"/>
      <c r="G1644" s="550"/>
    </row>
    <row r="1645" spans="1:7" ht="18.75">
      <c r="A1645" s="555" t="s">
        <v>1315</v>
      </c>
      <c r="B1645" s="552"/>
      <c r="C1645" s="548"/>
      <c r="D1645" s="548"/>
      <c r="E1645" s="550"/>
      <c r="F1645" s="558"/>
      <c r="G1645" s="550"/>
    </row>
    <row r="1646" spans="1:7">
      <c r="A1646" s="185"/>
      <c r="B1646" s="185"/>
      <c r="C1646" s="185"/>
      <c r="D1646" s="185"/>
      <c r="E1646" s="185"/>
      <c r="F1646" s="185"/>
      <c r="G1646" s="550"/>
    </row>
    <row r="1647" spans="1:7">
      <c r="A1647" s="788"/>
      <c r="B1647" s="552"/>
      <c r="C1647" s="548"/>
      <c r="D1647" s="548"/>
      <c r="E1647" s="550"/>
      <c r="F1647" s="558"/>
      <c r="G1647" s="550"/>
    </row>
    <row r="1648" spans="1:7">
      <c r="A1648" s="788" t="s">
        <v>2872</v>
      </c>
      <c r="B1648" s="552"/>
      <c r="C1648" s="548"/>
      <c r="D1648" s="548"/>
      <c r="E1648" s="550"/>
      <c r="F1648" s="558"/>
      <c r="G1648" s="550"/>
    </row>
    <row r="1649" spans="1:7">
      <c r="A1649" s="548"/>
      <c r="B1649" s="499" t="str">
        <f>IF(MID(C1649,1,3)="KIT",_xlfn.XLOOKUP(C1649,Kits!C:C,Kits!B:B,"-",0,1),VLOOKUP(C1649,'Pricing source'!B:C,2,0))</f>
        <v>5025232898831</v>
      </c>
      <c r="C1649" s="529" t="s">
        <v>260</v>
      </c>
      <c r="D1649" s="529"/>
      <c r="E1649" s="501" t="s">
        <v>4843</v>
      </c>
      <c r="F1649" s="502">
        <f>IFERROR(IF(MID(C1649,1,3)="KIT",VLOOKUP(C1649,Kits!C:P,14,0),VLOOKUP(C1649,'Pricing source'!B:L,3,0)),0)</f>
        <v>906</v>
      </c>
      <c r="G1649" s="550"/>
    </row>
    <row r="1650" spans="1:7">
      <c r="A1650" s="548"/>
      <c r="B1650" s="503" t="str">
        <f>IF(MID(C1650,1,3)="KIT",_xlfn.XLOOKUP(C1650,Kits!C:C,Kits!B:B,"-",0,1),VLOOKUP(C1650,'Pricing source'!B:C,2,0))</f>
        <v>5025232898824</v>
      </c>
      <c r="C1650" s="530" t="s">
        <v>261</v>
      </c>
      <c r="D1650" s="530"/>
      <c r="E1650" s="504" t="s">
        <v>4844</v>
      </c>
      <c r="F1650" s="505">
        <f>IFERROR(IF(MID(C1650,1,3)="KIT",VLOOKUP(C1650,Kits!C:P,14,0),VLOOKUP(C1650,'Pricing source'!B:L,3,0)),0)</f>
        <v>1092</v>
      </c>
      <c r="G1650" s="550"/>
    </row>
    <row r="1651" spans="1:7">
      <c r="A1651" s="548"/>
      <c r="B1651" s="527" t="str">
        <f>IF(MID(C1651,1,3)="KIT",_xlfn.XLOOKUP(C1651,Kits!C:C,Kits!B:B,"-",0,1),VLOOKUP(C1651,'Pricing source'!B:C,2,0))</f>
        <v>5025232898817</v>
      </c>
      <c r="C1651" s="532" t="s">
        <v>262</v>
      </c>
      <c r="D1651" s="532"/>
      <c r="E1651" s="510" t="s">
        <v>4845</v>
      </c>
      <c r="F1651" s="511">
        <f>IFERROR(IF(MID(C1651,1,3)="KIT",VLOOKUP(C1651,Kits!C:P,14,0),VLOOKUP(C1651,'Pricing source'!B:L,3,0)),0)</f>
        <v>1093</v>
      </c>
      <c r="G1651" s="550"/>
    </row>
    <row r="1652" spans="1:7">
      <c r="A1652" s="548"/>
      <c r="B1652" s="552"/>
      <c r="C1652" s="548"/>
      <c r="D1652" s="548"/>
      <c r="E1652" s="550"/>
      <c r="F1652" s="558"/>
      <c r="G1652" s="550"/>
    </row>
    <row r="1653" spans="1:7">
      <c r="A1653" s="788" t="s">
        <v>4835</v>
      </c>
      <c r="B1653" s="552"/>
      <c r="C1653" s="548"/>
      <c r="D1653" s="548"/>
      <c r="E1653" s="550"/>
      <c r="F1653" s="558"/>
      <c r="G1653" s="550"/>
    </row>
    <row r="1654" spans="1:7">
      <c r="A1654" s="548"/>
      <c r="B1654" s="499" t="str">
        <f>IF(MID(C1654,1,3)="KIT",_xlfn.XLOOKUP(C1654,Kits!C:C,Kits!B:B,"-",0,1),VLOOKUP(C1654,'Pricing source'!B:C,2,0))</f>
        <v>5025232898848</v>
      </c>
      <c r="C1654" s="529" t="s">
        <v>272</v>
      </c>
      <c r="D1654" s="529"/>
      <c r="E1654" s="501" t="s">
        <v>4836</v>
      </c>
      <c r="F1654" s="502">
        <f>IFERROR(IF(MID(C1654,1,3)="KIT",VLOOKUP(C1654,Kits!C:P,14,0),VLOOKUP(C1654,'Pricing source'!B:L,3,0)),0)</f>
        <v>1056</v>
      </c>
      <c r="G1654" s="550"/>
    </row>
    <row r="1655" spans="1:7">
      <c r="A1655" s="548"/>
      <c r="B1655" s="503" t="str">
        <f>IF(MID(C1655,1,3)="KIT",_xlfn.XLOOKUP(C1655,Kits!C:C,Kits!B:B,"-",0,1),VLOOKUP(C1655,'Pricing source'!B:C,2,0))</f>
        <v>5025232898855</v>
      </c>
      <c r="C1655" s="530" t="s">
        <v>273</v>
      </c>
      <c r="D1655" s="530"/>
      <c r="E1655" s="504" t="s">
        <v>4837</v>
      </c>
      <c r="F1655" s="505">
        <f>IFERROR(IF(MID(C1655,1,3)="KIT",VLOOKUP(C1655,Kits!C:P,14,0),VLOOKUP(C1655,'Pricing source'!B:L,3,0)),0)</f>
        <v>1076</v>
      </c>
      <c r="G1655" s="550"/>
    </row>
    <row r="1656" spans="1:7">
      <c r="A1656" s="548"/>
      <c r="B1656" s="527" t="str">
        <f>IF(MID(C1656,1,3)="KIT",_xlfn.XLOOKUP(C1656,Kits!C:C,Kits!B:B,"-",0,1),VLOOKUP(C1656,'Pricing source'!B:C,2,0))</f>
        <v>5025232898862</v>
      </c>
      <c r="C1656" s="532" t="s">
        <v>274</v>
      </c>
      <c r="D1656" s="532"/>
      <c r="E1656" s="510" t="s">
        <v>4838</v>
      </c>
      <c r="F1656" s="511">
        <f>IFERROR(IF(MID(C1656,1,3)="KIT",VLOOKUP(C1656,Kits!C:P,14,0),VLOOKUP(C1656,'Pricing source'!B:L,3,0)),0)</f>
        <v>1782</v>
      </c>
      <c r="G1656" s="550"/>
    </row>
    <row r="1657" spans="1:7">
      <c r="A1657" s="548"/>
      <c r="B1657" s="552"/>
      <c r="C1657" s="548"/>
      <c r="D1657" s="548"/>
      <c r="E1657" s="550"/>
      <c r="F1657" s="558"/>
      <c r="G1657" s="550"/>
    </row>
    <row r="1658" spans="1:7">
      <c r="A1658" s="788" t="s">
        <v>2873</v>
      </c>
      <c r="B1658" s="552"/>
      <c r="C1658" s="548"/>
      <c r="D1658" s="548"/>
      <c r="E1658" s="550"/>
      <c r="F1658" s="558"/>
      <c r="G1658" s="550"/>
    </row>
    <row r="1659" spans="1:7">
      <c r="A1659" s="548"/>
      <c r="B1659" s="499" t="str">
        <f>IF(MID(C1659,1,3)="KIT",_xlfn.XLOOKUP(C1659,Kits!C:C,Kits!B:B,"-",0,1),VLOOKUP(C1659,'Pricing source'!B:C,2,0))</f>
        <v>5025232915804</v>
      </c>
      <c r="C1659" s="529" t="s">
        <v>275</v>
      </c>
      <c r="D1659" s="529"/>
      <c r="E1659" s="501" t="s">
        <v>4846</v>
      </c>
      <c r="F1659" s="502">
        <f>IFERROR(IF(MID(C1659,1,3)="KIT",VLOOKUP(C1659,Kits!C:P,14,0),VLOOKUP(C1659,'Pricing source'!B:L,3,0)),0)</f>
        <v>1464</v>
      </c>
      <c r="G1659" s="550"/>
    </row>
    <row r="1660" spans="1:7">
      <c r="A1660" s="548"/>
      <c r="B1660" s="503" t="str">
        <f>IF(MID(C1660,1,3)="KIT",_xlfn.XLOOKUP(C1660,Kits!C:C,Kits!B:B,"-",0,1),VLOOKUP(C1660,'Pricing source'!B:C,2,0))</f>
        <v>5025232915811</v>
      </c>
      <c r="C1660" s="530" t="s">
        <v>276</v>
      </c>
      <c r="D1660" s="530"/>
      <c r="E1660" s="504" t="s">
        <v>4847</v>
      </c>
      <c r="F1660" s="505">
        <f>IFERROR(IF(MID(C1660,1,3)="KIT",VLOOKUP(C1660,Kits!C:P,14,0),VLOOKUP(C1660,'Pricing source'!B:L,3,0)),0)</f>
        <v>1837</v>
      </c>
      <c r="G1660" s="550"/>
    </row>
    <row r="1661" spans="1:7">
      <c r="A1661" s="548"/>
      <c r="B1661" s="527" t="str">
        <f>IF(MID(C1661,1,3)="KIT",_xlfn.XLOOKUP(C1661,Kits!C:C,Kits!B:B,"-",0,1),VLOOKUP(C1661,'Pricing source'!B:C,2,0))</f>
        <v>5025232915828</v>
      </c>
      <c r="C1661" s="532" t="s">
        <v>277</v>
      </c>
      <c r="D1661" s="532"/>
      <c r="E1661" s="510" t="s">
        <v>4848</v>
      </c>
      <c r="F1661" s="511">
        <f>IFERROR(IF(MID(C1661,1,3)="KIT",VLOOKUP(C1661,Kits!C:P,14,0),VLOOKUP(C1661,'Pricing source'!B:L,3,0)),0)</f>
        <v>2794</v>
      </c>
      <c r="G1661" s="550"/>
    </row>
    <row r="1662" spans="1:7">
      <c r="A1662" s="548"/>
      <c r="B1662" s="552"/>
      <c r="C1662" s="548"/>
      <c r="D1662" s="548"/>
      <c r="E1662" s="550"/>
      <c r="F1662" s="558"/>
      <c r="G1662" s="550"/>
    </row>
    <row r="1663" spans="1:7" ht="14.1" customHeight="1">
      <c r="A1663" s="788" t="s">
        <v>2874</v>
      </c>
      <c r="B1663" s="552"/>
      <c r="C1663" s="548"/>
      <c r="D1663" s="548"/>
      <c r="E1663" s="550"/>
      <c r="F1663" s="558"/>
      <c r="G1663" s="550"/>
    </row>
    <row r="1664" spans="1:7">
      <c r="A1664" s="548"/>
      <c r="B1664" s="499" t="str">
        <f>IF(MID(C1664,1,3)="KIT",_xlfn.XLOOKUP(C1664,Kits!C:C,Kits!B:B,"-",0,1),VLOOKUP(C1664,'Pricing source'!B:C,2,0))</f>
        <v>5025232914920</v>
      </c>
      <c r="C1664" s="529" t="s">
        <v>278</v>
      </c>
      <c r="D1664" s="529"/>
      <c r="E1664" s="501" t="s">
        <v>4849</v>
      </c>
      <c r="F1664" s="502">
        <f>IFERROR(IF(MID(C1664,1,3)="KIT",VLOOKUP(C1664,Kits!C:P,14,0),VLOOKUP(C1664,'Pricing source'!B:L,3,0)),0)</f>
        <v>940</v>
      </c>
      <c r="G1664" s="550"/>
    </row>
    <row r="1665" spans="1:7">
      <c r="A1665" s="548"/>
      <c r="B1665" s="527" t="str">
        <f>IF(MID(C1665,1,3)="KIT",_xlfn.XLOOKUP(C1665,Kits!C:C,Kits!B:B,"-",0,1),VLOOKUP(C1665,'Pricing source'!B:C,2,0))</f>
        <v>5025232914937</v>
      </c>
      <c r="C1665" s="532" t="s">
        <v>279</v>
      </c>
      <c r="D1665" s="532"/>
      <c r="E1665" s="510" t="s">
        <v>4850</v>
      </c>
      <c r="F1665" s="511">
        <f>IFERROR(IF(MID(C1665,1,3)="KIT",VLOOKUP(C1665,Kits!C:P,14,0),VLOOKUP(C1665,'Pricing source'!B:L,3,0)),0)</f>
        <v>2506</v>
      </c>
      <c r="G1665" s="550"/>
    </row>
    <row r="1666" spans="1:7">
      <c r="A1666" s="548"/>
      <c r="B1666" s="499" t="str">
        <f>IF(MID(C1666,1,3)="KIT",_xlfn.XLOOKUP(C1666,Kits!C:C,Kits!B:B,"-",0,1),VLOOKUP(C1666,'Pricing source'!B:C,2,0))</f>
        <v>5025232978472</v>
      </c>
      <c r="C1666" s="529" t="s">
        <v>3561</v>
      </c>
      <c r="D1666" s="529"/>
      <c r="E1666" s="501" t="s">
        <v>4839</v>
      </c>
      <c r="F1666" s="502">
        <f>IFERROR(IF(MID(C1666,1,3)="KIT",VLOOKUP(C1666,Kits!C:P,14,0),VLOOKUP(C1666,'Pricing source'!B:L,3,0)),0)</f>
        <v>978</v>
      </c>
      <c r="G1666" s="550"/>
    </row>
    <row r="1667" spans="1:7">
      <c r="A1667" s="548"/>
      <c r="B1667" s="527" t="str">
        <f>IF(MID(C1667,1,3)="KIT",_xlfn.XLOOKUP(C1667,Kits!C:C,Kits!B:B,"-",0,1),VLOOKUP(C1667,'Pricing source'!B:C,2,0))</f>
        <v>5025232978489</v>
      </c>
      <c r="C1667" s="532" t="s">
        <v>3562</v>
      </c>
      <c r="D1667" s="532"/>
      <c r="E1667" s="510" t="s">
        <v>4840</v>
      </c>
      <c r="F1667" s="511">
        <f>IFERROR(IF(MID(C1667,1,3)="KIT",VLOOKUP(C1667,Kits!C:P,14,0),VLOOKUP(C1667,'Pricing source'!B:L,3,0)),0)</f>
        <v>2582</v>
      </c>
      <c r="G1667" s="550"/>
    </row>
    <row r="1668" spans="1:7">
      <c r="A1668" s="548"/>
      <c r="B1668" s="552"/>
      <c r="C1668" s="548"/>
      <c r="D1668" s="548"/>
      <c r="E1668" s="550"/>
      <c r="F1668" s="558"/>
      <c r="G1668" s="550"/>
    </row>
    <row r="1669" spans="1:7" s="309" customFormat="1" ht="14.1" customHeight="1">
      <c r="A1669" s="814" t="s">
        <v>2875</v>
      </c>
      <c r="B1669" s="730"/>
      <c r="C1669" s="815"/>
      <c r="D1669" s="815"/>
      <c r="E1669" s="816"/>
      <c r="F1669" s="558"/>
      <c r="G1669" s="550"/>
    </row>
    <row r="1670" spans="1:7" s="309" customFormat="1">
      <c r="A1670" s="730"/>
      <c r="B1670" s="499" t="str">
        <f>IF(MID(C1670,1,3)="KIT",_xlfn.XLOOKUP(C1670,Kits!C:C,Kits!B:B,"-",0,1),VLOOKUP(C1670,'Pricing source'!B:C,2,0))</f>
        <v>5025232913848</v>
      </c>
      <c r="C1670" s="529" t="s">
        <v>267</v>
      </c>
      <c r="D1670" s="529"/>
      <c r="E1670" s="501" t="s">
        <v>3018</v>
      </c>
      <c r="F1670" s="502">
        <f>IFERROR(IF(MID(C1670,1,3)="KIT",VLOOKUP(C1670,Kits!C:P,14,0),VLOOKUP(C1670,'Pricing source'!B:L,3,0)),0)</f>
        <v>1012</v>
      </c>
      <c r="G1670" s="550"/>
    </row>
    <row r="1671" spans="1:7" s="309" customFormat="1">
      <c r="A1671" s="730"/>
      <c r="B1671" s="503" t="str">
        <f>IF(MID(C1671,1,3)="KIT",_xlfn.XLOOKUP(C1671,Kits!C:C,Kits!B:B,"-",0,1),VLOOKUP(C1671,'Pricing source'!B:C,2,0))</f>
        <v>5025232913855</v>
      </c>
      <c r="C1671" s="530" t="s">
        <v>268</v>
      </c>
      <c r="D1671" s="530"/>
      <c r="E1671" s="504" t="s">
        <v>3018</v>
      </c>
      <c r="F1671" s="505">
        <f>IFERROR(IF(MID(C1671,1,3)="KIT",VLOOKUP(C1671,Kits!C:P,14,0),VLOOKUP(C1671,'Pricing source'!B:L,3,0)),0)</f>
        <v>1167</v>
      </c>
      <c r="G1671" s="550"/>
    </row>
    <row r="1672" spans="1:7" s="309" customFormat="1">
      <c r="A1672" s="730"/>
      <c r="B1672" s="503" t="str">
        <f>IF(MID(C1672,1,3)="KIT",_xlfn.XLOOKUP(C1672,Kits!C:C,Kits!B:B,"-",0,1),VLOOKUP(C1672,'Pricing source'!B:C,2,0))</f>
        <v>5025232913862</v>
      </c>
      <c r="C1672" s="530" t="s">
        <v>269</v>
      </c>
      <c r="D1672" s="530"/>
      <c r="E1672" s="504" t="s">
        <v>3018</v>
      </c>
      <c r="F1672" s="505">
        <f>IFERROR(IF(MID(C1672,1,3)="KIT",VLOOKUP(C1672,Kits!C:P,14,0),VLOOKUP(C1672,'Pricing source'!B:L,3,0)),0)</f>
        <v>1214</v>
      </c>
      <c r="G1672" s="550"/>
    </row>
    <row r="1673" spans="1:7" s="309" customFormat="1">
      <c r="A1673" s="730"/>
      <c r="B1673" s="527" t="str">
        <f>IF(MID(C1673,1,3)="KIT",_xlfn.XLOOKUP(C1673,Kits!C:C,Kits!B:B,"-",0,1),VLOOKUP(C1673,'Pricing source'!B:C,2,0))</f>
        <v>5025232913879</v>
      </c>
      <c r="C1673" s="532" t="s">
        <v>270</v>
      </c>
      <c r="D1673" s="532"/>
      <c r="E1673" s="510" t="s">
        <v>3018</v>
      </c>
      <c r="F1673" s="511">
        <f>IFERROR(IF(MID(C1673,1,3)="KIT",VLOOKUP(C1673,Kits!C:P,14,0),VLOOKUP(C1673,'Pricing source'!B:L,3,0)),0)</f>
        <v>1381</v>
      </c>
      <c r="G1673" s="550"/>
    </row>
    <row r="1674" spans="1:7">
      <c r="A1674" s="550"/>
      <c r="B1674" s="550"/>
      <c r="C1674" s="548"/>
      <c r="D1674" s="548"/>
      <c r="E1674" s="550"/>
      <c r="F1674" s="558"/>
      <c r="G1674" s="550"/>
    </row>
    <row r="1675" spans="1:7">
      <c r="A1675" s="814" t="s">
        <v>2635</v>
      </c>
      <c r="B1675" s="1039"/>
      <c r="C1675" s="1040"/>
      <c r="D1675" s="1040"/>
      <c r="E1675" s="1039"/>
      <c r="F1675" s="1041"/>
      <c r="G1675" s="550"/>
    </row>
    <row r="1676" spans="1:7">
      <c r="A1676" s="550"/>
      <c r="B1676" s="524" t="str">
        <f>IF(MID(C1676,1,3)="KIT",_xlfn.XLOOKUP(C1676,Kits!C:C,Kits!B:B,"-",0,1),VLOOKUP(C1676,'Pricing source'!B:C,2,0))</f>
        <v>5025232954445</v>
      </c>
      <c r="C1676" s="534" t="s">
        <v>1404</v>
      </c>
      <c r="D1676" s="534"/>
      <c r="E1676" s="525" t="s">
        <v>4912</v>
      </c>
      <c r="F1676" s="526">
        <f>IFERROR(IF(MID(C1676,1,3)="KIT",VLOOKUP(C1676,Kits!C:P,14,0),VLOOKUP(C1676,'Pricing source'!B:L,3,0)),0)</f>
        <v>2919</v>
      </c>
      <c r="G1676" s="550"/>
    </row>
    <row r="1677" spans="1:7">
      <c r="A1677" s="550"/>
      <c r="B1677" s="527" t="str">
        <f>IF(MID(C1677,1,3)="KIT",_xlfn.XLOOKUP(C1677,Kits!C:C,Kits!B:B,"-",0,1),VLOOKUP(C1677,'Pricing source'!B:C,2,0))</f>
        <v>5025232954452</v>
      </c>
      <c r="C1677" s="532" t="s">
        <v>1405</v>
      </c>
      <c r="D1677" s="532"/>
      <c r="E1677" s="510" t="s">
        <v>4913</v>
      </c>
      <c r="F1677" s="511">
        <f>IFERROR(IF(MID(C1677,1,3)="KIT",VLOOKUP(C1677,Kits!C:P,14,0),VLOOKUP(C1677,'Pricing source'!B:L,3,0)),0)</f>
        <v>3472</v>
      </c>
      <c r="G1677" s="550"/>
    </row>
    <row r="1678" spans="1:7">
      <c r="A1678" s="550"/>
      <c r="B1678" s="550"/>
      <c r="C1678" s="548"/>
      <c r="D1678" s="548"/>
      <c r="E1678" s="550"/>
      <c r="F1678" s="558"/>
      <c r="G1678" s="550"/>
    </row>
    <row r="1679" spans="1:7">
      <c r="A1679" s="814" t="s">
        <v>4612</v>
      </c>
      <c r="B1679" s="550"/>
      <c r="C1679" s="548"/>
      <c r="D1679" s="548"/>
      <c r="E1679" s="550"/>
      <c r="F1679" s="558"/>
      <c r="G1679" s="550"/>
    </row>
    <row r="1680" spans="1:7">
      <c r="A1680" s="550"/>
      <c r="B1680" s="499" t="str">
        <f>IF(MID(C1680,1,3)="KIT",_xlfn.XLOOKUP(C1680,Kits!C:C,Kits!B:B,"-",0,1),VLOOKUP(C1680,'Pricing source'!B:C,2,0))</f>
        <v>4010869594196</v>
      </c>
      <c r="C1680" s="529" t="s">
        <v>3571</v>
      </c>
      <c r="D1680" s="529"/>
      <c r="E1680" s="501" t="s">
        <v>4935</v>
      </c>
      <c r="F1680" s="502">
        <f>IFERROR(IF(MID(C1680,1,3)="KIT",VLOOKUP(C1680,Kits!C:P,14,0),VLOOKUP(C1680,'Pricing source'!B:L,3,0)),0)</f>
        <v>7820</v>
      </c>
      <c r="G1680" s="550"/>
    </row>
    <row r="1681" spans="1:7">
      <c r="A1681" s="550"/>
      <c r="B1681" s="503" t="str">
        <f>IF(MID(C1681,1,3)="KIT",_xlfn.XLOOKUP(C1681,Kits!C:C,Kits!B:B,"-",0,1),VLOOKUP(C1681,'Pricing source'!B:C,2,0))</f>
        <v>4010869594202</v>
      </c>
      <c r="C1681" s="530" t="s">
        <v>3572</v>
      </c>
      <c r="D1681" s="530"/>
      <c r="E1681" s="504" t="s">
        <v>4936</v>
      </c>
      <c r="F1681" s="505">
        <f>IFERROR(IF(MID(C1681,1,3)="KIT",VLOOKUP(C1681,Kits!C:P,14,0),VLOOKUP(C1681,'Pricing source'!B:L,3,0)),0)</f>
        <v>11900</v>
      </c>
      <c r="G1681" s="550"/>
    </row>
    <row r="1682" spans="1:7">
      <c r="A1682" s="550"/>
      <c r="B1682" s="503" t="str">
        <f>IF(MID(C1682,1,3)="KIT",_xlfn.XLOOKUP(C1682,Kits!C:C,Kits!B:B,"-",0,1),VLOOKUP(C1682,'Pricing source'!B:C,2,0))</f>
        <v>4010869594219</v>
      </c>
      <c r="C1682" s="530" t="s">
        <v>3573</v>
      </c>
      <c r="D1682" s="530"/>
      <c r="E1682" s="504" t="s">
        <v>4937</v>
      </c>
      <c r="F1682" s="505">
        <f>IFERROR(IF(MID(C1682,1,3)="KIT",VLOOKUP(C1682,Kits!C:P,14,0),VLOOKUP(C1682,'Pricing source'!B:L,3,0)),0)</f>
        <v>7150</v>
      </c>
      <c r="G1682" s="550"/>
    </row>
    <row r="1683" spans="1:7">
      <c r="A1683" s="550"/>
      <c r="B1683" s="503" t="str">
        <f>IF(MID(C1683,1,3)="KIT",_xlfn.XLOOKUP(C1683,Kits!C:C,Kits!B:B,"-",0,1),VLOOKUP(C1683,'Pricing source'!B:C,2,0))</f>
        <v>4010869594226</v>
      </c>
      <c r="C1683" s="530" t="s">
        <v>3574</v>
      </c>
      <c r="D1683" s="530"/>
      <c r="E1683" s="504" t="s">
        <v>4938</v>
      </c>
      <c r="F1683" s="505">
        <f>IFERROR(IF(MID(C1683,1,3)="KIT",VLOOKUP(C1683,Kits!C:P,14,0),VLOOKUP(C1683,'Pricing source'!B:L,3,0)),0)</f>
        <v>10560</v>
      </c>
      <c r="G1683" s="550"/>
    </row>
    <row r="1684" spans="1:7">
      <c r="A1684" s="550"/>
      <c r="B1684" s="503" t="str">
        <f>IF(MID(C1684,1,3)="KIT",_xlfn.XLOOKUP(C1684,Kits!C:C,Kits!B:B,"-",0,1),VLOOKUP(C1684,'Pricing source'!B:C,2,0))</f>
        <v>4010869594233</v>
      </c>
      <c r="C1684" s="530" t="s">
        <v>3575</v>
      </c>
      <c r="D1684" s="530"/>
      <c r="E1684" s="504" t="s">
        <v>4939</v>
      </c>
      <c r="F1684" s="505">
        <f>IFERROR(IF(MID(C1684,1,3)="KIT",VLOOKUP(C1684,Kits!C:P,14,0),VLOOKUP(C1684,'Pricing source'!B:L,3,0)),0)</f>
        <v>5670</v>
      </c>
      <c r="G1684" s="550"/>
    </row>
    <row r="1685" spans="1:7">
      <c r="A1685" s="550"/>
      <c r="B1685" s="527" t="str">
        <f>IF(MID(C1685,1,3)="KIT",_xlfn.XLOOKUP(C1685,Kits!C:C,Kits!B:B,"-",0,1),VLOOKUP(C1685,'Pricing source'!B:C,2,0))</f>
        <v>4010869594240</v>
      </c>
      <c r="C1685" s="532" t="s">
        <v>3576</v>
      </c>
      <c r="D1685" s="532"/>
      <c r="E1685" s="510" t="s">
        <v>4940</v>
      </c>
      <c r="F1685" s="511">
        <f>IFERROR(IF(MID(C1685,1,3)="KIT",VLOOKUP(C1685,Kits!C:P,14,0),VLOOKUP(C1685,'Pricing source'!B:L,3,0)),0)</f>
        <v>7595</v>
      </c>
      <c r="G1685" s="550"/>
    </row>
    <row r="1686" spans="1:7">
      <c r="A1686" s="550"/>
      <c r="B1686" s="550"/>
      <c r="C1686" s="548"/>
      <c r="D1686" s="548"/>
      <c r="E1686" s="550"/>
      <c r="F1686" s="558"/>
      <c r="G1686" s="550"/>
    </row>
    <row r="1687" spans="1:7">
      <c r="A1687" s="550"/>
      <c r="B1687" s="550"/>
      <c r="C1687" s="548"/>
      <c r="D1687" s="548"/>
      <c r="E1687" s="550"/>
      <c r="F1687" s="558"/>
      <c r="G1687" s="550"/>
    </row>
    <row r="1688" spans="1:7" ht="18.75">
      <c r="A1688" s="555" t="s">
        <v>2636</v>
      </c>
      <c r="B1688" s="552"/>
      <c r="C1688" s="548"/>
      <c r="D1688" s="548"/>
      <c r="E1688" s="550"/>
      <c r="F1688" s="558"/>
      <c r="G1688" s="550"/>
    </row>
    <row r="1689" spans="1:7">
      <c r="A1689" s="185"/>
      <c r="B1689" s="185"/>
      <c r="C1689" s="185"/>
      <c r="D1689" s="185"/>
      <c r="E1689" s="185"/>
      <c r="F1689" s="185"/>
      <c r="G1689" s="550"/>
    </row>
    <row r="1690" spans="1:7">
      <c r="A1690" s="788"/>
      <c r="B1690" s="552"/>
      <c r="C1690" s="548"/>
      <c r="D1690" s="548"/>
      <c r="E1690" s="550"/>
      <c r="F1690" s="558"/>
      <c r="G1690" s="550"/>
    </row>
    <row r="1691" spans="1:7">
      <c r="A1691" s="788" t="s">
        <v>2637</v>
      </c>
      <c r="B1691" s="552"/>
      <c r="C1691" s="548"/>
      <c r="D1691" s="548"/>
      <c r="E1691" s="550"/>
      <c r="F1691" s="558"/>
      <c r="G1691" s="550"/>
    </row>
    <row r="1692" spans="1:7">
      <c r="A1692" s="548"/>
      <c r="B1692" s="503" t="str">
        <f>IF(MID(C1692,1,3)="KIT",_xlfn.XLOOKUP(C1692,Kits!C:C,Kits!B:B,"-",0,1),VLOOKUP(C1692,'Pricing source'!B:C,2,0))</f>
        <v>4010869555111</v>
      </c>
      <c r="C1692" s="530" t="s">
        <v>3585</v>
      </c>
      <c r="D1692" s="530" t="s">
        <v>1231</v>
      </c>
      <c r="E1692" s="504" t="s">
        <v>4931</v>
      </c>
      <c r="F1692" s="505">
        <f>IFERROR(IF(MID(C1692,1,3)="KIT",VLOOKUP(C1692,Kits!C:P,14,0),VLOOKUP(C1692,'Pricing source'!B:L,3,0)),0)</f>
        <v>6208</v>
      </c>
      <c r="G1692" s="550"/>
    </row>
    <row r="1693" spans="1:7">
      <c r="A1693" s="548"/>
      <c r="B1693" s="527" t="str">
        <f>IF(MID(C1693,1,3)="KIT",_xlfn.XLOOKUP(C1693,Kits!C:C,Kits!B:B,"-",0,1),VLOOKUP(C1693,'Pricing source'!B:C,2,0))</f>
        <v>4010869555104</v>
      </c>
      <c r="C1693" s="532" t="s">
        <v>3584</v>
      </c>
      <c r="D1693" s="532" t="s">
        <v>1231</v>
      </c>
      <c r="E1693" s="504" t="s">
        <v>4931</v>
      </c>
      <c r="F1693" s="511">
        <f>IFERROR(IF(MID(C1693,1,3)="KIT",VLOOKUP(C1693,Kits!C:P,14,0),VLOOKUP(C1693,'Pricing source'!B:L,3,0)),0)</f>
        <v>6894</v>
      </c>
      <c r="G1693" s="550"/>
    </row>
    <row r="1694" spans="1:7">
      <c r="A1694" s="548"/>
      <c r="B1694" s="550"/>
      <c r="C1694" s="548"/>
      <c r="D1694" s="548"/>
      <c r="E1694" s="550"/>
      <c r="F1694" s="558"/>
      <c r="G1694" s="550"/>
    </row>
    <row r="1695" spans="1:7">
      <c r="A1695" s="788" t="s">
        <v>2639</v>
      </c>
      <c r="B1695" s="550"/>
      <c r="C1695" s="548"/>
      <c r="D1695" s="548"/>
      <c r="E1695" s="550"/>
      <c r="F1695" s="558"/>
      <c r="G1695" s="550"/>
    </row>
    <row r="1696" spans="1:7">
      <c r="A1696" s="548"/>
      <c r="B1696" s="499" t="str">
        <f>IF(MID(C1696,1,3)="KIT",_xlfn.XLOOKUP(C1696,Kits!C:C,Kits!B:B,"-",0,1),VLOOKUP(C1696,'Pricing source'!B:C,2,0))</f>
        <v>4010869203081</v>
      </c>
      <c r="C1696" s="529" t="s">
        <v>715</v>
      </c>
      <c r="D1696" s="529" t="s">
        <v>1231</v>
      </c>
      <c r="E1696" s="501" t="s">
        <v>2257</v>
      </c>
      <c r="F1696" s="502">
        <f>IFERROR(IF(MID(C1696,1,3)="KIT",VLOOKUP(C1696,Kits!C:P,14,0),VLOOKUP(C1696,'Pricing source'!B:L,3,0)),0)</f>
        <v>1246</v>
      </c>
      <c r="G1696" s="550"/>
    </row>
    <row r="1697" spans="1:7">
      <c r="A1697" s="548"/>
      <c r="B1697" s="503" t="str">
        <f>IF(MID(C1697,1,3)="KIT",_xlfn.XLOOKUP(C1697,Kits!C:C,Kits!B:B,"-",0,1),VLOOKUP(C1697,'Pricing source'!B:C,2,0))</f>
        <v>4010869203906</v>
      </c>
      <c r="C1697" s="530" t="s">
        <v>716</v>
      </c>
      <c r="D1697" s="530" t="s">
        <v>1231</v>
      </c>
      <c r="E1697" s="504" t="s">
        <v>2258</v>
      </c>
      <c r="F1697" s="505">
        <f>IFERROR(IF(MID(C1697,1,3)="KIT",VLOOKUP(C1697,Kits!C:P,14,0),VLOOKUP(C1697,'Pricing source'!B:L,3,0)),0)</f>
        <v>1449</v>
      </c>
      <c r="G1697" s="550"/>
    </row>
    <row r="1698" spans="1:7">
      <c r="A1698" s="548"/>
      <c r="B1698" s="503" t="str">
        <f>IF(MID(C1698,1,3)="KIT",_xlfn.XLOOKUP(C1698,Kits!C:C,Kits!B:B,"-",0,1),VLOOKUP(C1698,'Pricing source'!B:C,2,0))</f>
        <v>4010869203074</v>
      </c>
      <c r="C1698" s="530" t="s">
        <v>714</v>
      </c>
      <c r="D1698" s="530" t="s">
        <v>1231</v>
      </c>
      <c r="E1698" s="504" t="s">
        <v>2258</v>
      </c>
      <c r="F1698" s="505">
        <f>IFERROR(IF(MID(C1698,1,3)="KIT",VLOOKUP(C1698,Kits!C:P,14,0),VLOOKUP(C1698,'Pricing source'!B:L,3,0)),0)</f>
        <v>1739</v>
      </c>
      <c r="G1698" s="550"/>
    </row>
    <row r="1699" spans="1:7">
      <c r="A1699" s="548"/>
      <c r="B1699" s="527" t="str">
        <f>IF(MID(C1699,1,3)="KIT",_xlfn.XLOOKUP(C1699,Kits!C:C,Kits!B:B,"-",0,1),VLOOKUP(C1699,'Pricing source'!B:C,2,0))</f>
        <v>4010869375825</v>
      </c>
      <c r="C1699" s="532" t="s">
        <v>398</v>
      </c>
      <c r="D1699" s="532" t="s">
        <v>1231</v>
      </c>
      <c r="E1699" s="510" t="s">
        <v>2259</v>
      </c>
      <c r="F1699" s="511">
        <f>IFERROR(IF(MID(C1699,1,3)="KIT",VLOOKUP(C1699,Kits!C:P,14,0),VLOOKUP(C1699,'Pricing source'!B:L,3,0)),0)</f>
        <v>1449</v>
      </c>
      <c r="G1699" s="550"/>
    </row>
    <row r="1700" spans="1:7">
      <c r="A1700" s="548"/>
      <c r="B1700" s="788"/>
      <c r="C1700" s="548"/>
      <c r="D1700" s="552"/>
      <c r="E1700" s="550"/>
      <c r="F1700" s="558"/>
      <c r="G1700" s="550"/>
    </row>
    <row r="1701" spans="1:7">
      <c r="A1701" s="788" t="s">
        <v>2640</v>
      </c>
      <c r="B1701" s="550"/>
      <c r="C1701" s="548"/>
      <c r="D1701" s="548"/>
      <c r="E1701" s="550"/>
      <c r="F1701" s="558"/>
      <c r="G1701" s="550"/>
    </row>
    <row r="1702" spans="1:7">
      <c r="A1702" s="548"/>
      <c r="B1702" s="499" t="str">
        <f>IF(MID(C1702,1,3)="KIT",_xlfn.XLOOKUP(C1702,Kits!C:C,Kits!B:B,"-",0,1),VLOOKUP(C1702,'Pricing source'!B:C,2,0))</f>
        <v>4010869383059</v>
      </c>
      <c r="C1702" s="529" t="s">
        <v>399</v>
      </c>
      <c r="D1702" s="529" t="s">
        <v>1231</v>
      </c>
      <c r="E1702" s="501" t="s">
        <v>2260</v>
      </c>
      <c r="F1702" s="502">
        <f>IFERROR(IF(MID(C1702,1,3)="KIT",VLOOKUP(C1702,Kits!C:P,14,0),VLOOKUP(C1702,'Pricing source'!B:L,3,0)),0)</f>
        <v>7479</v>
      </c>
      <c r="G1702" s="550"/>
    </row>
    <row r="1703" spans="1:7">
      <c r="A1703" s="548"/>
      <c r="B1703" s="503" t="str">
        <f>IF(MID(C1703,1,3)="KIT",_xlfn.XLOOKUP(C1703,Kits!C:C,Kits!B:B,"-",0,1),VLOOKUP(C1703,'Pricing source'!B:C,2,0))</f>
        <v>4010869383028</v>
      </c>
      <c r="C1703" s="530" t="s">
        <v>401</v>
      </c>
      <c r="D1703" s="530" t="s">
        <v>1231</v>
      </c>
      <c r="E1703" s="504" t="s">
        <v>2261</v>
      </c>
      <c r="F1703" s="505">
        <f>IFERROR(IF(MID(C1703,1,3)="KIT",VLOOKUP(C1703,Kits!C:P,14,0),VLOOKUP(C1703,'Pricing source'!B:L,3,0)),0)</f>
        <v>9566</v>
      </c>
      <c r="G1703" s="550"/>
    </row>
    <row r="1704" spans="1:7">
      <c r="A1704" s="548"/>
      <c r="B1704" s="503" t="str">
        <f>IF(MID(C1704,1,3)="KIT",_xlfn.XLOOKUP(C1704,Kits!C:C,Kits!B:B,"-",0,1),VLOOKUP(C1704,'Pricing source'!B:C,2,0))</f>
        <v>4010869382991</v>
      </c>
      <c r="C1704" s="530" t="s">
        <v>403</v>
      </c>
      <c r="D1704" s="530" t="s">
        <v>1231</v>
      </c>
      <c r="E1704" s="504" t="s">
        <v>2262</v>
      </c>
      <c r="F1704" s="505">
        <f>IFERROR(IF(MID(C1704,1,3)="KIT",VLOOKUP(C1704,Kits!C:P,14,0),VLOOKUP(C1704,'Pricing source'!B:L,3,0)),0)</f>
        <v>10095</v>
      </c>
      <c r="G1704" s="550"/>
    </row>
    <row r="1705" spans="1:7">
      <c r="A1705" s="548"/>
      <c r="B1705" s="503" t="str">
        <f>IF(MID(C1705,1,3)="KIT",_xlfn.XLOOKUP(C1705,Kits!C:C,Kits!B:B,"-",0,1),VLOOKUP(C1705,'Pricing source'!B:C,2,0))</f>
        <v>4010869383066</v>
      </c>
      <c r="C1705" s="530" t="s">
        <v>405</v>
      </c>
      <c r="D1705" s="530" t="s">
        <v>1231</v>
      </c>
      <c r="E1705" s="504" t="s">
        <v>2263</v>
      </c>
      <c r="F1705" s="505">
        <f>IFERROR(IF(MID(C1705,1,3)="KIT",VLOOKUP(C1705,Kits!C:P,14,0),VLOOKUP(C1705,'Pricing source'!B:L,3,0)),0)</f>
        <v>11952</v>
      </c>
      <c r="G1705" s="550"/>
    </row>
    <row r="1706" spans="1:7">
      <c r="A1706" s="548"/>
      <c r="B1706" s="503" t="str">
        <f>IF(MID(C1706,1,3)="KIT",_xlfn.XLOOKUP(C1706,Kits!C:C,Kits!B:B,"-",0,1),VLOOKUP(C1706,'Pricing source'!B:C,2,0))</f>
        <v>4010869383011</v>
      </c>
      <c r="C1706" s="530" t="s">
        <v>400</v>
      </c>
      <c r="D1706" s="530" t="s">
        <v>1231</v>
      </c>
      <c r="E1706" s="504" t="s">
        <v>2264</v>
      </c>
      <c r="F1706" s="505">
        <f>IFERROR(IF(MID(C1706,1,3)="KIT",VLOOKUP(C1706,Kits!C:P,14,0),VLOOKUP(C1706,'Pricing source'!B:L,3,0)),0)</f>
        <v>7734</v>
      </c>
      <c r="G1706" s="550"/>
    </row>
    <row r="1707" spans="1:7">
      <c r="A1707" s="548"/>
      <c r="B1707" s="503" t="str">
        <f>IF(MID(C1707,1,3)="KIT",_xlfn.XLOOKUP(C1707,Kits!C:C,Kits!B:B,"-",0,1),VLOOKUP(C1707,'Pricing source'!B:C,2,0))</f>
        <v>4010869383004</v>
      </c>
      <c r="C1707" s="530" t="s">
        <v>402</v>
      </c>
      <c r="D1707" s="530" t="s">
        <v>1231</v>
      </c>
      <c r="E1707" s="504" t="s">
        <v>2265</v>
      </c>
      <c r="F1707" s="505">
        <f>IFERROR(IF(MID(C1707,1,3)="KIT",VLOOKUP(C1707,Kits!C:P,14,0),VLOOKUP(C1707,'Pricing source'!B:L,3,0)),0)</f>
        <v>9287</v>
      </c>
      <c r="G1707" s="550"/>
    </row>
    <row r="1708" spans="1:7">
      <c r="A1708" s="548"/>
      <c r="B1708" s="503" t="str">
        <f>IF(MID(C1708,1,3)="KIT",_xlfn.XLOOKUP(C1708,Kits!C:C,Kits!B:B,"-",0,1),VLOOKUP(C1708,'Pricing source'!B:C,2,0))</f>
        <v>4010869383035</v>
      </c>
      <c r="C1708" s="530" t="s">
        <v>404</v>
      </c>
      <c r="D1708" s="530" t="s">
        <v>1231</v>
      </c>
      <c r="E1708" s="504" t="s">
        <v>2266</v>
      </c>
      <c r="F1708" s="505">
        <f>IFERROR(IF(MID(C1708,1,3)="KIT",VLOOKUP(C1708,Kits!C:P,14,0),VLOOKUP(C1708,'Pricing source'!B:L,3,0)),0)</f>
        <v>11421</v>
      </c>
      <c r="G1708" s="550"/>
    </row>
    <row r="1709" spans="1:7">
      <c r="A1709" s="548"/>
      <c r="B1709" s="527" t="str">
        <f>IF(MID(C1709,1,3)="KIT",_xlfn.XLOOKUP(C1709,Kits!C:C,Kits!B:B,"-",0,1),VLOOKUP(C1709,'Pricing source'!B:C,2,0))</f>
        <v>4010869383042</v>
      </c>
      <c r="C1709" s="532" t="s">
        <v>406</v>
      </c>
      <c r="D1709" s="532" t="s">
        <v>1231</v>
      </c>
      <c r="E1709" s="510" t="s">
        <v>2267</v>
      </c>
      <c r="F1709" s="511">
        <f>IFERROR(IF(MID(C1709,1,3)="KIT",VLOOKUP(C1709,Kits!C:P,14,0),VLOOKUP(C1709,'Pricing source'!B:L,3,0)),0)</f>
        <v>15250</v>
      </c>
      <c r="G1709" s="550"/>
    </row>
    <row r="1710" spans="1:7">
      <c r="A1710" s="548"/>
      <c r="B1710" s="552"/>
      <c r="C1710" s="548"/>
      <c r="D1710" s="552"/>
      <c r="E1710" s="550"/>
      <c r="F1710" s="558"/>
      <c r="G1710" s="550"/>
    </row>
    <row r="1711" spans="1:7">
      <c r="A1711" s="788" t="s">
        <v>4613</v>
      </c>
      <c r="B1711" s="552"/>
      <c r="C1711" s="548"/>
      <c r="D1711" s="552"/>
      <c r="E1711" s="550"/>
      <c r="F1711" s="558"/>
      <c r="G1711" s="550"/>
    </row>
    <row r="1712" spans="1:7">
      <c r="A1712" s="548"/>
      <c r="B1712" s="499" t="str">
        <f>IF(MID(C1712,1,3)="KIT",_xlfn.XLOOKUP(C1712,Kits!C:C,Kits!B:B,"-",0,1),VLOOKUP(C1712,'Pricing source'!B:C,2,0))</f>
        <v>4010869596275</v>
      </c>
      <c r="C1712" s="529" t="s">
        <v>3578</v>
      </c>
      <c r="D1712" s="529"/>
      <c r="E1712" s="501" t="s">
        <v>3883</v>
      </c>
      <c r="F1712" s="502">
        <f>IFERROR(IF(MID(C1712,1,3)="KIT",VLOOKUP(C1712,Kits!C:P,14,0),VLOOKUP(C1712,'Pricing source'!B:L,3,0)),0)</f>
        <v>613</v>
      </c>
      <c r="G1712" s="550"/>
    </row>
    <row r="1713" spans="1:7">
      <c r="A1713" s="548"/>
      <c r="B1713" s="503" t="str">
        <f>IF(MID(C1713,1,3)="KIT",_xlfn.XLOOKUP(C1713,Kits!C:C,Kits!B:B,"-",0,1),VLOOKUP(C1713,'Pricing source'!B:C,2,0))</f>
        <v>4010869596268</v>
      </c>
      <c r="C1713" s="530" t="s">
        <v>3577</v>
      </c>
      <c r="D1713" s="530"/>
      <c r="E1713" s="504" t="s">
        <v>3878</v>
      </c>
      <c r="F1713" s="505">
        <f>IFERROR(IF(MID(C1713,1,3)="KIT",VLOOKUP(C1713,Kits!C:P,14,0),VLOOKUP(C1713,'Pricing source'!B:L,3,0)),0)</f>
        <v>76</v>
      </c>
      <c r="G1713" s="550"/>
    </row>
    <row r="1714" spans="1:7">
      <c r="A1714" s="548"/>
      <c r="B1714" s="503" t="str">
        <f>IF(MID(C1714,1,3)="KIT",_xlfn.XLOOKUP(C1714,Kits!C:C,Kits!B:B,"-",0,1),VLOOKUP(C1714,'Pricing source'!B:C,2,0))</f>
        <v>4010869596282</v>
      </c>
      <c r="C1714" s="530" t="s">
        <v>3579</v>
      </c>
      <c r="D1714" s="530"/>
      <c r="E1714" s="504" t="s">
        <v>3879</v>
      </c>
      <c r="F1714" s="505">
        <f>IFERROR(IF(MID(C1714,1,3)="KIT",VLOOKUP(C1714,Kits!C:P,14,0),VLOOKUP(C1714,'Pricing source'!B:L,3,0)),0)</f>
        <v>417</v>
      </c>
      <c r="G1714" s="550"/>
    </row>
    <row r="1715" spans="1:7">
      <c r="A1715" s="548"/>
      <c r="B1715" s="503" t="str">
        <f>IF(MID(C1715,1,3)="KIT",_xlfn.XLOOKUP(C1715,Kits!C:C,Kits!B:B,"-",0,1),VLOOKUP(C1715,'Pricing source'!B:C,2,0))</f>
        <v>4010869596299</v>
      </c>
      <c r="C1715" s="530" t="s">
        <v>3580</v>
      </c>
      <c r="D1715" s="530"/>
      <c r="E1715" s="504" t="s">
        <v>3880</v>
      </c>
      <c r="F1715" s="505">
        <f>IFERROR(IF(MID(C1715,1,3)="KIT",VLOOKUP(C1715,Kits!C:P,14,0),VLOOKUP(C1715,'Pricing source'!B:L,3,0)),0)</f>
        <v>688</v>
      </c>
      <c r="G1715" s="550"/>
    </row>
    <row r="1716" spans="1:7">
      <c r="A1716" s="548"/>
      <c r="B1716" s="503" t="str">
        <f>IF(MID(C1716,1,3)="KIT",_xlfn.XLOOKUP(C1716,Kits!C:C,Kits!B:B,"-",0,1),VLOOKUP(C1716,'Pricing source'!B:C,2,0))</f>
        <v>4010869596305</v>
      </c>
      <c r="C1716" s="530" t="s">
        <v>3581</v>
      </c>
      <c r="D1716" s="530"/>
      <c r="E1716" s="504" t="s">
        <v>3882</v>
      </c>
      <c r="F1716" s="505">
        <f>IFERROR(IF(MID(C1716,1,3)="KIT",VLOOKUP(C1716,Kits!C:P,14,0),VLOOKUP(C1716,'Pricing source'!B:L,3,0)),0)</f>
        <v>1286</v>
      </c>
      <c r="G1716" s="550"/>
    </row>
    <row r="1717" spans="1:7">
      <c r="A1717" s="548"/>
      <c r="B1717" s="527" t="str">
        <f>IF(MID(C1717,1,3)="KIT",_xlfn.XLOOKUP(C1717,Kits!C:C,Kits!B:B,"-",0,1),VLOOKUP(C1717,'Pricing source'!B:C,2,0))</f>
        <v>4010869596312</v>
      </c>
      <c r="C1717" s="532" t="s">
        <v>3582</v>
      </c>
      <c r="D1717" s="532"/>
      <c r="E1717" s="510" t="s">
        <v>3881</v>
      </c>
      <c r="F1717" s="511">
        <f>IFERROR(IF(MID(C1717,1,3)="KIT",VLOOKUP(C1717,Kits!C:P,14,0),VLOOKUP(C1717,'Pricing source'!B:L,3,0)),0)</f>
        <v>234</v>
      </c>
      <c r="G1717" s="550"/>
    </row>
    <row r="1718" spans="1:7">
      <c r="A1718" s="548"/>
      <c r="B1718" s="552"/>
      <c r="C1718" s="548"/>
      <c r="D1718" s="548"/>
      <c r="E1718" s="550"/>
      <c r="F1718" s="558"/>
      <c r="G1718" s="550"/>
    </row>
    <row r="1719" spans="1:7">
      <c r="A1719" s="548"/>
      <c r="B1719" s="552"/>
      <c r="C1719" s="548"/>
      <c r="D1719" s="548"/>
      <c r="E1719" s="550"/>
      <c r="F1719" s="558"/>
      <c r="G1719" s="550"/>
    </row>
    <row r="1720" spans="1:7" ht="21">
      <c r="A1720" s="224"/>
      <c r="B1720" s="224" t="s">
        <v>1173</v>
      </c>
      <c r="C1720" s="224"/>
      <c r="D1720" s="224"/>
      <c r="E1720" s="224"/>
      <c r="F1720" s="224"/>
      <c r="G1720" s="550"/>
    </row>
    <row r="1721" spans="1:7" ht="18.75">
      <c r="A1721" s="555"/>
      <c r="B1721" s="548"/>
      <c r="C1721" s="548"/>
      <c r="D1721" s="817"/>
      <c r="E1721" s="550"/>
      <c r="F1721" s="558"/>
      <c r="G1721" s="550"/>
    </row>
    <row r="1722" spans="1:7" ht="18.75">
      <c r="A1722" s="555" t="s">
        <v>1174</v>
      </c>
      <c r="B1722" s="548"/>
      <c r="C1722" s="548"/>
      <c r="D1722" s="817"/>
      <c r="E1722" s="550"/>
      <c r="F1722" s="558"/>
      <c r="G1722" s="550"/>
    </row>
    <row r="1723" spans="1:7" ht="18.75">
      <c r="A1723" s="230"/>
      <c r="B1723" s="230"/>
      <c r="C1723" s="231"/>
      <c r="D1723" s="230"/>
      <c r="E1723" s="231"/>
      <c r="F1723" s="230"/>
      <c r="G1723" s="550"/>
    </row>
    <row r="1724" spans="1:7">
      <c r="A1724" s="788"/>
      <c r="B1724" s="548" t="s">
        <v>1049</v>
      </c>
      <c r="C1724" s="548"/>
      <c r="D1724" s="552"/>
      <c r="E1724" s="550"/>
      <c r="F1724" s="558"/>
      <c r="G1724" s="550"/>
    </row>
    <row r="1725" spans="1:7">
      <c r="A1725" s="788" t="s">
        <v>1175</v>
      </c>
      <c r="B1725" s="548"/>
      <c r="C1725" s="548"/>
      <c r="D1725" s="552"/>
      <c r="E1725" s="550"/>
      <c r="F1725" s="558"/>
      <c r="G1725" s="550"/>
    </row>
    <row r="1726" spans="1:7">
      <c r="A1726" s="548"/>
      <c r="B1726" s="499" t="str">
        <f>IF(MID(C1726,1,3)="KIT",_xlfn.XLOOKUP(C1726,Kits!C:C,Kits!B:B,"-",0,1),VLOOKUP(C1726,'Pricing source'!B:C,2,0))</f>
        <v>5025232937882</v>
      </c>
      <c r="C1726" s="529" t="s">
        <v>446</v>
      </c>
      <c r="D1726" s="529" t="s">
        <v>1231</v>
      </c>
      <c r="E1726" s="501" t="s">
        <v>2268</v>
      </c>
      <c r="F1726" s="502">
        <f>IFERROR(IF(MID(C1726,1,3)="KIT",VLOOKUP(C1726,Kits!C:P,14,0),VLOOKUP(C1726,'Pricing source'!B:L,3,0)),0)</f>
        <v>6832</v>
      </c>
      <c r="G1726" s="550"/>
    </row>
    <row r="1727" spans="1:7">
      <c r="A1727" s="548"/>
      <c r="B1727" s="503" t="str">
        <f>IF(MID(C1727,1,3)="KIT",_xlfn.XLOOKUP(C1727,Kits!C:C,Kits!B:B,"-",0,1),VLOOKUP(C1727,'Pricing source'!B:C,2,0))</f>
        <v>5025232937905</v>
      </c>
      <c r="C1727" s="530" t="s">
        <v>448</v>
      </c>
      <c r="D1727" s="530" t="s">
        <v>1231</v>
      </c>
      <c r="E1727" s="504" t="s">
        <v>2269</v>
      </c>
      <c r="F1727" s="505">
        <f>IFERROR(IF(MID(C1727,1,3)="KIT",VLOOKUP(C1727,Kits!C:P,14,0),VLOOKUP(C1727,'Pricing source'!B:L,3,0)),0)</f>
        <v>7259</v>
      </c>
      <c r="G1727" s="550"/>
    </row>
    <row r="1728" spans="1:7">
      <c r="A1728" s="548"/>
      <c r="B1728" s="503" t="str">
        <f>IF(MID(C1728,1,3)="KIT",_xlfn.XLOOKUP(C1728,Kits!C:C,Kits!B:B,"-",0,1),VLOOKUP(C1728,'Pricing source'!B:C,2,0))</f>
        <v>5025232937875</v>
      </c>
      <c r="C1728" s="530" t="s">
        <v>450</v>
      </c>
      <c r="D1728" s="530" t="s">
        <v>1231</v>
      </c>
      <c r="E1728" s="504" t="s">
        <v>2270</v>
      </c>
      <c r="F1728" s="505">
        <f>IFERROR(IF(MID(C1728,1,3)="KIT",VLOOKUP(C1728,Kits!C:P,14,0),VLOOKUP(C1728,'Pricing source'!B:L,3,0)),0)</f>
        <v>8293</v>
      </c>
      <c r="G1728" s="550"/>
    </row>
    <row r="1729" spans="1:7">
      <c r="A1729" s="548"/>
      <c r="B1729" s="503" t="str">
        <f>IF(MID(C1729,1,3)="KIT",_xlfn.XLOOKUP(C1729,Kits!C:C,Kits!B:B,"-",0,1),VLOOKUP(C1729,'Pricing source'!B:C,2,0))</f>
        <v>5025232937899</v>
      </c>
      <c r="C1729" s="530" t="s">
        <v>454</v>
      </c>
      <c r="D1729" s="530" t="s">
        <v>1231</v>
      </c>
      <c r="E1729" s="504" t="s">
        <v>2271</v>
      </c>
      <c r="F1729" s="505">
        <f>IFERROR(IF(MID(C1729,1,3)="KIT",VLOOKUP(C1729,Kits!C:P,14,0),VLOOKUP(C1729,'Pricing source'!B:L,3,0)),0)</f>
        <v>6894</v>
      </c>
      <c r="G1729" s="550"/>
    </row>
    <row r="1730" spans="1:7">
      <c r="A1730" s="548"/>
      <c r="B1730" s="503" t="str">
        <f>IF(MID(C1730,1,3)="KIT",_xlfn.XLOOKUP(C1730,Kits!C:C,Kits!B:B,"-",0,1),VLOOKUP(C1730,'Pricing source'!B:C,2,0))</f>
        <v>5025232937912</v>
      </c>
      <c r="C1730" s="530" t="s">
        <v>456</v>
      </c>
      <c r="D1730" s="530" t="s">
        <v>1231</v>
      </c>
      <c r="E1730" s="504" t="s">
        <v>2272</v>
      </c>
      <c r="F1730" s="505">
        <f>IFERROR(IF(MID(C1730,1,3)="KIT",VLOOKUP(C1730,Kits!C:P,14,0),VLOOKUP(C1730,'Pricing source'!B:L,3,0)),0)</f>
        <v>7319</v>
      </c>
      <c r="G1730" s="550"/>
    </row>
    <row r="1731" spans="1:7">
      <c r="A1731" s="548"/>
      <c r="B1731" s="503" t="str">
        <f>IF(MID(C1731,1,3)="KIT",_xlfn.XLOOKUP(C1731,Kits!C:C,Kits!B:B,"-",0,1),VLOOKUP(C1731,'Pricing source'!B:C,2,0))</f>
        <v>5025232937868</v>
      </c>
      <c r="C1731" s="530" t="s">
        <v>458</v>
      </c>
      <c r="D1731" s="530" t="s">
        <v>1231</v>
      </c>
      <c r="E1731" s="504" t="s">
        <v>2273</v>
      </c>
      <c r="F1731" s="505">
        <f>IFERROR(IF(MID(C1731,1,3)="KIT",VLOOKUP(C1731,Kits!C:P,14,0),VLOOKUP(C1731,'Pricing source'!B:L,3,0)),0)</f>
        <v>8353</v>
      </c>
      <c r="G1731" s="550"/>
    </row>
    <row r="1732" spans="1:7">
      <c r="A1732" s="548"/>
      <c r="B1732" s="503" t="str">
        <f>IF(MID(C1732,1,3)="KIT",_xlfn.XLOOKUP(C1732,Kits!C:C,Kits!B:B,"-",0,1),VLOOKUP(C1732,'Pricing source'!B:C,2,0))</f>
        <v>5025232915972</v>
      </c>
      <c r="C1732" s="530" t="s">
        <v>460</v>
      </c>
      <c r="D1732" s="530" t="s">
        <v>1231</v>
      </c>
      <c r="E1732" s="504" t="s">
        <v>2274</v>
      </c>
      <c r="F1732" s="505">
        <f>IFERROR(IF(MID(C1732,1,3)="KIT",VLOOKUP(C1732,Kits!C:P,14,0),VLOOKUP(C1732,'Pricing source'!B:L,3,0)),0)</f>
        <v>10367</v>
      </c>
      <c r="G1732" s="550"/>
    </row>
    <row r="1733" spans="1:7">
      <c r="A1733" s="548"/>
      <c r="B1733" s="503" t="str">
        <f>IF(MID(C1733,1,3)="KIT",_xlfn.XLOOKUP(C1733,Kits!C:C,Kits!B:B,"-",0,1),VLOOKUP(C1733,'Pricing source'!B:C,2,0))</f>
        <v>5025232915989</v>
      </c>
      <c r="C1733" s="530" t="s">
        <v>452</v>
      </c>
      <c r="D1733" s="530" t="s">
        <v>1231</v>
      </c>
      <c r="E1733" s="504" t="s">
        <v>2275</v>
      </c>
      <c r="F1733" s="505">
        <f>IFERROR(IF(MID(C1733,1,3)="KIT",VLOOKUP(C1733,Kits!C:P,14,0),VLOOKUP(C1733,'Pricing source'!B:L,3,0)),0)</f>
        <v>12458</v>
      </c>
      <c r="G1733" s="550"/>
    </row>
    <row r="1734" spans="1:7">
      <c r="A1734" s="548"/>
      <c r="B1734" s="503" t="str">
        <f>IF(MID(C1734,1,3)="KIT",_xlfn.XLOOKUP(C1734,Kits!C:C,Kits!B:B,"-",0,1),VLOOKUP(C1734,'Pricing source'!B:C,2,0))</f>
        <v>4010869385565</v>
      </c>
      <c r="C1734" s="530" t="s">
        <v>684</v>
      </c>
      <c r="D1734" s="530" t="s">
        <v>1231</v>
      </c>
      <c r="E1734" s="504" t="s">
        <v>2276</v>
      </c>
      <c r="F1734" s="505">
        <f>IFERROR(IF(MID(C1734,1,3)="KIT",VLOOKUP(C1734,Kits!C:P,14,0),VLOOKUP(C1734,'Pricing source'!B:L,3,0)),0)</f>
        <v>13453</v>
      </c>
      <c r="G1734" s="550"/>
    </row>
    <row r="1735" spans="1:7">
      <c r="A1735" s="548"/>
      <c r="B1735" s="527" t="str">
        <f>IF(MID(C1735,1,3)="KIT",_xlfn.XLOOKUP(C1735,Kits!C:C,Kits!B:B,"-",0,1),VLOOKUP(C1735,'Pricing source'!B:C,2,0))</f>
        <v>4010869386647</v>
      </c>
      <c r="C1735" s="532" t="s">
        <v>685</v>
      </c>
      <c r="D1735" s="532" t="s">
        <v>1231</v>
      </c>
      <c r="E1735" s="510" t="s">
        <v>2277</v>
      </c>
      <c r="F1735" s="511">
        <f>IFERROR(IF(MID(C1735,1,3)="KIT",VLOOKUP(C1735,Kits!C:P,14,0),VLOOKUP(C1735,'Pricing source'!B:L,3,0)),0)</f>
        <v>16130</v>
      </c>
      <c r="G1735" s="550"/>
    </row>
    <row r="1736" spans="1:7">
      <c r="A1736" s="550"/>
      <c r="B1736" s="552" t="s">
        <v>1049</v>
      </c>
      <c r="C1736" s="548"/>
      <c r="D1736" s="552"/>
      <c r="E1736" s="550"/>
      <c r="F1736" s="558"/>
      <c r="G1736" s="550"/>
    </row>
    <row r="1737" spans="1:7">
      <c r="A1737" s="788" t="s">
        <v>1176</v>
      </c>
      <c r="B1737" s="552"/>
      <c r="C1737" s="552"/>
      <c r="D1737" s="552"/>
      <c r="E1737" s="550"/>
      <c r="F1737" s="558"/>
      <c r="G1737" s="550"/>
    </row>
    <row r="1738" spans="1:7">
      <c r="A1738" s="548"/>
      <c r="B1738" s="499" t="str">
        <f>IF(MID(C1738,1,3)="KIT",_xlfn.XLOOKUP(C1738,Kits!C:C,Kits!B:B,"-",0,1),VLOOKUP(C1738,'Pricing source'!B:C,2,0))</f>
        <v>5025232871964</v>
      </c>
      <c r="C1738" s="529" t="s">
        <v>445</v>
      </c>
      <c r="D1738" s="529" t="s">
        <v>1316</v>
      </c>
      <c r="E1738" s="501" t="s">
        <v>2278</v>
      </c>
      <c r="F1738" s="502">
        <f>IFERROR(IF(MID(C1738,1,3)="KIT",VLOOKUP(C1738,Kits!C:P,14,0),VLOOKUP(C1738,'Pricing source'!B:L,3,0)),0)</f>
        <v>6601</v>
      </c>
      <c r="G1738" s="550"/>
    </row>
    <row r="1739" spans="1:7">
      <c r="A1739" s="548"/>
      <c r="B1739" s="503" t="str">
        <f>IF(MID(C1739,1,3)="KIT",_xlfn.XLOOKUP(C1739,Kits!C:C,Kits!B:B,"-",0,1),VLOOKUP(C1739,'Pricing source'!B:C,2,0))</f>
        <v>5025232871971</v>
      </c>
      <c r="C1739" s="530" t="s">
        <v>447</v>
      </c>
      <c r="D1739" s="530" t="s">
        <v>1316</v>
      </c>
      <c r="E1739" s="504" t="s">
        <v>2279</v>
      </c>
      <c r="F1739" s="505">
        <f>IFERROR(IF(MID(C1739,1,3)="KIT",VLOOKUP(C1739,Kits!C:P,14,0),VLOOKUP(C1739,'Pricing source'!B:L,3,0)),0)</f>
        <v>6977</v>
      </c>
      <c r="G1739" s="550"/>
    </row>
    <row r="1740" spans="1:7">
      <c r="A1740" s="548"/>
      <c r="B1740" s="503" t="str">
        <f>IF(MID(C1740,1,3)="KIT",_xlfn.XLOOKUP(C1740,Kits!C:C,Kits!B:B,"-",0,1),VLOOKUP(C1740,'Pricing source'!B:C,2,0))</f>
        <v>5025232871988</v>
      </c>
      <c r="C1740" s="530" t="s">
        <v>449</v>
      </c>
      <c r="D1740" s="530" t="s">
        <v>1316</v>
      </c>
      <c r="E1740" s="504" t="s">
        <v>2280</v>
      </c>
      <c r="F1740" s="505">
        <f>IFERROR(IF(MID(C1740,1,3)="KIT",VLOOKUP(C1740,Kits!C:P,14,0),VLOOKUP(C1740,'Pricing source'!B:L,3,0)),0)</f>
        <v>7887</v>
      </c>
      <c r="G1740" s="550"/>
    </row>
    <row r="1741" spans="1:7">
      <c r="A1741" s="548"/>
      <c r="B1741" s="503" t="str">
        <f>IF(MID(C1741,1,3)="KIT",_xlfn.XLOOKUP(C1741,Kits!C:C,Kits!B:B,"-",0,1),VLOOKUP(C1741,'Pricing source'!B:C,2,0))</f>
        <v>5025232880843</v>
      </c>
      <c r="C1741" s="530" t="s">
        <v>453</v>
      </c>
      <c r="D1741" s="530" t="s">
        <v>1316</v>
      </c>
      <c r="E1741" s="504" t="s">
        <v>2281</v>
      </c>
      <c r="F1741" s="505">
        <f>IFERROR(IF(MID(C1741,1,3)="KIT",VLOOKUP(C1741,Kits!C:P,14,0),VLOOKUP(C1741,'Pricing source'!B:L,3,0)),0)</f>
        <v>6654</v>
      </c>
      <c r="G1741" s="550"/>
    </row>
    <row r="1742" spans="1:7">
      <c r="A1742" s="548"/>
      <c r="B1742" s="503" t="str">
        <f>IF(MID(C1742,1,3)="KIT",_xlfn.XLOOKUP(C1742,Kits!C:C,Kits!B:B,"-",0,1),VLOOKUP(C1742,'Pricing source'!B:C,2,0))</f>
        <v>5025232880850</v>
      </c>
      <c r="C1742" s="530" t="s">
        <v>455</v>
      </c>
      <c r="D1742" s="530" t="s">
        <v>1316</v>
      </c>
      <c r="E1742" s="504" t="s">
        <v>2282</v>
      </c>
      <c r="F1742" s="505">
        <f>IFERROR(IF(MID(C1742,1,3)="KIT",VLOOKUP(C1742,Kits!C:P,14,0),VLOOKUP(C1742,'Pricing source'!B:L,3,0)),0)</f>
        <v>7030</v>
      </c>
      <c r="G1742" s="550"/>
    </row>
    <row r="1743" spans="1:7">
      <c r="A1743" s="548"/>
      <c r="B1743" s="503" t="str">
        <f>IF(MID(C1743,1,3)="KIT",_xlfn.XLOOKUP(C1743,Kits!C:C,Kits!B:B,"-",0,1),VLOOKUP(C1743,'Pricing source'!B:C,2,0))</f>
        <v>5025232880874</v>
      </c>
      <c r="C1743" s="530" t="s">
        <v>457</v>
      </c>
      <c r="D1743" s="530" t="s">
        <v>1316</v>
      </c>
      <c r="E1743" s="504" t="s">
        <v>2283</v>
      </c>
      <c r="F1743" s="505">
        <f>IFERROR(IF(MID(C1743,1,3)="KIT",VLOOKUP(C1743,Kits!C:P,14,0),VLOOKUP(C1743,'Pricing source'!B:L,3,0)),0)</f>
        <v>7940</v>
      </c>
      <c r="G1743" s="550"/>
    </row>
    <row r="1744" spans="1:7">
      <c r="A1744" s="548"/>
      <c r="B1744" s="503" t="str">
        <f>IF(MID(C1744,1,3)="KIT",_xlfn.XLOOKUP(C1744,Kits!C:C,Kits!B:B,"-",0,1),VLOOKUP(C1744,'Pricing source'!B:C,2,0))</f>
        <v>5025232854387</v>
      </c>
      <c r="C1744" s="530" t="s">
        <v>459</v>
      </c>
      <c r="D1744" s="530" t="s">
        <v>1316</v>
      </c>
      <c r="E1744" s="504" t="s">
        <v>2284</v>
      </c>
      <c r="F1744" s="505">
        <f>IFERROR(IF(MID(C1744,1,3)="KIT",VLOOKUP(C1744,Kits!C:P,14,0),VLOOKUP(C1744,'Pricing source'!B:L,3,0)),0)</f>
        <v>9621</v>
      </c>
      <c r="G1744" s="550"/>
    </row>
    <row r="1745" spans="1:7">
      <c r="A1745" s="548"/>
      <c r="B1745" s="503" t="str">
        <f>IF(MID(C1745,1,3)="KIT",_xlfn.XLOOKUP(C1745,Kits!C:C,Kits!B:B,"-",0,1),VLOOKUP(C1745,'Pricing source'!B:C,2,0))</f>
        <v>5025232854370</v>
      </c>
      <c r="C1745" s="530" t="s">
        <v>451</v>
      </c>
      <c r="D1745" s="530" t="s">
        <v>1316</v>
      </c>
      <c r="E1745" s="504" t="s">
        <v>2285</v>
      </c>
      <c r="F1745" s="505">
        <f>IFERROR(IF(MID(C1745,1,3)="KIT",VLOOKUP(C1745,Kits!C:P,14,0),VLOOKUP(C1745,'Pricing source'!B:L,3,0)),0)</f>
        <v>10546</v>
      </c>
      <c r="G1745" s="550"/>
    </row>
    <row r="1746" spans="1:7">
      <c r="A1746" s="548"/>
      <c r="B1746" s="503" t="str">
        <f>IF(MID(C1746,1,3)="KIT",_xlfn.XLOOKUP(C1746,Kits!C:C,Kits!B:B,"-",0,1),VLOOKUP(C1746,'Pricing source'!B:C,2,0))</f>
        <v>4010869206334</v>
      </c>
      <c r="C1746" s="530" t="s">
        <v>682</v>
      </c>
      <c r="D1746" s="530" t="s">
        <v>1316</v>
      </c>
      <c r="E1746" s="504" t="s">
        <v>2286</v>
      </c>
      <c r="F1746" s="505">
        <f>IFERROR(IF(MID(C1746,1,3)="KIT",VLOOKUP(C1746,Kits!C:P,14,0),VLOOKUP(C1746,'Pricing source'!B:L,3,0)),0)</f>
        <v>13015</v>
      </c>
      <c r="G1746" s="550"/>
    </row>
    <row r="1747" spans="1:7">
      <c r="A1747" s="548"/>
      <c r="B1747" s="527" t="str">
        <f>IF(MID(C1747,1,3)="KIT",_xlfn.XLOOKUP(C1747,Kits!C:C,Kits!B:B,"-",0,1),VLOOKUP(C1747,'Pricing source'!B:C,2,0))</f>
        <v>4010869206341</v>
      </c>
      <c r="C1747" s="532" t="s">
        <v>683</v>
      </c>
      <c r="D1747" s="532" t="s">
        <v>1316</v>
      </c>
      <c r="E1747" s="510" t="s">
        <v>2287</v>
      </c>
      <c r="F1747" s="511">
        <f>IFERROR(IF(MID(C1747,1,3)="KIT",VLOOKUP(C1747,Kits!C:P,14,0),VLOOKUP(C1747,'Pricing source'!B:L,3,0)),0)</f>
        <v>13788</v>
      </c>
      <c r="G1747" s="550"/>
    </row>
    <row r="1748" spans="1:7">
      <c r="A1748" s="548"/>
      <c r="B1748" s="552" t="s">
        <v>1049</v>
      </c>
      <c r="C1748" s="548"/>
      <c r="D1748" s="552"/>
      <c r="E1748" s="550"/>
      <c r="F1748" s="558"/>
      <c r="G1748" s="550"/>
    </row>
    <row r="1749" spans="1:7">
      <c r="A1749" s="788" t="s">
        <v>4652</v>
      </c>
      <c r="B1749" s="552"/>
      <c r="C1749" s="552"/>
      <c r="D1749" s="552"/>
      <c r="E1749" s="550"/>
      <c r="F1749" s="558"/>
      <c r="G1749" s="550"/>
    </row>
    <row r="1750" spans="1:7">
      <c r="A1750" s="548"/>
      <c r="B1750" s="503" t="str">
        <f>IF(MID(C1750,1,3)="KIT",_xlfn.XLOOKUP(C1750,Kits!C:C,Kits!B:B,"-",0,1),VLOOKUP(C1750,'Pricing source'!B:C,2,0))</f>
        <v>5025232968671</v>
      </c>
      <c r="C1750" s="530" t="s">
        <v>3590</v>
      </c>
      <c r="D1750" s="530" t="s">
        <v>1231</v>
      </c>
      <c r="E1750" s="504" t="s">
        <v>4653</v>
      </c>
      <c r="F1750" s="505">
        <f>IFERROR(IF(MID(C1750,1,3)="KIT",VLOOKUP(C1750,Kits!C:P,14,0),VLOOKUP(C1750,'Pricing source'!B:L,3,0)),0)</f>
        <v>12051</v>
      </c>
      <c r="G1750" s="550"/>
    </row>
    <row r="1751" spans="1:7">
      <c r="A1751" s="548"/>
      <c r="B1751" s="503" t="str">
        <f>IF(MID(C1751,1,3)="KIT",_xlfn.XLOOKUP(C1751,Kits!C:C,Kits!B:B,"-",0,1),VLOOKUP(C1751,'Pricing source'!B:C,2,0))</f>
        <v>5025232968657</v>
      </c>
      <c r="C1751" s="530" t="s">
        <v>3588</v>
      </c>
      <c r="D1751" s="530" t="s">
        <v>1231</v>
      </c>
      <c r="E1751" s="504" t="s">
        <v>4654</v>
      </c>
      <c r="F1751" s="505">
        <f>IFERROR(IF(MID(C1751,1,3)="KIT",VLOOKUP(C1751,Kits!C:P,14,0),VLOOKUP(C1751,'Pricing source'!B:L,3,0)),0)</f>
        <v>13391</v>
      </c>
      <c r="G1751" s="550"/>
    </row>
    <row r="1752" spans="1:7">
      <c r="A1752" s="548"/>
      <c r="B1752" s="527" t="str">
        <f>IF(MID(C1752,1,3)="KIT",_xlfn.XLOOKUP(C1752,Kits!C:C,Kits!B:B,"-",0,1),VLOOKUP(C1752,'Pricing source'!B:C,2,0))</f>
        <v>5025232968664</v>
      </c>
      <c r="C1752" s="532" t="s">
        <v>3589</v>
      </c>
      <c r="D1752" s="532" t="s">
        <v>1231</v>
      </c>
      <c r="E1752" s="510" t="s">
        <v>4655</v>
      </c>
      <c r="F1752" s="511">
        <f>IFERROR(IF(MID(C1752,1,3)="KIT",VLOOKUP(C1752,Kits!C:P,14,0),VLOOKUP(C1752,'Pricing source'!B:L,3,0)),0)</f>
        <v>15915</v>
      </c>
      <c r="G1752" s="550"/>
    </row>
    <row r="1753" spans="1:7">
      <c r="A1753" s="548"/>
      <c r="B1753" s="556"/>
      <c r="C1753" s="744"/>
      <c r="D1753" s="744"/>
      <c r="E1753" s="554"/>
      <c r="F1753" s="558"/>
      <c r="G1753" s="550"/>
    </row>
    <row r="1754" spans="1:7">
      <c r="A1754" s="788" t="s">
        <v>4614</v>
      </c>
      <c r="B1754" s="552"/>
      <c r="C1754" s="552"/>
      <c r="D1754" s="552"/>
      <c r="E1754" s="550"/>
      <c r="F1754" s="558"/>
      <c r="G1754" s="550"/>
    </row>
    <row r="1755" spans="1:7">
      <c r="A1755" s="548"/>
      <c r="B1755" s="503" t="s">
        <v>4309</v>
      </c>
      <c r="C1755" s="530" t="s">
        <v>4615</v>
      </c>
      <c r="D1755" s="530" t="s">
        <v>1231</v>
      </c>
      <c r="E1755" s="504" t="s">
        <v>2295</v>
      </c>
      <c r="F1755" s="505">
        <f>IFERROR(IF(MID(C1755,1,3)="KIT",VLOOKUP(C1755,Kits!C:P,14,0),VLOOKUP(C1755,'Pricing source'!B:L,3,0)),0)</f>
        <v>16238</v>
      </c>
      <c r="G1755" s="550"/>
    </row>
    <row r="1756" spans="1:7">
      <c r="A1756" s="548"/>
      <c r="B1756" s="503" t="s">
        <v>4309</v>
      </c>
      <c r="C1756" s="530" t="s">
        <v>4616</v>
      </c>
      <c r="D1756" s="530" t="s">
        <v>1231</v>
      </c>
      <c r="E1756" s="504" t="s">
        <v>2296</v>
      </c>
      <c r="F1756" s="505">
        <f>IFERROR(IF(MID(C1756,1,3)="KIT",VLOOKUP(C1756,Kits!C:P,14,0),VLOOKUP(C1756,'Pricing source'!B:L,3,0)),0)</f>
        <v>17580</v>
      </c>
      <c r="G1756" s="550"/>
    </row>
    <row r="1757" spans="1:7">
      <c r="A1757" s="548"/>
      <c r="B1757" s="527" t="s">
        <v>4309</v>
      </c>
      <c r="C1757" s="532" t="s">
        <v>4617</v>
      </c>
      <c r="D1757" s="532" t="s">
        <v>1231</v>
      </c>
      <c r="E1757" s="510" t="s">
        <v>2297</v>
      </c>
      <c r="F1757" s="511">
        <f>IFERROR(IF(MID(C1757,1,3)="KIT",VLOOKUP(C1757,Kits!C:P,14,0),VLOOKUP(C1757,'Pricing source'!B:L,3,0)),0)</f>
        <v>20919</v>
      </c>
      <c r="G1757" s="550"/>
    </row>
    <row r="1758" spans="1:7">
      <c r="A1758" s="548"/>
      <c r="B1758" s="552"/>
      <c r="C1758" s="548"/>
      <c r="D1758" s="552"/>
      <c r="E1758" s="550"/>
      <c r="F1758" s="558"/>
    </row>
    <row r="1759" spans="1:7">
      <c r="A1759" s="788" t="s">
        <v>2641</v>
      </c>
      <c r="B1759" s="552"/>
      <c r="C1759" s="552"/>
      <c r="D1759" s="552"/>
      <c r="E1759" s="550"/>
      <c r="F1759" s="558"/>
      <c r="G1759" s="550"/>
    </row>
    <row r="1760" spans="1:7">
      <c r="A1760" s="548"/>
      <c r="B1760" s="499" t="str">
        <f>IF(MID(C1760,1,3)="KIT",_xlfn.XLOOKUP(C1760,Kits!C:C,Kits!B:B,"-",0,1),VLOOKUP(C1760,'Pricing source'!B:C,2,0))</f>
        <v>5025232851225</v>
      </c>
      <c r="C1760" s="529" t="s">
        <v>438</v>
      </c>
      <c r="D1760" s="529" t="s">
        <v>1316</v>
      </c>
      <c r="E1760" s="501" t="s">
        <v>2288</v>
      </c>
      <c r="F1760" s="502">
        <f>IFERROR(IF(MID(C1760,1,3)="KIT",VLOOKUP(C1760,Kits!C:P,14,0),VLOOKUP(C1760,'Pricing source'!B:L,3,0)),0)</f>
        <v>11592</v>
      </c>
      <c r="G1760" s="550"/>
    </row>
    <row r="1761" spans="1:7">
      <c r="A1761" s="548"/>
      <c r="B1761" s="503" t="str">
        <f>IF(MID(C1761,1,3)="KIT",_xlfn.XLOOKUP(C1761,Kits!C:C,Kits!B:B,"-",0,1),VLOOKUP(C1761,'Pricing source'!B:C,2,0))</f>
        <v>5025232851140</v>
      </c>
      <c r="C1761" s="530" t="s">
        <v>432</v>
      </c>
      <c r="D1761" s="530" t="s">
        <v>1316</v>
      </c>
      <c r="E1761" s="504" t="s">
        <v>2289</v>
      </c>
      <c r="F1761" s="505">
        <f>IFERROR(IF(MID(C1761,1,3)="KIT",VLOOKUP(C1761,Kits!C:P,14,0),VLOOKUP(C1761,'Pricing source'!B:L,3,0)),0)</f>
        <v>12881</v>
      </c>
      <c r="G1761" s="550"/>
    </row>
    <row r="1762" spans="1:7">
      <c r="A1762" s="548"/>
      <c r="B1762" s="503" t="str">
        <f>IF(MID(C1762,1,3)="KIT",_xlfn.XLOOKUP(C1762,Kits!C:C,Kits!B:B,"-",0,1),VLOOKUP(C1762,'Pricing source'!B:C,2,0))</f>
        <v>5025232851157</v>
      </c>
      <c r="C1762" s="530" t="s">
        <v>433</v>
      </c>
      <c r="D1762" s="530" t="s">
        <v>1316</v>
      </c>
      <c r="E1762" s="504" t="s">
        <v>2290</v>
      </c>
      <c r="F1762" s="505">
        <f>IFERROR(IF(MID(C1762,1,3)="KIT",VLOOKUP(C1762,Kits!C:P,14,0),VLOOKUP(C1762,'Pricing source'!B:L,3,0)),0)</f>
        <v>15309</v>
      </c>
      <c r="G1762" s="550"/>
    </row>
    <row r="1763" spans="1:7">
      <c r="A1763" s="548"/>
      <c r="B1763" s="503" t="str">
        <f>IF(MID(C1763,1,3)="KIT",_xlfn.XLOOKUP(C1763,Kits!C:C,Kits!B:B,"-",0,1),VLOOKUP(C1763,'Pricing source'!B:C,2,0))</f>
        <v>5025232851164</v>
      </c>
      <c r="C1763" s="530" t="s">
        <v>434</v>
      </c>
      <c r="D1763" s="530" t="s">
        <v>1316</v>
      </c>
      <c r="E1763" s="504" t="s">
        <v>2291</v>
      </c>
      <c r="F1763" s="505">
        <f>IFERROR(IF(MID(C1763,1,3)="KIT",VLOOKUP(C1763,Kits!C:P,14,0),VLOOKUP(C1763,'Pricing source'!B:L,3,0)),0)</f>
        <v>18116</v>
      </c>
      <c r="G1763" s="550"/>
    </row>
    <row r="1764" spans="1:7">
      <c r="A1764" s="548"/>
      <c r="B1764" s="503" t="str">
        <f>IF(MID(C1764,1,3)="KIT",_xlfn.XLOOKUP(C1764,Kits!C:C,Kits!B:B,"-",0,1),VLOOKUP(C1764,'Pricing source'!B:C,2,0))</f>
        <v>5025232851171</v>
      </c>
      <c r="C1764" s="530" t="s">
        <v>435</v>
      </c>
      <c r="D1764" s="530" t="s">
        <v>1316</v>
      </c>
      <c r="E1764" s="504" t="s">
        <v>2292</v>
      </c>
      <c r="F1764" s="505">
        <f>IFERROR(IF(MID(C1764,1,3)="KIT",VLOOKUP(C1764,Kits!C:P,14,0),VLOOKUP(C1764,'Pricing source'!B:L,3,0)),0)</f>
        <v>20279</v>
      </c>
      <c r="G1764" s="550"/>
    </row>
    <row r="1765" spans="1:7">
      <c r="A1765" s="548"/>
      <c r="B1765" s="503" t="str">
        <f>IF(MID(C1765,1,3)="KIT",_xlfn.XLOOKUP(C1765,Kits!C:C,Kits!B:B,"-",0,1),VLOOKUP(C1765,'Pricing source'!B:C,2,0))</f>
        <v>5025232851188</v>
      </c>
      <c r="C1765" s="530" t="s">
        <v>436</v>
      </c>
      <c r="D1765" s="530" t="s">
        <v>1316</v>
      </c>
      <c r="E1765" s="504" t="s">
        <v>2293</v>
      </c>
      <c r="F1765" s="505">
        <f>IFERROR(IF(MID(C1765,1,3)="KIT",VLOOKUP(C1765,Kits!C:P,14,0),VLOOKUP(C1765,'Pricing source'!B:L,3,0)),0)</f>
        <v>23594</v>
      </c>
      <c r="G1765" s="550"/>
    </row>
    <row r="1766" spans="1:7">
      <c r="A1766" s="548"/>
      <c r="B1766" s="527" t="str">
        <f>IF(MID(C1766,1,3)="KIT",_xlfn.XLOOKUP(C1766,Kits!C:C,Kits!B:B,"-",0,1),VLOOKUP(C1766,'Pricing source'!B:C,2,0))</f>
        <v>5025232851195</v>
      </c>
      <c r="C1766" s="532" t="s">
        <v>437</v>
      </c>
      <c r="D1766" s="532" t="s">
        <v>1316</v>
      </c>
      <c r="E1766" s="510" t="s">
        <v>2294</v>
      </c>
      <c r="F1766" s="511">
        <f>IFERROR(IF(MID(C1766,1,3)="KIT",VLOOKUP(C1766,Kits!C:P,14,0),VLOOKUP(C1766,'Pricing source'!B:L,3,0)),0)</f>
        <v>25590</v>
      </c>
      <c r="G1766" s="550"/>
    </row>
    <row r="1767" spans="1:7">
      <c r="A1767" s="548"/>
      <c r="B1767" s="552" t="s">
        <v>1049</v>
      </c>
      <c r="C1767" s="548"/>
      <c r="D1767" s="552"/>
      <c r="E1767" s="550"/>
      <c r="F1767" s="558"/>
      <c r="G1767" s="550"/>
    </row>
    <row r="1768" spans="1:7">
      <c r="A1768" s="788" t="s">
        <v>2642</v>
      </c>
      <c r="B1768" s="552"/>
      <c r="C1768" s="552"/>
      <c r="D1768" s="552"/>
      <c r="E1768" s="550"/>
      <c r="F1768" s="558"/>
      <c r="G1768" s="550"/>
    </row>
    <row r="1769" spans="1:7">
      <c r="A1769" s="548"/>
      <c r="B1769" s="499" t="str">
        <f>IF(MID(C1769,1,3)="KIT",_xlfn.XLOOKUP(C1769,Kits!C:C,Kits!B:B,"-",0,1),VLOOKUP(C1769,'Pricing source'!B:C,2,0))</f>
        <v>4010869206235</v>
      </c>
      <c r="C1769" s="529" t="s">
        <v>686</v>
      </c>
      <c r="D1769" s="529" t="s">
        <v>1316</v>
      </c>
      <c r="E1769" s="501" t="s">
        <v>2295</v>
      </c>
      <c r="F1769" s="502">
        <f>IFERROR(IF(MID(C1769,1,3)="KIT",VLOOKUP(C1769,Kits!C:P,14,0),VLOOKUP(C1769,'Pricing source'!B:L,3,0)),0)</f>
        <v>15910</v>
      </c>
      <c r="G1769" s="550"/>
    </row>
    <row r="1770" spans="1:7">
      <c r="A1770" s="548"/>
      <c r="B1770" s="503" t="str">
        <f>IF(MID(C1770,1,3)="KIT",_xlfn.XLOOKUP(C1770,Kits!C:C,Kits!B:B,"-",0,1),VLOOKUP(C1770,'Pricing source'!B:C,2,0))</f>
        <v>4010869206242</v>
      </c>
      <c r="C1770" s="530" t="s">
        <v>687</v>
      </c>
      <c r="D1770" s="530" t="s">
        <v>1316</v>
      </c>
      <c r="E1770" s="504" t="s">
        <v>2296</v>
      </c>
      <c r="F1770" s="505">
        <f>IFERROR(IF(MID(C1770,1,3)="KIT",VLOOKUP(C1770,Kits!C:P,14,0),VLOOKUP(C1770,'Pricing source'!B:L,3,0)),0)</f>
        <v>17219</v>
      </c>
      <c r="G1770" s="550"/>
    </row>
    <row r="1771" spans="1:7">
      <c r="A1771" s="548"/>
      <c r="B1771" s="503" t="str">
        <f>IF(MID(C1771,1,3)="KIT",_xlfn.XLOOKUP(C1771,Kits!C:C,Kits!B:B,"-",0,1),VLOOKUP(C1771,'Pricing source'!B:C,2,0))</f>
        <v>4010869206259</v>
      </c>
      <c r="C1771" s="530" t="s">
        <v>688</v>
      </c>
      <c r="D1771" s="530" t="s">
        <v>1316</v>
      </c>
      <c r="E1771" s="504" t="s">
        <v>2297</v>
      </c>
      <c r="F1771" s="505">
        <f>IFERROR(IF(MID(C1771,1,3)="KIT",VLOOKUP(C1771,Kits!C:P,14,0),VLOOKUP(C1771,'Pricing source'!B:L,3,0)),0)</f>
        <v>20522</v>
      </c>
      <c r="G1771" s="550"/>
    </row>
    <row r="1772" spans="1:7">
      <c r="A1772" s="548"/>
      <c r="B1772" s="503" t="str">
        <f>IF(MID(C1772,1,3)="KIT",_xlfn.XLOOKUP(C1772,Kits!C:C,Kits!B:B,"-",0,1),VLOOKUP(C1772,'Pricing source'!B:C,2,0))</f>
        <v>4010869206266</v>
      </c>
      <c r="C1772" s="530" t="s">
        <v>689</v>
      </c>
      <c r="D1772" s="530" t="s">
        <v>1316</v>
      </c>
      <c r="E1772" s="504" t="s">
        <v>2298</v>
      </c>
      <c r="F1772" s="505">
        <f>IFERROR(IF(MID(C1772,1,3)="KIT",VLOOKUP(C1772,Kits!C:P,14,0),VLOOKUP(C1772,'Pricing source'!B:L,3,0)),0)</f>
        <v>23304</v>
      </c>
      <c r="G1772" s="550"/>
    </row>
    <row r="1773" spans="1:7">
      <c r="A1773" s="548"/>
      <c r="B1773" s="503" t="str">
        <f>IF(MID(C1773,1,3)="KIT",_xlfn.XLOOKUP(C1773,Kits!C:C,Kits!B:B,"-",0,1),VLOOKUP(C1773,'Pricing source'!B:C,2,0))</f>
        <v>4010869206273</v>
      </c>
      <c r="C1773" s="530" t="s">
        <v>690</v>
      </c>
      <c r="D1773" s="530" t="s">
        <v>1316</v>
      </c>
      <c r="E1773" s="504" t="s">
        <v>2299</v>
      </c>
      <c r="F1773" s="505">
        <f>IFERROR(IF(MID(C1773,1,3)="KIT",VLOOKUP(C1773,Kits!C:P,14,0),VLOOKUP(C1773,'Pricing source'!B:L,3,0)),0)</f>
        <v>26715</v>
      </c>
      <c r="G1773" s="550"/>
    </row>
    <row r="1774" spans="1:7">
      <c r="A1774" s="548"/>
      <c r="B1774" s="503" t="str">
        <f>IF(MID(C1774,1,3)="KIT",_xlfn.XLOOKUP(C1774,Kits!C:C,Kits!B:B,"-",0,1),VLOOKUP(C1774,'Pricing source'!B:C,2,0))</f>
        <v>4010869206280</v>
      </c>
      <c r="C1774" s="530" t="s">
        <v>691</v>
      </c>
      <c r="D1774" s="530" t="s">
        <v>1316</v>
      </c>
      <c r="E1774" s="504" t="s">
        <v>2300</v>
      </c>
      <c r="F1774" s="505">
        <f>IFERROR(IF(MID(C1774,1,3)="KIT",VLOOKUP(C1774,Kits!C:P,14,0),VLOOKUP(C1774,'Pricing source'!B:L,3,0)),0)</f>
        <v>30562</v>
      </c>
      <c r="G1774" s="550"/>
    </row>
    <row r="1775" spans="1:7">
      <c r="A1775" s="548"/>
      <c r="B1775" s="527" t="str">
        <f>IF(MID(C1775,1,3)="KIT",_xlfn.XLOOKUP(C1775,Kits!C:C,Kits!B:B,"-",0,1),VLOOKUP(C1775,'Pricing source'!B:C,2,0))</f>
        <v>4010869206297</v>
      </c>
      <c r="C1775" s="532" t="s">
        <v>692</v>
      </c>
      <c r="D1775" s="532" t="s">
        <v>1316</v>
      </c>
      <c r="E1775" s="510" t="s">
        <v>2301</v>
      </c>
      <c r="F1775" s="511">
        <f>IFERROR(IF(MID(C1775,1,3)="KIT",VLOOKUP(C1775,Kits!C:P,14,0),VLOOKUP(C1775,'Pricing source'!B:L,3,0)),0)</f>
        <v>32887</v>
      </c>
      <c r="G1775" s="550"/>
    </row>
    <row r="1776" spans="1:7">
      <c r="A1776" s="548"/>
      <c r="B1776" s="552" t="s">
        <v>1049</v>
      </c>
      <c r="C1776" s="548"/>
      <c r="D1776" s="552"/>
      <c r="E1776" s="550"/>
      <c r="F1776" s="558"/>
      <c r="G1776" s="550"/>
    </row>
    <row r="1777" spans="1:7">
      <c r="A1777" s="788" t="s">
        <v>2643</v>
      </c>
      <c r="B1777" s="552"/>
      <c r="C1777" s="552"/>
      <c r="D1777" s="552"/>
      <c r="E1777" s="550"/>
      <c r="F1777" s="558"/>
      <c r="G1777" s="550"/>
    </row>
    <row r="1778" spans="1:7">
      <c r="A1778" s="548"/>
      <c r="B1778" s="499" t="str">
        <f>IF(MID(C1778,1,3)="KIT",_xlfn.XLOOKUP(C1778,Kits!C:C,Kits!B:B,"-",0,1),VLOOKUP(C1778,'Pricing source'!B:C,2,0))</f>
        <v>5025232880898</v>
      </c>
      <c r="C1778" s="529" t="s">
        <v>444</v>
      </c>
      <c r="D1778" s="529" t="s">
        <v>1316</v>
      </c>
      <c r="E1778" s="501" t="s">
        <v>2302</v>
      </c>
      <c r="F1778" s="502">
        <f>IFERROR(IF(MID(C1778,1,3)="KIT",VLOOKUP(C1778,Kits!C:P,14,0),VLOOKUP(C1778,'Pricing source'!B:L,3,0)),0)</f>
        <v>12886</v>
      </c>
      <c r="G1778" s="550"/>
    </row>
    <row r="1779" spans="1:7">
      <c r="A1779" s="548"/>
      <c r="B1779" s="503" t="str">
        <f>IF(MID(C1779,1,3)="KIT",_xlfn.XLOOKUP(C1779,Kits!C:C,Kits!B:B,"-",0,1),VLOOKUP(C1779,'Pricing source'!B:C,2,0))</f>
        <v>5025232880904</v>
      </c>
      <c r="C1779" s="530" t="s">
        <v>440</v>
      </c>
      <c r="D1779" s="530" t="s">
        <v>1316</v>
      </c>
      <c r="E1779" s="504" t="s">
        <v>2303</v>
      </c>
      <c r="F1779" s="505">
        <f>IFERROR(IF(MID(C1779,1,3)="KIT",VLOOKUP(C1779,Kits!C:P,14,0),VLOOKUP(C1779,'Pricing source'!B:L,3,0)),0)</f>
        <v>13961</v>
      </c>
      <c r="G1779" s="550"/>
    </row>
    <row r="1780" spans="1:7">
      <c r="A1780" s="548"/>
      <c r="B1780" s="503" t="str">
        <f>IF(MID(C1780,1,3)="KIT",_xlfn.XLOOKUP(C1780,Kits!C:C,Kits!B:B,"-",0,1),VLOOKUP(C1780,'Pricing source'!B:C,2,0))</f>
        <v>5025232880911</v>
      </c>
      <c r="C1780" s="530" t="s">
        <v>441</v>
      </c>
      <c r="D1780" s="530" t="s">
        <v>1316</v>
      </c>
      <c r="E1780" s="504" t="s">
        <v>2304</v>
      </c>
      <c r="F1780" s="505">
        <f>IFERROR(IF(MID(C1780,1,3)="KIT",VLOOKUP(C1780,Kits!C:P,14,0),VLOOKUP(C1780,'Pricing source'!B:L,3,0)),0)</f>
        <v>17364</v>
      </c>
      <c r="G1780" s="550"/>
    </row>
    <row r="1781" spans="1:7">
      <c r="A1781" s="548"/>
      <c r="B1781" s="503" t="str">
        <f>IF(MID(C1781,1,3)="KIT",_xlfn.XLOOKUP(C1781,Kits!C:C,Kits!B:B,"-",0,1),VLOOKUP(C1781,'Pricing source'!B:C,2,0))</f>
        <v>5025232880928</v>
      </c>
      <c r="C1781" s="530" t="s">
        <v>442</v>
      </c>
      <c r="D1781" s="530" t="s">
        <v>1316</v>
      </c>
      <c r="E1781" s="504" t="s">
        <v>2305</v>
      </c>
      <c r="F1781" s="505">
        <f>IFERROR(IF(MID(C1781,1,3)="KIT",VLOOKUP(C1781,Kits!C:P,14,0),VLOOKUP(C1781,'Pricing source'!B:L,3,0)),0)</f>
        <v>20259</v>
      </c>
      <c r="G1781" s="550"/>
    </row>
    <row r="1782" spans="1:7">
      <c r="A1782" s="548"/>
      <c r="B1782" s="527" t="str">
        <f>IF(MID(C1782,1,3)="KIT",_xlfn.XLOOKUP(C1782,Kits!C:C,Kits!B:B,"-",0,1),VLOOKUP(C1782,'Pricing source'!B:C,2,0))</f>
        <v>5025232880935</v>
      </c>
      <c r="C1782" s="532" t="s">
        <v>443</v>
      </c>
      <c r="D1782" s="532" t="s">
        <v>1316</v>
      </c>
      <c r="E1782" s="510" t="s">
        <v>2306</v>
      </c>
      <c r="F1782" s="511">
        <f>IFERROR(IF(MID(C1782,1,3)="KIT",VLOOKUP(C1782,Kits!C:P,14,0),VLOOKUP(C1782,'Pricing source'!B:L,3,0)),0)</f>
        <v>22493</v>
      </c>
      <c r="G1782" s="550"/>
    </row>
    <row r="1783" spans="1:7">
      <c r="A1783" s="548"/>
      <c r="B1783" s="552" t="s">
        <v>1049</v>
      </c>
      <c r="C1783" s="548"/>
      <c r="D1783" s="552"/>
      <c r="E1783" s="550"/>
      <c r="F1783" s="558"/>
      <c r="G1783" s="550"/>
    </row>
    <row r="1784" spans="1:7" ht="18.75">
      <c r="A1784" s="788" t="s">
        <v>2644</v>
      </c>
      <c r="B1784" s="817"/>
      <c r="C1784" s="550"/>
      <c r="D1784" s="550"/>
      <c r="E1784" s="550"/>
      <c r="F1784" s="558"/>
      <c r="G1784" s="550"/>
    </row>
    <row r="1785" spans="1:7">
      <c r="A1785" s="548"/>
      <c r="B1785" s="499" t="str">
        <f>IF(MID(C1785,1,3)="KIT",_xlfn.XLOOKUP(C1785,Kits!C:C,Kits!B:B,"-",0,1),VLOOKUP(C1785,'Pricing source'!B:C,2,0))</f>
        <v>4010869353601</v>
      </c>
      <c r="C1785" s="529" t="s">
        <v>693</v>
      </c>
      <c r="D1785" s="529" t="s">
        <v>1316</v>
      </c>
      <c r="E1785" s="501" t="s">
        <v>2307</v>
      </c>
      <c r="F1785" s="502">
        <f>IFERROR(IF(MID(C1785,1,3)="KIT",VLOOKUP(C1785,Kits!C:P,14,0),VLOOKUP(C1785,'Pricing source'!B:L,3,0)),0)</f>
        <v>17147</v>
      </c>
      <c r="G1785" s="550"/>
    </row>
    <row r="1786" spans="1:7">
      <c r="A1786" s="548"/>
      <c r="B1786" s="503" t="str">
        <f>IF(MID(C1786,1,3)="KIT",_xlfn.XLOOKUP(C1786,Kits!C:C,Kits!B:B,"-",0,1),VLOOKUP(C1786,'Pricing source'!B:C,2,0))</f>
        <v>4010869353618</v>
      </c>
      <c r="C1786" s="530" t="s">
        <v>694</v>
      </c>
      <c r="D1786" s="530" t="s">
        <v>1316</v>
      </c>
      <c r="E1786" s="504" t="s">
        <v>2308</v>
      </c>
      <c r="F1786" s="505">
        <f>IFERROR(IF(MID(C1786,1,3)="KIT",VLOOKUP(C1786,Kits!C:P,14,0),VLOOKUP(C1786,'Pricing source'!B:L,3,0)),0)</f>
        <v>18546</v>
      </c>
      <c r="G1786" s="550"/>
    </row>
    <row r="1787" spans="1:7">
      <c r="A1787" s="548"/>
      <c r="B1787" s="503" t="str">
        <f>IF(MID(C1787,1,3)="KIT",_xlfn.XLOOKUP(C1787,Kits!C:C,Kits!B:B,"-",0,1),VLOOKUP(C1787,'Pricing source'!B:C,2,0))</f>
        <v>4010869353625</v>
      </c>
      <c r="C1787" s="530" t="s">
        <v>695</v>
      </c>
      <c r="D1787" s="530" t="s">
        <v>1316</v>
      </c>
      <c r="E1787" s="504" t="s">
        <v>2309</v>
      </c>
      <c r="F1787" s="505">
        <f>IFERROR(IF(MID(C1787,1,3)="KIT",VLOOKUP(C1787,Kits!C:P,14,0),VLOOKUP(C1787,'Pricing source'!B:L,3,0)),0)</f>
        <v>22599</v>
      </c>
      <c r="G1787" s="550"/>
    </row>
    <row r="1788" spans="1:7">
      <c r="A1788" s="548"/>
      <c r="B1788" s="503" t="str">
        <f>IF(MID(C1788,1,3)="KIT",_xlfn.XLOOKUP(C1788,Kits!C:C,Kits!B:B,"-",0,1),VLOOKUP(C1788,'Pricing source'!B:C,2,0))</f>
        <v>4010869353632</v>
      </c>
      <c r="C1788" s="530" t="s">
        <v>696</v>
      </c>
      <c r="D1788" s="530" t="s">
        <v>1316</v>
      </c>
      <c r="E1788" s="504" t="s">
        <v>2310</v>
      </c>
      <c r="F1788" s="505">
        <f>IFERROR(IF(MID(C1788,1,3)="KIT",VLOOKUP(C1788,Kits!C:P,14,0),VLOOKUP(C1788,'Pricing source'!B:L,3,0)),0)</f>
        <v>25322</v>
      </c>
      <c r="G1788" s="550"/>
    </row>
    <row r="1789" spans="1:7">
      <c r="A1789" s="548"/>
      <c r="B1789" s="527" t="str">
        <f>IF(MID(C1789,1,3)="KIT",_xlfn.XLOOKUP(C1789,Kits!C:C,Kits!B:B,"-",0,1),VLOOKUP(C1789,'Pricing source'!B:C,2,0))</f>
        <v>4010869353649</v>
      </c>
      <c r="C1789" s="532" t="s">
        <v>697</v>
      </c>
      <c r="D1789" s="532" t="s">
        <v>1316</v>
      </c>
      <c r="E1789" s="510" t="s">
        <v>2311</v>
      </c>
      <c r="F1789" s="511">
        <f>IFERROR(IF(MID(C1789,1,3)="KIT",VLOOKUP(C1789,Kits!C:P,14,0),VLOOKUP(C1789,'Pricing source'!B:L,3,0)),0)</f>
        <v>27426</v>
      </c>
      <c r="G1789" s="550"/>
    </row>
    <row r="1790" spans="1:7">
      <c r="A1790" s="548"/>
      <c r="B1790" s="552"/>
      <c r="C1790" s="552"/>
      <c r="D1790" s="552"/>
      <c r="E1790" s="550"/>
      <c r="F1790" s="558"/>
      <c r="G1790" s="550"/>
    </row>
    <row r="1791" spans="1:7" ht="18.75">
      <c r="A1791" s="555" t="s">
        <v>1177</v>
      </c>
      <c r="B1791" s="552"/>
      <c r="C1791" s="548"/>
      <c r="D1791" s="552"/>
      <c r="E1791" s="550"/>
      <c r="F1791" s="558"/>
      <c r="G1791" s="550"/>
    </row>
    <row r="1792" spans="1:7" ht="18.75">
      <c r="A1792" s="230"/>
      <c r="B1792" s="230"/>
      <c r="C1792" s="231"/>
      <c r="D1792" s="230"/>
      <c r="E1792" s="231"/>
      <c r="F1792" s="230"/>
      <c r="G1792" s="550"/>
    </row>
    <row r="1793" spans="1:7">
      <c r="A1793" s="548"/>
      <c r="B1793" s="552" t="s">
        <v>1049</v>
      </c>
      <c r="C1793" s="548"/>
      <c r="D1793" s="552"/>
      <c r="E1793" s="550"/>
      <c r="F1793" s="558"/>
      <c r="G1793" s="550"/>
    </row>
    <row r="1794" spans="1:7">
      <c r="A1794" s="788" t="s">
        <v>2645</v>
      </c>
      <c r="B1794" s="552"/>
      <c r="C1794" s="552"/>
      <c r="D1794" s="552"/>
      <c r="E1794" s="550"/>
      <c r="F1794" s="558"/>
      <c r="G1794" s="550"/>
    </row>
    <row r="1795" spans="1:7">
      <c r="A1795" s="548"/>
      <c r="B1795" s="499" t="str">
        <f>IF(MID(C1795,1,3)="KIT",_xlfn.XLOOKUP(C1795,Kits!C:C,Kits!B:B,"-",0,1),VLOOKUP(C1795,'Pricing source'!B:C,2,0))</f>
        <v>5025232867981</v>
      </c>
      <c r="C1795" s="529" t="s">
        <v>461</v>
      </c>
      <c r="D1795" s="529" t="s">
        <v>1316</v>
      </c>
      <c r="E1795" s="501" t="s">
        <v>2312</v>
      </c>
      <c r="F1795" s="502">
        <f>IFERROR(IF(MID(C1795,1,3)="KIT",VLOOKUP(C1795,Kits!C:P,14,0),VLOOKUP(C1795,'Pricing source'!B:L,3,0)),0)</f>
        <v>42528</v>
      </c>
      <c r="G1795" s="550"/>
    </row>
    <row r="1796" spans="1:7">
      <c r="A1796" s="548"/>
      <c r="B1796" s="503" t="str">
        <f>IF(MID(C1796,1,3)="KIT",_xlfn.XLOOKUP(C1796,Kits!C:C,Kits!B:B,"-",0,1),VLOOKUP(C1796,'Pricing source'!B:C,2,0))</f>
        <v>5025232867998</v>
      </c>
      <c r="C1796" s="530" t="s">
        <v>462</v>
      </c>
      <c r="D1796" s="530" t="s">
        <v>1316</v>
      </c>
      <c r="E1796" s="504" t="s">
        <v>2313</v>
      </c>
      <c r="F1796" s="505">
        <f>IFERROR(IF(MID(C1796,1,3)="KIT",VLOOKUP(C1796,Kits!C:P,14,0),VLOOKUP(C1796,'Pricing source'!B:L,3,0)),0)</f>
        <v>47551</v>
      </c>
      <c r="G1796" s="550"/>
    </row>
    <row r="1797" spans="1:7">
      <c r="A1797" s="548"/>
      <c r="B1797" s="503" t="str">
        <f>IF(MID(C1797,1,3)="KIT",_xlfn.XLOOKUP(C1797,Kits!C:C,Kits!B:B,"-",0,1),VLOOKUP(C1797,'Pricing source'!B:C,2,0))</f>
        <v>5025232868001</v>
      </c>
      <c r="C1797" s="530" t="s">
        <v>463</v>
      </c>
      <c r="D1797" s="530" t="s">
        <v>1316</v>
      </c>
      <c r="E1797" s="504" t="s">
        <v>2314</v>
      </c>
      <c r="F1797" s="505">
        <f>IFERROR(IF(MID(C1797,1,3)="KIT",VLOOKUP(C1797,Kits!C:P,14,0),VLOOKUP(C1797,'Pricing source'!B:L,3,0)),0)</f>
        <v>51848</v>
      </c>
      <c r="G1797" s="550"/>
    </row>
    <row r="1798" spans="1:7">
      <c r="A1798" s="548"/>
      <c r="B1798" s="503" t="str">
        <f>IF(MID(C1798,1,3)="KIT",_xlfn.XLOOKUP(C1798,Kits!C:C,Kits!B:B,"-",0,1),VLOOKUP(C1798,'Pricing source'!B:C,2,0))</f>
        <v>5025232868018</v>
      </c>
      <c r="C1798" s="530" t="s">
        <v>464</v>
      </c>
      <c r="D1798" s="530" t="s">
        <v>1316</v>
      </c>
      <c r="E1798" s="504" t="s">
        <v>2315</v>
      </c>
      <c r="F1798" s="505">
        <f>IFERROR(IF(MID(C1798,1,3)="KIT",VLOOKUP(C1798,Kits!C:P,14,0),VLOOKUP(C1798,'Pricing source'!B:L,3,0)),0)</f>
        <v>57346</v>
      </c>
      <c r="G1798" s="550"/>
    </row>
    <row r="1799" spans="1:7">
      <c r="A1799" s="548"/>
      <c r="B1799" s="503" t="str">
        <f>IF(MID(C1799,1,3)="KIT",_xlfn.XLOOKUP(C1799,Kits!C:C,Kits!B:B,"-",0,1),VLOOKUP(C1799,'Pricing source'!B:C,2,0))</f>
        <v>4010869263382</v>
      </c>
      <c r="C1799" s="530" t="s">
        <v>698</v>
      </c>
      <c r="D1799" s="530" t="s">
        <v>1316</v>
      </c>
      <c r="E1799" s="504" t="s">
        <v>2316</v>
      </c>
      <c r="F1799" s="505">
        <f>IFERROR(IF(MID(C1799,1,3)="KIT",VLOOKUP(C1799,Kits!C:P,14,0),VLOOKUP(C1799,'Pricing source'!B:L,3,0)),0)</f>
        <v>48941</v>
      </c>
      <c r="G1799" s="550"/>
    </row>
    <row r="1800" spans="1:7">
      <c r="A1800" s="548"/>
      <c r="B1800" s="503" t="str">
        <f>IF(MID(C1800,1,3)="KIT",_xlfn.XLOOKUP(C1800,Kits!C:C,Kits!B:B,"-",0,1),VLOOKUP(C1800,'Pricing source'!B:C,2,0))</f>
        <v>4010869263399</v>
      </c>
      <c r="C1800" s="530" t="s">
        <v>699</v>
      </c>
      <c r="D1800" s="530" t="s">
        <v>1316</v>
      </c>
      <c r="E1800" s="504" t="s">
        <v>2317</v>
      </c>
      <c r="F1800" s="505">
        <f>IFERROR(IF(MID(C1800,1,3)="KIT",VLOOKUP(C1800,Kits!C:P,14,0),VLOOKUP(C1800,'Pricing source'!B:L,3,0)),0)</f>
        <v>54367</v>
      </c>
      <c r="G1800" s="550"/>
    </row>
    <row r="1801" spans="1:7">
      <c r="A1801" s="548"/>
      <c r="B1801" s="503" t="str">
        <f>IF(MID(C1801,1,3)="KIT",_xlfn.XLOOKUP(C1801,Kits!C:C,Kits!B:B,"-",0,1),VLOOKUP(C1801,'Pricing source'!B:C,2,0))</f>
        <v>4010869263405</v>
      </c>
      <c r="C1801" s="530" t="s">
        <v>700</v>
      </c>
      <c r="D1801" s="530" t="s">
        <v>1316</v>
      </c>
      <c r="E1801" s="504" t="s">
        <v>2318</v>
      </c>
      <c r="F1801" s="505">
        <f>IFERROR(IF(MID(C1801,1,3)="KIT",VLOOKUP(C1801,Kits!C:P,14,0),VLOOKUP(C1801,'Pricing source'!B:L,3,0)),0)</f>
        <v>59009</v>
      </c>
      <c r="G1801" s="550"/>
    </row>
    <row r="1802" spans="1:7">
      <c r="A1802" s="548"/>
      <c r="B1802" s="527" t="str">
        <f>IF(MID(C1802,1,3)="KIT",_xlfn.XLOOKUP(C1802,Kits!C:C,Kits!B:B,"-",0,1),VLOOKUP(C1802,'Pricing source'!B:C,2,0))</f>
        <v>4010869263412</v>
      </c>
      <c r="C1802" s="532" t="s">
        <v>701</v>
      </c>
      <c r="D1802" s="532" t="s">
        <v>1316</v>
      </c>
      <c r="E1802" s="510" t="s">
        <v>2319</v>
      </c>
      <c r="F1802" s="511">
        <f>IFERROR(IF(MID(C1802,1,3)="KIT",VLOOKUP(C1802,Kits!C:P,14,0),VLOOKUP(C1802,'Pricing source'!B:L,3,0)),0)</f>
        <v>64948</v>
      </c>
      <c r="G1802" s="550"/>
    </row>
    <row r="1803" spans="1:7">
      <c r="A1803" s="548"/>
      <c r="B1803" s="548" t="s">
        <v>1049</v>
      </c>
      <c r="C1803" s="548"/>
      <c r="D1803" s="552"/>
      <c r="E1803" s="550"/>
      <c r="F1803" s="558"/>
      <c r="G1803" s="550"/>
    </row>
    <row r="1804" spans="1:7">
      <c r="A1804" s="788" t="s">
        <v>2646</v>
      </c>
      <c r="B1804" s="552"/>
      <c r="C1804" s="552"/>
      <c r="D1804" s="552"/>
      <c r="E1804" s="550"/>
      <c r="F1804" s="558"/>
      <c r="G1804" s="550"/>
    </row>
    <row r="1805" spans="1:7">
      <c r="A1805" s="548"/>
      <c r="B1805" s="499" t="str">
        <f>IF(MID(C1805,1,3)="KIT",_xlfn.XLOOKUP(C1805,Kits!C:C,Kits!B:B,"-",0,1),VLOOKUP(C1805,'Pricing source'!B:C,2,0))</f>
        <v>5025232868032</v>
      </c>
      <c r="C1805" s="529" t="s">
        <v>466</v>
      </c>
      <c r="D1805" s="529" t="s">
        <v>1316</v>
      </c>
      <c r="E1805" s="501" t="s">
        <v>2320</v>
      </c>
      <c r="F1805" s="502">
        <f>IFERROR(IF(MID(C1805,1,3)="KIT",VLOOKUP(C1805,Kits!C:P,14,0),VLOOKUP(C1805,'Pricing source'!B:L,3,0)),0)</f>
        <v>46875</v>
      </c>
      <c r="G1805" s="550"/>
    </row>
    <row r="1806" spans="1:7">
      <c r="A1806" s="548"/>
      <c r="B1806" s="503" t="str">
        <f>IF(MID(C1806,1,3)="KIT",_xlfn.XLOOKUP(C1806,Kits!C:C,Kits!B:B,"-",0,1),VLOOKUP(C1806,'Pricing source'!B:C,2,0))</f>
        <v>5025232868049</v>
      </c>
      <c r="C1806" s="530" t="s">
        <v>467</v>
      </c>
      <c r="D1806" s="530" t="s">
        <v>1316</v>
      </c>
      <c r="E1806" s="504" t="s">
        <v>2321</v>
      </c>
      <c r="F1806" s="505">
        <f>IFERROR(IF(MID(C1806,1,3)="KIT",VLOOKUP(C1806,Kits!C:P,14,0),VLOOKUP(C1806,'Pricing source'!B:L,3,0)),0)</f>
        <v>52386</v>
      </c>
      <c r="G1806" s="550"/>
    </row>
    <row r="1807" spans="1:7">
      <c r="A1807" s="548"/>
      <c r="B1807" s="503" t="str">
        <f>IF(MID(C1807,1,3)="KIT",_xlfn.XLOOKUP(C1807,Kits!C:C,Kits!B:B,"-",0,1),VLOOKUP(C1807,'Pricing source'!B:C,2,0))</f>
        <v>5025232868056</v>
      </c>
      <c r="C1807" s="530" t="s">
        <v>468</v>
      </c>
      <c r="D1807" s="530" t="s">
        <v>1316</v>
      </c>
      <c r="E1807" s="504" t="s">
        <v>2322</v>
      </c>
      <c r="F1807" s="505">
        <f>IFERROR(IF(MID(C1807,1,3)="KIT",VLOOKUP(C1807,Kits!C:P,14,0),VLOOKUP(C1807,'Pricing source'!B:L,3,0)),0)</f>
        <v>57023</v>
      </c>
      <c r="G1807" s="550"/>
    </row>
    <row r="1808" spans="1:7">
      <c r="A1808" s="548"/>
      <c r="B1808" s="503" t="str">
        <f>IF(MID(C1808,1,3)="KIT",_xlfn.XLOOKUP(C1808,Kits!C:C,Kits!B:B,"-",0,1),VLOOKUP(C1808,'Pricing source'!B:C,2,0))</f>
        <v>4010869350501</v>
      </c>
      <c r="C1808" s="530" t="s">
        <v>702</v>
      </c>
      <c r="D1808" s="530" t="s">
        <v>1316</v>
      </c>
      <c r="E1808" s="504" t="s">
        <v>2323</v>
      </c>
      <c r="F1808" s="505">
        <f>IFERROR(IF(MID(C1808,1,3)="KIT",VLOOKUP(C1808,Kits!C:P,14,0),VLOOKUP(C1808,'Pricing source'!B:L,3,0)),0)</f>
        <v>53308</v>
      </c>
      <c r="G1808" s="550"/>
    </row>
    <row r="1809" spans="1:7">
      <c r="A1809" s="548"/>
      <c r="B1809" s="503" t="str">
        <f>IF(MID(C1809,1,3)="KIT",_xlfn.XLOOKUP(C1809,Kits!C:C,Kits!B:B,"-",0,1),VLOOKUP(C1809,'Pricing source'!B:C,2,0))</f>
        <v>4010869350518</v>
      </c>
      <c r="C1809" s="530" t="s">
        <v>703</v>
      </c>
      <c r="D1809" s="530" t="s">
        <v>1316</v>
      </c>
      <c r="E1809" s="504" t="s">
        <v>2324</v>
      </c>
      <c r="F1809" s="505">
        <f>IFERROR(IF(MID(C1809,1,3)="KIT",VLOOKUP(C1809,Kits!C:P,14,0),VLOOKUP(C1809,'Pricing source'!B:L,3,0)),0)</f>
        <v>58717</v>
      </c>
      <c r="G1809" s="550"/>
    </row>
    <row r="1810" spans="1:7">
      <c r="A1810" s="548"/>
      <c r="B1810" s="527" t="str">
        <f>IF(MID(C1810,1,3)="KIT",_xlfn.XLOOKUP(C1810,Kits!C:C,Kits!B:B,"-",0,1),VLOOKUP(C1810,'Pricing source'!B:C,2,0))</f>
        <v>4010869350525</v>
      </c>
      <c r="C1810" s="532" t="s">
        <v>704</v>
      </c>
      <c r="D1810" s="532" t="s">
        <v>1316</v>
      </c>
      <c r="E1810" s="510" t="s">
        <v>2325</v>
      </c>
      <c r="F1810" s="511">
        <f>IFERROR(IF(MID(C1810,1,3)="KIT",VLOOKUP(C1810,Kits!C:P,14,0),VLOOKUP(C1810,'Pricing source'!B:L,3,0)),0)</f>
        <v>63574</v>
      </c>
      <c r="G1810" s="550"/>
    </row>
    <row r="1811" spans="1:7">
      <c r="A1811" s="548"/>
      <c r="B1811" s="552" t="s">
        <v>1049</v>
      </c>
      <c r="C1811" s="552"/>
      <c r="D1811" s="552"/>
      <c r="E1811" s="550"/>
      <c r="F1811" s="558"/>
      <c r="G1811" s="550"/>
    </row>
    <row r="1812" spans="1:7" ht="18.75">
      <c r="A1812" s="555" t="s">
        <v>2647</v>
      </c>
      <c r="B1812" s="548"/>
      <c r="C1812" s="548"/>
      <c r="D1812" s="552"/>
      <c r="E1812" s="550"/>
      <c r="F1812" s="558"/>
      <c r="G1812" s="550"/>
    </row>
    <row r="1813" spans="1:7" ht="18.75">
      <c r="A1813" s="230"/>
      <c r="B1813" s="230"/>
      <c r="C1813" s="231"/>
      <c r="D1813" s="230"/>
      <c r="E1813" s="231"/>
      <c r="F1813" s="230"/>
      <c r="G1813" s="550"/>
    </row>
    <row r="1814" spans="1:7">
      <c r="A1814" s="548"/>
      <c r="B1814" s="552" t="s">
        <v>1049</v>
      </c>
      <c r="C1814" s="548"/>
      <c r="D1814" s="552"/>
      <c r="E1814" s="550"/>
      <c r="F1814" s="558"/>
      <c r="G1814" s="550"/>
    </row>
    <row r="1815" spans="1:7">
      <c r="A1815" s="788" t="s">
        <v>2648</v>
      </c>
      <c r="B1815" s="552"/>
      <c r="C1815" s="552"/>
      <c r="D1815" s="552"/>
      <c r="E1815" s="550"/>
      <c r="F1815" s="558"/>
      <c r="G1815" s="550"/>
    </row>
    <row r="1816" spans="1:7">
      <c r="A1816" s="548"/>
      <c r="B1816" s="499" t="str">
        <f>IF(MID(C1816,1,3)="KIT",_xlfn.XLOOKUP(C1816,Kits!C:C,Kits!B:B,"-",0,1),VLOOKUP(C1816,'Pricing source'!B:C,2,0))</f>
        <v>5025232883295</v>
      </c>
      <c r="C1816" s="529" t="s">
        <v>465</v>
      </c>
      <c r="D1816" s="529" t="s">
        <v>1316</v>
      </c>
      <c r="E1816" s="501" t="s">
        <v>2326</v>
      </c>
      <c r="F1816" s="502">
        <f>IFERROR(IF(MID(C1816,1,3)="KIT",VLOOKUP(C1816,Kits!C:P,14,0),VLOOKUP(C1816,'Pricing source'!B:L,3,0)),0)</f>
        <v>49827</v>
      </c>
      <c r="G1816" s="550"/>
    </row>
    <row r="1817" spans="1:7">
      <c r="A1817" s="548"/>
      <c r="B1817" s="527" t="str">
        <f>IF(MID(C1817,1,3)="KIT",_xlfn.XLOOKUP(C1817,Kits!C:C,Kits!B:B,"-",0,1),VLOOKUP(C1817,'Pricing source'!B:C,2,0))</f>
        <v>5025232883301</v>
      </c>
      <c r="C1817" s="532" t="s">
        <v>439</v>
      </c>
      <c r="D1817" s="532" t="s">
        <v>1316</v>
      </c>
      <c r="E1817" s="510" t="s">
        <v>2327</v>
      </c>
      <c r="F1817" s="511">
        <f>IFERROR(IF(MID(C1817,1,3)="KIT",VLOOKUP(C1817,Kits!C:P,14,0),VLOOKUP(C1817,'Pricing source'!B:L,3,0)),0)</f>
        <v>13004</v>
      </c>
      <c r="G1817" s="550"/>
    </row>
    <row r="1818" spans="1:7">
      <c r="A1818" s="548"/>
      <c r="B1818" s="552" t="s">
        <v>1049</v>
      </c>
      <c r="C1818" s="552"/>
      <c r="D1818" s="552"/>
      <c r="E1818" s="550"/>
      <c r="F1818" s="558"/>
      <c r="G1818" s="550"/>
    </row>
    <row r="1819" spans="1:7" ht="18.75">
      <c r="A1819" s="555" t="s">
        <v>2649</v>
      </c>
      <c r="B1819" s="817"/>
      <c r="C1819" s="548"/>
      <c r="D1819" s="550"/>
      <c r="E1819" s="550"/>
      <c r="F1819" s="558"/>
      <c r="G1819" s="550"/>
    </row>
    <row r="1820" spans="1:7" ht="18.75">
      <c r="A1820" s="230"/>
      <c r="B1820" s="230"/>
      <c r="C1820" s="231"/>
      <c r="D1820" s="230"/>
      <c r="E1820" s="231"/>
      <c r="F1820" s="230"/>
      <c r="G1820" s="550"/>
    </row>
    <row r="1821" spans="1:7">
      <c r="A1821" s="788" t="s">
        <v>4925</v>
      </c>
      <c r="B1821" s="552"/>
      <c r="C1821" s="552"/>
      <c r="D1821" s="552"/>
      <c r="E1821" s="550"/>
      <c r="F1821" s="558"/>
      <c r="G1821" s="550"/>
    </row>
    <row r="1822" spans="1:7">
      <c r="A1822" s="548"/>
      <c r="B1822" s="499" t="str">
        <f>IF(MID(C1822,1,3)="KIT",_xlfn.XLOOKUP(C1822,Kits!C:C,Kits!B:B,"-",0,1),VLOOKUP(C1822,'Pricing source'!B:C,2,0))</f>
        <v>5025232967896</v>
      </c>
      <c r="C1822" s="529" t="s">
        <v>3632</v>
      </c>
      <c r="D1822" s="961" t="s">
        <v>4750</v>
      </c>
      <c r="E1822" s="501" t="s">
        <v>4738</v>
      </c>
      <c r="F1822" s="502">
        <f>IFERROR(IF(MID(C1822,1,3)="KIT",VLOOKUP(C1822,Kits!C:P,14,0),VLOOKUP(C1822,'Pricing source'!B:L,3,0)),0)</f>
        <v>1726</v>
      </c>
      <c r="G1822" s="550"/>
    </row>
    <row r="1823" spans="1:7">
      <c r="A1823" s="548"/>
      <c r="B1823" s="503" t="str">
        <f>IF(MID(C1823,1,3)="KIT",_xlfn.XLOOKUP(C1823,Kits!C:C,Kits!B:B,"-",0,1),VLOOKUP(C1823,'Pricing source'!B:C,2,0))</f>
        <v>5025232967988</v>
      </c>
      <c r="C1823" s="530" t="s">
        <v>3634</v>
      </c>
      <c r="D1823" s="962" t="s">
        <v>4750</v>
      </c>
      <c r="E1823" s="504" t="s">
        <v>4739</v>
      </c>
      <c r="F1823" s="505">
        <f>IFERROR(IF(MID(C1823,1,3)="KIT",VLOOKUP(C1823,Kits!C:P,14,0),VLOOKUP(C1823,'Pricing source'!B:L,3,0)),0)</f>
        <v>1841</v>
      </c>
      <c r="G1823" s="550"/>
    </row>
    <row r="1824" spans="1:7">
      <c r="A1824" s="548"/>
      <c r="B1824" s="503" t="str">
        <f>IF(MID(C1824,1,3)="KIT",_xlfn.XLOOKUP(C1824,Kits!C:C,Kits!B:B,"-",0,1),VLOOKUP(C1824,'Pricing source'!B:C,2,0))</f>
        <v>5025232968053</v>
      </c>
      <c r="C1824" s="530" t="s">
        <v>3635</v>
      </c>
      <c r="D1824" s="962" t="s">
        <v>4750</v>
      </c>
      <c r="E1824" s="504" t="s">
        <v>4740</v>
      </c>
      <c r="F1824" s="505">
        <f>IFERROR(IF(MID(C1824,1,3)="KIT",VLOOKUP(C1824,Kits!C:P,14,0),VLOOKUP(C1824,'Pricing source'!B:L,3,0)),0)</f>
        <v>1863</v>
      </c>
      <c r="G1824" s="550"/>
    </row>
    <row r="1825" spans="1:7">
      <c r="A1825" s="548"/>
      <c r="B1825" s="503" t="str">
        <f>IF(MID(C1825,1,3)="KIT",_xlfn.XLOOKUP(C1825,Kits!C:C,Kits!B:B,"-",0,1),VLOOKUP(C1825,'Pricing source'!B:C,2,0))</f>
        <v>5025232968107</v>
      </c>
      <c r="C1825" s="530" t="s">
        <v>3636</v>
      </c>
      <c r="D1825" s="962" t="s">
        <v>4750</v>
      </c>
      <c r="E1825" s="504" t="s">
        <v>4741</v>
      </c>
      <c r="F1825" s="505">
        <f>IFERROR(IF(MID(C1825,1,3)="KIT",VLOOKUP(C1825,Kits!C:P,14,0),VLOOKUP(C1825,'Pricing source'!B:L,3,0)),0)</f>
        <v>1905</v>
      </c>
      <c r="G1825" s="550"/>
    </row>
    <row r="1826" spans="1:7">
      <c r="A1826" s="548"/>
      <c r="B1826" s="503" t="str">
        <f>IF(MID(C1826,1,3)="KIT",_xlfn.XLOOKUP(C1826,Kits!C:C,Kits!B:B,"-",0,1),VLOOKUP(C1826,'Pricing source'!B:C,2,0))</f>
        <v>5025232968152</v>
      </c>
      <c r="C1826" s="530" t="s">
        <v>3637</v>
      </c>
      <c r="D1826" s="962" t="s">
        <v>4750</v>
      </c>
      <c r="E1826" s="504" t="s">
        <v>4742</v>
      </c>
      <c r="F1826" s="505">
        <f>IFERROR(IF(MID(C1826,1,3)="KIT",VLOOKUP(C1826,Kits!C:P,14,0),VLOOKUP(C1826,'Pricing source'!B:L,3,0)),0)</f>
        <v>1985</v>
      </c>
      <c r="G1826" s="550"/>
    </row>
    <row r="1827" spans="1:7">
      <c r="A1827" s="548"/>
      <c r="B1827" s="503" t="str">
        <f>IF(MID(C1827,1,3)="KIT",_xlfn.XLOOKUP(C1827,Kits!C:C,Kits!B:B,"-",0,1),VLOOKUP(C1827,'Pricing source'!B:C,2,0))</f>
        <v>5025232968206</v>
      </c>
      <c r="C1827" s="530" t="s">
        <v>3638</v>
      </c>
      <c r="D1827" s="962" t="s">
        <v>4750</v>
      </c>
      <c r="E1827" s="504" t="s">
        <v>4743</v>
      </c>
      <c r="F1827" s="505">
        <f>IFERROR(IF(MID(C1827,1,3)="KIT",VLOOKUP(C1827,Kits!C:P,14,0),VLOOKUP(C1827,'Pricing source'!B:L,3,0)),0)</f>
        <v>2030</v>
      </c>
      <c r="G1827" s="550"/>
    </row>
    <row r="1828" spans="1:7">
      <c r="A1828" s="548"/>
      <c r="B1828" s="503" t="str">
        <f>IF(MID(C1828,1,3)="KIT",_xlfn.XLOOKUP(C1828,Kits!C:C,Kits!B:B,"-",0,1),VLOOKUP(C1828,'Pricing source'!B:C,2,0))</f>
        <v>5025232968251</v>
      </c>
      <c r="C1828" s="530" t="s">
        <v>3639</v>
      </c>
      <c r="D1828" s="962" t="s">
        <v>4750</v>
      </c>
      <c r="E1828" s="504" t="s">
        <v>4744</v>
      </c>
      <c r="F1828" s="505">
        <f>IFERROR(IF(MID(C1828,1,3)="KIT",VLOOKUP(C1828,Kits!C:P,14,0),VLOOKUP(C1828,'Pricing source'!B:L,3,0)),0)</f>
        <v>2066</v>
      </c>
      <c r="G1828" s="550"/>
    </row>
    <row r="1829" spans="1:7">
      <c r="A1829" s="548"/>
      <c r="B1829" s="503" t="str">
        <f>IF(MID(C1829,1,3)="KIT",_xlfn.XLOOKUP(C1829,Kits!C:C,Kits!B:B,"-",0,1),VLOOKUP(C1829,'Pricing source'!B:C,2,0))</f>
        <v>5025232968282</v>
      </c>
      <c r="C1829" s="530" t="s">
        <v>3640</v>
      </c>
      <c r="D1829" s="962" t="s">
        <v>4750</v>
      </c>
      <c r="E1829" s="504" t="s">
        <v>4745</v>
      </c>
      <c r="F1829" s="505">
        <f>IFERROR(IF(MID(C1829,1,3)="KIT",VLOOKUP(C1829,Kits!C:P,14,0),VLOOKUP(C1829,'Pricing source'!B:L,3,0)),0)</f>
        <v>2101</v>
      </c>
      <c r="G1829" s="550"/>
    </row>
    <row r="1830" spans="1:7">
      <c r="A1830" s="548"/>
      <c r="B1830" s="503" t="str">
        <f>IF(MID(C1830,1,3)="KIT",_xlfn.XLOOKUP(C1830,Kits!C:C,Kits!B:B,"-",0,1),VLOOKUP(C1830,'Pricing source'!B:C,2,0))</f>
        <v>5025232968329</v>
      </c>
      <c r="C1830" s="530" t="s">
        <v>3641</v>
      </c>
      <c r="D1830" s="962" t="s">
        <v>4750</v>
      </c>
      <c r="E1830" s="504" t="s">
        <v>4746</v>
      </c>
      <c r="F1830" s="505">
        <f>IFERROR(IF(MID(C1830,1,3)="KIT",VLOOKUP(C1830,Kits!C:P,14,0),VLOOKUP(C1830,'Pricing source'!B:L,3,0)),0)</f>
        <v>2359</v>
      </c>
      <c r="G1830" s="550"/>
    </row>
    <row r="1831" spans="1:7">
      <c r="A1831" s="548"/>
      <c r="B1831" s="503" t="str">
        <f>IF(MID(C1831,1,3)="KIT",_xlfn.XLOOKUP(C1831,Kits!C:C,Kits!B:B,"-",0,1),VLOOKUP(C1831,'Pricing source'!B:C,2,0))</f>
        <v>5025232967834</v>
      </c>
      <c r="C1831" s="530" t="s">
        <v>3630</v>
      </c>
      <c r="D1831" s="962" t="s">
        <v>4750</v>
      </c>
      <c r="E1831" s="504" t="s">
        <v>4747</v>
      </c>
      <c r="F1831" s="505">
        <f>IFERROR(IF(MID(C1831,1,3)="KIT",VLOOKUP(C1831,Kits!C:P,14,0),VLOOKUP(C1831,'Pricing source'!B:L,3,0)),0)</f>
        <v>2548</v>
      </c>
      <c r="G1831" s="550"/>
    </row>
    <row r="1832" spans="1:7">
      <c r="A1832" s="548"/>
      <c r="B1832" s="503" t="str">
        <f>IF(MID(C1832,1,3)="KIT",_xlfn.XLOOKUP(C1832,Kits!C:C,Kits!B:B,"-",0,1),VLOOKUP(C1832,'Pricing source'!B:C,2,0))</f>
        <v>5025232967865</v>
      </c>
      <c r="C1832" s="530" t="s">
        <v>3631</v>
      </c>
      <c r="D1832" s="962" t="s">
        <v>4750</v>
      </c>
      <c r="E1832" s="504" t="s">
        <v>4748</v>
      </c>
      <c r="F1832" s="505">
        <f>IFERROR(IF(MID(C1832,1,3)="KIT",VLOOKUP(C1832,Kits!C:P,14,0),VLOOKUP(C1832,'Pricing source'!B:L,3,0)),0)</f>
        <v>2729</v>
      </c>
      <c r="G1832" s="550"/>
    </row>
    <row r="1833" spans="1:7">
      <c r="A1833" s="548"/>
      <c r="B1833" s="527" t="str">
        <f>IF(MID(C1833,1,3)="KIT",_xlfn.XLOOKUP(C1833,Kits!C:C,Kits!B:B,"-",0,1),VLOOKUP(C1833,'Pricing source'!B:C,2,0))</f>
        <v>5025232967933</v>
      </c>
      <c r="C1833" s="532" t="s">
        <v>3633</v>
      </c>
      <c r="D1833" s="963" t="s">
        <v>4750</v>
      </c>
      <c r="E1833" s="510" t="s">
        <v>4749</v>
      </c>
      <c r="F1833" s="511">
        <f>IFERROR(IF(MID(C1833,1,3)="KIT",VLOOKUP(C1833,Kits!C:P,14,0),VLOOKUP(C1833,'Pricing source'!B:L,3,0)),0)</f>
        <v>2925</v>
      </c>
      <c r="G1833" s="550"/>
    </row>
    <row r="1834" spans="1:7">
      <c r="A1834" s="548"/>
      <c r="B1834" s="548"/>
      <c r="C1834" s="548"/>
      <c r="D1834" s="552"/>
      <c r="E1834" s="550"/>
      <c r="F1834" s="558"/>
      <c r="G1834" s="550"/>
    </row>
    <row r="1835" spans="1:7">
      <c r="A1835" s="788" t="s">
        <v>4621</v>
      </c>
      <c r="B1835" s="552"/>
      <c r="C1835" s="552"/>
      <c r="D1835" s="552"/>
      <c r="E1835" s="550"/>
      <c r="F1835" s="558"/>
      <c r="G1835" s="550"/>
    </row>
    <row r="1836" spans="1:7">
      <c r="A1836" s="548"/>
      <c r="B1836" s="499" t="str">
        <f>IF(MID(C1836,1,3)="KIT",_xlfn.XLOOKUP(C1836,Kits!C:C,Kits!B:B,"-",0,1),VLOOKUP(C1836,'Pricing source'!B:C,2,0))</f>
        <v>5025232950553</v>
      </c>
      <c r="C1836" s="529" t="s">
        <v>502</v>
      </c>
      <c r="D1836" s="529"/>
      <c r="E1836" s="501" t="s">
        <v>4708</v>
      </c>
      <c r="F1836" s="502">
        <f>IFERROR(IF(MID(C1836,1,3)="KIT",VLOOKUP(C1836,Kits!C:P,14,0),VLOOKUP(C1836,'Pricing source'!B:L,3,0)),0)</f>
        <v>1726</v>
      </c>
      <c r="G1836" s="550"/>
    </row>
    <row r="1837" spans="1:7">
      <c r="A1837" s="548"/>
      <c r="B1837" s="503" t="str">
        <f>IF(MID(C1837,1,3)="KIT",_xlfn.XLOOKUP(C1837,Kits!C:C,Kits!B:B,"-",0,1),VLOOKUP(C1837,'Pricing source'!B:C,2,0))</f>
        <v>5025232950607</v>
      </c>
      <c r="C1837" s="530" t="s">
        <v>506</v>
      </c>
      <c r="D1837" s="530"/>
      <c r="E1837" s="504" t="s">
        <v>4709</v>
      </c>
      <c r="F1837" s="505">
        <f>IFERROR(IF(MID(C1837,1,3)="KIT",VLOOKUP(C1837,Kits!C:P,14,0),VLOOKUP(C1837,'Pricing source'!B:L,3,0)),0)</f>
        <v>1841</v>
      </c>
      <c r="G1837" s="550"/>
    </row>
    <row r="1838" spans="1:7">
      <c r="A1838" s="548"/>
      <c r="B1838" s="503" t="str">
        <f>IF(MID(C1838,1,3)="KIT",_xlfn.XLOOKUP(C1838,Kits!C:C,Kits!B:B,"-",0,1),VLOOKUP(C1838,'Pricing source'!B:C,2,0))</f>
        <v>5025232950638</v>
      </c>
      <c r="C1838" s="530" t="s">
        <v>508</v>
      </c>
      <c r="D1838" s="530"/>
      <c r="E1838" s="504" t="s">
        <v>4710</v>
      </c>
      <c r="F1838" s="505">
        <f>IFERROR(IF(MID(C1838,1,3)="KIT",VLOOKUP(C1838,Kits!C:P,14,0),VLOOKUP(C1838,'Pricing source'!B:L,3,0)),0)</f>
        <v>1863</v>
      </c>
      <c r="G1838" s="550"/>
    </row>
    <row r="1839" spans="1:7">
      <c r="A1839" s="548"/>
      <c r="B1839" s="503" t="str">
        <f>IF(MID(C1839,1,3)="KIT",_xlfn.XLOOKUP(C1839,Kits!C:C,Kits!B:B,"-",0,1),VLOOKUP(C1839,'Pricing source'!B:C,2,0))</f>
        <v>5025232950669</v>
      </c>
      <c r="C1839" s="530" t="s">
        <v>510</v>
      </c>
      <c r="D1839" s="530"/>
      <c r="E1839" s="504" t="s">
        <v>4711</v>
      </c>
      <c r="F1839" s="505">
        <f>IFERROR(IF(MID(C1839,1,3)="KIT",VLOOKUP(C1839,Kits!C:P,14,0),VLOOKUP(C1839,'Pricing source'!B:L,3,0)),0)</f>
        <v>1905</v>
      </c>
      <c r="G1839" s="550"/>
    </row>
    <row r="1840" spans="1:7">
      <c r="A1840" s="548"/>
      <c r="B1840" s="503" t="str">
        <f>IF(MID(C1840,1,3)="KIT",_xlfn.XLOOKUP(C1840,Kits!C:C,Kits!B:B,"-",0,1),VLOOKUP(C1840,'Pricing source'!B:C,2,0))</f>
        <v>5025232950690</v>
      </c>
      <c r="C1840" s="530" t="s">
        <v>512</v>
      </c>
      <c r="D1840" s="530"/>
      <c r="E1840" s="504" t="s">
        <v>4712</v>
      </c>
      <c r="F1840" s="505">
        <f>IFERROR(IF(MID(C1840,1,3)="KIT",VLOOKUP(C1840,Kits!C:P,14,0),VLOOKUP(C1840,'Pricing source'!B:L,3,0)),0)</f>
        <v>1985</v>
      </c>
      <c r="G1840" s="550"/>
    </row>
    <row r="1841" spans="1:7">
      <c r="A1841" s="548"/>
      <c r="B1841" s="503" t="str">
        <f>IF(MID(C1841,1,3)="KIT",_xlfn.XLOOKUP(C1841,Kits!C:C,Kits!B:B,"-",0,1),VLOOKUP(C1841,'Pricing source'!B:C,2,0))</f>
        <v>5025232950720</v>
      </c>
      <c r="C1841" s="530" t="s">
        <v>514</v>
      </c>
      <c r="D1841" s="530"/>
      <c r="E1841" s="504" t="s">
        <v>4713</v>
      </c>
      <c r="F1841" s="505">
        <f>IFERROR(IF(MID(C1841,1,3)="KIT",VLOOKUP(C1841,Kits!C:P,14,0),VLOOKUP(C1841,'Pricing source'!B:L,3,0)),0)</f>
        <v>2030</v>
      </c>
      <c r="G1841" s="550"/>
    </row>
    <row r="1842" spans="1:7">
      <c r="A1842" s="548"/>
      <c r="B1842" s="503" t="str">
        <f>IF(MID(C1842,1,3)="KIT",_xlfn.XLOOKUP(C1842,Kits!C:C,Kits!B:B,"-",0,1),VLOOKUP(C1842,'Pricing source'!B:C,2,0))</f>
        <v>5025232950751</v>
      </c>
      <c r="C1842" s="530" t="s">
        <v>516</v>
      </c>
      <c r="D1842" s="530"/>
      <c r="E1842" s="504" t="s">
        <v>4714</v>
      </c>
      <c r="F1842" s="505">
        <f>IFERROR(IF(MID(C1842,1,3)="KIT",VLOOKUP(C1842,Kits!C:P,14,0),VLOOKUP(C1842,'Pricing source'!B:L,3,0)),0)</f>
        <v>2066</v>
      </c>
      <c r="G1842" s="550"/>
    </row>
    <row r="1843" spans="1:7">
      <c r="A1843" s="548"/>
      <c r="B1843" s="503" t="str">
        <f>IF(MID(C1843,1,3)="KIT",_xlfn.XLOOKUP(C1843,Kits!C:C,Kits!B:B,"-",0,1),VLOOKUP(C1843,'Pricing source'!B:C,2,0))</f>
        <v>5025232950782</v>
      </c>
      <c r="C1843" s="530" t="s">
        <v>518</v>
      </c>
      <c r="D1843" s="530"/>
      <c r="E1843" s="504" t="s">
        <v>4715</v>
      </c>
      <c r="F1843" s="505">
        <f>IFERROR(IF(MID(C1843,1,3)="KIT",VLOOKUP(C1843,Kits!C:P,14,0),VLOOKUP(C1843,'Pricing source'!B:L,3,0)),0)</f>
        <v>2101</v>
      </c>
      <c r="G1843" s="550"/>
    </row>
    <row r="1844" spans="1:7">
      <c r="A1844" s="548"/>
      <c r="B1844" s="503" t="str">
        <f>IF(MID(C1844,1,3)="KIT",_xlfn.XLOOKUP(C1844,Kits!C:C,Kits!B:B,"-",0,1),VLOOKUP(C1844,'Pricing source'!B:C,2,0))</f>
        <v>5025232950812</v>
      </c>
      <c r="C1844" s="530" t="s">
        <v>520</v>
      </c>
      <c r="D1844" s="530"/>
      <c r="E1844" s="504" t="s">
        <v>4716</v>
      </c>
      <c r="F1844" s="505">
        <f>IFERROR(IF(MID(C1844,1,3)="KIT",VLOOKUP(C1844,Kits!C:P,14,0),VLOOKUP(C1844,'Pricing source'!B:L,3,0)),0)</f>
        <v>2359</v>
      </c>
      <c r="G1844" s="550"/>
    </row>
    <row r="1845" spans="1:7">
      <c r="A1845" s="548"/>
      <c r="B1845" s="503" t="str">
        <f>IF(MID(C1845,1,3)="KIT",_xlfn.XLOOKUP(C1845,Kits!C:C,Kits!B:B,"-",0,1),VLOOKUP(C1845,'Pricing source'!B:C,2,0))</f>
        <v>5025232950492</v>
      </c>
      <c r="C1845" s="530" t="s">
        <v>498</v>
      </c>
      <c r="D1845" s="530"/>
      <c r="E1845" s="504" t="s">
        <v>4717</v>
      </c>
      <c r="F1845" s="505">
        <f>IFERROR(IF(MID(C1845,1,3)="KIT",VLOOKUP(C1845,Kits!C:P,14,0),VLOOKUP(C1845,'Pricing source'!B:L,3,0)),0)</f>
        <v>2548</v>
      </c>
      <c r="G1845" s="550"/>
    </row>
    <row r="1846" spans="1:7">
      <c r="A1846" s="548"/>
      <c r="B1846" s="503" t="str">
        <f>IF(MID(C1846,1,3)="KIT",_xlfn.XLOOKUP(C1846,Kits!C:C,Kits!B:B,"-",0,1),VLOOKUP(C1846,'Pricing source'!B:C,2,0))</f>
        <v>5025232950522</v>
      </c>
      <c r="C1846" s="530" t="s">
        <v>500</v>
      </c>
      <c r="D1846" s="530"/>
      <c r="E1846" s="504" t="s">
        <v>4718</v>
      </c>
      <c r="F1846" s="505">
        <f>IFERROR(IF(MID(C1846,1,3)="KIT",VLOOKUP(C1846,Kits!C:P,14,0),VLOOKUP(C1846,'Pricing source'!B:L,3,0)),0)</f>
        <v>2729</v>
      </c>
      <c r="G1846" s="550"/>
    </row>
    <row r="1847" spans="1:7">
      <c r="A1847" s="548"/>
      <c r="B1847" s="527" t="str">
        <f>IF(MID(C1847,1,3)="KIT",_xlfn.XLOOKUP(C1847,Kits!C:C,Kits!B:B,"-",0,1),VLOOKUP(C1847,'Pricing source'!B:C,2,0))</f>
        <v>5025232950577</v>
      </c>
      <c r="C1847" s="532" t="s">
        <v>504</v>
      </c>
      <c r="D1847" s="532"/>
      <c r="E1847" s="510" t="s">
        <v>4719</v>
      </c>
      <c r="F1847" s="511">
        <f>IFERROR(IF(MID(C1847,1,3)="KIT",VLOOKUP(C1847,Kits!C:P,14,0),VLOOKUP(C1847,'Pricing source'!B:L,3,0)),0)</f>
        <v>2925</v>
      </c>
      <c r="G1847" s="550"/>
    </row>
    <row r="1848" spans="1:7">
      <c r="A1848" s="548"/>
      <c r="B1848" s="552" t="s">
        <v>1049</v>
      </c>
      <c r="C1848" s="548"/>
      <c r="D1848" s="552"/>
      <c r="E1848" s="550"/>
      <c r="F1848" s="558"/>
      <c r="G1848" s="550"/>
    </row>
    <row r="1849" spans="1:7">
      <c r="A1849" s="788" t="s">
        <v>4620</v>
      </c>
      <c r="B1849" s="552"/>
      <c r="C1849" s="552"/>
      <c r="D1849" s="552"/>
      <c r="E1849" s="550"/>
      <c r="F1849" s="558"/>
      <c r="G1849" s="550"/>
    </row>
    <row r="1850" spans="1:7">
      <c r="A1850" s="548"/>
      <c r="B1850" s="499" t="str">
        <f>IF(MID(C1850,1,3)="KIT",_xlfn.XLOOKUP(C1850,Kits!C:C,Kits!B:B,"-",0,1),VLOOKUP(C1850,'Pricing source'!B:C,2,0))</f>
        <v>5025232950546</v>
      </c>
      <c r="C1850" s="529" t="s">
        <v>501</v>
      </c>
      <c r="D1850" s="529"/>
      <c r="E1850" s="501" t="s">
        <v>4708</v>
      </c>
      <c r="F1850" s="502">
        <f>IFERROR(IF(MID(C1850,1,3)="KIT",VLOOKUP(C1850,Kits!C:P,14,0),VLOOKUP(C1850,'Pricing source'!B:L,3,0)),0)</f>
        <v>1520</v>
      </c>
      <c r="G1850" s="550"/>
    </row>
    <row r="1851" spans="1:7">
      <c r="A1851" s="548"/>
      <c r="B1851" s="503" t="str">
        <f>IF(MID(C1851,1,3)="KIT",_xlfn.XLOOKUP(C1851,Kits!C:C,Kits!B:B,"-",0,1),VLOOKUP(C1851,'Pricing source'!B:C,2,0))</f>
        <v>5025232950591</v>
      </c>
      <c r="C1851" s="530" t="s">
        <v>505</v>
      </c>
      <c r="D1851" s="530"/>
      <c r="E1851" s="504" t="s">
        <v>4709</v>
      </c>
      <c r="F1851" s="505">
        <f>IFERROR(IF(MID(C1851,1,3)="KIT",VLOOKUP(C1851,Kits!C:P,14,0),VLOOKUP(C1851,'Pricing source'!B:L,3,0)),0)</f>
        <v>1635</v>
      </c>
      <c r="G1851" s="550"/>
    </row>
    <row r="1852" spans="1:7">
      <c r="A1852" s="548"/>
      <c r="B1852" s="503" t="str">
        <f>IF(MID(C1852,1,3)="KIT",_xlfn.XLOOKUP(C1852,Kits!C:C,Kits!B:B,"-",0,1),VLOOKUP(C1852,'Pricing source'!B:C,2,0))</f>
        <v>5025232950621</v>
      </c>
      <c r="C1852" s="530" t="s">
        <v>507</v>
      </c>
      <c r="D1852" s="530"/>
      <c r="E1852" s="504" t="s">
        <v>4710</v>
      </c>
      <c r="F1852" s="505">
        <f>IFERROR(IF(MID(C1852,1,3)="KIT",VLOOKUP(C1852,Kits!C:P,14,0),VLOOKUP(C1852,'Pricing source'!B:L,3,0)),0)</f>
        <v>1656</v>
      </c>
      <c r="G1852" s="550"/>
    </row>
    <row r="1853" spans="1:7">
      <c r="A1853" s="548"/>
      <c r="B1853" s="503" t="str">
        <f>IF(MID(C1853,1,3)="KIT",_xlfn.XLOOKUP(C1853,Kits!C:C,Kits!B:B,"-",0,1),VLOOKUP(C1853,'Pricing source'!B:C,2,0))</f>
        <v>5025232950652</v>
      </c>
      <c r="C1853" s="530" t="s">
        <v>509</v>
      </c>
      <c r="D1853" s="530"/>
      <c r="E1853" s="504" t="s">
        <v>4711</v>
      </c>
      <c r="F1853" s="505">
        <f>IFERROR(IF(MID(C1853,1,3)="KIT",VLOOKUP(C1853,Kits!C:P,14,0),VLOOKUP(C1853,'Pricing source'!B:L,3,0)),0)</f>
        <v>1697</v>
      </c>
      <c r="G1853" s="550"/>
    </row>
    <row r="1854" spans="1:7">
      <c r="A1854" s="548"/>
      <c r="B1854" s="503" t="str">
        <f>IF(MID(C1854,1,3)="KIT",_xlfn.XLOOKUP(C1854,Kits!C:C,Kits!B:B,"-",0,1),VLOOKUP(C1854,'Pricing source'!B:C,2,0))</f>
        <v>5025232950683</v>
      </c>
      <c r="C1854" s="530" t="s">
        <v>511</v>
      </c>
      <c r="D1854" s="530"/>
      <c r="E1854" s="504" t="s">
        <v>4712</v>
      </c>
      <c r="F1854" s="505">
        <f>IFERROR(IF(MID(C1854,1,3)="KIT",VLOOKUP(C1854,Kits!C:P,14,0),VLOOKUP(C1854,'Pricing source'!B:L,3,0)),0)</f>
        <v>1779</v>
      </c>
      <c r="G1854" s="550"/>
    </row>
    <row r="1855" spans="1:7">
      <c r="A1855" s="548"/>
      <c r="B1855" s="503" t="str">
        <f>IF(MID(C1855,1,3)="KIT",_xlfn.XLOOKUP(C1855,Kits!C:C,Kits!B:B,"-",0,1),VLOOKUP(C1855,'Pricing source'!B:C,2,0))</f>
        <v>5025232950713</v>
      </c>
      <c r="C1855" s="530" t="s">
        <v>513</v>
      </c>
      <c r="D1855" s="530"/>
      <c r="E1855" s="504" t="s">
        <v>4713</v>
      </c>
      <c r="F1855" s="505">
        <f>IFERROR(IF(MID(C1855,1,3)="KIT",VLOOKUP(C1855,Kits!C:P,14,0),VLOOKUP(C1855,'Pricing source'!B:L,3,0)),0)</f>
        <v>1824</v>
      </c>
      <c r="G1855" s="550"/>
    </row>
    <row r="1856" spans="1:7">
      <c r="A1856" s="548"/>
      <c r="B1856" s="503" t="str">
        <f>IF(MID(C1856,1,3)="KIT",_xlfn.XLOOKUP(C1856,Kits!C:C,Kits!B:B,"-",0,1),VLOOKUP(C1856,'Pricing source'!B:C,2,0))</f>
        <v>5025232950744</v>
      </c>
      <c r="C1856" s="530" t="s">
        <v>515</v>
      </c>
      <c r="D1856" s="530"/>
      <c r="E1856" s="504" t="s">
        <v>4714</v>
      </c>
      <c r="F1856" s="505">
        <f>IFERROR(IF(MID(C1856,1,3)="KIT",VLOOKUP(C1856,Kits!C:P,14,0),VLOOKUP(C1856,'Pricing source'!B:L,3,0)),0)</f>
        <v>1860</v>
      </c>
      <c r="G1856" s="550"/>
    </row>
    <row r="1857" spans="1:7">
      <c r="A1857" s="548"/>
      <c r="B1857" s="503" t="str">
        <f>IF(MID(C1857,1,3)="KIT",_xlfn.XLOOKUP(C1857,Kits!C:C,Kits!B:B,"-",0,1),VLOOKUP(C1857,'Pricing source'!B:C,2,0))</f>
        <v>5025232950775</v>
      </c>
      <c r="C1857" s="530" t="s">
        <v>517</v>
      </c>
      <c r="D1857" s="530"/>
      <c r="E1857" s="504" t="s">
        <v>4715</v>
      </c>
      <c r="F1857" s="505">
        <f>IFERROR(IF(MID(C1857,1,3)="KIT",VLOOKUP(C1857,Kits!C:P,14,0),VLOOKUP(C1857,'Pricing source'!B:L,3,0)),0)</f>
        <v>1895</v>
      </c>
      <c r="G1857" s="550"/>
    </row>
    <row r="1858" spans="1:7">
      <c r="A1858" s="548"/>
      <c r="B1858" s="503" t="str">
        <f>IF(MID(C1858,1,3)="KIT",_xlfn.XLOOKUP(C1858,Kits!C:C,Kits!B:B,"-",0,1),VLOOKUP(C1858,'Pricing source'!B:C,2,0))</f>
        <v>5025232950805</v>
      </c>
      <c r="C1858" s="530" t="s">
        <v>519</v>
      </c>
      <c r="D1858" s="530"/>
      <c r="E1858" s="504" t="s">
        <v>4716</v>
      </c>
      <c r="F1858" s="505">
        <f>IFERROR(IF(MID(C1858,1,3)="KIT",VLOOKUP(C1858,Kits!C:P,14,0),VLOOKUP(C1858,'Pricing source'!B:L,3,0)),0)</f>
        <v>2152</v>
      </c>
      <c r="G1858" s="550"/>
    </row>
    <row r="1859" spans="1:7">
      <c r="A1859" s="548"/>
      <c r="B1859" s="503" t="str">
        <f>IF(MID(C1859,1,3)="KIT",_xlfn.XLOOKUP(C1859,Kits!C:C,Kits!B:B,"-",0,1),VLOOKUP(C1859,'Pricing source'!B:C,2,0))</f>
        <v>5025232950485</v>
      </c>
      <c r="C1859" s="530" t="s">
        <v>497</v>
      </c>
      <c r="D1859" s="530"/>
      <c r="E1859" s="504" t="s">
        <v>4717</v>
      </c>
      <c r="F1859" s="505">
        <f>IFERROR(IF(MID(C1859,1,3)="KIT",VLOOKUP(C1859,Kits!C:P,14,0),VLOOKUP(C1859,'Pricing source'!B:L,3,0)),0)</f>
        <v>2341</v>
      </c>
      <c r="G1859" s="550"/>
    </row>
    <row r="1860" spans="1:7">
      <c r="A1860" s="548"/>
      <c r="B1860" s="503" t="str">
        <f>IF(MID(C1860,1,3)="KIT",_xlfn.XLOOKUP(C1860,Kits!C:C,Kits!B:B,"-",0,1),VLOOKUP(C1860,'Pricing source'!B:C,2,0))</f>
        <v>5025232950515</v>
      </c>
      <c r="C1860" s="530" t="s">
        <v>499</v>
      </c>
      <c r="D1860" s="530"/>
      <c r="E1860" s="504" t="s">
        <v>4718</v>
      </c>
      <c r="F1860" s="505">
        <f>IFERROR(IF(MID(C1860,1,3)="KIT",VLOOKUP(C1860,Kits!C:P,14,0),VLOOKUP(C1860,'Pricing source'!B:L,3,0)),0)</f>
        <v>2522</v>
      </c>
      <c r="G1860" s="550"/>
    </row>
    <row r="1861" spans="1:7">
      <c r="A1861" s="548"/>
      <c r="B1861" s="527" t="str">
        <f>IF(MID(C1861,1,3)="KIT",_xlfn.XLOOKUP(C1861,Kits!C:C,Kits!B:B,"-",0,1),VLOOKUP(C1861,'Pricing source'!B:C,2,0))</f>
        <v>5025232950560</v>
      </c>
      <c r="C1861" s="532" t="s">
        <v>503</v>
      </c>
      <c r="D1861" s="532"/>
      <c r="E1861" s="510" t="s">
        <v>4719</v>
      </c>
      <c r="F1861" s="511">
        <f>IFERROR(IF(MID(C1861,1,3)="KIT",VLOOKUP(C1861,Kits!C:P,14,0),VLOOKUP(C1861,'Pricing source'!B:L,3,0)),0)</f>
        <v>2716</v>
      </c>
      <c r="G1861" s="550"/>
    </row>
    <row r="1862" spans="1:7">
      <c r="A1862" s="548"/>
      <c r="B1862" s="552" t="s">
        <v>1049</v>
      </c>
      <c r="C1862" s="548"/>
      <c r="D1862" s="552"/>
      <c r="E1862" s="550"/>
      <c r="F1862" s="558"/>
      <c r="G1862" s="550"/>
    </row>
    <row r="1863" spans="1:7">
      <c r="A1863" s="788" t="s">
        <v>4926</v>
      </c>
      <c r="B1863" s="552"/>
      <c r="C1863" s="552"/>
      <c r="D1863" s="552"/>
      <c r="E1863" s="550"/>
      <c r="F1863" s="558"/>
      <c r="G1863" s="550"/>
    </row>
    <row r="1864" spans="1:7">
      <c r="A1864" s="548"/>
      <c r="B1864" s="499" t="str">
        <f>IF(MID(C1864,1,3)="KIT",_xlfn.XLOOKUP(C1864,Kits!C:C,Kits!B:B,"-",0,1),VLOOKUP(C1864,'Pricing source'!B:C,2,0))</f>
        <v>5025232965984</v>
      </c>
      <c r="C1864" s="529" t="s">
        <v>3623</v>
      </c>
      <c r="D1864" s="961" t="s">
        <v>4750</v>
      </c>
      <c r="E1864" s="501" t="s">
        <v>4645</v>
      </c>
      <c r="F1864" s="502">
        <f>IFERROR(IF(MID(C1864,1,3)="KIT",VLOOKUP(C1864,Kits!C:P,14,0),VLOOKUP(C1864,'Pricing source'!B:L,3,0)),0)</f>
        <v>1337</v>
      </c>
      <c r="G1864" s="550"/>
    </row>
    <row r="1865" spans="1:7">
      <c r="A1865" s="548"/>
      <c r="B1865" s="930" t="str">
        <f>IF(MID(C1865,1,3)="KIT",_xlfn.XLOOKUP(C1865,Kits!C:C,Kits!B:B,"-",0,1),VLOOKUP(C1865,'Pricing source'!B:C,2,0))</f>
        <v>5025232965991</v>
      </c>
      <c r="C1865" s="931" t="s">
        <v>3624</v>
      </c>
      <c r="D1865" s="962" t="s">
        <v>4750</v>
      </c>
      <c r="E1865" s="932" t="s">
        <v>4646</v>
      </c>
      <c r="F1865" s="933">
        <f>IFERROR(IF(MID(C1865,1,3)="KIT",VLOOKUP(C1865,Kits!C:P,14,0),VLOOKUP(C1865,'Pricing source'!B:L,3,0)),0)</f>
        <v>1363</v>
      </c>
      <c r="G1865" s="550"/>
    </row>
    <row r="1866" spans="1:7">
      <c r="A1866" s="548"/>
      <c r="B1866" s="503" t="str">
        <f>IF(MID(C1866,1,3)="KIT",_xlfn.XLOOKUP(C1866,Kits!C:C,Kits!B:B,"-",0,1),VLOOKUP(C1866,'Pricing source'!B:C,2,0))</f>
        <v>5025232966011</v>
      </c>
      <c r="C1866" s="530" t="s">
        <v>3625</v>
      </c>
      <c r="D1866" s="962" t="s">
        <v>4750</v>
      </c>
      <c r="E1866" s="504" t="s">
        <v>4647</v>
      </c>
      <c r="F1866" s="505">
        <f>IFERROR(IF(MID(C1866,1,3)="KIT",VLOOKUP(C1866,Kits!C:P,14,0),VLOOKUP(C1866,'Pricing source'!B:L,3,0)),0)</f>
        <v>1399</v>
      </c>
      <c r="G1866" s="550"/>
    </row>
    <row r="1867" spans="1:7">
      <c r="A1867" s="548"/>
      <c r="B1867" s="503" t="str">
        <f>IF(MID(C1867,1,3)="KIT",_xlfn.XLOOKUP(C1867,Kits!C:C,Kits!B:B,"-",0,1),VLOOKUP(C1867,'Pricing source'!B:C,2,0))</f>
        <v>5025232966035</v>
      </c>
      <c r="C1867" s="530" t="s">
        <v>3626</v>
      </c>
      <c r="D1867" s="962" t="s">
        <v>4750</v>
      </c>
      <c r="E1867" s="504" t="s">
        <v>4648</v>
      </c>
      <c r="F1867" s="505">
        <f>IFERROR(IF(MID(C1867,1,3)="KIT",VLOOKUP(C1867,Kits!C:P,14,0),VLOOKUP(C1867,'Pricing source'!B:L,3,0)),0)</f>
        <v>1463</v>
      </c>
      <c r="G1867" s="550"/>
    </row>
    <row r="1868" spans="1:7">
      <c r="A1868" s="548"/>
      <c r="B1868" s="503" t="str">
        <f>IF(MID(C1868,1,3)="KIT",_xlfn.XLOOKUP(C1868,Kits!C:C,Kits!B:B,"-",0,1),VLOOKUP(C1868,'Pricing source'!B:C,2,0))</f>
        <v>5025232966059</v>
      </c>
      <c r="C1868" s="530" t="s">
        <v>3627</v>
      </c>
      <c r="D1868" s="962" t="s">
        <v>4750</v>
      </c>
      <c r="E1868" s="504" t="s">
        <v>4649</v>
      </c>
      <c r="F1868" s="505">
        <f>IFERROR(IF(MID(C1868,1,3)="KIT",VLOOKUP(C1868,Kits!C:P,14,0),VLOOKUP(C1868,'Pricing source'!B:L,3,0)),0)</f>
        <v>1521</v>
      </c>
      <c r="G1868" s="550"/>
    </row>
    <row r="1869" spans="1:7">
      <c r="A1869" s="548"/>
      <c r="B1869" s="503" t="str">
        <f>IF(MID(C1869,1,3)="KIT",_xlfn.XLOOKUP(C1869,Kits!C:C,Kits!B:B,"-",0,1),VLOOKUP(C1869,'Pricing source'!B:C,2,0))</f>
        <v>5025232966073</v>
      </c>
      <c r="C1869" s="530" t="s">
        <v>3628</v>
      </c>
      <c r="D1869" s="962" t="s">
        <v>4750</v>
      </c>
      <c r="E1869" s="504" t="s">
        <v>4650</v>
      </c>
      <c r="F1869" s="505">
        <f>IFERROR(IF(MID(C1869,1,3)="KIT",VLOOKUP(C1869,Kits!C:P,14,0),VLOOKUP(C1869,'Pricing source'!B:L,3,0)),0)</f>
        <v>1607</v>
      </c>
      <c r="G1869" s="550"/>
    </row>
    <row r="1870" spans="1:7">
      <c r="A1870" s="548"/>
      <c r="B1870" s="527" t="str">
        <f>IF(MID(C1870,1,3)="KIT",_xlfn.XLOOKUP(C1870,Kits!C:C,Kits!B:B,"-",0,1),VLOOKUP(C1870,'Pricing source'!B:C,2,0))</f>
        <v>5025232966097</v>
      </c>
      <c r="C1870" s="532" t="s">
        <v>3629</v>
      </c>
      <c r="D1870" s="963" t="s">
        <v>4750</v>
      </c>
      <c r="E1870" s="510" t="s">
        <v>4651</v>
      </c>
      <c r="F1870" s="511">
        <f>IFERROR(IF(MID(C1870,1,3)="KIT",VLOOKUP(C1870,Kits!C:P,14,0),VLOOKUP(C1870,'Pricing source'!B:L,3,0)),0)</f>
        <v>1677</v>
      </c>
      <c r="G1870" s="550"/>
    </row>
    <row r="1871" spans="1:7">
      <c r="A1871" s="548"/>
      <c r="B1871" s="552"/>
      <c r="C1871" s="548"/>
      <c r="D1871" s="552"/>
      <c r="E1871" s="550"/>
      <c r="F1871" s="558"/>
      <c r="G1871" s="550"/>
    </row>
    <row r="1872" spans="1:7">
      <c r="A1872" s="788" t="s">
        <v>4622</v>
      </c>
      <c r="B1872" s="552"/>
      <c r="C1872" s="552"/>
      <c r="D1872" s="552"/>
      <c r="E1872" s="550"/>
      <c r="F1872" s="558"/>
      <c r="G1872" s="550"/>
    </row>
    <row r="1873" spans="1:7">
      <c r="A1873" s="548"/>
      <c r="B1873" s="499" t="str">
        <f>IF(MID(C1873,1,3)="KIT",_xlfn.XLOOKUP(C1873,Kits!C:C,Kits!B:B,"-",0,1),VLOOKUP(C1873,'Pricing source'!B:C,2,0))</f>
        <v>5025232915125</v>
      </c>
      <c r="C1873" s="529" t="s">
        <v>533</v>
      </c>
      <c r="D1873" s="529"/>
      <c r="E1873" s="501" t="s">
        <v>4702</v>
      </c>
      <c r="F1873" s="502">
        <f>IFERROR(IF(MID(C1873,1,3)="KIT",VLOOKUP(C1873,Kits!C:P,14,0),VLOOKUP(C1873,'Pricing source'!B:L,3,0)),0)</f>
        <v>1298</v>
      </c>
      <c r="G1873" s="550"/>
    </row>
    <row r="1874" spans="1:7">
      <c r="A1874" s="548"/>
      <c r="B1874" s="503" t="str">
        <f>IF(MID(C1874,1,3)="KIT",_xlfn.XLOOKUP(C1874,Kits!C:C,Kits!B:B,"-",0,1),VLOOKUP(C1874,'Pricing source'!B:C,2,0))</f>
        <v>5025232915132</v>
      </c>
      <c r="C1874" s="530" t="s">
        <v>534</v>
      </c>
      <c r="D1874" s="530"/>
      <c r="E1874" s="504" t="s">
        <v>4703</v>
      </c>
      <c r="F1874" s="505">
        <f>IFERROR(IF(MID(C1874,1,3)="KIT",VLOOKUP(C1874,Kits!C:P,14,0),VLOOKUP(C1874,'Pricing source'!B:L,3,0)),0)</f>
        <v>1346</v>
      </c>
      <c r="G1874" s="550"/>
    </row>
    <row r="1875" spans="1:7">
      <c r="A1875" s="548"/>
      <c r="B1875" s="503" t="str">
        <f>IF(MID(C1875,1,3)="KIT",_xlfn.XLOOKUP(C1875,Kits!C:C,Kits!B:B,"-",0,1),VLOOKUP(C1875,'Pricing source'!B:C,2,0))</f>
        <v>5025232915156</v>
      </c>
      <c r="C1875" s="530" t="s">
        <v>535</v>
      </c>
      <c r="D1875" s="530"/>
      <c r="E1875" s="504" t="s">
        <v>4704</v>
      </c>
      <c r="F1875" s="505">
        <f>IFERROR(IF(MID(C1875,1,3)="KIT",VLOOKUP(C1875,Kits!C:P,14,0),VLOOKUP(C1875,'Pricing source'!B:L,3,0)),0)</f>
        <v>1394</v>
      </c>
      <c r="G1875" s="550"/>
    </row>
    <row r="1876" spans="1:7">
      <c r="A1876" s="548"/>
      <c r="B1876" s="503" t="str">
        <f>IF(MID(C1876,1,3)="KIT",_xlfn.XLOOKUP(C1876,Kits!C:C,Kits!B:B,"-",0,1),VLOOKUP(C1876,'Pricing source'!B:C,2,0))</f>
        <v>5025232915149</v>
      </c>
      <c r="C1876" s="530" t="s">
        <v>536</v>
      </c>
      <c r="D1876" s="530"/>
      <c r="E1876" s="504" t="s">
        <v>4705</v>
      </c>
      <c r="F1876" s="505">
        <f>IFERROR(IF(MID(C1876,1,3)="KIT",VLOOKUP(C1876,Kits!C:P,14,0),VLOOKUP(C1876,'Pricing source'!B:L,3,0)),0)</f>
        <v>1421</v>
      </c>
      <c r="G1876" s="550"/>
    </row>
    <row r="1877" spans="1:7">
      <c r="A1877" s="548"/>
      <c r="B1877" s="503" t="str">
        <f>IF(MID(C1877,1,3)="KIT",_xlfn.XLOOKUP(C1877,Kits!C:C,Kits!B:B,"-",0,1),VLOOKUP(C1877,'Pricing source'!B:C,2,0))</f>
        <v>5025232915163</v>
      </c>
      <c r="C1877" s="530" t="s">
        <v>537</v>
      </c>
      <c r="D1877" s="530"/>
      <c r="E1877" s="504" t="s">
        <v>4706</v>
      </c>
      <c r="F1877" s="505">
        <f>IFERROR(IF(MID(C1877,1,3)="KIT",VLOOKUP(C1877,Kits!C:P,14,0),VLOOKUP(C1877,'Pricing source'!B:L,3,0)),0)</f>
        <v>1501</v>
      </c>
      <c r="G1877" s="550"/>
    </row>
    <row r="1878" spans="1:7">
      <c r="A1878" s="548"/>
      <c r="B1878" s="527" t="str">
        <f>IF(MID(C1878,1,3)="KIT",_xlfn.XLOOKUP(C1878,Kits!C:C,Kits!B:B,"-",0,1),VLOOKUP(C1878,'Pricing source'!B:C,2,0))</f>
        <v>5025232915170</v>
      </c>
      <c r="C1878" s="532" t="s">
        <v>538</v>
      </c>
      <c r="D1878" s="532"/>
      <c r="E1878" s="510" t="s">
        <v>4707</v>
      </c>
      <c r="F1878" s="511">
        <f>IFERROR(IF(MID(C1878,1,3)="KIT",VLOOKUP(C1878,Kits!C:P,14,0),VLOOKUP(C1878,'Pricing source'!B:L,3,0)),0)</f>
        <v>1567</v>
      </c>
      <c r="G1878" s="550"/>
    </row>
    <row r="1879" spans="1:7">
      <c r="A1879" s="548"/>
      <c r="B1879" s="552"/>
      <c r="C1879" s="552"/>
      <c r="D1879" s="552"/>
      <c r="E1879" s="550"/>
      <c r="F1879" s="558"/>
      <c r="G1879" s="550"/>
    </row>
    <row r="1880" spans="1:7">
      <c r="A1880" s="788" t="s">
        <v>2650</v>
      </c>
      <c r="B1880" s="552"/>
      <c r="C1880" s="552"/>
      <c r="D1880" s="552"/>
      <c r="E1880" s="550"/>
      <c r="F1880" s="558"/>
      <c r="G1880" s="550"/>
    </row>
    <row r="1881" spans="1:7">
      <c r="A1881" s="548"/>
      <c r="B1881" s="499" t="str">
        <f>IF(MID(C1881,1,3)="KIT",_xlfn.XLOOKUP(C1881,Kits!C:C,Kits!B:B,"-",0,1),VLOOKUP(C1881,'Pricing source'!B:C,2,0))</f>
        <v>5025232792597</v>
      </c>
      <c r="C1881" s="529" t="s">
        <v>751</v>
      </c>
      <c r="D1881" s="529"/>
      <c r="E1881" s="501" t="s">
        <v>2328</v>
      </c>
      <c r="F1881" s="502">
        <f>IFERROR(IF(MID(C1881,1,3)="KIT",VLOOKUP(C1881,Kits!C:P,14,0),VLOOKUP(C1881,'Pricing source'!B:L,3,0)),0)</f>
        <v>4945</v>
      </c>
      <c r="G1881" s="550"/>
    </row>
    <row r="1882" spans="1:7">
      <c r="A1882" s="548"/>
      <c r="B1882" s="527" t="str">
        <f>IF(MID(C1882,1,3)="KIT",_xlfn.XLOOKUP(C1882,Kits!C:C,Kits!B:B,"-",0,1),VLOOKUP(C1882,'Pricing source'!B:C,2,0))</f>
        <v>5025232792603</v>
      </c>
      <c r="C1882" s="532" t="s">
        <v>752</v>
      </c>
      <c r="D1882" s="532"/>
      <c r="E1882" s="510" t="s">
        <v>2329</v>
      </c>
      <c r="F1882" s="511">
        <f>IFERROR(IF(MID(C1882,1,3)="KIT",VLOOKUP(C1882,Kits!C:P,14,0),VLOOKUP(C1882,'Pricing source'!B:L,3,0)),0)</f>
        <v>5539</v>
      </c>
      <c r="G1882" s="550"/>
    </row>
    <row r="1883" spans="1:7">
      <c r="A1883" s="548"/>
      <c r="B1883" s="552"/>
      <c r="C1883" s="552"/>
      <c r="D1883" s="552"/>
      <c r="E1883" s="550"/>
      <c r="F1883" s="558"/>
      <c r="G1883" s="550"/>
    </row>
    <row r="1884" spans="1:7">
      <c r="A1884" s="788" t="s">
        <v>4927</v>
      </c>
      <c r="B1884" s="552"/>
      <c r="C1884" s="552"/>
      <c r="D1884" s="552"/>
      <c r="E1884" s="550"/>
      <c r="F1884" s="558"/>
      <c r="G1884" s="550"/>
    </row>
    <row r="1885" spans="1:7">
      <c r="A1885" s="548"/>
      <c r="B1885" s="499" t="str">
        <f>IF(MID(C1885,1,3)="KIT",_xlfn.XLOOKUP(C1885,Kits!C:C,Kits!B:B,"-",0,1),VLOOKUP(C1885,'Pricing source'!B:C,2,0))</f>
        <v>5025232968008</v>
      </c>
      <c r="C1885" s="529" t="s">
        <v>3597</v>
      </c>
      <c r="D1885" s="961" t="s">
        <v>4750</v>
      </c>
      <c r="E1885" s="501" t="s">
        <v>4634</v>
      </c>
      <c r="F1885" s="502">
        <f>IFERROR(IF(MID(C1885,1,3)="KIT",VLOOKUP(C1885,Kits!C:P,14,0),VLOOKUP(C1885,'Pricing source'!B:L,3,0)),0)</f>
        <v>1459</v>
      </c>
      <c r="G1885" s="550"/>
    </row>
    <row r="1886" spans="1:7">
      <c r="A1886" s="548"/>
      <c r="B1886" s="503" t="str">
        <f>IF(MID(C1886,1,3)="KIT",_xlfn.XLOOKUP(C1886,Kits!C:C,Kits!B:B,"-",0,1),VLOOKUP(C1886,'Pricing source'!B:C,2,0))</f>
        <v>5025232968077</v>
      </c>
      <c r="C1886" s="530" t="s">
        <v>3598</v>
      </c>
      <c r="D1886" s="962" t="s">
        <v>4750</v>
      </c>
      <c r="E1886" s="504" t="s">
        <v>4635</v>
      </c>
      <c r="F1886" s="505">
        <f>IFERROR(IF(MID(C1886,1,3)="KIT",VLOOKUP(C1886,Kits!C:P,14,0),VLOOKUP(C1886,'Pricing source'!B:L,3,0)),0)</f>
        <v>1471</v>
      </c>
      <c r="G1886" s="550"/>
    </row>
    <row r="1887" spans="1:7">
      <c r="A1887" s="548"/>
      <c r="B1887" s="503" t="str">
        <f>IF(MID(C1887,1,3)="KIT",_xlfn.XLOOKUP(C1887,Kits!C:C,Kits!B:B,"-",0,1),VLOOKUP(C1887,'Pricing source'!B:C,2,0))</f>
        <v>5025232968121</v>
      </c>
      <c r="C1887" s="530" t="s">
        <v>3599</v>
      </c>
      <c r="D1887" s="962" t="s">
        <v>4750</v>
      </c>
      <c r="E1887" s="504" t="s">
        <v>4636</v>
      </c>
      <c r="F1887" s="505">
        <f>IFERROR(IF(MID(C1887,1,3)="KIT",VLOOKUP(C1887,Kits!C:P,14,0),VLOOKUP(C1887,'Pricing source'!B:L,3,0)),0)</f>
        <v>1480</v>
      </c>
      <c r="G1887" s="550"/>
    </row>
    <row r="1888" spans="1:7">
      <c r="A1888" s="548"/>
      <c r="B1888" s="503" t="str">
        <f>IF(MID(C1888,1,3)="KIT",_xlfn.XLOOKUP(C1888,Kits!C:C,Kits!B:B,"-",0,1),VLOOKUP(C1888,'Pricing source'!B:C,2,0))</f>
        <v>5025232968176</v>
      </c>
      <c r="C1888" s="530" t="s">
        <v>3600</v>
      </c>
      <c r="D1888" s="962" t="s">
        <v>4750</v>
      </c>
      <c r="E1888" s="504" t="s">
        <v>4637</v>
      </c>
      <c r="F1888" s="505">
        <f>IFERROR(IF(MID(C1888,1,3)="KIT",VLOOKUP(C1888,Kits!C:P,14,0),VLOOKUP(C1888,'Pricing source'!B:L,3,0)),0)</f>
        <v>1698</v>
      </c>
      <c r="G1888" s="550"/>
    </row>
    <row r="1889" spans="1:7">
      <c r="A1889" s="548"/>
      <c r="B1889" s="503" t="str">
        <f>IF(MID(C1889,1,3)="KIT",_xlfn.XLOOKUP(C1889,Kits!C:C,Kits!B:B,"-",0,1),VLOOKUP(C1889,'Pricing source'!B:C,2,0))</f>
        <v>5025232968220</v>
      </c>
      <c r="C1889" s="530" t="s">
        <v>3601</v>
      </c>
      <c r="D1889" s="962" t="s">
        <v>4750</v>
      </c>
      <c r="E1889" s="504" t="s">
        <v>4638</v>
      </c>
      <c r="F1889" s="505">
        <f>IFERROR(IF(MID(C1889,1,3)="KIT",VLOOKUP(C1889,Kits!C:P,14,0),VLOOKUP(C1889,'Pricing source'!B:L,3,0)),0)</f>
        <v>1732</v>
      </c>
      <c r="G1889" s="550"/>
    </row>
    <row r="1890" spans="1:7">
      <c r="A1890" s="548"/>
      <c r="B1890" s="503" t="str">
        <f>IF(MID(C1890,1,3)="KIT",_xlfn.XLOOKUP(C1890,Kits!C:C,Kits!B:B,"-",0,1),VLOOKUP(C1890,'Pricing source'!B:C,2,0))</f>
        <v>5025232968268</v>
      </c>
      <c r="C1890" s="530" t="s">
        <v>3602</v>
      </c>
      <c r="D1890" s="962" t="s">
        <v>4750</v>
      </c>
      <c r="E1890" s="504" t="s">
        <v>4639</v>
      </c>
      <c r="F1890" s="505">
        <f>IFERROR(IF(MID(C1890,1,3)="KIT",VLOOKUP(C1890,Kits!C:P,14,0),VLOOKUP(C1890,'Pricing source'!B:L,3,0)),0)</f>
        <v>1844</v>
      </c>
      <c r="G1890" s="550"/>
    </row>
    <row r="1891" spans="1:7">
      <c r="A1891" s="548"/>
      <c r="B1891" s="503" t="str">
        <f>IF(MID(C1891,1,3)="KIT",_xlfn.XLOOKUP(C1891,Kits!C:C,Kits!B:B,"-",0,1),VLOOKUP(C1891,'Pricing source'!B:C,2,0))</f>
        <v>5025232968305</v>
      </c>
      <c r="C1891" s="530" t="s">
        <v>3603</v>
      </c>
      <c r="D1891" s="962" t="s">
        <v>4750</v>
      </c>
      <c r="E1891" s="504" t="s">
        <v>4640</v>
      </c>
      <c r="F1891" s="505">
        <f>IFERROR(IF(MID(C1891,1,3)="KIT",VLOOKUP(C1891,Kits!C:P,14,0),VLOOKUP(C1891,'Pricing source'!B:L,3,0)),0)</f>
        <v>1921</v>
      </c>
      <c r="G1891" s="550"/>
    </row>
    <row r="1892" spans="1:7">
      <c r="A1892" s="548"/>
      <c r="B1892" s="503" t="str">
        <f>IF(MID(C1892,1,3)="KIT",_xlfn.XLOOKUP(C1892,Kits!C:C,Kits!B:B,"-",0,1),VLOOKUP(C1892,'Pricing source'!B:C,2,0))</f>
        <v>5025232968336</v>
      </c>
      <c r="C1892" s="530" t="s">
        <v>3604</v>
      </c>
      <c r="D1892" s="962" t="s">
        <v>4750</v>
      </c>
      <c r="E1892" s="504" t="s">
        <v>4641</v>
      </c>
      <c r="F1892" s="505">
        <f>IFERROR(IF(MID(C1892,1,3)="KIT",VLOOKUP(C1892,Kits!C:P,14,0),VLOOKUP(C1892,'Pricing source'!B:L,3,0)),0)</f>
        <v>2155</v>
      </c>
      <c r="G1892" s="550"/>
    </row>
    <row r="1893" spans="1:7">
      <c r="A1893" s="548"/>
      <c r="B1893" s="503" t="str">
        <f>IF(MID(C1893,1,3)="KIT",_xlfn.XLOOKUP(C1893,Kits!C:C,Kits!B:B,"-",0,1),VLOOKUP(C1893,'Pricing source'!B:C,2,0))</f>
        <v>5025232967841</v>
      </c>
      <c r="C1893" s="530" t="s">
        <v>3594</v>
      </c>
      <c r="D1893" s="962" t="s">
        <v>4750</v>
      </c>
      <c r="E1893" s="504" t="s">
        <v>4642</v>
      </c>
      <c r="F1893" s="505">
        <f>IFERROR(IF(MID(C1893,1,3)="KIT",VLOOKUP(C1893,Kits!C:P,14,0),VLOOKUP(C1893,'Pricing source'!B:L,3,0)),0)</f>
        <v>2925</v>
      </c>
      <c r="G1893" s="550"/>
    </row>
    <row r="1894" spans="1:7">
      <c r="A1894" s="548"/>
      <c r="B1894" s="503" t="str">
        <f>IF(MID(C1894,1,3)="KIT",_xlfn.XLOOKUP(C1894,Kits!C:C,Kits!B:B,"-",0,1),VLOOKUP(C1894,'Pricing source'!B:C,2,0))</f>
        <v>5025232967872</v>
      </c>
      <c r="C1894" s="530" t="s">
        <v>3595</v>
      </c>
      <c r="D1894" s="962" t="s">
        <v>4750</v>
      </c>
      <c r="E1894" s="504" t="s">
        <v>4643</v>
      </c>
      <c r="F1894" s="505">
        <f>IFERROR(IF(MID(C1894,1,3)="KIT",VLOOKUP(C1894,Kits!C:P,14,0),VLOOKUP(C1894,'Pricing source'!B:L,3,0)),0)</f>
        <v>2833</v>
      </c>
      <c r="G1894" s="550"/>
    </row>
    <row r="1895" spans="1:7">
      <c r="A1895" s="548"/>
      <c r="B1895" s="527" t="str">
        <f>IF(MID(C1895,1,3)="KIT",_xlfn.XLOOKUP(C1895,Kits!C:C,Kits!B:B,"-",0,1),VLOOKUP(C1895,'Pricing source'!B:C,2,0))</f>
        <v>5025232967940</v>
      </c>
      <c r="C1895" s="532" t="s">
        <v>3596</v>
      </c>
      <c r="D1895" s="963" t="s">
        <v>4750</v>
      </c>
      <c r="E1895" s="510" t="s">
        <v>4644</v>
      </c>
      <c r="F1895" s="511">
        <f>IFERROR(IF(MID(C1895,1,3)="KIT",VLOOKUP(C1895,Kits!C:P,14,0),VLOOKUP(C1895,'Pricing source'!B:L,3,0)),0)</f>
        <v>3054</v>
      </c>
      <c r="G1895" s="550"/>
    </row>
    <row r="1896" spans="1:7">
      <c r="A1896" s="548"/>
      <c r="B1896" s="552"/>
      <c r="C1896" s="548"/>
      <c r="D1896" s="552"/>
      <c r="E1896" s="550"/>
      <c r="F1896" s="558"/>
      <c r="G1896" s="550"/>
    </row>
    <row r="1897" spans="1:7">
      <c r="A1897" s="788" t="s">
        <v>4618</v>
      </c>
      <c r="B1897" s="552"/>
      <c r="C1897" s="552"/>
      <c r="D1897" s="552"/>
      <c r="E1897" s="550"/>
      <c r="F1897" s="558"/>
      <c r="G1897" s="550"/>
    </row>
    <row r="1898" spans="1:7">
      <c r="A1898" s="548"/>
      <c r="B1898" s="499" t="str">
        <f>IF(MID(C1898,1,3)="KIT",_xlfn.XLOOKUP(C1898,Kits!C:C,Kits!B:B,"-",0,1),VLOOKUP(C1898,'Pricing source'!B:C,2,0))</f>
        <v>5025232950614</v>
      </c>
      <c r="C1898" s="529" t="s">
        <v>483</v>
      </c>
      <c r="D1898" s="529"/>
      <c r="E1898" s="501" t="s">
        <v>4679</v>
      </c>
      <c r="F1898" s="502">
        <f>IFERROR(IF(MID(C1898,1,3)="KIT",VLOOKUP(C1898,Kits!C:P,14,0),VLOOKUP(C1898,'Pricing source'!B:L,3,0)),0)</f>
        <v>1416</v>
      </c>
      <c r="G1898" s="550"/>
    </row>
    <row r="1899" spans="1:7">
      <c r="A1899" s="548"/>
      <c r="B1899" s="503" t="str">
        <f>IF(MID(C1899,1,3)="KIT",_xlfn.XLOOKUP(C1899,Kits!C:C,Kits!B:B,"-",0,1),VLOOKUP(C1899,'Pricing source'!B:C,2,0))</f>
        <v>5025232950645</v>
      </c>
      <c r="C1899" s="530" t="s">
        <v>484</v>
      </c>
      <c r="D1899" s="530"/>
      <c r="E1899" s="504" t="s">
        <v>4680</v>
      </c>
      <c r="F1899" s="505">
        <f>IFERROR(IF(MID(C1899,1,3)="KIT",VLOOKUP(C1899,Kits!C:P,14,0),VLOOKUP(C1899,'Pricing source'!B:L,3,0)),0)</f>
        <v>1428</v>
      </c>
      <c r="G1899" s="550"/>
    </row>
    <row r="1900" spans="1:7">
      <c r="A1900" s="548"/>
      <c r="B1900" s="503" t="str">
        <f>IF(MID(C1900,1,3)="KIT",_xlfn.XLOOKUP(C1900,Kits!C:C,Kits!B:B,"-",0,1),VLOOKUP(C1900,'Pricing source'!B:C,2,0))</f>
        <v>5025232950676</v>
      </c>
      <c r="C1900" s="530" t="s">
        <v>485</v>
      </c>
      <c r="D1900" s="530"/>
      <c r="E1900" s="504" t="s">
        <v>4681</v>
      </c>
      <c r="F1900" s="505">
        <f>IFERROR(IF(MID(C1900,1,3)="KIT",VLOOKUP(C1900,Kits!C:P,14,0),VLOOKUP(C1900,'Pricing source'!B:L,3,0)),0)</f>
        <v>1436</v>
      </c>
      <c r="G1900" s="550"/>
    </row>
    <row r="1901" spans="1:7">
      <c r="A1901" s="548"/>
      <c r="B1901" s="503" t="str">
        <f>IF(MID(C1901,1,3)="KIT",_xlfn.XLOOKUP(C1901,Kits!C:C,Kits!B:B,"-",0,1),VLOOKUP(C1901,'Pricing source'!B:C,2,0))</f>
        <v>5025232950706</v>
      </c>
      <c r="C1901" s="530" t="s">
        <v>486</v>
      </c>
      <c r="D1901" s="530"/>
      <c r="E1901" s="504" t="s">
        <v>4682</v>
      </c>
      <c r="F1901" s="505">
        <f>IFERROR(IF(MID(C1901,1,3)="KIT",VLOOKUP(C1901,Kits!C:P,14,0),VLOOKUP(C1901,'Pricing source'!B:L,3,0)),0)</f>
        <v>1648</v>
      </c>
      <c r="G1901" s="550"/>
    </row>
    <row r="1902" spans="1:7">
      <c r="A1902" s="548"/>
      <c r="B1902" s="503" t="str">
        <f>IF(MID(C1902,1,3)="KIT",_xlfn.XLOOKUP(C1902,Kits!C:C,Kits!B:B,"-",0,1),VLOOKUP(C1902,'Pricing source'!B:C,2,0))</f>
        <v>5025232950737</v>
      </c>
      <c r="C1902" s="530" t="s">
        <v>487</v>
      </c>
      <c r="D1902" s="530"/>
      <c r="E1902" s="504" t="s">
        <v>4683</v>
      </c>
      <c r="F1902" s="505">
        <f>IFERROR(IF(MID(C1902,1,3)="KIT",VLOOKUP(C1902,Kits!C:P,14,0),VLOOKUP(C1902,'Pricing source'!B:L,3,0)),0)</f>
        <v>1681</v>
      </c>
      <c r="G1902" s="550"/>
    </row>
    <row r="1903" spans="1:7">
      <c r="A1903" s="548"/>
      <c r="B1903" s="503" t="str">
        <f>IF(MID(C1903,1,3)="KIT",_xlfn.XLOOKUP(C1903,Kits!C:C,Kits!B:B,"-",0,1),VLOOKUP(C1903,'Pricing source'!B:C,2,0))</f>
        <v>5025232950768</v>
      </c>
      <c r="C1903" s="530" t="s">
        <v>488</v>
      </c>
      <c r="D1903" s="530"/>
      <c r="E1903" s="504" t="s">
        <v>4684</v>
      </c>
      <c r="F1903" s="505">
        <f>IFERROR(IF(MID(C1903,1,3)="KIT",VLOOKUP(C1903,Kits!C:P,14,0),VLOOKUP(C1903,'Pricing source'!B:L,3,0)),0)</f>
        <v>1790</v>
      </c>
      <c r="G1903" s="550"/>
    </row>
    <row r="1904" spans="1:7">
      <c r="A1904" s="548"/>
      <c r="B1904" s="503" t="str">
        <f>IF(MID(C1904,1,3)="KIT",_xlfn.XLOOKUP(C1904,Kits!C:C,Kits!B:B,"-",0,1),VLOOKUP(C1904,'Pricing source'!B:C,2,0))</f>
        <v>5025232950799</v>
      </c>
      <c r="C1904" s="530" t="s">
        <v>489</v>
      </c>
      <c r="D1904" s="530"/>
      <c r="E1904" s="504" t="s">
        <v>4685</v>
      </c>
      <c r="F1904" s="505">
        <f>IFERROR(IF(MID(C1904,1,3)="KIT",VLOOKUP(C1904,Kits!C:P,14,0),VLOOKUP(C1904,'Pricing source'!B:L,3,0)),0)</f>
        <v>1865</v>
      </c>
      <c r="G1904" s="550"/>
    </row>
    <row r="1905" spans="1:7">
      <c r="A1905" s="548"/>
      <c r="B1905" s="503" t="str">
        <f>IF(MID(C1905,1,3)="KIT",_xlfn.XLOOKUP(C1905,Kits!C:C,Kits!B:B,"-",0,1),VLOOKUP(C1905,'Pricing source'!B:C,2,0))</f>
        <v>5025232950829</v>
      </c>
      <c r="C1905" s="530" t="s">
        <v>490</v>
      </c>
      <c r="D1905" s="530"/>
      <c r="E1905" s="504" t="s">
        <v>4686</v>
      </c>
      <c r="F1905" s="505">
        <f>IFERROR(IF(MID(C1905,1,3)="KIT",VLOOKUP(C1905,Kits!C:P,14,0),VLOOKUP(C1905,'Pricing source'!B:L,3,0)),0)</f>
        <v>2092</v>
      </c>
      <c r="G1905" s="550"/>
    </row>
    <row r="1906" spans="1:7">
      <c r="A1906" s="548"/>
      <c r="B1906" s="503" t="str">
        <f>IF(MID(C1906,1,3)="KIT",_xlfn.XLOOKUP(C1906,Kits!C:C,Kits!B:B,"-",0,1),VLOOKUP(C1906,'Pricing source'!B:C,2,0))</f>
        <v>5025232950508</v>
      </c>
      <c r="C1906" s="530" t="s">
        <v>480</v>
      </c>
      <c r="D1906" s="530"/>
      <c r="E1906" s="504" t="s">
        <v>4687</v>
      </c>
      <c r="F1906" s="505">
        <f>IFERROR(IF(MID(C1906,1,3)="KIT",VLOOKUP(C1906,Kits!C:P,14,0),VLOOKUP(C1906,'Pricing source'!B:L,3,0)),0)</f>
        <v>1726</v>
      </c>
      <c r="G1906" s="550"/>
    </row>
    <row r="1907" spans="1:7">
      <c r="A1907" s="548"/>
      <c r="B1907" s="503" t="str">
        <f>IF(MID(C1907,1,3)="KIT",_xlfn.XLOOKUP(C1907,Kits!C:C,Kits!B:B,"-",0,1),VLOOKUP(C1907,'Pricing source'!B:C,2,0))</f>
        <v>5025232950539</v>
      </c>
      <c r="C1907" s="530" t="s">
        <v>481</v>
      </c>
      <c r="D1907" s="530"/>
      <c r="E1907" s="504" t="s">
        <v>4688</v>
      </c>
      <c r="F1907" s="505">
        <f>IFERROR(IF(MID(C1907,1,3)="KIT",VLOOKUP(C1907,Kits!C:P,14,0),VLOOKUP(C1907,'Pricing source'!B:L,3,0)),0)</f>
        <v>2359</v>
      </c>
      <c r="G1907" s="550"/>
    </row>
    <row r="1908" spans="1:7">
      <c r="A1908" s="548"/>
      <c r="B1908" s="527" t="str">
        <f>IF(MID(C1908,1,3)="KIT",_xlfn.XLOOKUP(C1908,Kits!C:C,Kits!B:B,"-",0,1),VLOOKUP(C1908,'Pricing source'!B:C,2,0))</f>
        <v>5025232950584</v>
      </c>
      <c r="C1908" s="532" t="s">
        <v>482</v>
      </c>
      <c r="D1908" s="532"/>
      <c r="E1908" s="510" t="s">
        <v>4689</v>
      </c>
      <c r="F1908" s="511">
        <f>IFERROR(IF(MID(C1908,1,3)="KIT",VLOOKUP(C1908,Kits!C:P,14,0),VLOOKUP(C1908,'Pricing source'!B:L,3,0)),0)</f>
        <v>2965</v>
      </c>
      <c r="G1908" s="550"/>
    </row>
    <row r="1909" spans="1:7">
      <c r="A1909" s="548"/>
      <c r="B1909" s="552"/>
      <c r="C1909" s="552"/>
      <c r="D1909" s="552"/>
      <c r="E1909" s="550"/>
      <c r="F1909" s="558"/>
      <c r="G1909" s="550"/>
    </row>
    <row r="1910" spans="1:7">
      <c r="A1910" s="788" t="s">
        <v>4928</v>
      </c>
      <c r="B1910" s="552"/>
      <c r="C1910" s="552"/>
      <c r="D1910" s="552"/>
      <c r="E1910" s="550"/>
      <c r="F1910" s="558"/>
      <c r="G1910" s="550"/>
    </row>
    <row r="1911" spans="1:7">
      <c r="A1911" s="548"/>
      <c r="B1911" s="499" t="str">
        <f>IF(MID(C1911,1,3)="KIT",_xlfn.XLOOKUP(C1911,Kits!C:C,Kits!B:B,"-",0,1),VLOOKUP(C1911,'Pricing source'!B:C,2,0))</f>
        <v>5025232967919</v>
      </c>
      <c r="C1911" s="529" t="s">
        <v>3605</v>
      </c>
      <c r="D1911" s="961" t="s">
        <v>4750</v>
      </c>
      <c r="E1911" s="501" t="s">
        <v>4696</v>
      </c>
      <c r="F1911" s="502">
        <f>IFERROR(IF(MID(C1911,1,3)="KIT",VLOOKUP(C1911,Kits!C:P,14,0),VLOOKUP(C1911,'Pricing source'!B:L,3,0)),0)</f>
        <v>1331</v>
      </c>
      <c r="G1911" s="550"/>
    </row>
    <row r="1912" spans="1:7">
      <c r="A1912" s="548"/>
      <c r="B1912" s="503" t="str">
        <f>IF(MID(C1912,1,3)="KIT",_xlfn.XLOOKUP(C1912,Kits!C:C,Kits!B:B,"-",0,1),VLOOKUP(C1912,'Pricing source'!B:C,2,0))</f>
        <v>5025232968015</v>
      </c>
      <c r="C1912" s="530" t="s">
        <v>3606</v>
      </c>
      <c r="D1912" s="962" t="s">
        <v>4750</v>
      </c>
      <c r="E1912" s="504" t="s">
        <v>4697</v>
      </c>
      <c r="F1912" s="505">
        <f>IFERROR(IF(MID(C1912,1,3)="KIT",VLOOKUP(C1912,Kits!C:P,14,0),VLOOKUP(C1912,'Pricing source'!B:L,3,0)),0)</f>
        <v>1373</v>
      </c>
      <c r="G1912" s="550"/>
    </row>
    <row r="1913" spans="1:7">
      <c r="A1913" s="548"/>
      <c r="B1913" s="503" t="str">
        <f>IF(MID(C1913,1,3)="KIT",_xlfn.XLOOKUP(C1913,Kits!C:C,Kits!B:B,"-",0,1),VLOOKUP(C1913,'Pricing source'!B:C,2,0))</f>
        <v>5025232968084</v>
      </c>
      <c r="C1913" s="530" t="s">
        <v>3607</v>
      </c>
      <c r="D1913" s="962" t="s">
        <v>4750</v>
      </c>
      <c r="E1913" s="504" t="s">
        <v>4698</v>
      </c>
      <c r="F1913" s="505">
        <f>IFERROR(IF(MID(C1913,1,3)="KIT",VLOOKUP(C1913,Kits!C:P,14,0),VLOOKUP(C1913,'Pricing source'!B:L,3,0)),0)</f>
        <v>1391</v>
      </c>
      <c r="G1913" s="550"/>
    </row>
    <row r="1914" spans="1:7">
      <c r="A1914" s="548"/>
      <c r="B1914" s="503" t="str">
        <f>IF(MID(C1914,1,3)="KIT",_xlfn.XLOOKUP(C1914,Kits!C:C,Kits!B:B,"-",0,1),VLOOKUP(C1914,'Pricing source'!B:C,2,0))</f>
        <v>5025232968138</v>
      </c>
      <c r="C1914" s="530" t="s">
        <v>3608</v>
      </c>
      <c r="D1914" s="962" t="s">
        <v>4750</v>
      </c>
      <c r="E1914" s="504" t="s">
        <v>4699</v>
      </c>
      <c r="F1914" s="505">
        <f>IFERROR(IF(MID(C1914,1,3)="KIT",VLOOKUP(C1914,Kits!C:P,14,0),VLOOKUP(C1914,'Pricing source'!B:L,3,0)),0)</f>
        <v>1445</v>
      </c>
      <c r="G1914" s="550"/>
    </row>
    <row r="1915" spans="1:7">
      <c r="A1915" s="548"/>
      <c r="B1915" s="503" t="str">
        <f>IF(MID(C1915,1,3)="KIT",_xlfn.XLOOKUP(C1915,Kits!C:C,Kits!B:B,"-",0,1),VLOOKUP(C1915,'Pricing source'!B:C,2,0))</f>
        <v>5025232968183</v>
      </c>
      <c r="C1915" s="530" t="s">
        <v>3609</v>
      </c>
      <c r="D1915" s="962" t="s">
        <v>4750</v>
      </c>
      <c r="E1915" s="504" t="s">
        <v>4700</v>
      </c>
      <c r="F1915" s="505">
        <f>IFERROR(IF(MID(C1915,1,3)="KIT",VLOOKUP(C1915,Kits!C:P,14,0),VLOOKUP(C1915,'Pricing source'!B:L,3,0)),0)</f>
        <v>1577</v>
      </c>
      <c r="G1915" s="550"/>
    </row>
    <row r="1916" spans="1:7">
      <c r="A1916" s="548"/>
      <c r="B1916" s="527" t="str">
        <f>IF(MID(C1916,1,3)="KIT",_xlfn.XLOOKUP(C1916,Kits!C:C,Kits!B:B,"-",0,1),VLOOKUP(C1916,'Pricing source'!B:C,2,0))</f>
        <v>5025232968237</v>
      </c>
      <c r="C1916" s="532" t="s">
        <v>3610</v>
      </c>
      <c r="D1916" s="963" t="s">
        <v>4750</v>
      </c>
      <c r="E1916" s="510" t="s">
        <v>4701</v>
      </c>
      <c r="F1916" s="511">
        <f>IFERROR(IF(MID(C1916,1,3)="KIT",VLOOKUP(C1916,Kits!C:P,14,0),VLOOKUP(C1916,'Pricing source'!B:L,3,0)),0)</f>
        <v>1789</v>
      </c>
      <c r="G1916" s="550"/>
    </row>
    <row r="1917" spans="1:7">
      <c r="A1917" s="548"/>
      <c r="B1917" s="552"/>
      <c r="C1917" s="548"/>
      <c r="D1917" s="552"/>
      <c r="E1917" s="550"/>
      <c r="F1917" s="558"/>
      <c r="G1917" s="550"/>
    </row>
    <row r="1918" spans="1:7">
      <c r="A1918" s="788" t="s">
        <v>4619</v>
      </c>
      <c r="B1918" s="552"/>
      <c r="C1918" s="552"/>
      <c r="D1918" s="552"/>
      <c r="E1918" s="550"/>
      <c r="F1918" s="558"/>
      <c r="G1918" s="550"/>
    </row>
    <row r="1919" spans="1:7">
      <c r="A1919" s="548"/>
      <c r="B1919" s="499" t="str">
        <f>IF(MID(C1919,1,3)="KIT",_xlfn.XLOOKUP(C1919,Kits!C:C,Kits!B:B,"-",0,1),VLOOKUP(C1919,'Pricing source'!B:C,2,0))</f>
        <v>5025232942985</v>
      </c>
      <c r="C1919" s="529" t="s">
        <v>491</v>
      </c>
      <c r="D1919" s="529"/>
      <c r="E1919" s="501" t="s">
        <v>4690</v>
      </c>
      <c r="F1919" s="502">
        <f>IFERROR(IF(MID(C1919,1,3)="KIT",VLOOKUP(C1919,Kits!C:P,14,0),VLOOKUP(C1919,'Pricing source'!B:L,3,0)),0)</f>
        <v>1317</v>
      </c>
      <c r="G1919" s="550"/>
    </row>
    <row r="1920" spans="1:7">
      <c r="A1920" s="548"/>
      <c r="B1920" s="503" t="str">
        <f>IF(MID(C1920,1,3)="KIT",_xlfn.XLOOKUP(C1920,Kits!C:C,Kits!B:B,"-",0,1),VLOOKUP(C1920,'Pricing source'!B:C,2,0))</f>
        <v>5025232942992</v>
      </c>
      <c r="C1920" s="530" t="s">
        <v>492</v>
      </c>
      <c r="D1920" s="530"/>
      <c r="E1920" s="504" t="s">
        <v>4691</v>
      </c>
      <c r="F1920" s="505">
        <f>IFERROR(IF(MID(C1920,1,3)="KIT",VLOOKUP(C1920,Kits!C:P,14,0),VLOOKUP(C1920,'Pricing source'!B:L,3,0)),0)</f>
        <v>1359</v>
      </c>
      <c r="G1920" s="550"/>
    </row>
    <row r="1921" spans="1:7">
      <c r="A1921" s="548"/>
      <c r="B1921" s="503" t="str">
        <f>IF(MID(C1921,1,3)="KIT",_xlfn.XLOOKUP(C1921,Kits!C:C,Kits!B:B,"-",0,1),VLOOKUP(C1921,'Pricing source'!B:C,2,0))</f>
        <v>5025232943005</v>
      </c>
      <c r="C1921" s="530" t="s">
        <v>493</v>
      </c>
      <c r="D1921" s="530"/>
      <c r="E1921" s="504" t="s">
        <v>4692</v>
      </c>
      <c r="F1921" s="505">
        <f>IFERROR(IF(MID(C1921,1,3)="KIT",VLOOKUP(C1921,Kits!C:P,14,0),VLOOKUP(C1921,'Pricing source'!B:L,3,0)),0)</f>
        <v>1377</v>
      </c>
      <c r="G1921" s="550"/>
    </row>
    <row r="1922" spans="1:7">
      <c r="A1922" s="548"/>
      <c r="B1922" s="503" t="str">
        <f>IF(MID(C1922,1,3)="KIT",_xlfn.XLOOKUP(C1922,Kits!C:C,Kits!B:B,"-",0,1),VLOOKUP(C1922,'Pricing source'!B:C,2,0))</f>
        <v>5025232943012</v>
      </c>
      <c r="C1922" s="530" t="s">
        <v>494</v>
      </c>
      <c r="D1922" s="530"/>
      <c r="E1922" s="504" t="s">
        <v>4693</v>
      </c>
      <c r="F1922" s="505">
        <f>IFERROR(IF(MID(C1922,1,3)="KIT",VLOOKUP(C1922,Kits!C:P,14,0),VLOOKUP(C1922,'Pricing source'!B:L,3,0)),0)</f>
        <v>1430</v>
      </c>
      <c r="G1922" s="550"/>
    </row>
    <row r="1923" spans="1:7">
      <c r="A1923" s="548"/>
      <c r="B1923" s="503" t="str">
        <f>IF(MID(C1923,1,3)="KIT",_xlfn.XLOOKUP(C1923,Kits!C:C,Kits!B:B,"-",0,1),VLOOKUP(C1923,'Pricing source'!B:C,2,0))</f>
        <v>5025232943029</v>
      </c>
      <c r="C1923" s="530" t="s">
        <v>495</v>
      </c>
      <c r="D1923" s="530"/>
      <c r="E1923" s="504" t="s">
        <v>4694</v>
      </c>
      <c r="F1923" s="505">
        <f>IFERROR(IF(MID(C1923,1,3)="KIT",VLOOKUP(C1923,Kits!C:P,14,0),VLOOKUP(C1923,'Pricing source'!B:L,3,0)),0)</f>
        <v>1561</v>
      </c>
      <c r="G1923" s="550"/>
    </row>
    <row r="1924" spans="1:7">
      <c r="A1924" s="548"/>
      <c r="B1924" s="527" t="str">
        <f>IF(MID(C1924,1,3)="KIT",_xlfn.XLOOKUP(C1924,Kits!C:C,Kits!B:B,"-",0,1),VLOOKUP(C1924,'Pricing source'!B:C,2,0))</f>
        <v>5025232943036</v>
      </c>
      <c r="C1924" s="532" t="s">
        <v>496</v>
      </c>
      <c r="D1924" s="532"/>
      <c r="E1924" s="510" t="s">
        <v>4695</v>
      </c>
      <c r="F1924" s="511">
        <f>IFERROR(IF(MID(C1924,1,3)="KIT",VLOOKUP(C1924,Kits!C:P,14,0),VLOOKUP(C1924,'Pricing source'!B:L,3,0)),0)</f>
        <v>1771</v>
      </c>
      <c r="G1924" s="550"/>
    </row>
    <row r="1925" spans="1:7">
      <c r="A1925" s="548"/>
      <c r="B1925" s="552" t="s">
        <v>1049</v>
      </c>
      <c r="C1925" s="550"/>
      <c r="D1925" s="552"/>
      <c r="E1925" s="550"/>
      <c r="F1925" s="558"/>
      <c r="G1925" s="550"/>
    </row>
    <row r="1926" spans="1:7">
      <c r="A1926" s="788" t="s">
        <v>2651</v>
      </c>
      <c r="B1926" s="552"/>
      <c r="C1926" s="552"/>
      <c r="D1926" s="552"/>
      <c r="E1926" s="550"/>
      <c r="F1926" s="558"/>
      <c r="G1926" s="550"/>
    </row>
    <row r="1927" spans="1:7">
      <c r="A1927" s="548"/>
      <c r="B1927" s="499" t="str">
        <f>IF(MID(C1927,1,3)="KIT",_xlfn.XLOOKUP(C1927,Kits!C:C,Kits!B:B,"-",0,1),VLOOKUP(C1927,'Pricing source'!B:C,2,0))</f>
        <v>5025232601264</v>
      </c>
      <c r="C1927" s="529" t="s">
        <v>474</v>
      </c>
      <c r="D1927" s="529"/>
      <c r="E1927" s="501" t="s">
        <v>2330</v>
      </c>
      <c r="F1927" s="502">
        <f>IFERROR(IF(MID(C1927,1,3)="KIT",VLOOKUP(C1927,Kits!C:P,14,0),VLOOKUP(C1927,'Pricing source'!B:L,3,0)),0)</f>
        <v>1866</v>
      </c>
      <c r="G1927" s="550"/>
    </row>
    <row r="1928" spans="1:7">
      <c r="A1928" s="548"/>
      <c r="B1928" s="503" t="str">
        <f>IF(MID(C1928,1,3)="KIT",_xlfn.XLOOKUP(C1928,Kits!C:C,Kits!B:B,"-",0,1),VLOOKUP(C1928,'Pricing source'!B:C,2,0))</f>
        <v>5025232601370</v>
      </c>
      <c r="C1928" s="530" t="s">
        <v>475</v>
      </c>
      <c r="D1928" s="530"/>
      <c r="E1928" s="504" t="s">
        <v>2331</v>
      </c>
      <c r="F1928" s="505">
        <f>IFERROR(IF(MID(C1928,1,3)="KIT",VLOOKUP(C1928,Kits!C:P,14,0),VLOOKUP(C1928,'Pricing source'!B:L,3,0)),0)</f>
        <v>1904</v>
      </c>
      <c r="G1928" s="550"/>
    </row>
    <row r="1929" spans="1:7">
      <c r="A1929" s="548"/>
      <c r="B1929" s="503" t="str">
        <f>IF(MID(C1929,1,3)="KIT",_xlfn.XLOOKUP(C1929,Kits!C:C,Kits!B:B,"-",0,1),VLOOKUP(C1929,'Pricing source'!B:C,2,0))</f>
        <v>5025232601479</v>
      </c>
      <c r="C1929" s="530" t="s">
        <v>476</v>
      </c>
      <c r="D1929" s="530"/>
      <c r="E1929" s="504" t="s">
        <v>2332</v>
      </c>
      <c r="F1929" s="505">
        <f>IFERROR(IF(MID(C1929,1,3)="KIT",VLOOKUP(C1929,Kits!C:P,14,0),VLOOKUP(C1929,'Pricing source'!B:L,3,0)),0)</f>
        <v>1934</v>
      </c>
      <c r="G1929" s="550"/>
    </row>
    <row r="1930" spans="1:7">
      <c r="A1930" s="548"/>
      <c r="B1930" s="503" t="str">
        <f>IF(MID(C1930,1,3)="KIT",_xlfn.XLOOKUP(C1930,Kits!C:C,Kits!B:B,"-",0,1),VLOOKUP(C1930,'Pricing source'!B:C,2,0))</f>
        <v>5025232601578</v>
      </c>
      <c r="C1930" s="530" t="s">
        <v>477</v>
      </c>
      <c r="D1930" s="530"/>
      <c r="E1930" s="504" t="s">
        <v>2333</v>
      </c>
      <c r="F1930" s="505">
        <f>IFERROR(IF(MID(C1930,1,3)="KIT",VLOOKUP(C1930,Kits!C:P,14,0),VLOOKUP(C1930,'Pricing source'!B:L,3,0)),0)</f>
        <v>2103</v>
      </c>
      <c r="G1930" s="550"/>
    </row>
    <row r="1931" spans="1:7">
      <c r="A1931" s="548"/>
      <c r="B1931" s="503" t="str">
        <f>IF(MID(C1931,1,3)="KIT",_xlfn.XLOOKUP(C1931,Kits!C:C,Kits!B:B,"-",0,1),VLOOKUP(C1931,'Pricing source'!B:C,2,0))</f>
        <v>5025232601677</v>
      </c>
      <c r="C1931" s="530" t="s">
        <v>478</v>
      </c>
      <c r="D1931" s="530"/>
      <c r="E1931" s="504" t="s">
        <v>2334</v>
      </c>
      <c r="F1931" s="505">
        <f>IFERROR(IF(MID(C1931,1,3)="KIT",VLOOKUP(C1931,Kits!C:P,14,0),VLOOKUP(C1931,'Pricing source'!B:L,3,0)),0)</f>
        <v>2175</v>
      </c>
      <c r="G1931" s="550"/>
    </row>
    <row r="1932" spans="1:7">
      <c r="A1932" s="548"/>
      <c r="B1932" s="527" t="str">
        <f>IF(MID(C1932,1,3)="KIT",_xlfn.XLOOKUP(C1932,Kits!C:C,Kits!B:B,"-",0,1),VLOOKUP(C1932,'Pricing source'!B:C,2,0))</f>
        <v>5025232601806</v>
      </c>
      <c r="C1932" s="532" t="s">
        <v>479</v>
      </c>
      <c r="D1932" s="532"/>
      <c r="E1932" s="510" t="s">
        <v>2335</v>
      </c>
      <c r="F1932" s="511">
        <f>IFERROR(IF(MID(C1932,1,3)="KIT",VLOOKUP(C1932,Kits!C:P,14,0),VLOOKUP(C1932,'Pricing source'!B:L,3,0)),0)</f>
        <v>2327</v>
      </c>
      <c r="G1932" s="550"/>
    </row>
    <row r="1933" spans="1:7">
      <c r="A1933" s="548"/>
      <c r="B1933" s="552" t="s">
        <v>1049</v>
      </c>
      <c r="C1933" s="550"/>
      <c r="D1933" s="552"/>
      <c r="E1933" s="550"/>
      <c r="F1933" s="558"/>
      <c r="G1933" s="550"/>
    </row>
    <row r="1934" spans="1:7">
      <c r="A1934" s="788" t="s">
        <v>2652</v>
      </c>
      <c r="B1934" s="552"/>
      <c r="C1934" s="552"/>
      <c r="D1934" s="552"/>
      <c r="E1934" s="550"/>
      <c r="F1934" s="558"/>
      <c r="G1934" s="550"/>
    </row>
    <row r="1935" spans="1:7">
      <c r="A1935" s="548"/>
      <c r="B1935" s="499" t="str">
        <f>IF(MID(C1935,1,3)="KIT",_xlfn.XLOOKUP(C1935,Kits!C:C,Kits!B:B,"-",0,1),VLOOKUP(C1935,'Pricing source'!B:C,2,0))</f>
        <v>5025232601349</v>
      </c>
      <c r="C1935" s="529" t="s">
        <v>469</v>
      </c>
      <c r="D1935" s="529"/>
      <c r="E1935" s="501" t="s">
        <v>2336</v>
      </c>
      <c r="F1935" s="502">
        <f>IFERROR(IF(MID(C1935,1,3)="KIT",VLOOKUP(C1935,Kits!C:P,14,0),VLOOKUP(C1935,'Pricing source'!B:L,3,0)),0)</f>
        <v>1707</v>
      </c>
      <c r="G1935" s="550"/>
    </row>
    <row r="1936" spans="1:7">
      <c r="A1936" s="548"/>
      <c r="B1936" s="503" t="str">
        <f>IF(MID(C1936,1,3)="KIT",_xlfn.XLOOKUP(C1936,Kits!C:C,Kits!B:B,"-",0,1),VLOOKUP(C1936,'Pricing source'!B:C,2,0))</f>
        <v>5025232601448</v>
      </c>
      <c r="C1936" s="530" t="s">
        <v>470</v>
      </c>
      <c r="D1936" s="530"/>
      <c r="E1936" s="504" t="s">
        <v>2337</v>
      </c>
      <c r="F1936" s="505">
        <f>IFERROR(IF(MID(C1936,1,3)="KIT",VLOOKUP(C1936,Kits!C:P,14,0),VLOOKUP(C1936,'Pricing source'!B:L,3,0)),0)</f>
        <v>1771</v>
      </c>
      <c r="G1936" s="550"/>
    </row>
    <row r="1937" spans="1:7">
      <c r="A1937" s="548"/>
      <c r="B1937" s="503" t="str">
        <f>IF(MID(C1937,1,3)="KIT",_xlfn.XLOOKUP(C1937,Kits!C:C,Kits!B:B,"-",0,1),VLOOKUP(C1937,'Pricing source'!B:C,2,0))</f>
        <v>5025232601547</v>
      </c>
      <c r="C1937" s="530" t="s">
        <v>471</v>
      </c>
      <c r="D1937" s="530"/>
      <c r="E1937" s="504" t="s">
        <v>2338</v>
      </c>
      <c r="F1937" s="505">
        <f>IFERROR(IF(MID(C1937,1,3)="KIT",VLOOKUP(C1937,Kits!C:P,14,0),VLOOKUP(C1937,'Pricing source'!B:L,3,0)),0)</f>
        <v>1868</v>
      </c>
      <c r="G1937" s="550"/>
    </row>
    <row r="1938" spans="1:7">
      <c r="A1938" s="548"/>
      <c r="B1938" s="503" t="str">
        <f>IF(MID(C1938,1,3)="KIT",_xlfn.XLOOKUP(C1938,Kits!C:C,Kits!B:B,"-",0,1),VLOOKUP(C1938,'Pricing source'!B:C,2,0))</f>
        <v>5025232601646</v>
      </c>
      <c r="C1938" s="530" t="s">
        <v>472</v>
      </c>
      <c r="D1938" s="530"/>
      <c r="E1938" s="504" t="s">
        <v>2339</v>
      </c>
      <c r="F1938" s="505">
        <f>IFERROR(IF(MID(C1938,1,3)="KIT",VLOOKUP(C1938,Kits!C:P,14,0),VLOOKUP(C1938,'Pricing source'!B:L,3,0)),0)</f>
        <v>1922</v>
      </c>
      <c r="G1938" s="550"/>
    </row>
    <row r="1939" spans="1:7">
      <c r="A1939" s="548"/>
      <c r="B1939" s="527" t="str">
        <f>IF(MID(C1939,1,3)="KIT",_xlfn.XLOOKUP(C1939,Kits!C:C,Kits!B:B,"-",0,1),VLOOKUP(C1939,'Pricing source'!B:C,2,0))</f>
        <v>5025232601769</v>
      </c>
      <c r="C1939" s="532" t="s">
        <v>473</v>
      </c>
      <c r="D1939" s="532"/>
      <c r="E1939" s="510" t="s">
        <v>2340</v>
      </c>
      <c r="F1939" s="511">
        <f>IFERROR(IF(MID(C1939,1,3)="KIT",VLOOKUP(C1939,Kits!C:P,14,0),VLOOKUP(C1939,'Pricing source'!B:L,3,0)),0)</f>
        <v>2067</v>
      </c>
      <c r="G1939" s="550"/>
    </row>
    <row r="1940" spans="1:7">
      <c r="A1940" s="548"/>
      <c r="B1940" s="552" t="s">
        <v>1049</v>
      </c>
      <c r="C1940" s="550"/>
      <c r="D1940" s="552"/>
      <c r="E1940" s="550"/>
      <c r="F1940" s="558"/>
      <c r="G1940" s="550"/>
    </row>
    <row r="1941" spans="1:7">
      <c r="A1941" s="788" t="s">
        <v>2653</v>
      </c>
      <c r="B1941" s="552"/>
      <c r="C1941" s="552"/>
      <c r="D1941" s="552"/>
      <c r="E1941" s="550"/>
      <c r="F1941" s="558"/>
      <c r="G1941" s="550"/>
    </row>
    <row r="1942" spans="1:7">
      <c r="A1942" s="548"/>
      <c r="B1942" s="499" t="str">
        <f>IF(MID(C1942,1,3)="KIT",_xlfn.XLOOKUP(C1942,Kits!C:C,Kits!B:B,"-",0,1),VLOOKUP(C1942,'Pricing source'!B:C,2,0))</f>
        <v>5025232783908</v>
      </c>
      <c r="C1942" s="529" t="s">
        <v>541</v>
      </c>
      <c r="D1942" s="529"/>
      <c r="E1942" s="501" t="s">
        <v>2341</v>
      </c>
      <c r="F1942" s="502">
        <f>IFERROR(IF(MID(C1942,1,3)="KIT",VLOOKUP(C1942,Kits!C:P,14,0),VLOOKUP(C1942,'Pricing source'!B:L,3,0)),0)</f>
        <v>1909</v>
      </c>
      <c r="G1942" s="550"/>
    </row>
    <row r="1943" spans="1:7">
      <c r="A1943" s="548"/>
      <c r="B1943" s="503" t="str">
        <f>IF(MID(C1943,1,3)="KIT",_xlfn.XLOOKUP(C1943,Kits!C:C,Kits!B:B,"-",0,1),VLOOKUP(C1943,'Pricing source'!B:C,2,0))</f>
        <v>5025232784004</v>
      </c>
      <c r="C1943" s="530" t="s">
        <v>542</v>
      </c>
      <c r="D1943" s="530"/>
      <c r="E1943" s="504" t="s">
        <v>2342</v>
      </c>
      <c r="F1943" s="505">
        <f>IFERROR(IF(MID(C1943,1,3)="KIT",VLOOKUP(C1943,Kits!C:P,14,0),VLOOKUP(C1943,'Pricing source'!B:L,3,0)),0)</f>
        <v>2033</v>
      </c>
      <c r="G1943" s="550"/>
    </row>
    <row r="1944" spans="1:7">
      <c r="A1944" s="548"/>
      <c r="B1944" s="503" t="str">
        <f>IF(MID(C1944,1,3)="KIT",_xlfn.XLOOKUP(C1944,Kits!C:C,Kits!B:B,"-",0,1),VLOOKUP(C1944,'Pricing source'!B:C,2,0))</f>
        <v>5025232784158</v>
      </c>
      <c r="C1944" s="530" t="s">
        <v>543</v>
      </c>
      <c r="D1944" s="530"/>
      <c r="E1944" s="504" t="s">
        <v>2343</v>
      </c>
      <c r="F1944" s="505">
        <f>IFERROR(IF(MID(C1944,1,3)="KIT",VLOOKUP(C1944,Kits!C:P,14,0),VLOOKUP(C1944,'Pricing source'!B:L,3,0)),0)</f>
        <v>2113</v>
      </c>
      <c r="G1944" s="550"/>
    </row>
    <row r="1945" spans="1:7">
      <c r="A1945" s="548"/>
      <c r="B1945" s="503" t="str">
        <f>IF(MID(C1945,1,3)="KIT",_xlfn.XLOOKUP(C1945,Kits!C:C,Kits!B:B,"-",0,1),VLOOKUP(C1945,'Pricing source'!B:C,2,0))</f>
        <v>5025232784325</v>
      </c>
      <c r="C1945" s="530" t="s">
        <v>544</v>
      </c>
      <c r="D1945" s="530"/>
      <c r="E1945" s="504" t="s">
        <v>2344</v>
      </c>
      <c r="F1945" s="505">
        <f>IFERROR(IF(MID(C1945,1,3)="KIT",VLOOKUP(C1945,Kits!C:P,14,0),VLOOKUP(C1945,'Pricing source'!B:L,3,0)),0)</f>
        <v>2192</v>
      </c>
      <c r="G1945" s="550"/>
    </row>
    <row r="1946" spans="1:7">
      <c r="A1946" s="548"/>
      <c r="B1946" s="503" t="str">
        <f>IF(MID(C1946,1,3)="KIT",_xlfn.XLOOKUP(C1946,Kits!C:C,Kits!B:B,"-",0,1),VLOOKUP(C1946,'Pricing source'!B:C,2,0))</f>
        <v>5025232783625</v>
      </c>
      <c r="C1946" s="530" t="s">
        <v>539</v>
      </c>
      <c r="D1946" s="530"/>
      <c r="E1946" s="504" t="s">
        <v>2345</v>
      </c>
      <c r="F1946" s="505">
        <f>IFERROR(IF(MID(C1946,1,3)="KIT",VLOOKUP(C1946,Kits!C:P,14,0),VLOOKUP(C1946,'Pricing source'!B:L,3,0)),0)</f>
        <v>2670</v>
      </c>
      <c r="G1946" s="550"/>
    </row>
    <row r="1947" spans="1:7">
      <c r="A1947" s="548"/>
      <c r="B1947" s="527" t="str">
        <f>IF(MID(C1947,1,3)="KIT",_xlfn.XLOOKUP(C1947,Kits!C:C,Kits!B:B,"-",0,1),VLOOKUP(C1947,'Pricing source'!B:C,2,0))</f>
        <v>5025232783694</v>
      </c>
      <c r="C1947" s="532" t="s">
        <v>540</v>
      </c>
      <c r="D1947" s="532"/>
      <c r="E1947" s="510" t="s">
        <v>2346</v>
      </c>
      <c r="F1947" s="511">
        <f>IFERROR(IF(MID(C1947,1,3)="KIT",VLOOKUP(C1947,Kits!C:P,14,0),VLOOKUP(C1947,'Pricing source'!B:L,3,0)),0)</f>
        <v>3196</v>
      </c>
      <c r="G1947" s="550"/>
    </row>
    <row r="1948" spans="1:7">
      <c r="A1948" s="548"/>
      <c r="B1948" s="552" t="s">
        <v>1049</v>
      </c>
      <c r="C1948" s="550"/>
      <c r="D1948" s="552"/>
      <c r="E1948" s="550"/>
      <c r="F1948" s="558"/>
      <c r="G1948" s="550"/>
    </row>
    <row r="1949" spans="1:7">
      <c r="A1949" s="788" t="s">
        <v>2654</v>
      </c>
      <c r="B1949" s="552"/>
      <c r="C1949" s="552"/>
      <c r="D1949" s="552"/>
      <c r="E1949" s="550"/>
      <c r="F1949" s="558"/>
      <c r="G1949" s="550"/>
    </row>
    <row r="1950" spans="1:7">
      <c r="A1950" s="548"/>
      <c r="B1950" s="499" t="str">
        <f>IF(MID(C1950,1,3)="KIT",_xlfn.XLOOKUP(C1950,Kits!C:C,Kits!B:B,"-",0,1),VLOOKUP(C1950,'Pricing source'!B:C,2,0))</f>
        <v>5025232914845</v>
      </c>
      <c r="C1950" s="529" t="s">
        <v>546</v>
      </c>
      <c r="D1950" s="529"/>
      <c r="E1950" s="501" t="s">
        <v>2347</v>
      </c>
      <c r="F1950" s="502">
        <f>IFERROR(IF(MID(C1950,1,3)="KIT",VLOOKUP(C1950,Kits!C:P,14,0),VLOOKUP(C1950,'Pricing source'!B:L,3,0)),0)</f>
        <v>988</v>
      </c>
      <c r="G1950" s="550"/>
    </row>
    <row r="1951" spans="1:7">
      <c r="A1951" s="548"/>
      <c r="B1951" s="503" t="str">
        <f>IF(MID(C1951,1,3)="KIT",_xlfn.XLOOKUP(C1951,Kits!C:C,Kits!B:B,"-",0,1),VLOOKUP(C1951,'Pricing source'!B:C,2,0))</f>
        <v>5025232914852</v>
      </c>
      <c r="C1951" s="530" t="s">
        <v>547</v>
      </c>
      <c r="D1951" s="530"/>
      <c r="E1951" s="504" t="s">
        <v>2348</v>
      </c>
      <c r="F1951" s="505">
        <f>IFERROR(IF(MID(C1951,1,3)="KIT",VLOOKUP(C1951,Kits!C:P,14,0),VLOOKUP(C1951,'Pricing source'!B:L,3,0)),0)</f>
        <v>999</v>
      </c>
      <c r="G1951" s="550"/>
    </row>
    <row r="1952" spans="1:7">
      <c r="A1952" s="548"/>
      <c r="B1952" s="503" t="str">
        <f>IF(MID(C1952,1,3)="KIT",_xlfn.XLOOKUP(C1952,Kits!C:C,Kits!B:B,"-",0,1),VLOOKUP(C1952,'Pricing source'!B:C,2,0))</f>
        <v>5025232914869</v>
      </c>
      <c r="C1952" s="530" t="s">
        <v>548</v>
      </c>
      <c r="D1952" s="530"/>
      <c r="E1952" s="504" t="s">
        <v>2349</v>
      </c>
      <c r="F1952" s="505">
        <f>IFERROR(IF(MID(C1952,1,3)="KIT",VLOOKUP(C1952,Kits!C:P,14,0),VLOOKUP(C1952,'Pricing source'!B:L,3,0)),0)</f>
        <v>1024</v>
      </c>
      <c r="G1952" s="550"/>
    </row>
    <row r="1953" spans="1:7">
      <c r="A1953" s="548"/>
      <c r="B1953" s="503" t="str">
        <f>IF(MID(C1953,1,3)="KIT",_xlfn.XLOOKUP(C1953,Kits!C:C,Kits!B:B,"-",0,1),VLOOKUP(C1953,'Pricing source'!B:C,2,0))</f>
        <v>5025232914876</v>
      </c>
      <c r="C1953" s="530" t="s">
        <v>549</v>
      </c>
      <c r="D1953" s="530"/>
      <c r="E1953" s="504" t="s">
        <v>2350</v>
      </c>
      <c r="F1953" s="505">
        <f>IFERROR(IF(MID(C1953,1,3)="KIT",VLOOKUP(C1953,Kits!C:P,14,0),VLOOKUP(C1953,'Pricing source'!B:L,3,0)),0)</f>
        <v>1035</v>
      </c>
      <c r="G1953" s="550"/>
    </row>
    <row r="1954" spans="1:7">
      <c r="A1954" s="548"/>
      <c r="B1954" s="503" t="str">
        <f>IF(MID(C1954,1,3)="KIT",_xlfn.XLOOKUP(C1954,Kits!C:C,Kits!B:B,"-",0,1),VLOOKUP(C1954,'Pricing source'!B:C,2,0))</f>
        <v>5025232914883</v>
      </c>
      <c r="C1954" s="530" t="s">
        <v>550</v>
      </c>
      <c r="D1954" s="530"/>
      <c r="E1954" s="504" t="s">
        <v>2351</v>
      </c>
      <c r="F1954" s="505">
        <f>IFERROR(IF(MID(C1954,1,3)="KIT",VLOOKUP(C1954,Kits!C:P,14,0),VLOOKUP(C1954,'Pricing source'!B:L,3,0)),0)</f>
        <v>1171</v>
      </c>
      <c r="G1954" s="550"/>
    </row>
    <row r="1955" spans="1:7">
      <c r="A1955" s="548"/>
      <c r="B1955" s="503" t="str">
        <f>IF(MID(C1955,1,3)="KIT",_xlfn.XLOOKUP(C1955,Kits!C:C,Kits!B:B,"-",0,1),VLOOKUP(C1955,'Pricing source'!B:C,2,0))</f>
        <v>5025232914890</v>
      </c>
      <c r="C1955" s="530" t="s">
        <v>551</v>
      </c>
      <c r="D1955" s="530"/>
      <c r="E1955" s="504" t="s">
        <v>2352</v>
      </c>
      <c r="F1955" s="505">
        <f>IFERROR(IF(MID(C1955,1,3)="KIT",VLOOKUP(C1955,Kits!C:P,14,0),VLOOKUP(C1955,'Pricing source'!B:L,3,0)),0)</f>
        <v>1247</v>
      </c>
      <c r="G1955" s="550"/>
    </row>
    <row r="1956" spans="1:7">
      <c r="A1956" s="548"/>
      <c r="B1956" s="503" t="str">
        <f>IF(MID(C1956,1,3)="KIT",_xlfn.XLOOKUP(C1956,Kits!C:C,Kits!B:B,"-",0,1),VLOOKUP(C1956,'Pricing source'!B:C,2,0))</f>
        <v>5025232914906</v>
      </c>
      <c r="C1956" s="530" t="s">
        <v>552</v>
      </c>
      <c r="D1956" s="530"/>
      <c r="E1956" s="504" t="s">
        <v>2353</v>
      </c>
      <c r="F1956" s="505">
        <f>IFERROR(IF(MID(C1956,1,3)="KIT",VLOOKUP(C1956,Kits!C:P,14,0),VLOOKUP(C1956,'Pricing source'!B:L,3,0)),0)</f>
        <v>1421</v>
      </c>
      <c r="G1956" s="550"/>
    </row>
    <row r="1957" spans="1:7">
      <c r="A1957" s="548"/>
      <c r="B1957" s="503" t="str">
        <f>IF(MID(C1957,1,3)="KIT",_xlfn.XLOOKUP(C1957,Kits!C:C,Kits!B:B,"-",0,1),VLOOKUP(C1957,'Pricing source'!B:C,2,0))</f>
        <v>5025232914913</v>
      </c>
      <c r="C1957" s="530" t="s">
        <v>545</v>
      </c>
      <c r="D1957" s="530"/>
      <c r="E1957" s="504" t="s">
        <v>2354</v>
      </c>
      <c r="F1957" s="505">
        <f>IFERROR(IF(MID(C1957,1,3)="KIT",VLOOKUP(C1957,Kits!C:P,14,0),VLOOKUP(C1957,'Pricing source'!B:L,3,0)),0)</f>
        <v>1614</v>
      </c>
      <c r="G1957" s="550"/>
    </row>
    <row r="1958" spans="1:7">
      <c r="A1958" s="548"/>
      <c r="B1958" s="552" t="s">
        <v>1049</v>
      </c>
      <c r="C1958" s="550"/>
      <c r="D1958" s="552"/>
      <c r="E1958" s="550"/>
      <c r="F1958" s="558"/>
      <c r="G1958" s="550"/>
    </row>
    <row r="1959" spans="1:7">
      <c r="A1959" s="788" t="s">
        <v>2876</v>
      </c>
      <c r="B1959" s="552"/>
      <c r="C1959" s="552"/>
      <c r="D1959" s="552"/>
      <c r="E1959" s="550"/>
      <c r="F1959" s="558"/>
      <c r="G1959" s="550"/>
    </row>
    <row r="1960" spans="1:7">
      <c r="A1960" s="548"/>
      <c r="B1960" s="499" t="str">
        <f>IF(MID(C1960,1,3)="KIT",_xlfn.XLOOKUP(C1960,Kits!C:C,Kits!B:B,"-",0,1),VLOOKUP(C1960,'Pricing source'!B:C,2,0))</f>
        <v>5025232899197</v>
      </c>
      <c r="C1960" s="529" t="s">
        <v>561</v>
      </c>
      <c r="D1960" s="529"/>
      <c r="E1960" s="501" t="s">
        <v>2355</v>
      </c>
      <c r="F1960" s="502">
        <f>IFERROR(IF(MID(C1960,1,3)="KIT",VLOOKUP(C1960,Kits!C:P,14,0),VLOOKUP(C1960,'Pricing source'!B:L,3,0)),0)</f>
        <v>1844</v>
      </c>
      <c r="G1960" s="550"/>
    </row>
    <row r="1961" spans="1:7">
      <c r="A1961" s="548"/>
      <c r="B1961" s="503" t="str">
        <f>IF(MID(C1961,1,3)="KIT",_xlfn.XLOOKUP(C1961,Kits!C:C,Kits!B:B,"-",0,1),VLOOKUP(C1961,'Pricing source'!B:C,2,0))</f>
        <v>5025232899203</v>
      </c>
      <c r="C1961" s="530" t="s">
        <v>562</v>
      </c>
      <c r="D1961" s="530"/>
      <c r="E1961" s="504" t="s">
        <v>2356</v>
      </c>
      <c r="F1961" s="505">
        <f>IFERROR(IF(MID(C1961,1,3)="KIT",VLOOKUP(C1961,Kits!C:P,14,0),VLOOKUP(C1961,'Pricing source'!B:L,3,0)),0)</f>
        <v>1900</v>
      </c>
      <c r="G1961" s="550"/>
    </row>
    <row r="1962" spans="1:7">
      <c r="A1962" s="548"/>
      <c r="B1962" s="503" t="str">
        <f>IF(MID(C1962,1,3)="KIT",_xlfn.XLOOKUP(C1962,Kits!C:C,Kits!B:B,"-",0,1),VLOOKUP(C1962,'Pricing source'!B:C,2,0))</f>
        <v>5025232899210</v>
      </c>
      <c r="C1962" s="530" t="s">
        <v>563</v>
      </c>
      <c r="D1962" s="530"/>
      <c r="E1962" s="504" t="s">
        <v>2357</v>
      </c>
      <c r="F1962" s="505">
        <f>IFERROR(IF(MID(C1962,1,3)="KIT",VLOOKUP(C1962,Kits!C:P,14,0),VLOOKUP(C1962,'Pricing source'!B:L,3,0)),0)</f>
        <v>1957</v>
      </c>
      <c r="G1962" s="550"/>
    </row>
    <row r="1963" spans="1:7">
      <c r="A1963" s="548"/>
      <c r="B1963" s="503" t="str">
        <f>IF(MID(C1963,1,3)="KIT",_xlfn.XLOOKUP(C1963,Kits!C:C,Kits!B:B,"-",0,1),VLOOKUP(C1963,'Pricing source'!B:C,2,0))</f>
        <v>5025232899227</v>
      </c>
      <c r="C1963" s="530" t="s">
        <v>564</v>
      </c>
      <c r="D1963" s="530"/>
      <c r="E1963" s="504" t="s">
        <v>2358</v>
      </c>
      <c r="F1963" s="505">
        <f>IFERROR(IF(MID(C1963,1,3)="KIT",VLOOKUP(C1963,Kits!C:P,14,0),VLOOKUP(C1963,'Pricing source'!B:L,3,0)),0)</f>
        <v>2012</v>
      </c>
      <c r="G1963" s="550"/>
    </row>
    <row r="1964" spans="1:7">
      <c r="A1964" s="548"/>
      <c r="B1964" s="527" t="str">
        <f>IF(MID(C1964,1,3)="KIT",_xlfn.XLOOKUP(C1964,Kits!C:C,Kits!B:B,"-",0,1),VLOOKUP(C1964,'Pricing source'!B:C,2,0))</f>
        <v>5025232899234</v>
      </c>
      <c r="C1964" s="532" t="s">
        <v>565</v>
      </c>
      <c r="D1964" s="532"/>
      <c r="E1964" s="510" t="s">
        <v>2359</v>
      </c>
      <c r="F1964" s="511">
        <f>IFERROR(IF(MID(C1964,1,3)="KIT",VLOOKUP(C1964,Kits!C:P,14,0),VLOOKUP(C1964,'Pricing source'!B:L,3,0)),0)</f>
        <v>2181</v>
      </c>
      <c r="G1964" s="550"/>
    </row>
    <row r="1965" spans="1:7">
      <c r="A1965" s="548"/>
      <c r="B1965" s="552" t="s">
        <v>1049</v>
      </c>
      <c r="C1965" s="550"/>
      <c r="D1965" s="552"/>
      <c r="E1965" s="550"/>
      <c r="F1965" s="558"/>
      <c r="G1965" s="550"/>
    </row>
    <row r="1966" spans="1:7">
      <c r="A1966" s="788" t="s">
        <v>2655</v>
      </c>
      <c r="B1966" s="552"/>
      <c r="C1966" s="552"/>
      <c r="D1966" s="552"/>
      <c r="E1966" s="550"/>
      <c r="F1966" s="558"/>
      <c r="G1966" s="550"/>
    </row>
    <row r="1967" spans="1:7">
      <c r="A1967" s="548"/>
      <c r="B1967" s="499" t="str">
        <f>IF(MID(C1967,1,3)="KIT",_xlfn.XLOOKUP(C1967,Kits!C:C,Kits!B:B,"-",0,1),VLOOKUP(C1967,'Pricing source'!B:C,2,0))</f>
        <v>5025232601288</v>
      </c>
      <c r="C1967" s="529" t="s">
        <v>566</v>
      </c>
      <c r="D1967" s="529"/>
      <c r="E1967" s="501" t="s">
        <v>2360</v>
      </c>
      <c r="F1967" s="502">
        <f>IFERROR(IF(MID(C1967,1,3)="KIT",VLOOKUP(C1967,Kits!C:P,14,0),VLOOKUP(C1967,'Pricing source'!B:L,3,0)),0)</f>
        <v>1760</v>
      </c>
      <c r="G1967" s="550"/>
    </row>
    <row r="1968" spans="1:7">
      <c r="A1968" s="548"/>
      <c r="B1968" s="503" t="str">
        <f>IF(MID(C1968,1,3)="KIT",_xlfn.XLOOKUP(C1968,Kits!C:C,Kits!B:B,"-",0,1),VLOOKUP(C1968,'Pricing source'!B:C,2,0))</f>
        <v>5025232601394</v>
      </c>
      <c r="C1968" s="530" t="s">
        <v>567</v>
      </c>
      <c r="D1968" s="530"/>
      <c r="E1968" s="504" t="s">
        <v>2361</v>
      </c>
      <c r="F1968" s="505">
        <f>IFERROR(IF(MID(C1968,1,3)="KIT",VLOOKUP(C1968,Kits!C:P,14,0),VLOOKUP(C1968,'Pricing source'!B:L,3,0)),0)</f>
        <v>1819</v>
      </c>
      <c r="G1968" s="550"/>
    </row>
    <row r="1969" spans="1:7">
      <c r="A1969" s="548"/>
      <c r="B1969" s="503" t="str">
        <f>IF(MID(C1969,1,3)="KIT",_xlfn.XLOOKUP(C1969,Kits!C:C,Kits!B:B,"-",0,1),VLOOKUP(C1969,'Pricing source'!B:C,2,0))</f>
        <v>5025232601493</v>
      </c>
      <c r="C1969" s="530" t="s">
        <v>568</v>
      </c>
      <c r="D1969" s="530"/>
      <c r="E1969" s="504" t="s">
        <v>2362</v>
      </c>
      <c r="F1969" s="505">
        <f>IFERROR(IF(MID(C1969,1,3)="KIT",VLOOKUP(C1969,Kits!C:P,14,0),VLOOKUP(C1969,'Pricing source'!B:L,3,0)),0)</f>
        <v>1843</v>
      </c>
      <c r="G1969" s="550"/>
    </row>
    <row r="1970" spans="1:7">
      <c r="A1970" s="548"/>
      <c r="B1970" s="503" t="str">
        <f>IF(MID(C1970,1,3)="KIT",_xlfn.XLOOKUP(C1970,Kits!C:C,Kits!B:B,"-",0,1),VLOOKUP(C1970,'Pricing source'!B:C,2,0))</f>
        <v>5025232601592</v>
      </c>
      <c r="C1970" s="530" t="s">
        <v>569</v>
      </c>
      <c r="D1970" s="530"/>
      <c r="E1970" s="504" t="s">
        <v>2363</v>
      </c>
      <c r="F1970" s="505">
        <f>IFERROR(IF(MID(C1970,1,3)="KIT",VLOOKUP(C1970,Kits!C:P,14,0),VLOOKUP(C1970,'Pricing source'!B:L,3,0)),0)</f>
        <v>2050</v>
      </c>
      <c r="G1970" s="550"/>
    </row>
    <row r="1971" spans="1:7">
      <c r="A1971" s="548"/>
      <c r="B1971" s="503" t="str">
        <f>IF(MID(C1971,1,3)="KIT",_xlfn.XLOOKUP(C1971,Kits!C:C,Kits!B:B,"-",0,1),VLOOKUP(C1971,'Pricing source'!B:C,2,0))</f>
        <v>5025232601691</v>
      </c>
      <c r="C1971" s="530" t="s">
        <v>570</v>
      </c>
      <c r="D1971" s="530"/>
      <c r="E1971" s="504" t="s">
        <v>2364</v>
      </c>
      <c r="F1971" s="505">
        <f>IFERROR(IF(MID(C1971,1,3)="KIT",VLOOKUP(C1971,Kits!C:P,14,0),VLOOKUP(C1971,'Pricing source'!B:L,3,0)),0)</f>
        <v>2087</v>
      </c>
      <c r="G1971" s="550"/>
    </row>
    <row r="1972" spans="1:7">
      <c r="A1972" s="548"/>
      <c r="B1972" s="527" t="str">
        <f>IF(MID(C1972,1,3)="KIT",_xlfn.XLOOKUP(C1972,Kits!C:C,Kits!B:B,"-",0,1),VLOOKUP(C1972,'Pricing source'!B:C,2,0))</f>
        <v>5025232601745</v>
      </c>
      <c r="C1972" s="532" t="s">
        <v>571</v>
      </c>
      <c r="D1972" s="532"/>
      <c r="E1972" s="510" t="s">
        <v>2365</v>
      </c>
      <c r="F1972" s="511">
        <f>IFERROR(IF(MID(C1972,1,3)="KIT",VLOOKUP(C1972,Kits!C:P,14,0),VLOOKUP(C1972,'Pricing source'!B:L,3,0)),0)</f>
        <v>2180</v>
      </c>
      <c r="G1972" s="550"/>
    </row>
    <row r="1973" spans="1:7">
      <c r="A1973" s="548"/>
      <c r="B1973" s="552" t="s">
        <v>1049</v>
      </c>
      <c r="C1973" s="550"/>
      <c r="D1973" s="552"/>
      <c r="E1973" s="550"/>
      <c r="F1973" s="558"/>
      <c r="G1973" s="550"/>
    </row>
    <row r="1974" spans="1:7">
      <c r="A1974" s="788" t="s">
        <v>2656</v>
      </c>
      <c r="B1974" s="552"/>
      <c r="C1974" s="552"/>
      <c r="D1974" s="552"/>
      <c r="E1974" s="315"/>
      <c r="F1974" s="558"/>
      <c r="G1974" s="550"/>
    </row>
    <row r="1975" spans="1:7">
      <c r="A1975" s="548"/>
      <c r="B1975" s="499" t="str">
        <f>IF(MID(C1975,1,3)="KIT",_xlfn.XLOOKUP(C1975,Kits!C:C,Kits!B:B,"-",0,1),VLOOKUP(C1975,'Pricing source'!B:C,2,0))</f>
        <v>5025232601295</v>
      </c>
      <c r="C1975" s="529" t="s">
        <v>572</v>
      </c>
      <c r="D1975" s="529"/>
      <c r="E1975" s="501" t="s">
        <v>2366</v>
      </c>
      <c r="F1975" s="502">
        <f>IFERROR(IF(MID(C1975,1,3)="KIT",VLOOKUP(C1975,Kits!C:P,14,0),VLOOKUP(C1975,'Pricing source'!B:L,3,0)),0)</f>
        <v>1535</v>
      </c>
      <c r="G1975" s="550"/>
    </row>
    <row r="1976" spans="1:7">
      <c r="A1976" s="548"/>
      <c r="B1976" s="503" t="str">
        <f>IF(MID(C1976,1,3)="KIT",_xlfn.XLOOKUP(C1976,Kits!C:C,Kits!B:B,"-",0,1),VLOOKUP(C1976,'Pricing source'!B:C,2,0))</f>
        <v>5025232601400</v>
      </c>
      <c r="C1976" s="530" t="s">
        <v>573</v>
      </c>
      <c r="D1976" s="530"/>
      <c r="E1976" s="504" t="s">
        <v>2367</v>
      </c>
      <c r="F1976" s="505">
        <f>IFERROR(IF(MID(C1976,1,3)="KIT",VLOOKUP(C1976,Kits!C:P,14,0),VLOOKUP(C1976,'Pricing source'!B:L,3,0)),0)</f>
        <v>1594</v>
      </c>
      <c r="G1976" s="550"/>
    </row>
    <row r="1977" spans="1:7">
      <c r="A1977" s="548"/>
      <c r="B1977" s="503" t="str">
        <f>IF(MID(C1977,1,3)="KIT",_xlfn.XLOOKUP(C1977,Kits!C:C,Kits!B:B,"-",0,1),VLOOKUP(C1977,'Pricing source'!B:C,2,0))</f>
        <v>5025232601509</v>
      </c>
      <c r="C1977" s="530" t="s">
        <v>574</v>
      </c>
      <c r="D1977" s="530"/>
      <c r="E1977" s="504" t="s">
        <v>2368</v>
      </c>
      <c r="F1977" s="505">
        <f>IFERROR(IF(MID(C1977,1,3)="KIT",VLOOKUP(C1977,Kits!C:P,14,0),VLOOKUP(C1977,'Pricing source'!B:L,3,0)),0)</f>
        <v>1618</v>
      </c>
      <c r="G1977" s="550"/>
    </row>
    <row r="1978" spans="1:7">
      <c r="A1978" s="548"/>
      <c r="B1978" s="503" t="str">
        <f>IF(MID(C1978,1,3)="KIT",_xlfn.XLOOKUP(C1978,Kits!C:C,Kits!B:B,"-",0,1),VLOOKUP(C1978,'Pricing source'!B:C,2,0))</f>
        <v>5025232601608</v>
      </c>
      <c r="C1978" s="530" t="s">
        <v>575</v>
      </c>
      <c r="D1978" s="530"/>
      <c r="E1978" s="504" t="s">
        <v>2369</v>
      </c>
      <c r="F1978" s="505">
        <f>IFERROR(IF(MID(C1978,1,3)="KIT",VLOOKUP(C1978,Kits!C:P,14,0),VLOOKUP(C1978,'Pricing source'!B:L,3,0)),0)</f>
        <v>1785</v>
      </c>
      <c r="G1978" s="550"/>
    </row>
    <row r="1979" spans="1:7">
      <c r="A1979" s="548"/>
      <c r="B1979" s="503" t="str">
        <f>IF(MID(C1979,1,3)="KIT",_xlfn.XLOOKUP(C1979,Kits!C:C,Kits!B:B,"-",0,1),VLOOKUP(C1979,'Pricing source'!B:C,2,0))</f>
        <v>5025232601707</v>
      </c>
      <c r="C1979" s="530" t="s">
        <v>576</v>
      </c>
      <c r="D1979" s="530"/>
      <c r="E1979" s="504" t="s">
        <v>2370</v>
      </c>
      <c r="F1979" s="505">
        <f>IFERROR(IF(MID(C1979,1,3)="KIT",VLOOKUP(C1979,Kits!C:P,14,0),VLOOKUP(C1979,'Pricing source'!B:L,3,0)),0)</f>
        <v>1862</v>
      </c>
      <c r="G1979" s="550"/>
    </row>
    <row r="1980" spans="1:7">
      <c r="A1980" s="548"/>
      <c r="B1980" s="527" t="str">
        <f>IF(MID(C1980,1,3)="KIT",_xlfn.XLOOKUP(C1980,Kits!C:C,Kits!B:B,"-",0,1),VLOOKUP(C1980,'Pricing source'!B:C,2,0))</f>
        <v>5025232601752</v>
      </c>
      <c r="C1980" s="532" t="s">
        <v>577</v>
      </c>
      <c r="D1980" s="532"/>
      <c r="E1980" s="510" t="s">
        <v>2371</v>
      </c>
      <c r="F1980" s="511">
        <f>IFERROR(IF(MID(C1980,1,3)="KIT",VLOOKUP(C1980,Kits!C:P,14,0),VLOOKUP(C1980,'Pricing source'!B:L,3,0)),0)</f>
        <v>1912</v>
      </c>
      <c r="G1980" s="550"/>
    </row>
    <row r="1981" spans="1:7">
      <c r="A1981" s="548"/>
      <c r="B1981" s="552" t="s">
        <v>1049</v>
      </c>
      <c r="C1981" s="552"/>
      <c r="D1981" s="552"/>
      <c r="E1981" s="550"/>
      <c r="F1981" s="558"/>
      <c r="G1981" s="550"/>
    </row>
    <row r="1982" spans="1:7" ht="18.75">
      <c r="A1982" s="555" t="s">
        <v>2657</v>
      </c>
      <c r="B1982" s="552"/>
      <c r="C1982" s="550"/>
      <c r="D1982" s="550"/>
      <c r="E1982" s="550"/>
      <c r="F1982" s="558"/>
      <c r="G1982" s="550"/>
    </row>
    <row r="1983" spans="1:7" ht="18.75">
      <c r="A1983" s="230"/>
      <c r="B1983" s="230"/>
      <c r="C1983" s="231"/>
      <c r="D1983" s="230"/>
      <c r="E1983" s="231"/>
      <c r="F1983" s="230"/>
      <c r="G1983" s="550"/>
    </row>
    <row r="1984" spans="1:7">
      <c r="A1984" s="548"/>
      <c r="B1984" s="552" t="s">
        <v>1049</v>
      </c>
      <c r="C1984" s="550"/>
      <c r="D1984" s="552"/>
      <c r="E1984" s="550"/>
      <c r="F1984" s="558"/>
      <c r="G1984" s="550"/>
    </row>
    <row r="1985" spans="1:7">
      <c r="A1985" s="788" t="s">
        <v>1317</v>
      </c>
      <c r="B1985" s="552"/>
      <c r="C1985" s="552"/>
      <c r="D1985" s="552"/>
      <c r="E1985" s="550"/>
      <c r="F1985" s="558"/>
      <c r="G1985" s="550"/>
    </row>
    <row r="1986" spans="1:7">
      <c r="A1986" s="548"/>
      <c r="B1986" s="499" t="str">
        <f>IF(MID(C1986,1,3)="KIT",_xlfn.XLOOKUP(C1986,Kits!C:C,Kits!B:B,"-",0,1),VLOOKUP(C1986,'Pricing source'!B:C,2,0))</f>
        <v>4010869357494</v>
      </c>
      <c r="C1986" s="529" t="s">
        <v>584</v>
      </c>
      <c r="D1986" s="529" t="s">
        <v>1316</v>
      </c>
      <c r="E1986" s="501" t="s">
        <v>1318</v>
      </c>
      <c r="F1986" s="502">
        <f>IFERROR(IF(MID(C1986,1,3)="KIT",VLOOKUP(C1986,Kits!C:P,14,0),VLOOKUP(C1986,'Pricing source'!B:L,3,0)),0)</f>
        <v>12961</v>
      </c>
      <c r="G1986" s="550"/>
    </row>
    <row r="1987" spans="1:7">
      <c r="A1987" s="548"/>
      <c r="B1987" s="503" t="str">
        <f>IF(MID(C1987,1,3)="KIT",_xlfn.XLOOKUP(C1987,Kits!C:C,Kits!B:B,"-",0,1),VLOOKUP(C1987,'Pricing source'!B:C,2,0))</f>
        <v>4010869357500</v>
      </c>
      <c r="C1987" s="530" t="s">
        <v>587</v>
      </c>
      <c r="D1987" s="530" t="s">
        <v>1316</v>
      </c>
      <c r="E1987" s="504" t="s">
        <v>2372</v>
      </c>
      <c r="F1987" s="505">
        <f>IFERROR(IF(MID(C1987,1,3)="KIT",VLOOKUP(C1987,Kits!C:P,14,0),VLOOKUP(C1987,'Pricing source'!B:L,3,0)),0)</f>
        <v>11827</v>
      </c>
      <c r="G1987" s="550"/>
    </row>
    <row r="1988" spans="1:7">
      <c r="A1988" s="548"/>
      <c r="B1988" s="503" t="str">
        <f>IF(MID(C1988,1,3)="KIT",_xlfn.XLOOKUP(C1988,Kits!C:C,Kits!B:B,"-",0,1),VLOOKUP(C1988,'Pricing source'!B:C,2,0))</f>
        <v>4010869357517</v>
      </c>
      <c r="C1988" s="530" t="s">
        <v>585</v>
      </c>
      <c r="D1988" s="530" t="s">
        <v>1316</v>
      </c>
      <c r="E1988" s="504" t="s">
        <v>1319</v>
      </c>
      <c r="F1988" s="505">
        <f>IFERROR(IF(MID(C1988,1,3)="KIT",VLOOKUP(C1988,Kits!C:P,14,0),VLOOKUP(C1988,'Pricing source'!B:L,3,0)),0)</f>
        <v>15001</v>
      </c>
      <c r="G1988" s="550"/>
    </row>
    <row r="1989" spans="1:7">
      <c r="A1989" s="548"/>
      <c r="B1989" s="527" t="str">
        <f>IF(MID(C1989,1,3)="KIT",_xlfn.XLOOKUP(C1989,Kits!C:C,Kits!B:B,"-",0,1),VLOOKUP(C1989,'Pricing source'!B:C,2,0))</f>
        <v>4010869357548</v>
      </c>
      <c r="C1989" s="532" t="s">
        <v>588</v>
      </c>
      <c r="D1989" s="532" t="s">
        <v>1316</v>
      </c>
      <c r="E1989" s="510" t="s">
        <v>2373</v>
      </c>
      <c r="F1989" s="511">
        <f>IFERROR(IF(MID(C1989,1,3)="KIT",VLOOKUP(C1989,Kits!C:P,14,0),VLOOKUP(C1989,'Pricing source'!B:L,3,0)),0)</f>
        <v>13639</v>
      </c>
      <c r="G1989" s="550"/>
    </row>
    <row r="1990" spans="1:7">
      <c r="A1990" s="548"/>
      <c r="B1990" s="552" t="s">
        <v>1049</v>
      </c>
      <c r="C1990" s="550"/>
      <c r="D1990" s="552"/>
      <c r="E1990" s="550"/>
      <c r="F1990" s="558"/>
      <c r="G1990" s="550"/>
    </row>
    <row r="1991" spans="1:7">
      <c r="A1991" s="788" t="s">
        <v>1320</v>
      </c>
      <c r="B1991" s="552"/>
      <c r="C1991" s="552"/>
      <c r="D1991" s="552"/>
      <c r="E1991" s="550"/>
      <c r="F1991" s="558"/>
      <c r="G1991" s="550"/>
    </row>
    <row r="1992" spans="1:7">
      <c r="A1992" s="548"/>
      <c r="B1992" s="499" t="str">
        <f>IF(MID(C1992,1,3)="KIT",_xlfn.XLOOKUP(C1992,Kits!C:C,Kits!B:B,"-",0,1),VLOOKUP(C1992,'Pricing source'!B:C,2,0))</f>
        <v>4010869357517</v>
      </c>
      <c r="C1992" s="529" t="s">
        <v>585</v>
      </c>
      <c r="D1992" s="529" t="s">
        <v>1316</v>
      </c>
      <c r="E1992" s="501" t="s">
        <v>1319</v>
      </c>
      <c r="F1992" s="502">
        <f>IFERROR(IF(MID(C1992,1,3)="KIT",VLOOKUP(C1992,Kits!C:P,14,0),VLOOKUP(C1992,'Pricing source'!B:L,3,0)),0)</f>
        <v>15001</v>
      </c>
      <c r="G1992" s="550"/>
    </row>
    <row r="1993" spans="1:7">
      <c r="A1993" s="548"/>
      <c r="B1993" s="503" t="str">
        <f>IF(MID(C1993,1,3)="KIT",_xlfn.XLOOKUP(C1993,Kits!C:C,Kits!B:B,"-",0,1),VLOOKUP(C1993,'Pricing source'!B:C,2,0))</f>
        <v>4010869357548</v>
      </c>
      <c r="C1993" s="530" t="s">
        <v>588</v>
      </c>
      <c r="D1993" s="530" t="s">
        <v>1316</v>
      </c>
      <c r="E1993" s="504" t="s">
        <v>2373</v>
      </c>
      <c r="F1993" s="505">
        <f>IFERROR(IF(MID(C1993,1,3)="KIT",VLOOKUP(C1993,Kits!C:P,14,0),VLOOKUP(C1993,'Pricing source'!B:L,3,0)),0)</f>
        <v>13639</v>
      </c>
      <c r="G1993" s="550"/>
    </row>
    <row r="1994" spans="1:7">
      <c r="A1994" s="548"/>
      <c r="B1994" s="503" t="str">
        <f>IF(MID(C1994,1,3)="KIT",_xlfn.XLOOKUP(C1994,Kits!C:C,Kits!B:B,"-",0,1),VLOOKUP(C1994,'Pricing source'!B:C,2,0))</f>
        <v>4010869357531</v>
      </c>
      <c r="C1994" s="530" t="s">
        <v>586</v>
      </c>
      <c r="D1994" s="530" t="s">
        <v>1316</v>
      </c>
      <c r="E1994" s="504" t="s">
        <v>2374</v>
      </c>
      <c r="F1994" s="505">
        <f>IFERROR(IF(MID(C1994,1,3)="KIT",VLOOKUP(C1994,Kits!C:P,14,0),VLOOKUP(C1994,'Pricing source'!B:L,3,0)),0)</f>
        <v>16845</v>
      </c>
      <c r="G1994" s="550"/>
    </row>
    <row r="1995" spans="1:7">
      <c r="A1995" s="548"/>
      <c r="B1995" s="503" t="str">
        <f>IF(MID(C1995,1,3)="KIT",_xlfn.XLOOKUP(C1995,Kits!C:C,Kits!B:B,"-",0,1),VLOOKUP(C1995,'Pricing source'!B:C,2,0))</f>
        <v>4010869357524</v>
      </c>
      <c r="C1995" s="530" t="s">
        <v>589</v>
      </c>
      <c r="D1995" s="530" t="s">
        <v>1316</v>
      </c>
      <c r="E1995" s="504" t="s">
        <v>2375</v>
      </c>
      <c r="F1995" s="505">
        <f>IFERROR(IF(MID(C1995,1,3)="KIT",VLOOKUP(C1995,Kits!C:P,14,0),VLOOKUP(C1995,'Pricing source'!B:L,3,0)),0)</f>
        <v>15701</v>
      </c>
      <c r="G1995" s="550"/>
    </row>
    <row r="1996" spans="1:7">
      <c r="A1996" s="548"/>
      <c r="B1996" s="527" t="str">
        <f>IF(MID(C1996,1,3)="KIT",_xlfn.XLOOKUP(C1996,Kits!C:C,Kits!B:B,"-",0,1),VLOOKUP(C1996,'Pricing source'!B:C,2,0))</f>
        <v>4010869352833</v>
      </c>
      <c r="C1996" s="532" t="s">
        <v>583</v>
      </c>
      <c r="D1996" s="530" t="s">
        <v>1316</v>
      </c>
      <c r="E1996" s="510" t="s">
        <v>3035</v>
      </c>
      <c r="F1996" s="511">
        <f>IFERROR(IF(MID(C1996,1,3)="KIT",VLOOKUP(C1996,Kits!C:P,14,0),VLOOKUP(C1996,'Pricing source'!B:L,3,0)),0)</f>
        <v>182</v>
      </c>
      <c r="G1996" s="550"/>
    </row>
    <row r="1997" spans="1:7">
      <c r="A1997" s="548"/>
      <c r="B1997" s="552" t="s">
        <v>1049</v>
      </c>
      <c r="C1997" s="550"/>
      <c r="D1997" s="552"/>
      <c r="E1997" s="550"/>
      <c r="F1997" s="558"/>
      <c r="G1997" s="550"/>
    </row>
    <row r="1998" spans="1:7">
      <c r="A1998" s="788" t="s">
        <v>3895</v>
      </c>
      <c r="B1998" s="552"/>
      <c r="C1998" s="552"/>
      <c r="D1998" s="552"/>
      <c r="E1998" s="550"/>
      <c r="F1998" s="558"/>
      <c r="G1998" s="550"/>
    </row>
    <row r="1999" spans="1:7">
      <c r="A1999" s="548"/>
      <c r="B1999" s="499" t="str">
        <f>IF(MID(C1999,1,3)="KIT",_xlfn.XLOOKUP(C1999,Kits!C:C,Kits!B:B,"-",0,1),VLOOKUP(C1999,'Pricing source'!B:C,2,0))</f>
        <v>5025232835546</v>
      </c>
      <c r="C1999" s="529" t="s">
        <v>582</v>
      </c>
      <c r="D1999" s="529" t="s">
        <v>1316</v>
      </c>
      <c r="E1999" s="501" t="s">
        <v>3036</v>
      </c>
      <c r="F1999" s="502">
        <f>IFERROR(IF(MID(C1999,1,3)="KIT",VLOOKUP(C1999,Kits!C:P,14,0),VLOOKUP(C1999,'Pricing source'!B:L,3,0)),0)</f>
        <v>2850</v>
      </c>
      <c r="G1999" s="550"/>
    </row>
    <row r="2000" spans="1:7">
      <c r="A2000" s="548"/>
      <c r="B2000" s="527" t="str">
        <f>IF(MID(C2000,1,3)="KIT",_xlfn.XLOOKUP(C2000,Kits!C:C,Kits!B:B,"-",0,1),VLOOKUP(C2000,'Pricing source'!B:C,2,0))</f>
        <v>5025232835553</v>
      </c>
      <c r="C2000" s="532" t="s">
        <v>581</v>
      </c>
      <c r="D2000" s="532" t="s">
        <v>1316</v>
      </c>
      <c r="E2000" s="510" t="s">
        <v>3037</v>
      </c>
      <c r="F2000" s="511">
        <f>IFERROR(IF(MID(C2000,1,3)="KIT",VLOOKUP(C2000,Kits!C:P,14,0),VLOOKUP(C2000,'Pricing source'!B:L,3,0)),0)</f>
        <v>3560</v>
      </c>
      <c r="G2000" s="550"/>
    </row>
    <row r="2001" spans="1:7">
      <c r="A2001" s="548"/>
      <c r="B2001" s="552" t="s">
        <v>1049</v>
      </c>
      <c r="C2001" s="550"/>
      <c r="D2001" s="552"/>
      <c r="E2001" s="550"/>
      <c r="F2001" s="558"/>
      <c r="G2001" s="550"/>
    </row>
    <row r="2002" spans="1:7">
      <c r="A2002" s="788" t="s">
        <v>3896</v>
      </c>
      <c r="B2002" s="552"/>
      <c r="C2002" s="552"/>
      <c r="D2002" s="552"/>
      <c r="E2002" s="550"/>
      <c r="F2002" s="558"/>
      <c r="G2002" s="550"/>
    </row>
    <row r="2003" spans="1:7">
      <c r="A2003" s="548"/>
      <c r="B2003" s="499" t="str">
        <f>IF(MID(C2003,1,3)="KIT",_xlfn.XLOOKUP(C2003,Kits!C:C,Kits!B:B,"-",0,1),VLOOKUP(C2003,'Pricing source'!B:C,2,0))</f>
        <v>4010869357500</v>
      </c>
      <c r="C2003" s="529" t="s">
        <v>587</v>
      </c>
      <c r="D2003" s="529" t="s">
        <v>1316</v>
      </c>
      <c r="E2003" s="501" t="s">
        <v>2372</v>
      </c>
      <c r="F2003" s="502">
        <f>IFERROR(IF(MID(C2003,1,3)="KIT",VLOOKUP(C2003,Kits!C:P,14,0),VLOOKUP(C2003,'Pricing source'!B:L,3,0)),0)</f>
        <v>11827</v>
      </c>
      <c r="G2003" s="550"/>
    </row>
    <row r="2004" spans="1:7">
      <c r="A2004" s="548"/>
      <c r="B2004" s="503" t="str">
        <f>IF(MID(C2004,1,3)="KIT",_xlfn.XLOOKUP(C2004,Kits!C:C,Kits!B:B,"-",0,1),VLOOKUP(C2004,'Pricing source'!B:C,2,0))</f>
        <v>4010869357494</v>
      </c>
      <c r="C2004" s="530" t="s">
        <v>584</v>
      </c>
      <c r="D2004" s="530" t="s">
        <v>1316</v>
      </c>
      <c r="E2004" s="504" t="s">
        <v>1318</v>
      </c>
      <c r="F2004" s="505">
        <f>IFERROR(IF(MID(C2004,1,3)="KIT",VLOOKUP(C2004,Kits!C:P,14,0),VLOOKUP(C2004,'Pricing source'!B:L,3,0)),0)</f>
        <v>12961</v>
      </c>
      <c r="G2004" s="550"/>
    </row>
    <row r="2005" spans="1:7">
      <c r="A2005" s="548"/>
      <c r="B2005" s="503" t="str">
        <f>IF(MID(C2005,1,3)="KIT",_xlfn.XLOOKUP(C2005,Kits!C:C,Kits!B:B,"-",0,1),VLOOKUP(C2005,'Pricing source'!B:C,2,0))</f>
        <v>4010869357548</v>
      </c>
      <c r="C2005" s="530" t="s">
        <v>588</v>
      </c>
      <c r="D2005" s="530" t="s">
        <v>1316</v>
      </c>
      <c r="E2005" s="504" t="s">
        <v>2373</v>
      </c>
      <c r="F2005" s="505">
        <f>IFERROR(IF(MID(C2005,1,3)="KIT",VLOOKUP(C2005,Kits!C:P,14,0),VLOOKUP(C2005,'Pricing source'!B:L,3,0)),0)</f>
        <v>13639</v>
      </c>
      <c r="G2005" s="550"/>
    </row>
    <row r="2006" spans="1:7">
      <c r="A2006" s="548"/>
      <c r="B2006" s="527" t="str">
        <f>IF(MID(C2006,1,3)="KIT",_xlfn.XLOOKUP(C2006,Kits!C:C,Kits!B:B,"-",0,1),VLOOKUP(C2006,'Pricing source'!B:C,2,0))</f>
        <v>4010869357517</v>
      </c>
      <c r="C2006" s="532" t="s">
        <v>585</v>
      </c>
      <c r="D2006" s="532" t="s">
        <v>1316</v>
      </c>
      <c r="E2006" s="510" t="s">
        <v>1319</v>
      </c>
      <c r="F2006" s="511">
        <f>IFERROR(IF(MID(C2006,1,3)="KIT",VLOOKUP(C2006,Kits!C:P,14,0),VLOOKUP(C2006,'Pricing source'!B:L,3,0)),0)</f>
        <v>15001</v>
      </c>
      <c r="G2006" s="550"/>
    </row>
    <row r="2007" spans="1:7">
      <c r="A2007" s="548"/>
      <c r="B2007" s="552" t="s">
        <v>1049</v>
      </c>
      <c r="C2007" s="550"/>
      <c r="D2007" s="552"/>
      <c r="E2007" s="550"/>
      <c r="F2007" s="558"/>
      <c r="G2007" s="550"/>
    </row>
    <row r="2008" spans="1:7">
      <c r="A2008" s="788" t="s">
        <v>3897</v>
      </c>
      <c r="B2008" s="552"/>
      <c r="C2008" s="552"/>
      <c r="D2008" s="552"/>
      <c r="E2008" s="550"/>
      <c r="F2008" s="558"/>
      <c r="G2008" s="550"/>
    </row>
    <row r="2009" spans="1:7">
      <c r="A2009" s="548"/>
      <c r="B2009" s="499" t="str">
        <f>IF(MID(C2009,1,3)="KIT",_xlfn.XLOOKUP(C2009,Kits!C:C,Kits!B:B,"-",0,1),VLOOKUP(C2009,'Pricing source'!B:C,2,0))</f>
        <v>4010869357517</v>
      </c>
      <c r="C2009" s="529" t="s">
        <v>585</v>
      </c>
      <c r="D2009" s="529" t="s">
        <v>1316</v>
      </c>
      <c r="E2009" s="501" t="s">
        <v>1319</v>
      </c>
      <c r="F2009" s="502">
        <f>IFERROR(IF(MID(C2009,1,3)="KIT",VLOOKUP(C2009,Kits!C:P,14,0),VLOOKUP(C2009,'Pricing source'!B:L,3,0)),0)</f>
        <v>15001</v>
      </c>
      <c r="G2009" s="550"/>
    </row>
    <row r="2010" spans="1:7">
      <c r="A2010" s="548"/>
      <c r="B2010" s="503" t="str">
        <f>IF(MID(C2010,1,3)="KIT",_xlfn.XLOOKUP(C2010,Kits!C:C,Kits!B:B,"-",0,1),VLOOKUP(C2010,'Pricing source'!B:C,2,0))</f>
        <v>4010869357548</v>
      </c>
      <c r="C2010" s="530" t="s">
        <v>588</v>
      </c>
      <c r="D2010" s="530" t="s">
        <v>1316</v>
      </c>
      <c r="E2010" s="504" t="s">
        <v>2373</v>
      </c>
      <c r="F2010" s="505">
        <f>IFERROR(IF(MID(C2010,1,3)="KIT",VLOOKUP(C2010,Kits!C:P,14,0),VLOOKUP(C2010,'Pricing source'!B:L,3,0)),0)</f>
        <v>13639</v>
      </c>
      <c r="G2010" s="550"/>
    </row>
    <row r="2011" spans="1:7">
      <c r="A2011" s="548"/>
      <c r="B2011" s="527" t="str">
        <f>IF(MID(C2011,1,3)="KIT",_xlfn.XLOOKUP(C2011,Kits!C:C,Kits!B:B,"-",0,1),VLOOKUP(C2011,'Pricing source'!B:C,2,0))</f>
        <v>4010869357531</v>
      </c>
      <c r="C2011" s="532" t="s">
        <v>586</v>
      </c>
      <c r="D2011" s="532" t="s">
        <v>1316</v>
      </c>
      <c r="E2011" s="510" t="s">
        <v>2374</v>
      </c>
      <c r="F2011" s="511">
        <f>IFERROR(IF(MID(C2011,1,3)="KIT",VLOOKUP(C2011,Kits!C:P,14,0),VLOOKUP(C2011,'Pricing source'!B:L,3,0)),0)</f>
        <v>16845</v>
      </c>
      <c r="G2011" s="550"/>
    </row>
    <row r="2012" spans="1:7">
      <c r="A2012" s="548"/>
      <c r="B2012" s="552" t="s">
        <v>1049</v>
      </c>
      <c r="C2012" s="552"/>
      <c r="D2012" s="552"/>
      <c r="E2012" s="550"/>
      <c r="F2012" s="558"/>
      <c r="G2012" s="550"/>
    </row>
    <row r="2013" spans="1:7">
      <c r="A2013" s="548"/>
      <c r="B2013" s="552"/>
      <c r="C2013" s="552"/>
      <c r="D2013" s="552"/>
      <c r="E2013" s="550"/>
      <c r="F2013" s="558"/>
      <c r="G2013" s="550"/>
    </row>
    <row r="2014" spans="1:7" ht="18.75">
      <c r="A2014" s="555" t="s">
        <v>2658</v>
      </c>
      <c r="B2014" s="552"/>
      <c r="C2014" s="550"/>
      <c r="D2014" s="552"/>
      <c r="E2014" s="550"/>
      <c r="F2014" s="558"/>
      <c r="G2014" s="550"/>
    </row>
    <row r="2015" spans="1:7" ht="18.75">
      <c r="A2015" s="230"/>
      <c r="B2015" s="230"/>
      <c r="C2015" s="231"/>
      <c r="D2015" s="230"/>
      <c r="E2015" s="231"/>
      <c r="F2015" s="230"/>
      <c r="G2015" s="550"/>
    </row>
    <row r="2016" spans="1:7">
      <c r="A2016" s="548"/>
      <c r="B2016" s="552" t="s">
        <v>1049</v>
      </c>
      <c r="C2016" s="550"/>
      <c r="D2016" s="552"/>
      <c r="E2016" s="550"/>
      <c r="F2016" s="558"/>
      <c r="G2016" s="550"/>
    </row>
    <row r="2017" spans="1:7">
      <c r="A2017" s="788" t="s">
        <v>2659</v>
      </c>
      <c r="B2017" s="552"/>
      <c r="C2017" s="552"/>
      <c r="D2017" s="552"/>
      <c r="E2017" s="550"/>
      <c r="F2017" s="558"/>
      <c r="G2017" s="550"/>
    </row>
    <row r="2018" spans="1:7">
      <c r="A2018" s="548"/>
      <c r="B2018" s="499" t="str">
        <f>IF(MID(C2018,1,3)="KIT",_xlfn.XLOOKUP(C2018,Kits!C:C,Kits!B:B,"-",0,1),VLOOKUP(C2018,'Pricing source'!B:C,2,0))</f>
        <v>4010869382533</v>
      </c>
      <c r="C2018" s="529" t="s">
        <v>598</v>
      </c>
      <c r="D2018" s="529"/>
      <c r="E2018" s="501" t="s">
        <v>4658</v>
      </c>
      <c r="F2018" s="502">
        <f>IFERROR(IF(MID(C2018,1,3)="KIT",VLOOKUP(C2018,Kits!C:P,14,0),VLOOKUP(C2018,'Pricing source'!B:L,3,0)),0)</f>
        <v>2529</v>
      </c>
      <c r="G2018" s="550"/>
    </row>
    <row r="2019" spans="1:7">
      <c r="A2019" s="548"/>
      <c r="B2019" s="503" t="str">
        <f>IF(MID(C2019,1,3)="KIT",_xlfn.XLOOKUP(C2019,Kits!C:C,Kits!B:B,"-",0,1),VLOOKUP(C2019,'Pricing source'!B:C,2,0))</f>
        <v>4010869382564</v>
      </c>
      <c r="C2019" s="530" t="s">
        <v>599</v>
      </c>
      <c r="D2019" s="530"/>
      <c r="E2019" s="504" t="s">
        <v>4658</v>
      </c>
      <c r="F2019" s="505">
        <f>IFERROR(IF(MID(C2019,1,3)="KIT",VLOOKUP(C2019,Kits!C:P,14,0),VLOOKUP(C2019,'Pricing source'!B:L,3,0)),0)</f>
        <v>2799</v>
      </c>
      <c r="G2019" s="550"/>
    </row>
    <row r="2020" spans="1:7">
      <c r="A2020" s="548"/>
      <c r="B2020" s="503" t="str">
        <f>IF(MID(C2020,1,3)="KIT",_xlfn.XLOOKUP(C2020,Kits!C:C,Kits!B:B,"-",0,1),VLOOKUP(C2020,'Pricing source'!B:C,2,0))</f>
        <v>4010869382540</v>
      </c>
      <c r="C2020" s="530" t="s">
        <v>600</v>
      </c>
      <c r="D2020" s="530"/>
      <c r="E2020" s="504" t="s">
        <v>4658</v>
      </c>
      <c r="F2020" s="505">
        <f>IFERROR(IF(MID(C2020,1,3)="KIT",VLOOKUP(C2020,Kits!C:P,14,0),VLOOKUP(C2020,'Pricing source'!B:L,3,0)),0)</f>
        <v>3019</v>
      </c>
      <c r="G2020" s="550"/>
    </row>
    <row r="2021" spans="1:7">
      <c r="A2021" s="548"/>
      <c r="B2021" s="503" t="str">
        <f>IF(MID(C2021,1,3)="KIT",_xlfn.XLOOKUP(C2021,Kits!C:C,Kits!B:B,"-",0,1),VLOOKUP(C2021,'Pricing source'!B:C,2,0))</f>
        <v>5025232603688</v>
      </c>
      <c r="C2021" s="530" t="s">
        <v>328</v>
      </c>
      <c r="D2021" s="530"/>
      <c r="E2021" s="504" t="s">
        <v>4659</v>
      </c>
      <c r="F2021" s="505">
        <f>IFERROR(IF(MID(C2021,1,3)="KIT",VLOOKUP(C2021,Kits!C:P,14,0),VLOOKUP(C2021,'Pricing source'!B:L,3,0)),0)</f>
        <v>367</v>
      </c>
      <c r="G2021" s="550"/>
    </row>
    <row r="2022" spans="1:7">
      <c r="A2022" s="548"/>
      <c r="B2022" s="503" t="str">
        <f>IF(MID(C2022,1,3)="KIT",_xlfn.XLOOKUP(C2022,Kits!C:C,Kits!B:B,"-",0,1),VLOOKUP(C2022,'Pricing source'!B:C,2,0))</f>
        <v>4010869504591</v>
      </c>
      <c r="C2022" s="530" t="s">
        <v>1397</v>
      </c>
      <c r="D2022" s="530"/>
      <c r="E2022" s="504" t="s">
        <v>4660</v>
      </c>
      <c r="F2022" s="505">
        <f>IFERROR(IF(MID(C2022,1,3)="KIT",VLOOKUP(C2022,Kits!C:P,14,0),VLOOKUP(C2022,'Pricing source'!B:L,3,0)),0)</f>
        <v>2010</v>
      </c>
      <c r="G2022" s="550"/>
    </row>
    <row r="2023" spans="1:7">
      <c r="A2023" s="548"/>
      <c r="B2023" s="503" t="str">
        <f>IF(MID(C2023,1,3)="KIT",_xlfn.XLOOKUP(C2023,Kits!C:C,Kits!B:B,"-",0,1),VLOOKUP(C2023,'Pricing source'!B:C,2,0))</f>
        <v>4010869543545</v>
      </c>
      <c r="C2023" s="530" t="s">
        <v>1398</v>
      </c>
      <c r="D2023" s="530"/>
      <c r="E2023" s="504" t="s">
        <v>4675</v>
      </c>
      <c r="F2023" s="505">
        <f>IFERROR(IF(MID(C2023,1,3)="KIT",VLOOKUP(C2023,Kits!C:P,14,0),VLOOKUP(C2023,'Pricing source'!B:L,3,0)),0)</f>
        <v>730</v>
      </c>
      <c r="G2023" s="550"/>
    </row>
    <row r="2024" spans="1:7">
      <c r="A2024" s="548"/>
      <c r="B2024" s="503" t="str">
        <f>IF(MID(C2024,1,3)="KIT",_xlfn.XLOOKUP(C2024,Kits!C:C,Kits!B:B,"-",0,1),VLOOKUP(C2024,'Pricing source'!B:C,2,0))</f>
        <v>4010869543651</v>
      </c>
      <c r="C2024" s="530" t="s">
        <v>1399</v>
      </c>
      <c r="D2024" s="530"/>
      <c r="E2024" s="504" t="s">
        <v>4631</v>
      </c>
      <c r="F2024" s="505">
        <f>IFERROR(IF(MID(C2024,1,3)="KIT",VLOOKUP(C2024,Kits!C:P,14,0),VLOOKUP(C2024,'Pricing source'!B:L,3,0)),0)</f>
        <v>330</v>
      </c>
      <c r="G2024" s="550"/>
    </row>
    <row r="2025" spans="1:7">
      <c r="A2025" s="548"/>
      <c r="B2025" s="503" t="str">
        <f>IF(MID(C2025,1,3)="KIT",_xlfn.XLOOKUP(C2025,Kits!C:C,Kits!B:B,"-",0,1),VLOOKUP(C2025,'Pricing source'!B:C,2,0))</f>
        <v>4010869543668</v>
      </c>
      <c r="C2025" s="530" t="s">
        <v>1400</v>
      </c>
      <c r="D2025" s="530"/>
      <c r="E2025" s="504" t="s">
        <v>4632</v>
      </c>
      <c r="F2025" s="505">
        <f>IFERROR(IF(MID(C2025,1,3)="KIT",VLOOKUP(C2025,Kits!C:P,14,0),VLOOKUP(C2025,'Pricing source'!B:L,3,0)),0)</f>
        <v>175</v>
      </c>
      <c r="G2025" s="550"/>
    </row>
    <row r="2026" spans="1:7">
      <c r="A2026" s="548"/>
      <c r="B2026" s="503" t="str">
        <f>IF(MID(C2026,1,3)="KIT",_xlfn.XLOOKUP(C2026,Kits!C:C,Kits!B:B,"-",0,1),VLOOKUP(C2026,'Pricing source'!B:C,2,0))</f>
        <v>4010869543613</v>
      </c>
      <c r="C2026" s="530" t="s">
        <v>1401</v>
      </c>
      <c r="D2026" s="530"/>
      <c r="E2026" s="504" t="s">
        <v>4632</v>
      </c>
      <c r="F2026" s="505">
        <f>IFERROR(IF(MID(C2026,1,3)="KIT",VLOOKUP(C2026,Kits!C:P,14,0),VLOOKUP(C2026,'Pricing source'!B:L,3,0)),0)</f>
        <v>210</v>
      </c>
      <c r="G2026" s="550"/>
    </row>
    <row r="2027" spans="1:7">
      <c r="A2027" s="548"/>
      <c r="B2027" s="527" t="str">
        <f>IF(MID(C2027,1,3)="KIT",_xlfn.XLOOKUP(C2027,Kits!C:C,Kits!B:B,"-",0,1),VLOOKUP(C2027,'Pricing source'!B:C,2,0))</f>
        <v>4010869543590</v>
      </c>
      <c r="C2027" s="532" t="s">
        <v>1402</v>
      </c>
      <c r="D2027" s="532"/>
      <c r="E2027" s="510" t="s">
        <v>4632</v>
      </c>
      <c r="F2027" s="511">
        <f>IFERROR(IF(MID(C2027,1,3)="KIT",VLOOKUP(C2027,Kits!C:P,14,0),VLOOKUP(C2027,'Pricing source'!B:L,3,0)),0)</f>
        <v>210</v>
      </c>
      <c r="G2027" s="550"/>
    </row>
    <row r="2028" spans="1:7">
      <c r="A2028" s="548"/>
      <c r="B2028" s="552"/>
      <c r="C2028" s="550"/>
      <c r="D2028" s="550"/>
      <c r="E2028" s="550"/>
      <c r="F2028" s="558"/>
      <c r="G2028" s="550"/>
    </row>
    <row r="2029" spans="1:7">
      <c r="A2029" s="548"/>
      <c r="B2029" s="548" t="s">
        <v>1049</v>
      </c>
      <c r="C2029" s="550"/>
      <c r="D2029" s="552"/>
      <c r="E2029" s="550"/>
      <c r="F2029" s="558"/>
      <c r="G2029" s="550"/>
    </row>
    <row r="2030" spans="1:7">
      <c r="A2030" s="788" t="s">
        <v>2660</v>
      </c>
      <c r="B2030" s="552"/>
      <c r="C2030" s="552"/>
      <c r="D2030" s="552"/>
      <c r="E2030" s="550"/>
      <c r="F2030" s="558"/>
      <c r="G2030" s="550"/>
    </row>
    <row r="2031" spans="1:7">
      <c r="A2031" s="548"/>
      <c r="B2031" s="499" t="str">
        <f>IF(MID(C2031,1,3)="KIT",_xlfn.XLOOKUP(C2031,Kits!C:C,Kits!B:B,"-",0,1),VLOOKUP(C2031,'Pricing source'!B:C,2,0))</f>
        <v>4010869354172</v>
      </c>
      <c r="C2031" s="529" t="s">
        <v>554</v>
      </c>
      <c r="D2031" s="529"/>
      <c r="E2031" s="501" t="s">
        <v>2376</v>
      </c>
      <c r="F2031" s="502">
        <f>IFERROR(IF(MID(C2031,1,3)="KIT",VLOOKUP(C2031,Kits!C:P,14,0),VLOOKUP(C2031,'Pricing source'!B:L,3,0)),0)</f>
        <v>10593</v>
      </c>
      <c r="G2031" s="550"/>
    </row>
    <row r="2032" spans="1:7">
      <c r="A2032" s="548"/>
      <c r="B2032" s="503" t="str">
        <f>IF(MID(C2032,1,3)="KIT",_xlfn.XLOOKUP(C2032,Kits!C:C,Kits!B:B,"-",0,1),VLOOKUP(C2032,'Pricing source'!B:C,2,0))</f>
        <v>4010869354226</v>
      </c>
      <c r="C2032" s="530" t="s">
        <v>556</v>
      </c>
      <c r="D2032" s="530"/>
      <c r="E2032" s="504" t="s">
        <v>2377</v>
      </c>
      <c r="F2032" s="505">
        <f>IFERROR(IF(MID(C2032,1,3)="KIT",VLOOKUP(C2032,Kits!C:P,14,0),VLOOKUP(C2032,'Pricing source'!B:L,3,0)),0)</f>
        <v>12605</v>
      </c>
      <c r="G2032" s="550"/>
    </row>
    <row r="2033" spans="1:7">
      <c r="A2033" s="548"/>
      <c r="B2033" s="503" t="str">
        <f>IF(MID(C2033,1,3)="KIT",_xlfn.XLOOKUP(C2033,Kits!C:C,Kits!B:B,"-",0,1),VLOOKUP(C2033,'Pricing source'!B:C,2,0))</f>
        <v>4010869354264</v>
      </c>
      <c r="C2033" s="530" t="s">
        <v>558</v>
      </c>
      <c r="D2033" s="530"/>
      <c r="E2033" s="504" t="s">
        <v>2378</v>
      </c>
      <c r="F2033" s="505">
        <f>IFERROR(IF(MID(C2033,1,3)="KIT",VLOOKUP(C2033,Kits!C:P,14,0),VLOOKUP(C2033,'Pricing source'!B:L,3,0)),0)</f>
        <v>14280</v>
      </c>
      <c r="G2033" s="550"/>
    </row>
    <row r="2034" spans="1:7">
      <c r="A2034" s="548"/>
      <c r="B2034" s="503" t="str">
        <f>IF(MID(C2034,1,3)="KIT",_xlfn.XLOOKUP(C2034,Kits!C:C,Kits!B:B,"-",0,1),VLOOKUP(C2034,'Pricing source'!B:C,2,0))</f>
        <v>4010869354301</v>
      </c>
      <c r="C2034" s="530" t="s">
        <v>560</v>
      </c>
      <c r="D2034" s="530"/>
      <c r="E2034" s="504" t="s">
        <v>2379</v>
      </c>
      <c r="F2034" s="505">
        <f>IFERROR(IF(MID(C2034,1,3)="KIT",VLOOKUP(C2034,Kits!C:P,14,0),VLOOKUP(C2034,'Pricing source'!B:L,3,0)),0)</f>
        <v>16270</v>
      </c>
      <c r="G2034" s="550"/>
    </row>
    <row r="2035" spans="1:7">
      <c r="A2035" s="548"/>
      <c r="B2035" s="503" t="str">
        <f>IF(MID(C2035,1,3)="KIT",_xlfn.XLOOKUP(C2035,Kits!C:C,Kits!B:B,"-",0,1),VLOOKUP(C2035,'Pricing source'!B:C,2,0))</f>
        <v>4010869354189</v>
      </c>
      <c r="C2035" s="530" t="s">
        <v>553</v>
      </c>
      <c r="D2035" s="530"/>
      <c r="E2035" s="504" t="s">
        <v>2380</v>
      </c>
      <c r="F2035" s="505">
        <f>IFERROR(IF(MID(C2035,1,3)="KIT",VLOOKUP(C2035,Kits!C:P,14,0),VLOOKUP(C2035,'Pricing source'!B:L,3,0)),0)</f>
        <v>10995</v>
      </c>
      <c r="G2035" s="550"/>
    </row>
    <row r="2036" spans="1:7">
      <c r="A2036" s="548"/>
      <c r="B2036" s="503" t="str">
        <f>IF(MID(C2036,1,3)="KIT",_xlfn.XLOOKUP(C2036,Kits!C:C,Kits!B:B,"-",0,1),VLOOKUP(C2036,'Pricing source'!B:C,2,0))</f>
        <v>4010869354219</v>
      </c>
      <c r="C2036" s="530" t="s">
        <v>555</v>
      </c>
      <c r="D2036" s="530"/>
      <c r="E2036" s="504" t="s">
        <v>2381</v>
      </c>
      <c r="F2036" s="505">
        <f>IFERROR(IF(MID(C2036,1,3)="KIT",VLOOKUP(C2036,Kits!C:P,14,0),VLOOKUP(C2036,'Pricing source'!B:L,3,0)),0)</f>
        <v>13006</v>
      </c>
      <c r="G2036" s="550"/>
    </row>
    <row r="2037" spans="1:7">
      <c r="A2037" s="548"/>
      <c r="B2037" s="503" t="str">
        <f>IF(MID(C2037,1,3)="KIT",_xlfn.XLOOKUP(C2037,Kits!C:C,Kits!B:B,"-",0,1),VLOOKUP(C2037,'Pricing source'!B:C,2,0))</f>
        <v>4010869354257</v>
      </c>
      <c r="C2037" s="530" t="s">
        <v>557</v>
      </c>
      <c r="D2037" s="530"/>
      <c r="E2037" s="504" t="s">
        <v>2382</v>
      </c>
      <c r="F2037" s="505">
        <f>IFERROR(IF(MID(C2037,1,3)="KIT",VLOOKUP(C2037,Kits!C:P,14,0),VLOOKUP(C2037,'Pricing source'!B:L,3,0)),0)</f>
        <v>15578</v>
      </c>
      <c r="G2037" s="550"/>
    </row>
    <row r="2038" spans="1:7">
      <c r="A2038" s="548"/>
      <c r="B2038" s="503" t="str">
        <f>IF(MID(C2038,1,3)="KIT",_xlfn.XLOOKUP(C2038,Kits!C:C,Kits!B:B,"-",0,1),VLOOKUP(C2038,'Pricing source'!B:C,2,0))</f>
        <v>4010869354295</v>
      </c>
      <c r="C2038" s="530" t="s">
        <v>559</v>
      </c>
      <c r="D2038" s="530"/>
      <c r="E2038" s="504" t="s">
        <v>2383</v>
      </c>
      <c r="F2038" s="505">
        <f>IFERROR(IF(MID(C2038,1,3)="KIT",VLOOKUP(C2038,Kits!C:P,14,0),VLOOKUP(C2038,'Pricing source'!B:L,3,0)),0)</f>
        <v>17883</v>
      </c>
      <c r="G2038" s="550"/>
    </row>
    <row r="2039" spans="1:7">
      <c r="A2039" s="548"/>
      <c r="B2039" s="503" t="str">
        <f>IF(MID(C2039,1,3)="KIT",_xlfn.XLOOKUP(C2039,Kits!C:C,Kits!B:B,"-",0,1),VLOOKUP(C2039,'Pricing source'!B:C,2,0))</f>
        <v>5060144980564</v>
      </c>
      <c r="C2039" s="530" t="s">
        <v>429</v>
      </c>
      <c r="D2039" s="530"/>
      <c r="E2039" s="504" t="s">
        <v>2384</v>
      </c>
      <c r="F2039" s="505">
        <f>IFERROR(IF(MID(C2039,1,3)="KIT",VLOOKUP(C2039,Kits!C:P,14,0),VLOOKUP(C2039,'Pricing source'!B:L,3,0)),0)</f>
        <v>700</v>
      </c>
      <c r="G2039" s="550"/>
    </row>
    <row r="2040" spans="1:7">
      <c r="A2040" s="548"/>
      <c r="B2040" s="503" t="str">
        <f>IF(MID(C2040,1,3)="KIT",_xlfn.XLOOKUP(C2040,Kits!C:C,Kits!B:B,"-",0,1),VLOOKUP(C2040,'Pricing source'!B:C,2,0))</f>
        <v>5025232872985</v>
      </c>
      <c r="C2040" s="530" t="s">
        <v>407</v>
      </c>
      <c r="D2040" s="530"/>
      <c r="E2040" s="504" t="s">
        <v>2385</v>
      </c>
      <c r="F2040" s="505">
        <f>IFERROR(IF(MID(C2040,1,3)="KIT",VLOOKUP(C2040,Kits!C:P,14,0),VLOOKUP(C2040,'Pricing source'!B:L,3,0)),0)</f>
        <v>745</v>
      </c>
      <c r="G2040" s="550"/>
    </row>
    <row r="2041" spans="1:7">
      <c r="A2041" s="548"/>
      <c r="B2041" s="503" t="str">
        <f>IF(MID(C2041,1,3)="KIT",_xlfn.XLOOKUP(C2041,Kits!C:C,Kits!B:B,"-",0,1),VLOOKUP(C2041,'Pricing source'!B:C,2,0))</f>
        <v>5025232872992</v>
      </c>
      <c r="C2041" s="530" t="s">
        <v>408</v>
      </c>
      <c r="D2041" s="530"/>
      <c r="E2041" s="504" t="s">
        <v>2386</v>
      </c>
      <c r="F2041" s="505">
        <f>IFERROR(IF(MID(C2041,1,3)="KIT",VLOOKUP(C2041,Kits!C:P,14,0),VLOOKUP(C2041,'Pricing source'!B:L,3,0)),0)</f>
        <v>854</v>
      </c>
      <c r="G2041" s="550"/>
    </row>
    <row r="2042" spans="1:7">
      <c r="A2042" s="548"/>
      <c r="B2042" s="527" t="str">
        <f>IF(MID(C2042,1,3)="KIT",_xlfn.XLOOKUP(C2042,Kits!C:C,Kits!B:B,"-",0,1),VLOOKUP(C2042,'Pricing source'!B:C,2,0))</f>
        <v>5025232873005</v>
      </c>
      <c r="C2042" s="532" t="s">
        <v>409</v>
      </c>
      <c r="D2042" s="532"/>
      <c r="E2042" s="510" t="s">
        <v>2387</v>
      </c>
      <c r="F2042" s="511">
        <f>IFERROR(IF(MID(C2042,1,3)="KIT",VLOOKUP(C2042,Kits!C:P,14,0),VLOOKUP(C2042,'Pricing source'!B:L,3,0)),0)</f>
        <v>1038</v>
      </c>
      <c r="G2042" s="550"/>
    </row>
    <row r="2043" spans="1:7">
      <c r="A2043" s="548"/>
      <c r="B2043" s="552" t="s">
        <v>1049</v>
      </c>
      <c r="C2043" s="552"/>
      <c r="D2043" s="552"/>
      <c r="E2043" s="550"/>
      <c r="F2043" s="558"/>
      <c r="G2043" s="550"/>
    </row>
    <row r="2044" spans="1:7" ht="18.75">
      <c r="A2044" s="555" t="s">
        <v>4624</v>
      </c>
      <c r="B2044" s="552"/>
      <c r="C2044" s="550"/>
      <c r="D2044" s="552"/>
      <c r="E2044" s="550"/>
      <c r="F2044" s="558"/>
      <c r="G2044" s="550"/>
    </row>
    <row r="2045" spans="1:7" ht="18.75">
      <c r="A2045" s="230"/>
      <c r="B2045" s="230"/>
      <c r="C2045" s="231"/>
      <c r="D2045" s="230"/>
      <c r="E2045" s="231"/>
      <c r="F2045" s="230"/>
      <c r="G2045" s="550"/>
    </row>
    <row r="2046" spans="1:7">
      <c r="A2046" s="548"/>
      <c r="B2046" s="552" t="s">
        <v>1049</v>
      </c>
      <c r="C2046" s="550"/>
      <c r="D2046" s="552"/>
      <c r="E2046" s="550"/>
      <c r="F2046" s="558"/>
      <c r="G2046" s="550"/>
    </row>
    <row r="2047" spans="1:7">
      <c r="A2047" s="788" t="s">
        <v>2661</v>
      </c>
      <c r="B2047" s="552"/>
      <c r="C2047" s="552"/>
      <c r="D2047" s="552"/>
      <c r="E2047" s="550"/>
      <c r="F2047" s="558"/>
      <c r="G2047" s="550"/>
    </row>
    <row r="2048" spans="1:7">
      <c r="A2048" s="548"/>
      <c r="B2048" s="499" t="str">
        <f>IF(MID(C2048,1,3)="KIT",_xlfn.XLOOKUP(C2048,Kits!C:C,Kits!B:B,"-",0,1),VLOOKUP(C2048,'Pricing source'!B:C,2,0))</f>
        <v>5025232749591</v>
      </c>
      <c r="C2048" s="529" t="s">
        <v>299</v>
      </c>
      <c r="D2048" s="529"/>
      <c r="E2048" s="501" t="s">
        <v>4661</v>
      </c>
      <c r="F2048" s="502">
        <f>IFERROR(IF(MID(C2048,1,3)="KIT",VLOOKUP(C2048,Kits!C:P,14,0),VLOOKUP(C2048,'Pricing source'!B:L,3,0)),0)</f>
        <v>27</v>
      </c>
      <c r="G2048" s="550"/>
    </row>
    <row r="2049" spans="1:7">
      <c r="A2049" s="548"/>
      <c r="B2049" s="503" t="str">
        <f>IF(MID(C2049,1,3)="KIT",_xlfn.XLOOKUP(C2049,Kits!C:C,Kits!B:B,"-",0,1),VLOOKUP(C2049,'Pricing source'!B:C,2,0))</f>
        <v>5025232749607</v>
      </c>
      <c r="C2049" s="530" t="s">
        <v>300</v>
      </c>
      <c r="D2049" s="530"/>
      <c r="E2049" s="504" t="s">
        <v>4662</v>
      </c>
      <c r="F2049" s="505">
        <f>IFERROR(IF(MID(C2049,1,3)="KIT",VLOOKUP(C2049,Kits!C:P,14,0),VLOOKUP(C2049,'Pricing source'!B:L,3,0)),0)</f>
        <v>33</v>
      </c>
      <c r="G2049" s="550"/>
    </row>
    <row r="2050" spans="1:7">
      <c r="A2050" s="548"/>
      <c r="B2050" s="527" t="str">
        <f>IF(MID(C2050,1,3)="KIT",_xlfn.XLOOKUP(C2050,Kits!C:C,Kits!B:B,"-",0,1),VLOOKUP(C2050,'Pricing source'!B:C,2,0))</f>
        <v>4010869190077</v>
      </c>
      <c r="C2050" s="532" t="s">
        <v>303</v>
      </c>
      <c r="D2050" s="532"/>
      <c r="E2050" s="510" t="s">
        <v>2388</v>
      </c>
      <c r="F2050" s="511">
        <f>IFERROR(IF(MID(C2050,1,3)="KIT",VLOOKUP(C2050,Kits!C:P,14,0),VLOOKUP(C2050,'Pricing source'!B:L,3,0)),0)</f>
        <v>150</v>
      </c>
      <c r="G2050" s="550"/>
    </row>
    <row r="2051" spans="1:7">
      <c r="A2051" s="548"/>
      <c r="B2051" s="552"/>
      <c r="C2051" s="552"/>
      <c r="D2051" s="552"/>
      <c r="E2051" s="550"/>
      <c r="F2051" s="558"/>
      <c r="G2051" s="550"/>
    </row>
    <row r="2052" spans="1:7">
      <c r="A2052" s="788" t="s">
        <v>2662</v>
      </c>
      <c r="B2052" s="552"/>
      <c r="C2052" s="552"/>
      <c r="D2052" s="552"/>
      <c r="E2052" s="550"/>
      <c r="F2052" s="558"/>
      <c r="G2052" s="550"/>
    </row>
    <row r="2053" spans="1:7">
      <c r="A2053" s="548"/>
      <c r="B2053" s="499" t="str">
        <f>IF(MID(C2053,1,3)="KIT",_xlfn.XLOOKUP(C2053,Kits!C:C,Kits!B:B,"-",0,1),VLOOKUP(C2053,'Pricing source'!B:C,2,0))</f>
        <v>4010869171250</v>
      </c>
      <c r="C2053" s="529" t="s">
        <v>301</v>
      </c>
      <c r="D2053" s="529"/>
      <c r="E2053" s="501" t="s">
        <v>2389</v>
      </c>
      <c r="F2053" s="502">
        <f>IFERROR(IF(MID(C2053,1,3)="KIT",VLOOKUP(C2053,Kits!C:P,14,0),VLOOKUP(C2053,'Pricing source'!B:L,3,0)),0)</f>
        <v>131</v>
      </c>
      <c r="G2053" s="550"/>
    </row>
    <row r="2054" spans="1:7">
      <c r="A2054" s="548"/>
      <c r="B2054" s="503" t="str">
        <f>IF(MID(C2054,1,3)="KIT",_xlfn.XLOOKUP(C2054,Kits!C:C,Kits!B:B,"-",0,1),VLOOKUP(C2054,'Pricing source'!B:C,2,0))</f>
        <v>4010869169974</v>
      </c>
      <c r="C2054" s="530" t="s">
        <v>302</v>
      </c>
      <c r="D2054" s="530"/>
      <c r="E2054" s="504" t="s">
        <v>2390</v>
      </c>
      <c r="F2054" s="505">
        <f>IFERROR(IF(MID(C2054,1,3)="KIT",VLOOKUP(C2054,Kits!C:P,14,0),VLOOKUP(C2054,'Pricing source'!B:L,3,0)),0)</f>
        <v>225</v>
      </c>
      <c r="G2054" s="550"/>
    </row>
    <row r="2055" spans="1:7">
      <c r="A2055" s="548"/>
      <c r="B2055" s="503" t="str">
        <f>IF(MID(C2055,1,3)="KIT",_xlfn.XLOOKUP(C2055,Kits!C:C,Kits!B:B,"-",0,1),VLOOKUP(C2055,'Pricing source'!B:C,2,0))</f>
        <v>4010869169981</v>
      </c>
      <c r="C2055" s="530" t="s">
        <v>602</v>
      </c>
      <c r="D2055" s="530"/>
      <c r="E2055" s="504" t="s">
        <v>1321</v>
      </c>
      <c r="F2055" s="505">
        <f>IFERROR(IF(MID(C2055,1,3)="KIT",VLOOKUP(C2055,Kits!C:P,14,0),VLOOKUP(C2055,'Pricing source'!B:L,3,0)),0)</f>
        <v>287</v>
      </c>
      <c r="G2055" s="550"/>
    </row>
    <row r="2056" spans="1:7">
      <c r="A2056" s="548"/>
      <c r="B2056" s="503" t="str">
        <f>IF(MID(C2056,1,3)="KIT",_xlfn.XLOOKUP(C2056,Kits!C:C,Kits!B:B,"-",0,1),VLOOKUP(C2056,'Pricing source'!B:C,2,0))</f>
        <v>4010869169998</v>
      </c>
      <c r="C2056" s="530" t="s">
        <v>610</v>
      </c>
      <c r="D2056" s="530"/>
      <c r="E2056" s="504" t="s">
        <v>2391</v>
      </c>
      <c r="F2056" s="505">
        <f>IFERROR(IF(MID(C2056,1,3)="KIT",VLOOKUP(C2056,Kits!C:P,14,0),VLOOKUP(C2056,'Pricing source'!B:L,3,0)),0)</f>
        <v>333</v>
      </c>
      <c r="G2056" s="550"/>
    </row>
    <row r="2057" spans="1:7">
      <c r="A2057" s="548"/>
      <c r="B2057" s="503" t="str">
        <f>IF(MID(C2057,1,3)="KIT",_xlfn.XLOOKUP(C2057,Kits!C:C,Kits!B:B,"-",0,1),VLOOKUP(C2057,'Pricing source'!B:C,2,0))</f>
        <v>4010869170000</v>
      </c>
      <c r="C2057" s="530" t="s">
        <v>608</v>
      </c>
      <c r="D2057" s="530"/>
      <c r="E2057" s="504" t="s">
        <v>2392</v>
      </c>
      <c r="F2057" s="505">
        <f>IFERROR(IF(MID(C2057,1,3)="KIT",VLOOKUP(C2057,Kits!C:P,14,0),VLOOKUP(C2057,'Pricing source'!B:L,3,0)),0)</f>
        <v>333</v>
      </c>
      <c r="G2057" s="550"/>
    </row>
    <row r="2058" spans="1:7">
      <c r="A2058" s="548"/>
      <c r="B2058" s="527" t="str">
        <f>IF(MID(C2058,1,3)="KIT",_xlfn.XLOOKUP(C2058,Kits!C:C,Kits!B:B,"-",0,1),VLOOKUP(C2058,'Pricing source'!B:C,2,0))</f>
        <v>4010869172448</v>
      </c>
      <c r="C2058" s="532" t="s">
        <v>605</v>
      </c>
      <c r="D2058" s="532"/>
      <c r="E2058" s="510" t="s">
        <v>2393</v>
      </c>
      <c r="F2058" s="511">
        <f>IFERROR(IF(MID(C2058,1,3)="KIT",VLOOKUP(C2058,Kits!C:P,14,0),VLOOKUP(C2058,'Pricing source'!B:L,3,0)),0)</f>
        <v>365</v>
      </c>
      <c r="G2058" s="550"/>
    </row>
    <row r="2059" spans="1:7">
      <c r="A2059" s="548"/>
      <c r="B2059" s="552" t="s">
        <v>1049</v>
      </c>
      <c r="C2059" s="550"/>
      <c r="D2059" s="552"/>
      <c r="E2059" s="550"/>
      <c r="F2059" s="558"/>
      <c r="G2059" s="550"/>
    </row>
    <row r="2060" spans="1:7">
      <c r="A2060" s="788" t="s">
        <v>2663</v>
      </c>
      <c r="B2060" s="552"/>
      <c r="C2060" s="552"/>
      <c r="D2060" s="552"/>
      <c r="E2060" s="550"/>
      <c r="F2060" s="558"/>
      <c r="G2060" s="550"/>
    </row>
    <row r="2061" spans="1:7">
      <c r="A2061" s="548"/>
      <c r="B2061" s="499" t="str">
        <f>IF(MID(C2061,1,3)="KIT",_xlfn.XLOOKUP(C2061,Kits!C:C,Kits!B:B,"-",0,1),VLOOKUP(C2061,'Pricing source'!B:C,2,0))</f>
        <v>4010869169912</v>
      </c>
      <c r="C2061" s="529" t="s">
        <v>603</v>
      </c>
      <c r="D2061" s="529"/>
      <c r="E2061" s="501" t="s">
        <v>1322</v>
      </c>
      <c r="F2061" s="502">
        <f>IFERROR(IF(MID(C2061,1,3)="KIT",VLOOKUP(C2061,Kits!C:P,14,0),VLOOKUP(C2061,'Pricing source'!B:L,3,0)),0)</f>
        <v>226</v>
      </c>
      <c r="G2061" s="550"/>
    </row>
    <row r="2062" spans="1:7">
      <c r="A2062" s="548"/>
      <c r="B2062" s="503" t="str">
        <f>IF(MID(C2062,1,3)="KIT",_xlfn.XLOOKUP(C2062,Kits!C:C,Kits!B:B,"-",0,1),VLOOKUP(C2062,'Pricing source'!B:C,2,0))</f>
        <v>4010869169929</v>
      </c>
      <c r="C2062" s="530" t="s">
        <v>606</v>
      </c>
      <c r="D2062" s="530"/>
      <c r="E2062" s="504" t="s">
        <v>1322</v>
      </c>
      <c r="F2062" s="505">
        <f>IFERROR(IF(MID(C2062,1,3)="KIT",VLOOKUP(C2062,Kits!C:P,14,0),VLOOKUP(C2062,'Pricing source'!B:L,3,0)),0)</f>
        <v>340</v>
      </c>
      <c r="G2062" s="550"/>
    </row>
    <row r="2063" spans="1:7">
      <c r="A2063" s="548"/>
      <c r="B2063" s="503" t="str">
        <f>IF(MID(C2063,1,3)="KIT",_xlfn.XLOOKUP(C2063,Kits!C:C,Kits!B:B,"-",0,1),VLOOKUP(C2063,'Pricing source'!B:C,2,0))</f>
        <v>4010869169936</v>
      </c>
      <c r="C2063" s="530" t="s">
        <v>601</v>
      </c>
      <c r="D2063" s="530"/>
      <c r="E2063" s="504" t="s">
        <v>1322</v>
      </c>
      <c r="F2063" s="505">
        <f>IFERROR(IF(MID(C2063,1,3)="KIT",VLOOKUP(C2063,Kits!C:P,14,0),VLOOKUP(C2063,'Pricing source'!B:L,3,0)),0)</f>
        <v>357</v>
      </c>
      <c r="G2063" s="550"/>
    </row>
    <row r="2064" spans="1:7">
      <c r="A2064" s="548"/>
      <c r="B2064" s="503" t="str">
        <f>IF(MID(C2064,1,3)="KIT",_xlfn.XLOOKUP(C2064,Kits!C:C,Kits!B:B,"-",0,1),VLOOKUP(C2064,'Pricing source'!B:C,2,0))</f>
        <v>4010869169943</v>
      </c>
      <c r="C2064" s="530" t="s">
        <v>607</v>
      </c>
      <c r="D2064" s="530"/>
      <c r="E2064" s="504" t="s">
        <v>2394</v>
      </c>
      <c r="F2064" s="505">
        <f>IFERROR(IF(MID(C2064,1,3)="KIT",VLOOKUP(C2064,Kits!C:P,14,0),VLOOKUP(C2064,'Pricing source'!B:L,3,0)),0)</f>
        <v>508</v>
      </c>
      <c r="G2064" s="550"/>
    </row>
    <row r="2065" spans="1:7">
      <c r="A2065" s="548"/>
      <c r="B2065" s="503" t="str">
        <f>IF(MID(C2065,1,3)="KIT",_xlfn.XLOOKUP(C2065,Kits!C:C,Kits!B:B,"-",0,1),VLOOKUP(C2065,'Pricing source'!B:C,2,0))</f>
        <v>4010869169950</v>
      </c>
      <c r="C2065" s="530" t="s">
        <v>609</v>
      </c>
      <c r="D2065" s="530"/>
      <c r="E2065" s="504" t="s">
        <v>2395</v>
      </c>
      <c r="F2065" s="505">
        <f>IFERROR(IF(MID(C2065,1,3)="KIT",VLOOKUP(C2065,Kits!C:P,14,0),VLOOKUP(C2065,'Pricing source'!B:L,3,0)),0)</f>
        <v>539</v>
      </c>
      <c r="G2065" s="550"/>
    </row>
    <row r="2066" spans="1:7">
      <c r="A2066" s="548"/>
      <c r="B2066" s="503" t="str">
        <f>IF(MID(C2066,1,3)="KIT",_xlfn.XLOOKUP(C2066,Kits!C:C,Kits!B:B,"-",0,1),VLOOKUP(C2066,'Pricing source'!B:C,2,0))</f>
        <v>4010869171625</v>
      </c>
      <c r="C2066" s="530" t="s">
        <v>604</v>
      </c>
      <c r="D2066" s="530"/>
      <c r="E2066" s="504" t="s">
        <v>2396</v>
      </c>
      <c r="F2066" s="505">
        <f>IFERROR(IF(MID(C2066,1,3)="KIT",VLOOKUP(C2066,Kits!C:P,14,0),VLOOKUP(C2066,'Pricing source'!B:L,3,0)),0)</f>
        <v>469</v>
      </c>
      <c r="G2066" s="550"/>
    </row>
    <row r="2067" spans="1:7">
      <c r="A2067" s="548"/>
      <c r="B2067" s="503" t="str">
        <f>IF(MID(C2067,1,3)="KIT",_xlfn.XLOOKUP(C2067,Kits!C:C,Kits!B:B,"-",0,1),VLOOKUP(C2067,'Pricing source'!B:C,2,0))</f>
        <v>5025232625796</v>
      </c>
      <c r="C2067" s="530" t="s">
        <v>627</v>
      </c>
      <c r="D2067" s="530"/>
      <c r="E2067" s="504" t="s">
        <v>2397</v>
      </c>
      <c r="F2067" s="505">
        <f>IFERROR(IF(MID(C2067,1,3)="KIT",VLOOKUP(C2067,Kits!C:P,14,0),VLOOKUP(C2067,'Pricing source'!B:L,3,0)),0)</f>
        <v>122</v>
      </c>
      <c r="G2067" s="550"/>
    </row>
    <row r="2068" spans="1:7">
      <c r="A2068" s="548"/>
      <c r="B2068" s="503" t="str">
        <f>IF(MID(C2068,1,3)="KIT",_xlfn.XLOOKUP(C2068,Kits!C:C,Kits!B:B,"-",0,1),VLOOKUP(C2068,'Pricing source'!B:C,2,0))</f>
        <v>5025232625802</v>
      </c>
      <c r="C2068" s="530" t="s">
        <v>628</v>
      </c>
      <c r="D2068" s="530"/>
      <c r="E2068" s="504" t="s">
        <v>4663</v>
      </c>
      <c r="F2068" s="505">
        <f>IFERROR(IF(MID(C2068,1,3)="KIT",VLOOKUP(C2068,Kits!C:P,14,0),VLOOKUP(C2068,'Pricing source'!B:L,3,0)),0)</f>
        <v>124</v>
      </c>
      <c r="G2068" s="550"/>
    </row>
    <row r="2069" spans="1:7">
      <c r="A2069" s="548"/>
      <c r="B2069" s="503" t="str">
        <f>IF(MID(C2069,1,3)="KIT",_xlfn.XLOOKUP(C2069,Kits!C:C,Kits!B:B,"-",0,1),VLOOKUP(C2069,'Pricing source'!B:C,2,0))</f>
        <v>5025232726370</v>
      </c>
      <c r="C2069" s="530" t="s">
        <v>634</v>
      </c>
      <c r="D2069" s="530"/>
      <c r="E2069" s="504" t="s">
        <v>2398</v>
      </c>
      <c r="F2069" s="505">
        <f>IFERROR(IF(MID(C2069,1,3)="KIT",VLOOKUP(C2069,Kits!C:P,14,0),VLOOKUP(C2069,'Pricing source'!B:L,3,0)),0)</f>
        <v>628</v>
      </c>
      <c r="G2069" s="550"/>
    </row>
    <row r="2070" spans="1:7">
      <c r="A2070" s="548"/>
      <c r="B2070" s="503" t="str">
        <f>IF(MID(C2070,1,3)="KIT",_xlfn.XLOOKUP(C2070,Kits!C:C,Kits!B:B,"-",0,1),VLOOKUP(C2070,'Pricing source'!B:C,2,0))</f>
        <v>5025232835492</v>
      </c>
      <c r="C2070" s="530" t="s">
        <v>630</v>
      </c>
      <c r="D2070" s="530"/>
      <c r="E2070" s="504" t="s">
        <v>2399</v>
      </c>
      <c r="F2070" s="505">
        <f>IFERROR(IF(MID(C2070,1,3)="KIT",VLOOKUP(C2070,Kits!C:P,14,0),VLOOKUP(C2070,'Pricing source'!B:L,3,0)),0)</f>
        <v>4374</v>
      </c>
      <c r="G2070" s="550"/>
    </row>
    <row r="2071" spans="1:7">
      <c r="A2071" s="548"/>
      <c r="B2071" s="503" t="str">
        <f>IF(MID(C2071,1,3)="KIT",_xlfn.XLOOKUP(C2071,Kits!C:C,Kits!B:B,"-",0,1),VLOOKUP(C2071,'Pricing source'!B:C,2,0))</f>
        <v>5025232835508</v>
      </c>
      <c r="C2071" s="530" t="s">
        <v>631</v>
      </c>
      <c r="D2071" s="530"/>
      <c r="E2071" s="504" t="s">
        <v>2400</v>
      </c>
      <c r="F2071" s="505">
        <f>IFERROR(IF(MID(C2071,1,3)="KIT",VLOOKUP(C2071,Kits!C:P,14,0),VLOOKUP(C2071,'Pricing source'!B:L,3,0)),0)</f>
        <v>6028</v>
      </c>
      <c r="G2071" s="550"/>
    </row>
    <row r="2072" spans="1:7">
      <c r="A2072" s="548"/>
      <c r="B2072" s="503" t="str">
        <f>IF(MID(C2072,1,3)="KIT",_xlfn.XLOOKUP(C2072,Kits!C:C,Kits!B:B,"-",0,1),VLOOKUP(C2072,'Pricing source'!B:C,2,0))</f>
        <v>5025232835515</v>
      </c>
      <c r="C2072" s="530" t="s">
        <v>632</v>
      </c>
      <c r="D2072" s="530"/>
      <c r="E2072" s="504" t="s">
        <v>2401</v>
      </c>
      <c r="F2072" s="505">
        <f>IFERROR(IF(MID(C2072,1,3)="KIT",VLOOKUP(C2072,Kits!C:P,14,0),VLOOKUP(C2072,'Pricing source'!B:L,3,0)),0)</f>
        <v>7752</v>
      </c>
      <c r="G2072" s="550"/>
    </row>
    <row r="2073" spans="1:7">
      <c r="A2073" s="548"/>
      <c r="B2073" s="503" t="str">
        <f>IF(MID(C2073,1,3)="KIT",_xlfn.XLOOKUP(C2073,Kits!C:C,Kits!B:B,"-",0,1),VLOOKUP(C2073,'Pricing source'!B:C,2,0))</f>
        <v>5025232726387</v>
      </c>
      <c r="C2073" s="530" t="s">
        <v>633</v>
      </c>
      <c r="D2073" s="530"/>
      <c r="E2073" s="504" t="s">
        <v>2402</v>
      </c>
      <c r="F2073" s="505">
        <f>IFERROR(IF(MID(C2073,1,3)="KIT",VLOOKUP(C2073,Kits!C:P,14,0),VLOOKUP(C2073,'Pricing source'!B:L,3,0)),0)</f>
        <v>730</v>
      </c>
      <c r="G2073" s="550"/>
    </row>
    <row r="2074" spans="1:7">
      <c r="A2074" s="548"/>
      <c r="B2074" s="503" t="str">
        <f>IF(MID(C2074,1,3)="KIT",_xlfn.XLOOKUP(C2074,Kits!C:C,Kits!B:B,"-",0,1),VLOOKUP(C2074,'Pricing source'!B:C,2,0))</f>
        <v>5025232835522</v>
      </c>
      <c r="C2074" s="530" t="s">
        <v>629</v>
      </c>
      <c r="D2074" s="530"/>
      <c r="E2074" s="504" t="s">
        <v>2403</v>
      </c>
      <c r="F2074" s="505">
        <f>IFERROR(IF(MID(C2074,1,3)="KIT",VLOOKUP(C2074,Kits!C:P,14,0),VLOOKUP(C2074,'Pricing source'!B:L,3,0)),0)</f>
        <v>4628</v>
      </c>
      <c r="G2074" s="550"/>
    </row>
    <row r="2075" spans="1:7">
      <c r="A2075" s="548"/>
      <c r="B2075" s="503" t="str">
        <f>IF(MID(C2075,1,3)="KIT",_xlfn.XLOOKUP(C2075,Kits!C:C,Kits!B:B,"-",0,1),VLOOKUP(C2075,'Pricing source'!B:C,2,0))</f>
        <v>4010869244619</v>
      </c>
      <c r="C2075" s="530" t="s">
        <v>946</v>
      </c>
      <c r="D2075" s="530"/>
      <c r="E2075" s="504" t="s">
        <v>2404</v>
      </c>
      <c r="F2075" s="505">
        <f>IFERROR(IF(MID(C2075,1,3)="KIT",VLOOKUP(C2075,Kits!C:P,14,0),VLOOKUP(C2075,'Pricing source'!B:L,3,0)),0)</f>
        <v>750</v>
      </c>
      <c r="G2075" s="550"/>
    </row>
    <row r="2076" spans="1:7">
      <c r="A2076" s="548"/>
      <c r="B2076" s="527" t="str">
        <f>IF(MID(C2076,1,3)="KIT",_xlfn.XLOOKUP(C2076,Kits!C:C,Kits!B:B,"-",0,1),VLOOKUP(C2076,'Pricing source'!B:C,2,0))</f>
        <v>4010869244626</v>
      </c>
      <c r="C2076" s="532" t="s">
        <v>945</v>
      </c>
      <c r="D2076" s="532"/>
      <c r="E2076" s="510" t="s">
        <v>2405</v>
      </c>
      <c r="F2076" s="511">
        <f>IFERROR(IF(MID(C2076,1,3)="KIT",VLOOKUP(C2076,Kits!C:P,14,0),VLOOKUP(C2076,'Pricing source'!B:L,3,0)),0)</f>
        <v>852</v>
      </c>
      <c r="G2076" s="550"/>
    </row>
    <row r="2077" spans="1:7">
      <c r="A2077" s="548"/>
      <c r="B2077" s="552" t="s">
        <v>1049</v>
      </c>
      <c r="C2077" s="550"/>
      <c r="D2077" s="552"/>
      <c r="E2077" s="550"/>
      <c r="F2077" s="558"/>
      <c r="G2077" s="550"/>
    </row>
    <row r="2078" spans="1:7">
      <c r="A2078" s="788" t="s">
        <v>1180</v>
      </c>
      <c r="B2078" s="552"/>
      <c r="C2078" s="552"/>
      <c r="D2078" s="552"/>
      <c r="E2078" s="550"/>
      <c r="F2078" s="558"/>
      <c r="G2078" s="550"/>
    </row>
    <row r="2079" spans="1:7">
      <c r="A2079" s="548"/>
      <c r="B2079" s="499" t="str">
        <f>IF(MID(C2079,1,3)="KIT",_xlfn.XLOOKUP(C2079,Kits!C:C,Kits!B:B,"-",0,1),VLOOKUP(C2079,'Pricing source'!B:C,2,0))</f>
        <v>4010869378017</v>
      </c>
      <c r="C2079" s="529" t="s">
        <v>617</v>
      </c>
      <c r="D2079" s="529"/>
      <c r="E2079" s="501" t="s">
        <v>2406</v>
      </c>
      <c r="F2079" s="502">
        <f>IFERROR(IF(MID(C2079,1,3)="KIT",VLOOKUP(C2079,Kits!C:P,14,0),VLOOKUP(C2079,'Pricing source'!B:L,3,0)),0)</f>
        <v>19080</v>
      </c>
      <c r="G2079" s="550"/>
    </row>
    <row r="2080" spans="1:7">
      <c r="A2080" s="548"/>
      <c r="B2080" s="503" t="str">
        <f>IF(MID(C2080,1,3)="KIT",_xlfn.XLOOKUP(C2080,Kits!C:C,Kits!B:B,"-",0,1),VLOOKUP(C2080,'Pricing source'!B:C,2,0))</f>
        <v>4010869378062</v>
      </c>
      <c r="C2080" s="530" t="s">
        <v>618</v>
      </c>
      <c r="D2080" s="530"/>
      <c r="E2080" s="504" t="s">
        <v>4664</v>
      </c>
      <c r="F2080" s="505">
        <f>IFERROR(IF(MID(C2080,1,3)="KIT",VLOOKUP(C2080,Kits!C:P,14,0),VLOOKUP(C2080,'Pricing source'!B:L,3,0)),0)</f>
        <v>20140</v>
      </c>
      <c r="G2080" s="550"/>
    </row>
    <row r="2081" spans="1:7">
      <c r="A2081" s="548"/>
      <c r="B2081" s="503" t="str">
        <f>IF(MID(C2081,1,3)="KIT",_xlfn.XLOOKUP(C2081,Kits!C:C,Kits!B:B,"-",0,1),VLOOKUP(C2081,'Pricing source'!B:C,2,0))</f>
        <v>4010869378048</v>
      </c>
      <c r="C2081" s="530" t="s">
        <v>619</v>
      </c>
      <c r="D2081" s="530"/>
      <c r="E2081" s="504" t="s">
        <v>4665</v>
      </c>
      <c r="F2081" s="505">
        <f>IFERROR(IF(MID(C2081,1,3)="KIT",VLOOKUP(C2081,Kits!C:P,14,0),VLOOKUP(C2081,'Pricing source'!B:L,3,0)),0)</f>
        <v>22260</v>
      </c>
      <c r="G2081" s="550"/>
    </row>
    <row r="2082" spans="1:7">
      <c r="A2082" s="548"/>
      <c r="B2082" s="503" t="str">
        <f>IF(MID(C2082,1,3)="KIT",_xlfn.XLOOKUP(C2082,Kits!C:C,Kits!B:B,"-",0,1),VLOOKUP(C2082,'Pricing source'!B:C,2,0))</f>
        <v>4010869378086</v>
      </c>
      <c r="C2082" s="530" t="s">
        <v>621</v>
      </c>
      <c r="D2082" s="530"/>
      <c r="E2082" s="504" t="s">
        <v>2407</v>
      </c>
      <c r="F2082" s="505">
        <f>IFERROR(IF(MID(C2082,1,3)="KIT",VLOOKUP(C2082,Kits!C:P,14,0),VLOOKUP(C2082,'Pricing source'!B:L,3,0)),0)</f>
        <v>19080</v>
      </c>
      <c r="G2082" s="550"/>
    </row>
    <row r="2083" spans="1:7">
      <c r="A2083" s="548"/>
      <c r="B2083" s="503" t="str">
        <f>IF(MID(C2083,1,3)="KIT",_xlfn.XLOOKUP(C2083,Kits!C:C,Kits!B:B,"-",0,1),VLOOKUP(C2083,'Pricing source'!B:C,2,0))</f>
        <v>4010869378079</v>
      </c>
      <c r="C2083" s="530" t="s">
        <v>622</v>
      </c>
      <c r="D2083" s="530"/>
      <c r="E2083" s="504" t="s">
        <v>4666</v>
      </c>
      <c r="F2083" s="505">
        <f>IFERROR(IF(MID(C2083,1,3)="KIT",VLOOKUP(C2083,Kits!C:P,14,0),VLOOKUP(C2083,'Pricing source'!B:L,3,0)),0)</f>
        <v>20140</v>
      </c>
      <c r="G2083" s="550"/>
    </row>
    <row r="2084" spans="1:7">
      <c r="A2084" s="548"/>
      <c r="B2084" s="503" t="str">
        <f>IF(MID(C2084,1,3)="KIT",_xlfn.XLOOKUP(C2084,Kits!C:C,Kits!B:B,"-",0,1),VLOOKUP(C2084,'Pricing source'!B:C,2,0))</f>
        <v>4010869378024</v>
      </c>
      <c r="C2084" s="530" t="s">
        <v>623</v>
      </c>
      <c r="D2084" s="530"/>
      <c r="E2084" s="504" t="s">
        <v>4667</v>
      </c>
      <c r="F2084" s="505">
        <f>IFERROR(IF(MID(C2084,1,3)="KIT",VLOOKUP(C2084,Kits!C:P,14,0),VLOOKUP(C2084,'Pricing source'!B:L,3,0)),0)</f>
        <v>22260</v>
      </c>
      <c r="G2084" s="550"/>
    </row>
    <row r="2085" spans="1:7">
      <c r="A2085" s="548"/>
      <c r="B2085" s="527" t="str">
        <f>IF(MID(C2085,1,3)="KIT",_xlfn.XLOOKUP(C2085,Kits!C:C,Kits!B:B,"-",0,1),VLOOKUP(C2085,'Pricing source'!B:C,2,0))</f>
        <v>4010869382557</v>
      </c>
      <c r="C2085" s="532" t="s">
        <v>620</v>
      </c>
      <c r="D2085" s="532"/>
      <c r="E2085" s="510" t="s">
        <v>4720</v>
      </c>
      <c r="F2085" s="511">
        <f>IFERROR(IF(MID(C2085,1,3)="KIT",VLOOKUP(C2085,Kits!C:P,14,0),VLOOKUP(C2085,'Pricing source'!B:L,3,0)),0)</f>
        <v>1899</v>
      </c>
      <c r="G2085" s="550"/>
    </row>
    <row r="2086" spans="1:7">
      <c r="A2086" s="548"/>
      <c r="B2086" s="556"/>
      <c r="C2086" s="744"/>
      <c r="D2086" s="744"/>
      <c r="E2086" s="554"/>
      <c r="F2086" s="558"/>
      <c r="G2086" s="550"/>
    </row>
    <row r="2087" spans="1:7">
      <c r="A2087" s="788" t="s">
        <v>4628</v>
      </c>
      <c r="B2087" s="552"/>
      <c r="C2087" s="552"/>
      <c r="D2087" s="552"/>
      <c r="E2087" s="550"/>
      <c r="F2087" s="558"/>
      <c r="G2087" s="550"/>
    </row>
    <row r="2088" spans="1:7">
      <c r="A2088" s="788"/>
      <c r="B2088" s="503" t="s">
        <v>4775</v>
      </c>
      <c r="C2088" s="530" t="s">
        <v>3655</v>
      </c>
      <c r="D2088" s="530"/>
      <c r="E2088" s="504" t="s">
        <v>4676</v>
      </c>
      <c r="F2088" s="505">
        <v>269</v>
      </c>
      <c r="G2088" s="550"/>
    </row>
    <row r="2089" spans="1:7">
      <c r="A2089" s="548"/>
      <c r="B2089" s="503" t="s">
        <v>4776</v>
      </c>
      <c r="C2089" s="530" t="s">
        <v>3654</v>
      </c>
      <c r="D2089" s="530"/>
      <c r="E2089" s="504" t="s">
        <v>4633</v>
      </c>
      <c r="F2089" s="505">
        <v>370</v>
      </c>
      <c r="G2089" s="550"/>
    </row>
    <row r="2090" spans="1:7">
      <c r="A2090" s="548"/>
      <c r="B2090" s="503" t="s">
        <v>4777</v>
      </c>
      <c r="C2090" s="530" t="s">
        <v>3653</v>
      </c>
      <c r="D2090" s="530"/>
      <c r="E2090" s="504" t="s">
        <v>4677</v>
      </c>
      <c r="F2090" s="505">
        <v>1650</v>
      </c>
      <c r="G2090" s="550"/>
    </row>
    <row r="2091" spans="1:7">
      <c r="A2091" s="548"/>
      <c r="B2091" s="503" t="s">
        <v>4309</v>
      </c>
      <c r="C2091" s="530" t="s">
        <v>4629</v>
      </c>
      <c r="D2091" s="530"/>
      <c r="E2091" s="504" t="s">
        <v>4678</v>
      </c>
      <c r="F2091" s="959" t="s">
        <v>4630</v>
      </c>
      <c r="G2091" s="550"/>
    </row>
    <row r="2092" spans="1:7">
      <c r="A2092" s="548"/>
      <c r="B2092" s="527" t="s">
        <v>4778</v>
      </c>
      <c r="C2092" s="532" t="s">
        <v>592</v>
      </c>
      <c r="D2092" s="532"/>
      <c r="E2092" s="510" t="s">
        <v>4623</v>
      </c>
      <c r="F2092" s="511">
        <v>232</v>
      </c>
      <c r="G2092" s="550"/>
    </row>
    <row r="2093" spans="1:7">
      <c r="A2093" s="548"/>
      <c r="B2093" s="552" t="s">
        <v>1049</v>
      </c>
      <c r="C2093" s="550"/>
      <c r="D2093" s="552"/>
      <c r="E2093" s="550"/>
      <c r="F2093" s="558"/>
      <c r="G2093" s="550"/>
    </row>
    <row r="2094" spans="1:7">
      <c r="A2094" s="788" t="s">
        <v>2664</v>
      </c>
      <c r="B2094" s="552"/>
      <c r="C2094" s="552"/>
      <c r="D2094" s="552"/>
      <c r="E2094" s="550"/>
      <c r="F2094" s="558"/>
      <c r="G2094" s="550"/>
    </row>
    <row r="2095" spans="1:7">
      <c r="A2095" s="548"/>
      <c r="B2095" s="499" t="str">
        <f>IF(MID(C2095,1,3)="KIT",_xlfn.XLOOKUP(C2095,Kits!C:C,Kits!B:B,"-",0,1),VLOOKUP(C2095,'Pricing source'!B:C,2,0))</f>
        <v>5025232699063</v>
      </c>
      <c r="C2095" s="529" t="s">
        <v>596</v>
      </c>
      <c r="D2095" s="529"/>
      <c r="E2095" s="501" t="s">
        <v>2408</v>
      </c>
      <c r="F2095" s="502">
        <f>IFERROR(IF(MID(C2095,1,3)="KIT",VLOOKUP(C2095,Kits!C:P,14,0),VLOOKUP(C2095,'Pricing source'!B:L,3,0)),0)</f>
        <v>672</v>
      </c>
      <c r="G2095" s="550"/>
    </row>
    <row r="2096" spans="1:7">
      <c r="A2096" s="548"/>
      <c r="B2096" s="527" t="str">
        <f>IF(MID(C2096,1,3)="KIT",_xlfn.XLOOKUP(C2096,Kits!C:C,Kits!B:B,"-",0,1),VLOOKUP(C2096,'Pricing source'!B:C,2,0))</f>
        <v>5025232625765</v>
      </c>
      <c r="C2096" s="532" t="s">
        <v>597</v>
      </c>
      <c r="D2096" s="532"/>
      <c r="E2096" s="510" t="s">
        <v>2409</v>
      </c>
      <c r="F2096" s="511">
        <f>IFERROR(IF(MID(C2096,1,3)="KIT",VLOOKUP(C2096,Kits!C:P,14,0),VLOOKUP(C2096,'Pricing source'!B:L,3,0)),0)</f>
        <v>377</v>
      </c>
      <c r="G2096" s="550"/>
    </row>
    <row r="2097" spans="1:7">
      <c r="A2097" s="548"/>
      <c r="B2097" s="552"/>
      <c r="C2097" s="552"/>
      <c r="D2097" s="552"/>
      <c r="E2097" s="550"/>
      <c r="F2097" s="558"/>
      <c r="G2097" s="550"/>
    </row>
    <row r="2098" spans="1:7" ht="18.75">
      <c r="A2098" s="555" t="s">
        <v>2665</v>
      </c>
      <c r="B2098" s="552"/>
      <c r="C2098" s="550"/>
      <c r="D2098" s="552"/>
      <c r="E2098" s="550"/>
      <c r="F2098" s="558"/>
      <c r="G2098" s="550"/>
    </row>
    <row r="2099" spans="1:7" ht="18.75">
      <c r="A2099" s="237"/>
      <c r="B2099" s="237"/>
      <c r="C2099" s="238"/>
      <c r="D2099" s="237"/>
      <c r="E2099" s="238"/>
      <c r="F2099" s="237"/>
      <c r="G2099" s="550"/>
    </row>
    <row r="2100" spans="1:7">
      <c r="A2100" s="548"/>
      <c r="B2100" s="552" t="s">
        <v>1049</v>
      </c>
      <c r="C2100" s="550"/>
      <c r="D2100" s="552"/>
      <c r="E2100" s="550"/>
      <c r="F2100" s="558"/>
      <c r="G2100" s="550"/>
    </row>
    <row r="2101" spans="1:7">
      <c r="A2101" s="788" t="s">
        <v>1323</v>
      </c>
      <c r="B2101" s="552"/>
      <c r="C2101" s="552"/>
      <c r="D2101" s="552"/>
      <c r="E2101" s="550"/>
      <c r="F2101" s="558"/>
      <c r="G2101" s="550"/>
    </row>
    <row r="2102" spans="1:7">
      <c r="A2102" s="548"/>
      <c r="B2102" s="499" t="str">
        <f>IF(MID(C2102,1,3)="KIT",_xlfn.XLOOKUP(C2102,Kits!C:C,Kits!B:B,"-",0,1),VLOOKUP(C2102,'Pricing source'!B:C,2,0))</f>
        <v>5025232913886</v>
      </c>
      <c r="C2102" s="529" t="s">
        <v>271</v>
      </c>
      <c r="D2102" s="529"/>
      <c r="E2102" s="501" t="s">
        <v>2131</v>
      </c>
      <c r="F2102" s="502">
        <f>IFERROR(IF(MID(C2102,1,3)="KIT",VLOOKUP(C2102,Kits!C:P,14,0),VLOOKUP(C2102,'Pricing source'!B:L,3,0)),0)</f>
        <v>252</v>
      </c>
      <c r="G2102" s="550"/>
    </row>
    <row r="2103" spans="1:7">
      <c r="A2103" s="548"/>
      <c r="B2103" s="503" t="str">
        <f>IF(MID(C2103,1,3)="KIT",_xlfn.XLOOKUP(C2103,Kits!C:C,Kits!B:B,"-",0,1),VLOOKUP(C2103,'Pricing source'!B:C,2,0))</f>
        <v>5025232910595</v>
      </c>
      <c r="C2103" s="530" t="s">
        <v>263</v>
      </c>
      <c r="D2103" s="530"/>
      <c r="E2103" s="504" t="s">
        <v>2410</v>
      </c>
      <c r="F2103" s="505">
        <f>IFERROR(IF(MID(C2103,1,3)="KIT",VLOOKUP(C2103,Kits!C:P,14,0),VLOOKUP(C2103,'Pricing source'!B:L,3,0)),0)</f>
        <v>328</v>
      </c>
      <c r="G2103" s="550"/>
    </row>
    <row r="2104" spans="1:7">
      <c r="A2104" s="548"/>
      <c r="B2104" s="503" t="str">
        <f>IF(MID(C2104,1,3)="KIT",_xlfn.XLOOKUP(C2104,Kits!C:C,Kits!B:B,"-",0,1),VLOOKUP(C2104,'Pricing source'!B:C,2,0))</f>
        <v>5025232910588</v>
      </c>
      <c r="C2104" s="530" t="s">
        <v>264</v>
      </c>
      <c r="D2104" s="530"/>
      <c r="E2104" s="504" t="s">
        <v>2411</v>
      </c>
      <c r="F2104" s="505">
        <f>IFERROR(IF(MID(C2104,1,3)="KIT",VLOOKUP(C2104,Kits!C:P,14,0),VLOOKUP(C2104,'Pricing source'!B:L,3,0)),0)</f>
        <v>348</v>
      </c>
      <c r="G2104" s="550"/>
    </row>
    <row r="2105" spans="1:7">
      <c r="A2105" s="548"/>
      <c r="B2105" s="503" t="str">
        <f>IF(MID(C2105,1,3)="KIT",_xlfn.XLOOKUP(C2105,Kits!C:C,Kits!B:B,"-",0,1),VLOOKUP(C2105,'Pricing source'!B:C,2,0))</f>
        <v>5025232868131</v>
      </c>
      <c r="C2105" s="530" t="s">
        <v>624</v>
      </c>
      <c r="D2105" s="530"/>
      <c r="E2105" s="504" t="s">
        <v>2412</v>
      </c>
      <c r="F2105" s="505">
        <f>IFERROR(IF(MID(C2105,1,3)="KIT",VLOOKUP(C2105,Kits!C:P,14,0),VLOOKUP(C2105,'Pricing source'!B:L,3,0)),0)</f>
        <v>240</v>
      </c>
      <c r="G2105" s="550"/>
    </row>
    <row r="2106" spans="1:7">
      <c r="A2106" s="548"/>
      <c r="B2106" s="503" t="str">
        <f>IF(MID(C2106,1,3)="KIT",_xlfn.XLOOKUP(C2106,Kits!C:C,Kits!B:B,"-",0,1),VLOOKUP(C2106,'Pricing source'!B:C,2,0))</f>
        <v>5025232856664</v>
      </c>
      <c r="C2106" s="530" t="s">
        <v>265</v>
      </c>
      <c r="D2106" s="530"/>
      <c r="E2106" s="504" t="s">
        <v>2413</v>
      </c>
      <c r="F2106" s="505">
        <f>IFERROR(IF(MID(C2106,1,3)="KIT",VLOOKUP(C2106,Kits!C:P,14,0),VLOOKUP(C2106,'Pricing source'!B:L,3,0)),0)</f>
        <v>486</v>
      </c>
      <c r="G2106" s="550"/>
    </row>
    <row r="2107" spans="1:7">
      <c r="A2107" s="548"/>
      <c r="B2107" s="503" t="str">
        <f>IF(MID(C2107,1,3)="KIT",_xlfn.XLOOKUP(C2107,Kits!C:C,Kits!B:B,"-",0,1),VLOOKUP(C2107,'Pricing source'!B:C,2,0))</f>
        <v>5025232625758</v>
      </c>
      <c r="C2107" s="530" t="s">
        <v>266</v>
      </c>
      <c r="D2107" s="530"/>
      <c r="E2107" s="504" t="s">
        <v>2414</v>
      </c>
      <c r="F2107" s="505">
        <f>IFERROR(IF(MID(C2107,1,3)="KIT",VLOOKUP(C2107,Kits!C:P,14,0),VLOOKUP(C2107,'Pricing source'!B:L,3,0)),0)</f>
        <v>498</v>
      </c>
      <c r="G2107" s="550"/>
    </row>
    <row r="2108" spans="1:7">
      <c r="A2108" s="548"/>
      <c r="B2108" s="503" t="str">
        <f>IF(MID(C2108,1,3)="KIT",_xlfn.XLOOKUP(C2108,Kits!C:C,Kits!B:B,"-",0,1),VLOOKUP(C2108,'Pricing source'!B:C,2,0))</f>
        <v>5025232604098</v>
      </c>
      <c r="C2108" s="530" t="s">
        <v>642</v>
      </c>
      <c r="D2108" s="530"/>
      <c r="E2108" s="504" t="s">
        <v>4668</v>
      </c>
      <c r="F2108" s="505">
        <f>IFERROR(IF(MID(C2108,1,3)="KIT",VLOOKUP(C2108,Kits!C:P,14,0),VLOOKUP(C2108,'Pricing source'!B:L,3,0)),0)</f>
        <v>397</v>
      </c>
      <c r="G2108" s="550"/>
    </row>
    <row r="2109" spans="1:7">
      <c r="A2109" s="548"/>
      <c r="B2109" s="503" t="str">
        <f>IF(MID(C2109,1,3)="KIT",_xlfn.XLOOKUP(C2109,Kits!C:C,Kits!B:B,"-",0,1),VLOOKUP(C2109,'Pricing source'!B:C,2,0))</f>
        <v>5025232604104</v>
      </c>
      <c r="C2109" s="530" t="s">
        <v>643</v>
      </c>
      <c r="D2109" s="530"/>
      <c r="E2109" s="504" t="s">
        <v>4669</v>
      </c>
      <c r="F2109" s="505">
        <f>IFERROR(IF(MID(C2109,1,3)="KIT",VLOOKUP(C2109,Kits!C:P,14,0),VLOOKUP(C2109,'Pricing source'!B:L,3,0)),0)</f>
        <v>581</v>
      </c>
      <c r="G2109" s="550"/>
    </row>
    <row r="2110" spans="1:7">
      <c r="A2110" s="548"/>
      <c r="B2110" s="527" t="str">
        <f>IF(MID(C2110,1,3)="KIT",_xlfn.XLOOKUP(C2110,Kits!C:C,Kits!B:B,"-",0,1),VLOOKUP(C2110,'Pricing source'!B:C,2,0))</f>
        <v>5025232603824</v>
      </c>
      <c r="C2110" s="532" t="s">
        <v>641</v>
      </c>
      <c r="D2110" s="532"/>
      <c r="E2110" s="510" t="s">
        <v>2415</v>
      </c>
      <c r="F2110" s="511">
        <f>IFERROR(IF(MID(C2110,1,3)="KIT",VLOOKUP(C2110,Kits!C:P,14,0),VLOOKUP(C2110,'Pricing source'!B:L,3,0)),0)</f>
        <v>523</v>
      </c>
      <c r="G2110" s="550"/>
    </row>
    <row r="2111" spans="1:7">
      <c r="A2111" s="548"/>
      <c r="B2111" s="552" t="s">
        <v>1049</v>
      </c>
      <c r="C2111" s="550"/>
      <c r="D2111" s="552"/>
      <c r="E2111" s="550"/>
      <c r="F2111" s="558"/>
      <c r="G2111" s="550"/>
    </row>
    <row r="2112" spans="1:7">
      <c r="A2112" s="788" t="s">
        <v>2712</v>
      </c>
      <c r="B2112" s="552"/>
      <c r="C2112" s="552"/>
      <c r="D2112" s="552"/>
      <c r="E2112" s="550"/>
      <c r="F2112" s="558"/>
      <c r="G2112" s="550"/>
    </row>
    <row r="2113" spans="1:7">
      <c r="A2113" s="548"/>
      <c r="B2113" s="499" t="str">
        <f>IF(MID(C2113,1,3)="KIT",_xlfn.XLOOKUP(C2113,Kits!C:C,Kits!B:B,"-",0,1),VLOOKUP(C2113,'Pricing source'!B:C,2,0))</f>
        <v>5025232872176</v>
      </c>
      <c r="C2113" s="529" t="s">
        <v>312</v>
      </c>
      <c r="D2113" s="529"/>
      <c r="E2113" s="501" t="s">
        <v>2416</v>
      </c>
      <c r="F2113" s="502">
        <f>IFERROR(IF(MID(C2113,1,3)="KIT",VLOOKUP(C2113,Kits!C:P,14,0),VLOOKUP(C2113,'Pricing source'!B:L,3,0)),0)</f>
        <v>208</v>
      </c>
      <c r="G2113" s="550"/>
    </row>
    <row r="2114" spans="1:7">
      <c r="A2114" s="548"/>
      <c r="B2114" s="503" t="str">
        <f>IF(MID(C2114,1,3)="KIT",_xlfn.XLOOKUP(C2114,Kits!C:C,Kits!B:B,"-",0,1),VLOOKUP(C2114,'Pricing source'!B:C,2,0))</f>
        <v>5025232872183</v>
      </c>
      <c r="C2114" s="530" t="s">
        <v>313</v>
      </c>
      <c r="D2114" s="530"/>
      <c r="E2114" s="504" t="s">
        <v>2417</v>
      </c>
      <c r="F2114" s="505">
        <f>IFERROR(IF(MID(C2114,1,3)="KIT",VLOOKUP(C2114,Kits!C:P,14,0),VLOOKUP(C2114,'Pricing source'!B:L,3,0)),0)</f>
        <v>246</v>
      </c>
      <c r="G2114" s="550"/>
    </row>
    <row r="2115" spans="1:7">
      <c r="A2115" s="548"/>
      <c r="B2115" s="503" t="str">
        <f>IF(MID(C2115,1,3)="KIT",_xlfn.XLOOKUP(C2115,Kits!C:C,Kits!B:B,"-",0,1),VLOOKUP(C2115,'Pricing source'!B:C,2,0))</f>
        <v>5025232872190</v>
      </c>
      <c r="C2115" s="530" t="s">
        <v>314</v>
      </c>
      <c r="D2115" s="530"/>
      <c r="E2115" s="504" t="s">
        <v>2418</v>
      </c>
      <c r="F2115" s="505">
        <f>IFERROR(IF(MID(C2115,1,3)="KIT",VLOOKUP(C2115,Kits!C:P,14,0),VLOOKUP(C2115,'Pricing source'!B:L,3,0)),0)</f>
        <v>306</v>
      </c>
      <c r="G2115" s="550"/>
    </row>
    <row r="2116" spans="1:7">
      <c r="A2116" s="548"/>
      <c r="B2116" s="503" t="str">
        <f>IF(MID(C2116,1,3)="KIT",_xlfn.XLOOKUP(C2116,Kits!C:C,Kits!B:B,"-",0,1),VLOOKUP(C2116,'Pricing source'!B:C,2,0))</f>
        <v>4010869229517</v>
      </c>
      <c r="C2116" s="530" t="s">
        <v>614</v>
      </c>
      <c r="D2116" s="530"/>
      <c r="E2116" s="504" t="s">
        <v>2419</v>
      </c>
      <c r="F2116" s="505">
        <f>IFERROR(IF(MID(C2116,1,3)="KIT",VLOOKUP(C2116,Kits!C:P,14,0),VLOOKUP(C2116,'Pricing source'!B:L,3,0)),0)</f>
        <v>345</v>
      </c>
      <c r="G2116" s="550"/>
    </row>
    <row r="2117" spans="1:7">
      <c r="A2117" s="548"/>
      <c r="B2117" s="503" t="str">
        <f>IF(MID(C2117,1,3)="KIT",_xlfn.XLOOKUP(C2117,Kits!C:C,Kits!B:B,"-",0,1),VLOOKUP(C2117,'Pricing source'!B:C,2,0))</f>
        <v>4010869229524</v>
      </c>
      <c r="C2117" s="530" t="s">
        <v>615</v>
      </c>
      <c r="D2117" s="530"/>
      <c r="E2117" s="504" t="s">
        <v>2420</v>
      </c>
      <c r="F2117" s="505">
        <f>IFERROR(IF(MID(C2117,1,3)="KIT",VLOOKUP(C2117,Kits!C:P,14,0),VLOOKUP(C2117,'Pricing source'!B:L,3,0)),0)</f>
        <v>372</v>
      </c>
      <c r="G2117" s="550"/>
    </row>
    <row r="2118" spans="1:7">
      <c r="A2118" s="548"/>
      <c r="B2118" s="503" t="str">
        <f>IF(MID(C2118,1,3)="KIT",_xlfn.XLOOKUP(C2118,Kits!C:C,Kits!B:B,"-",0,1),VLOOKUP(C2118,'Pricing source'!B:C,2,0))</f>
        <v>4010869229531</v>
      </c>
      <c r="C2118" s="530" t="s">
        <v>616</v>
      </c>
      <c r="D2118" s="530"/>
      <c r="E2118" s="504" t="s">
        <v>2421</v>
      </c>
      <c r="F2118" s="505">
        <f>IFERROR(IF(MID(C2118,1,3)="KIT",VLOOKUP(C2118,Kits!C:P,14,0),VLOOKUP(C2118,'Pricing source'!B:L,3,0)),0)</f>
        <v>388</v>
      </c>
      <c r="G2118" s="550"/>
    </row>
    <row r="2119" spans="1:7">
      <c r="A2119" s="548"/>
      <c r="B2119" s="503" t="str">
        <f>IF(MID(C2119,1,3)="KIT",_xlfn.XLOOKUP(C2119,Kits!C:C,Kits!B:B,"-",0,1),VLOOKUP(C2119,'Pricing source'!B:C,2,0))</f>
        <v>5025232856657</v>
      </c>
      <c r="C2119" s="530" t="s">
        <v>591</v>
      </c>
      <c r="D2119" s="530"/>
      <c r="E2119" s="504" t="s">
        <v>2422</v>
      </c>
      <c r="F2119" s="505">
        <f>IFERROR(IF(MID(C2119,1,3)="KIT",VLOOKUP(C2119,Kits!C:P,14,0),VLOOKUP(C2119,'Pricing source'!B:L,3,0)),0)</f>
        <v>73</v>
      </c>
      <c r="G2119" s="550"/>
    </row>
    <row r="2120" spans="1:7">
      <c r="A2120" s="548"/>
      <c r="B2120" s="503" t="str">
        <f>IF(MID(C2120,1,3)="KIT",_xlfn.XLOOKUP(C2120,Kits!C:C,Kits!B:B,"-",0,1),VLOOKUP(C2120,'Pricing source'!B:C,2,0))</f>
        <v>5025232625789</v>
      </c>
      <c r="C2120" s="530" t="s">
        <v>590</v>
      </c>
      <c r="D2120" s="530"/>
      <c r="E2120" s="504" t="s">
        <v>2423</v>
      </c>
      <c r="F2120" s="505">
        <f>IFERROR(IF(MID(C2120,1,3)="KIT",VLOOKUP(C2120,Kits!C:P,14,0),VLOOKUP(C2120,'Pricing source'!B:L,3,0)),0)</f>
        <v>388</v>
      </c>
      <c r="G2120" s="550"/>
    </row>
    <row r="2121" spans="1:7">
      <c r="A2121" s="548"/>
      <c r="B2121" s="503" t="str">
        <f>IF(MID(C2121,1,3)="KIT",_xlfn.XLOOKUP(C2121,Kits!C:C,Kits!B:B,"-",0,1),VLOOKUP(C2121,'Pricing source'!B:C,2,0))</f>
        <v>4010869195157</v>
      </c>
      <c r="C2121" s="530" t="s">
        <v>742</v>
      </c>
      <c r="D2121" s="530"/>
      <c r="E2121" s="504" t="s">
        <v>2424</v>
      </c>
      <c r="F2121" s="505">
        <f>IFERROR(IF(MID(C2121,1,3)="KIT",VLOOKUP(C2121,Kits!C:P,14,0),VLOOKUP(C2121,'Pricing source'!B:L,3,0)),0)</f>
        <v>53</v>
      </c>
      <c r="G2121" s="550"/>
    </row>
    <row r="2122" spans="1:7">
      <c r="A2122" s="548"/>
      <c r="B2122" s="503" t="str">
        <f>IF(MID(C2122,1,3)="KIT",_xlfn.XLOOKUP(C2122,Kits!C:C,Kits!B:B,"-",0,1),VLOOKUP(C2122,'Pricing source'!B:C,2,0))</f>
        <v>4010869213752</v>
      </c>
      <c r="C2122" s="530" t="s">
        <v>726</v>
      </c>
      <c r="D2122" s="530"/>
      <c r="E2122" s="504" t="s">
        <v>2425</v>
      </c>
      <c r="F2122" s="505">
        <f>IFERROR(IF(MID(C2122,1,3)="KIT",VLOOKUP(C2122,Kits!C:P,14,0),VLOOKUP(C2122,'Pricing source'!B:L,3,0)),0)</f>
        <v>53</v>
      </c>
      <c r="G2122" s="550"/>
    </row>
    <row r="2123" spans="1:7">
      <c r="A2123" s="548"/>
      <c r="B2123" s="503" t="str">
        <f>IF(MID(C2123,1,3)="KIT",_xlfn.XLOOKUP(C2123,Kits!C:C,Kits!B:B,"-",0,1),VLOOKUP(C2123,'Pricing source'!B:C,2,0))</f>
        <v>4010869267144</v>
      </c>
      <c r="C2123" s="530" t="s">
        <v>748</v>
      </c>
      <c r="D2123" s="530"/>
      <c r="E2123" s="504" t="s">
        <v>2426</v>
      </c>
      <c r="F2123" s="505">
        <f>IFERROR(IF(MID(C2123,1,3)="KIT",VLOOKUP(C2123,Kits!C:P,14,0),VLOOKUP(C2123,'Pricing source'!B:L,3,0)),0)</f>
        <v>873</v>
      </c>
      <c r="G2123" s="550"/>
    </row>
    <row r="2124" spans="1:7">
      <c r="A2124" s="548"/>
      <c r="B2124" s="503" t="str">
        <f>IF(MID(C2124,1,3)="KIT",_xlfn.XLOOKUP(C2124,Kits!C:C,Kits!B:B,"-",0,1),VLOOKUP(C2124,'Pricing source'!B:C,2,0))</f>
        <v>4010869267151</v>
      </c>
      <c r="C2124" s="530" t="s">
        <v>749</v>
      </c>
      <c r="D2124" s="530"/>
      <c r="E2124" s="504" t="s">
        <v>2427</v>
      </c>
      <c r="F2124" s="505">
        <f>IFERROR(IF(MID(C2124,1,3)="KIT",VLOOKUP(C2124,Kits!C:P,14,0),VLOOKUP(C2124,'Pricing source'!B:L,3,0)),0)</f>
        <v>918</v>
      </c>
      <c r="G2124" s="550"/>
    </row>
    <row r="2125" spans="1:7">
      <c r="A2125" s="548"/>
      <c r="B2125" s="503" t="str">
        <f>IF(MID(C2125,1,3)="KIT",_xlfn.XLOOKUP(C2125,Kits!C:C,Kits!B:B,"-",0,1),VLOOKUP(C2125,'Pricing source'!B:C,2,0))</f>
        <v>4010869267168</v>
      </c>
      <c r="C2125" s="530" t="s">
        <v>750</v>
      </c>
      <c r="D2125" s="530"/>
      <c r="E2125" s="504" t="s">
        <v>2428</v>
      </c>
      <c r="F2125" s="505">
        <f>IFERROR(IF(MID(C2125,1,3)="KIT",VLOOKUP(C2125,Kits!C:P,14,0),VLOOKUP(C2125,'Pricing source'!B:L,3,0)),0)</f>
        <v>1617</v>
      </c>
      <c r="G2125" s="550"/>
    </row>
    <row r="2126" spans="1:7">
      <c r="A2126" s="548"/>
      <c r="B2126" s="503" t="str">
        <f>IF(MID(C2126,1,3)="KIT",_xlfn.XLOOKUP(C2126,Kits!C:C,Kits!B:B,"-",0,1),VLOOKUP(C2126,'Pricing source'!B:C,2,0))</f>
        <v>4010869370219</v>
      </c>
      <c r="C2126" s="530" t="s">
        <v>309</v>
      </c>
      <c r="D2126" s="530"/>
      <c r="E2126" s="504" t="s">
        <v>2429</v>
      </c>
      <c r="F2126" s="505" t="str">
        <f>IFERROR(IF(MID(C2126,1,3)="KIT",VLOOKUP(C2126,Kits!C:P,14,0),VLOOKUP(C2126,'Pricing source'!B:L,3,0)),0)</f>
        <v/>
      </c>
      <c r="G2126" s="550"/>
    </row>
    <row r="2127" spans="1:7">
      <c r="A2127" s="548"/>
      <c r="B2127" s="503" t="str">
        <f>IF(MID(C2127,1,3)="KIT",_xlfn.XLOOKUP(C2127,Kits!C:C,Kits!B:B,"-",0,1),VLOOKUP(C2127,'Pricing source'!B:C,2,0))</f>
        <v>4010869370004</v>
      </c>
      <c r="C2127" s="530" t="s">
        <v>310</v>
      </c>
      <c r="D2127" s="530"/>
      <c r="E2127" s="504" t="s">
        <v>2430</v>
      </c>
      <c r="F2127" s="505" t="str">
        <f>IFERROR(IF(MID(C2127,1,3)="KIT",VLOOKUP(C2127,Kits!C:P,14,0),VLOOKUP(C2127,'Pricing source'!B:L,3,0)),0)</f>
        <v/>
      </c>
      <c r="G2127" s="550"/>
    </row>
    <row r="2128" spans="1:7">
      <c r="A2128" s="548"/>
      <c r="B2128" s="527" t="str">
        <f>IF(MID(C2128,1,3)="KIT",_xlfn.XLOOKUP(C2128,Kits!C:C,Kits!B:B,"-",0,1),VLOOKUP(C2128,'Pricing source'!B:C,2,0))</f>
        <v>4010869353557</v>
      </c>
      <c r="C2128" s="532" t="s">
        <v>311</v>
      </c>
      <c r="D2128" s="532"/>
      <c r="E2128" s="510" t="s">
        <v>2431</v>
      </c>
      <c r="F2128" s="511" t="str">
        <f>IFERROR(IF(MID(C2128,1,3)="KIT",VLOOKUP(C2128,Kits!C:P,14,0),VLOOKUP(C2128,'Pricing source'!B:L,3,0)),0)</f>
        <v/>
      </c>
      <c r="G2128" s="550"/>
    </row>
    <row r="2129" spans="1:7">
      <c r="A2129" s="548"/>
      <c r="B2129" s="552" t="s">
        <v>1049</v>
      </c>
      <c r="C2129" s="550"/>
      <c r="D2129" s="552"/>
      <c r="E2129" s="550"/>
      <c r="F2129" s="558"/>
      <c r="G2129" s="550"/>
    </row>
    <row r="2130" spans="1:7">
      <c r="A2130" s="788" t="s">
        <v>2666</v>
      </c>
      <c r="B2130" s="552"/>
      <c r="C2130" s="552"/>
      <c r="D2130" s="552"/>
      <c r="E2130" s="550"/>
      <c r="F2130" s="558"/>
      <c r="G2130" s="550"/>
    </row>
    <row r="2131" spans="1:7">
      <c r="A2131" s="548"/>
      <c r="B2131" s="499" t="str">
        <f>IF(MID(C2131,1,3)="KIT",_xlfn.XLOOKUP(C2131,Kits!C:C,Kits!B:B,"-",0,1),VLOOKUP(C2131,'Pricing source'!B:C,2,0))</f>
        <v>4010869181549</v>
      </c>
      <c r="C2131" s="529" t="s">
        <v>612</v>
      </c>
      <c r="D2131" s="529"/>
      <c r="E2131" s="501" t="s">
        <v>1324</v>
      </c>
      <c r="F2131" s="502">
        <f>IFERROR(IF(MID(C2131,1,3)="KIT",VLOOKUP(C2131,Kits!C:P,14,0),VLOOKUP(C2131,'Pricing source'!B:L,3,0)),0)</f>
        <v>544</v>
      </c>
      <c r="G2131" s="550"/>
    </row>
    <row r="2132" spans="1:7">
      <c r="A2132" s="548"/>
      <c r="B2132" s="503" t="str">
        <f>IF(MID(C2132,1,3)="KIT",_xlfn.XLOOKUP(C2132,Kits!C:C,Kits!B:B,"-",0,1),VLOOKUP(C2132,'Pricing source'!B:C,2,0))</f>
        <v>4010869181556</v>
      </c>
      <c r="C2132" s="530" t="s">
        <v>613</v>
      </c>
      <c r="D2132" s="530"/>
      <c r="E2132" s="504" t="s">
        <v>1325</v>
      </c>
      <c r="F2132" s="505">
        <f>IFERROR(IF(MID(C2132,1,3)="KIT",VLOOKUP(C2132,Kits!C:P,14,0),VLOOKUP(C2132,'Pricing source'!B:L,3,0)),0)</f>
        <v>546</v>
      </c>
      <c r="G2132" s="550"/>
    </row>
    <row r="2133" spans="1:7">
      <c r="A2133" s="548"/>
      <c r="B2133" s="503" t="str">
        <f>IF(MID(C2133,1,3)="KIT",_xlfn.XLOOKUP(C2133,Kits!C:C,Kits!B:B,"-",0,1),VLOOKUP(C2133,'Pricing source'!B:C,2,0))</f>
        <v>4010869181563</v>
      </c>
      <c r="C2133" s="530" t="s">
        <v>611</v>
      </c>
      <c r="D2133" s="530"/>
      <c r="E2133" s="504" t="s">
        <v>2432</v>
      </c>
      <c r="F2133" s="505">
        <f>IFERROR(IF(MID(C2133,1,3)="KIT",VLOOKUP(C2133,Kits!C:P,14,0),VLOOKUP(C2133,'Pricing source'!B:L,3,0)),0)</f>
        <v>355</v>
      </c>
      <c r="G2133" s="550"/>
    </row>
    <row r="2134" spans="1:7">
      <c r="A2134" s="548"/>
      <c r="B2134" s="527" t="str">
        <f>IF(MID(C2134,1,3)="KIT",_xlfn.XLOOKUP(C2134,Kits!C:C,Kits!B:B,"-",0,1),VLOOKUP(C2134,'Pricing source'!B:C,2,0))</f>
        <v>4010869213776</v>
      </c>
      <c r="C2134" s="532" t="s">
        <v>706</v>
      </c>
      <c r="D2134" s="532"/>
      <c r="E2134" s="510" t="s">
        <v>2432</v>
      </c>
      <c r="F2134" s="511">
        <f>IFERROR(IF(MID(C2134,1,3)="KIT",VLOOKUP(C2134,Kits!C:P,14,0),VLOOKUP(C2134,'Pricing source'!B:L,3,0)),0)</f>
        <v>322</v>
      </c>
      <c r="G2134" s="550"/>
    </row>
    <row r="2135" spans="1:7">
      <c r="A2135" s="548"/>
      <c r="B2135" s="552" t="s">
        <v>1049</v>
      </c>
      <c r="C2135" s="550"/>
      <c r="D2135" s="552"/>
      <c r="E2135" s="550"/>
      <c r="F2135" s="558"/>
      <c r="G2135" s="550"/>
    </row>
    <row r="2136" spans="1:7">
      <c r="A2136" s="788" t="s">
        <v>2667</v>
      </c>
      <c r="B2136" s="552"/>
      <c r="C2136" s="552"/>
      <c r="D2136" s="552"/>
      <c r="E2136" s="550"/>
      <c r="F2136" s="558"/>
      <c r="G2136" s="550"/>
    </row>
    <row r="2137" spans="1:7">
      <c r="A2137" s="548"/>
      <c r="B2137" s="499" t="str">
        <f>IF(MID(C2137,1,3)="KIT",_xlfn.XLOOKUP(C2137,Kits!C:C,Kits!B:B,"-",0,1),VLOOKUP(C2137,'Pricing source'!B:C,2,0))</f>
        <v>4010869181419</v>
      </c>
      <c r="C2137" s="529" t="s">
        <v>315</v>
      </c>
      <c r="D2137" s="529"/>
      <c r="E2137" s="501" t="s">
        <v>1326</v>
      </c>
      <c r="F2137" s="502">
        <f>IFERROR(IF(MID(C2137,1,3)="KIT",VLOOKUP(C2137,Kits!C:P,14,0),VLOOKUP(C2137,'Pricing source'!B:L,3,0)),0)</f>
        <v>847</v>
      </c>
      <c r="G2137" s="550"/>
    </row>
    <row r="2138" spans="1:7">
      <c r="A2138" s="548"/>
      <c r="B2138" s="527" t="str">
        <f>IF(MID(C2138,1,3)="KIT",_xlfn.XLOOKUP(C2138,Kits!C:C,Kits!B:B,"-",0,1),VLOOKUP(C2138,'Pricing source'!B:C,2,0))</f>
        <v>4010869181426</v>
      </c>
      <c r="C2138" s="532" t="s">
        <v>316</v>
      </c>
      <c r="D2138" s="532"/>
      <c r="E2138" s="510" t="s">
        <v>1327</v>
      </c>
      <c r="F2138" s="511">
        <f>IFERROR(IF(MID(C2138,1,3)="KIT",VLOOKUP(C2138,Kits!C:P,14,0),VLOOKUP(C2138,'Pricing source'!B:L,3,0)),0)</f>
        <v>858</v>
      </c>
      <c r="G2138" s="550"/>
    </row>
    <row r="2139" spans="1:7">
      <c r="A2139" s="548"/>
      <c r="B2139" s="552" t="s">
        <v>1049</v>
      </c>
      <c r="C2139" s="550"/>
      <c r="D2139" s="552"/>
      <c r="E2139" s="550"/>
      <c r="F2139" s="558"/>
      <c r="G2139" s="550"/>
    </row>
    <row r="2140" spans="1:7">
      <c r="A2140" s="788" t="s">
        <v>4625</v>
      </c>
      <c r="B2140" s="552"/>
      <c r="C2140" s="552"/>
      <c r="D2140" s="552"/>
      <c r="E2140" s="550"/>
      <c r="F2140" s="558"/>
      <c r="G2140" s="550"/>
    </row>
    <row r="2141" spans="1:7">
      <c r="A2141" s="548"/>
      <c r="B2141" s="499" t="str">
        <f>IF(MID(C2141,1,3)="KIT",_xlfn.XLOOKUP(C2141,Kits!C:C,Kits!B:B,"-",0,1),VLOOKUP(C2141,'Pricing source'!B:C,2,0))</f>
        <v>5025232625727</v>
      </c>
      <c r="C2141" s="529" t="s">
        <v>595</v>
      </c>
      <c r="D2141" s="529"/>
      <c r="E2141" s="501" t="s">
        <v>4626</v>
      </c>
      <c r="F2141" s="502">
        <f>IFERROR(IF(MID(C2141,1,3)="KIT",VLOOKUP(C2141,Kits!C:P,14,0),VLOOKUP(C2141,'Pricing source'!B:L,3,0)),0)</f>
        <v>277</v>
      </c>
      <c r="G2141" s="550"/>
    </row>
    <row r="2142" spans="1:7">
      <c r="A2142" s="548"/>
      <c r="B2142" s="527" t="str">
        <f>IF(MID(C2142,1,3)="KIT",_xlfn.XLOOKUP(C2142,Kits!C:C,Kits!B:B,"-",0,1),VLOOKUP(C2142,'Pricing source'!B:C,2,0))</f>
        <v>5025232625734</v>
      </c>
      <c r="C2142" s="532" t="s">
        <v>594</v>
      </c>
      <c r="D2142" s="532"/>
      <c r="E2142" s="510" t="s">
        <v>4627</v>
      </c>
      <c r="F2142" s="511">
        <f>IFERROR(IF(MID(C2142,1,3)="KIT",VLOOKUP(C2142,Kits!C:P,14,0),VLOOKUP(C2142,'Pricing source'!B:L,3,0)),0)</f>
        <v>343</v>
      </c>
      <c r="G2142" s="550"/>
    </row>
    <row r="2143" spans="1:7">
      <c r="A2143" s="548"/>
      <c r="B2143" s="552"/>
      <c r="C2143" s="552"/>
      <c r="D2143" s="552"/>
      <c r="E2143" s="550"/>
      <c r="F2143" s="558"/>
      <c r="G2143" s="550"/>
    </row>
    <row r="2144" spans="1:7" ht="18.75">
      <c r="A2144" s="555" t="s">
        <v>2668</v>
      </c>
      <c r="B2144" s="552"/>
      <c r="C2144" s="550"/>
      <c r="D2144" s="552"/>
      <c r="E2144" s="550"/>
      <c r="F2144" s="558"/>
      <c r="G2144" s="550"/>
    </row>
    <row r="2145" spans="1:7" ht="18.75">
      <c r="A2145" s="237"/>
      <c r="B2145" s="237"/>
      <c r="C2145" s="238"/>
      <c r="D2145" s="237"/>
      <c r="E2145" s="238"/>
      <c r="F2145" s="237"/>
      <c r="G2145" s="550"/>
    </row>
    <row r="2146" spans="1:7">
      <c r="A2146" s="548"/>
      <c r="B2146" s="552" t="s">
        <v>1049</v>
      </c>
      <c r="C2146" s="550"/>
      <c r="D2146" s="552"/>
      <c r="E2146" s="550"/>
      <c r="F2146" s="558"/>
      <c r="G2146" s="550"/>
    </row>
    <row r="2147" spans="1:7">
      <c r="A2147" s="788" t="s">
        <v>2669</v>
      </c>
      <c r="B2147" s="552"/>
      <c r="C2147" s="552"/>
      <c r="D2147" s="552"/>
      <c r="E2147" s="550"/>
      <c r="F2147" s="558"/>
      <c r="G2147" s="550"/>
    </row>
    <row r="2148" spans="1:7">
      <c r="A2148" s="548"/>
      <c r="B2148" s="499" t="str">
        <f>IF(MID(C2148,1,3)="KIT",_xlfn.XLOOKUP(C2148,Kits!C:C,Kits!B:B,"-",0,1),VLOOKUP(C2148,'Pricing source'!B:C,2,0))</f>
        <v>5025232910809</v>
      </c>
      <c r="C2148" s="529" t="s">
        <v>333</v>
      </c>
      <c r="D2148" s="529"/>
      <c r="E2148" s="501" t="s">
        <v>2433</v>
      </c>
      <c r="F2148" s="502">
        <f>IFERROR(IF(MID(C2148,1,3)="KIT",VLOOKUP(C2148,Kits!C:P,14,0),VLOOKUP(C2148,'Pricing source'!B:L,3,0)),0)</f>
        <v>188</v>
      </c>
      <c r="G2148" s="550"/>
    </row>
    <row r="2149" spans="1:7">
      <c r="A2149" s="548"/>
      <c r="B2149" s="503" t="str">
        <f>IF(MID(C2149,1,3)="KIT",_xlfn.XLOOKUP(C2149,Kits!C:C,Kits!B:B,"-",0,1),VLOOKUP(C2149,'Pricing source'!B:C,2,0))</f>
        <v>5025232910816</v>
      </c>
      <c r="C2149" s="530" t="s">
        <v>334</v>
      </c>
      <c r="D2149" s="530"/>
      <c r="E2149" s="504" t="s">
        <v>2434</v>
      </c>
      <c r="F2149" s="505">
        <f>IFERROR(IF(MID(C2149,1,3)="KIT",VLOOKUP(C2149,Kits!C:P,14,0),VLOOKUP(C2149,'Pricing source'!B:L,3,0)),0)</f>
        <v>213</v>
      </c>
      <c r="G2149" s="550"/>
    </row>
    <row r="2150" spans="1:7">
      <c r="A2150" s="548"/>
      <c r="B2150" s="503" t="str">
        <f>IF(MID(C2150,1,3)="KIT",_xlfn.XLOOKUP(C2150,Kits!C:C,Kits!B:B,"-",0,1),VLOOKUP(C2150,'Pricing source'!B:C,2,0))</f>
        <v>5025232910823</v>
      </c>
      <c r="C2150" s="530" t="s">
        <v>335</v>
      </c>
      <c r="D2150" s="530"/>
      <c r="E2150" s="504" t="s">
        <v>2435</v>
      </c>
      <c r="F2150" s="505">
        <f>IFERROR(IF(MID(C2150,1,3)="KIT",VLOOKUP(C2150,Kits!C:P,14,0),VLOOKUP(C2150,'Pricing source'!B:L,3,0)),0)</f>
        <v>294</v>
      </c>
      <c r="G2150" s="550"/>
    </row>
    <row r="2151" spans="1:7">
      <c r="A2151" s="548"/>
      <c r="B2151" s="503" t="str">
        <f>IF(MID(C2151,1,3)="KIT",_xlfn.XLOOKUP(C2151,Kits!C:C,Kits!B:B,"-",0,1),VLOOKUP(C2151,'Pricing source'!B:C,2,0))</f>
        <v>5025232948093</v>
      </c>
      <c r="C2151" s="530" t="s">
        <v>330</v>
      </c>
      <c r="D2151" s="530"/>
      <c r="E2151" s="504" t="s">
        <v>2436</v>
      </c>
      <c r="F2151" s="505">
        <f>IFERROR(IF(MID(C2151,1,3)="KIT",VLOOKUP(C2151,Kits!C:P,14,0),VLOOKUP(C2151,'Pricing source'!B:L,3,0)),0)</f>
        <v>188</v>
      </c>
      <c r="G2151" s="550"/>
    </row>
    <row r="2152" spans="1:7">
      <c r="A2152" s="548"/>
      <c r="B2152" s="503" t="str">
        <f>IF(MID(C2152,1,3)="KIT",_xlfn.XLOOKUP(C2152,Kits!C:C,Kits!B:B,"-",0,1),VLOOKUP(C2152,'Pricing source'!B:C,2,0))</f>
        <v>5025232948109</v>
      </c>
      <c r="C2152" s="530" t="s">
        <v>331</v>
      </c>
      <c r="D2152" s="530"/>
      <c r="E2152" s="504" t="s">
        <v>2437</v>
      </c>
      <c r="F2152" s="505">
        <f>IFERROR(IF(MID(C2152,1,3)="KIT",VLOOKUP(C2152,Kits!C:P,14,0),VLOOKUP(C2152,'Pricing source'!B:L,3,0)),0)</f>
        <v>213</v>
      </c>
      <c r="G2152" s="550"/>
    </row>
    <row r="2153" spans="1:7">
      <c r="A2153" s="548"/>
      <c r="B2153" s="503" t="str">
        <f>IF(MID(C2153,1,3)="KIT",_xlfn.XLOOKUP(C2153,Kits!C:C,Kits!B:B,"-",0,1),VLOOKUP(C2153,'Pricing source'!B:C,2,0))</f>
        <v>5025232948116</v>
      </c>
      <c r="C2153" s="530" t="s">
        <v>332</v>
      </c>
      <c r="D2153" s="530"/>
      <c r="E2153" s="504" t="s">
        <v>2438</v>
      </c>
      <c r="F2153" s="505">
        <f>IFERROR(IF(MID(C2153,1,3)="KIT",VLOOKUP(C2153,Kits!C:P,14,0),VLOOKUP(C2153,'Pricing source'!B:L,3,0)),0)</f>
        <v>294</v>
      </c>
      <c r="G2153" s="550"/>
    </row>
    <row r="2154" spans="1:7">
      <c r="A2154" s="548"/>
      <c r="B2154" s="503" t="str">
        <f>IF(MID(C2154,1,3)="KIT",_xlfn.XLOOKUP(C2154,Kits!C:C,Kits!B:B,"-",0,1),VLOOKUP(C2154,'Pricing source'!B:C,2,0))</f>
        <v>5025232880621</v>
      </c>
      <c r="C2154" s="530" t="s">
        <v>336</v>
      </c>
      <c r="D2154" s="530"/>
      <c r="E2154" s="504" t="s">
        <v>2439</v>
      </c>
      <c r="F2154" s="505">
        <f>IFERROR(IF(MID(C2154,1,3)="KIT",VLOOKUP(C2154,Kits!C:P,14,0),VLOOKUP(C2154,'Pricing source'!B:L,3,0)),0)</f>
        <v>188</v>
      </c>
      <c r="G2154" s="550"/>
    </row>
    <row r="2155" spans="1:7">
      <c r="A2155" s="548"/>
      <c r="B2155" s="503" t="str">
        <f>IF(MID(C2155,1,3)="KIT",_xlfn.XLOOKUP(C2155,Kits!C:C,Kits!B:B,"-",0,1),VLOOKUP(C2155,'Pricing source'!B:C,2,0))</f>
        <v>5025232804412</v>
      </c>
      <c r="C2155" s="530" t="s">
        <v>307</v>
      </c>
      <c r="D2155" s="530"/>
      <c r="E2155" s="504" t="s">
        <v>2440</v>
      </c>
      <c r="F2155" s="505">
        <f>IFERROR(IF(MID(C2155,1,3)="KIT",VLOOKUP(C2155,Kits!C:P,14,0),VLOOKUP(C2155,'Pricing source'!B:L,3,0)),0)</f>
        <v>194</v>
      </c>
      <c r="G2155" s="550"/>
    </row>
    <row r="2156" spans="1:7">
      <c r="A2156" s="548"/>
      <c r="B2156" s="503" t="str">
        <f>IF(MID(C2156,1,3)="KIT",_xlfn.XLOOKUP(C2156,Kits!C:C,Kits!B:B,"-",0,1),VLOOKUP(C2156,'Pricing source'!B:C,2,0))</f>
        <v>5025232604012</v>
      </c>
      <c r="C2156" s="530" t="s">
        <v>708</v>
      </c>
      <c r="D2156" s="530"/>
      <c r="E2156" s="504" t="s">
        <v>2441</v>
      </c>
      <c r="F2156" s="505">
        <f>IFERROR(IF(MID(C2156,1,3)="KIT",VLOOKUP(C2156,Kits!C:P,14,0),VLOOKUP(C2156,'Pricing source'!B:L,3,0)),0)</f>
        <v>155</v>
      </c>
      <c r="G2156" s="550"/>
    </row>
    <row r="2157" spans="1:7">
      <c r="A2157" s="548"/>
      <c r="B2157" s="503" t="str">
        <f>IF(MID(C2157,1,3)="KIT",_xlfn.XLOOKUP(C2157,Kits!C:C,Kits!B:B,"-",0,1),VLOOKUP(C2157,'Pricing source'!B:C,2,0))</f>
        <v>5025232604029</v>
      </c>
      <c r="C2157" s="530" t="s">
        <v>709</v>
      </c>
      <c r="D2157" s="530"/>
      <c r="E2157" s="504" t="s">
        <v>2442</v>
      </c>
      <c r="F2157" s="505">
        <f>IFERROR(IF(MID(C2157,1,3)="KIT",VLOOKUP(C2157,Kits!C:P,14,0),VLOOKUP(C2157,'Pricing source'!B:L,3,0)),0)</f>
        <v>113</v>
      </c>
      <c r="G2157" s="550"/>
    </row>
    <row r="2158" spans="1:7">
      <c r="A2158" s="548"/>
      <c r="B2158" s="503" t="str">
        <f>IF(MID(C2158,1,3)="KIT",_xlfn.XLOOKUP(C2158,Kits!C:C,Kits!B:B,"-",0,1),VLOOKUP(C2158,'Pricing source'!B:C,2,0))</f>
        <v>4010869201797</v>
      </c>
      <c r="C2158" s="530" t="s">
        <v>645</v>
      </c>
      <c r="D2158" s="530"/>
      <c r="E2158" s="504" t="s">
        <v>2443</v>
      </c>
      <c r="F2158" s="505">
        <f>IFERROR(IF(MID(C2158,1,3)="KIT",VLOOKUP(C2158,Kits!C:P,14,0),VLOOKUP(C2158,'Pricing source'!B:L,3,0)),0)</f>
        <v>285</v>
      </c>
      <c r="G2158" s="550"/>
    </row>
    <row r="2159" spans="1:7">
      <c r="A2159" s="548"/>
      <c r="B2159" s="503" t="str">
        <f>IF(MID(C2159,1,3)="KIT",_xlfn.XLOOKUP(C2159,Kits!C:C,Kits!B:B,"-",0,1),VLOOKUP(C2159,'Pricing source'!B:C,2,0))</f>
        <v>5025232883554</v>
      </c>
      <c r="C2159" s="530" t="s">
        <v>337</v>
      </c>
      <c r="D2159" s="530"/>
      <c r="E2159" s="504" t="s">
        <v>2444</v>
      </c>
      <c r="F2159" s="505">
        <f>IFERROR(IF(MID(C2159,1,3)="KIT",VLOOKUP(C2159,Kits!C:P,14,0),VLOOKUP(C2159,'Pricing source'!B:L,3,0)),0)</f>
        <v>129</v>
      </c>
      <c r="G2159" s="550"/>
    </row>
    <row r="2160" spans="1:7">
      <c r="A2160" s="548"/>
      <c r="B2160" s="503" t="str">
        <f>IF(MID(C2160,1,3)="KIT",_xlfn.XLOOKUP(C2160,Kits!C:C,Kits!B:B,"-",0,1),VLOOKUP(C2160,'Pricing source'!B:C,2,0))</f>
        <v>5025232910601</v>
      </c>
      <c r="C2160" s="530" t="s">
        <v>339</v>
      </c>
      <c r="D2160" s="530"/>
      <c r="E2160" s="504" t="s">
        <v>2445</v>
      </c>
      <c r="F2160" s="505">
        <f>IFERROR(IF(MID(C2160,1,3)="KIT",VLOOKUP(C2160,Kits!C:P,14,0),VLOOKUP(C2160,'Pricing source'!B:L,3,0)),0)</f>
        <v>147</v>
      </c>
      <c r="G2160" s="550"/>
    </row>
    <row r="2161" spans="1:7">
      <c r="A2161" s="548"/>
      <c r="B2161" s="503" t="str">
        <f>IF(MID(C2161,1,3)="KIT",_xlfn.XLOOKUP(C2161,Kits!C:C,Kits!B:B,"-",0,1),VLOOKUP(C2161,'Pricing source'!B:C,2,0))</f>
        <v>5025232883592</v>
      </c>
      <c r="C2161" s="530" t="s">
        <v>340</v>
      </c>
      <c r="D2161" s="530"/>
      <c r="E2161" s="504" t="s">
        <v>2446</v>
      </c>
      <c r="F2161" s="505">
        <f>IFERROR(IF(MID(C2161,1,3)="KIT",VLOOKUP(C2161,Kits!C:P,14,0),VLOOKUP(C2161,'Pricing source'!B:L,3,0)),0)</f>
        <v>129</v>
      </c>
      <c r="G2161" s="550"/>
    </row>
    <row r="2162" spans="1:7">
      <c r="A2162" s="548"/>
      <c r="B2162" s="503" t="str">
        <f>IF(MID(C2162,1,3)="KIT",_xlfn.XLOOKUP(C2162,Kits!C:C,Kits!B:B,"-",0,1),VLOOKUP(C2162,'Pricing source'!B:C,2,0))</f>
        <v>5025232883585</v>
      </c>
      <c r="C2162" s="530" t="s">
        <v>646</v>
      </c>
      <c r="D2162" s="530"/>
      <c r="E2162" s="504" t="s">
        <v>2447</v>
      </c>
      <c r="F2162" s="505">
        <f>IFERROR(IF(MID(C2162,1,3)="KIT",VLOOKUP(C2162,Kits!C:P,14,0),VLOOKUP(C2162,'Pricing source'!B:L,3,0)),0)</f>
        <v>144</v>
      </c>
      <c r="G2162" s="550"/>
    </row>
    <row r="2163" spans="1:7">
      <c r="A2163" s="548"/>
      <c r="B2163" s="503" t="str">
        <f>IF(MID(C2163,1,3)="KIT",_xlfn.XLOOKUP(C2163,Kits!C:C,Kits!B:B,"-",0,1),VLOOKUP(C2163,'Pricing source'!B:C,2,0))</f>
        <v>5025232883578</v>
      </c>
      <c r="C2163" s="530" t="s">
        <v>647</v>
      </c>
      <c r="D2163" s="530"/>
      <c r="E2163" s="504" t="s">
        <v>2448</v>
      </c>
      <c r="F2163" s="505">
        <f>IFERROR(IF(MID(C2163,1,3)="KIT",VLOOKUP(C2163,Kits!C:P,14,0),VLOOKUP(C2163,'Pricing source'!B:L,3,0)),0)</f>
        <v>180</v>
      </c>
      <c r="G2163" s="550"/>
    </row>
    <row r="2164" spans="1:7">
      <c r="A2164" s="548"/>
      <c r="B2164" s="503" t="str">
        <f>IF(MID(C2164,1,3)="KIT",_xlfn.XLOOKUP(C2164,Kits!C:C,Kits!B:B,"-",0,1),VLOOKUP(C2164,'Pricing source'!B:C,2,0))</f>
        <v>5025232940257</v>
      </c>
      <c r="C2164" s="530" t="s">
        <v>338</v>
      </c>
      <c r="D2164" s="530"/>
      <c r="E2164" s="504" t="s">
        <v>1328</v>
      </c>
      <c r="F2164" s="505">
        <f>IFERROR(IF(MID(C2164,1,3)="KIT",VLOOKUP(C2164,Kits!C:P,14,0),VLOOKUP(C2164,'Pricing source'!B:L,3,0)),0)</f>
        <v>127</v>
      </c>
      <c r="G2164" s="550"/>
    </row>
    <row r="2165" spans="1:7">
      <c r="A2165" s="548"/>
      <c r="B2165" s="503" t="str">
        <f>IF(MID(C2165,1,3)="KIT",_xlfn.XLOOKUP(C2165,Kits!C:C,Kits!B:B,"-",0,1),VLOOKUP(C2165,'Pricing source'!B:C,2,0))</f>
        <v>5025232883608</v>
      </c>
      <c r="C2165" s="530" t="s">
        <v>341</v>
      </c>
      <c r="D2165" s="530"/>
      <c r="E2165" s="504" t="s">
        <v>2449</v>
      </c>
      <c r="F2165" s="505">
        <f>IFERROR(IF(MID(C2165,1,3)="KIT",VLOOKUP(C2165,Kits!C:P,14,0),VLOOKUP(C2165,'Pricing source'!B:L,3,0)),0)</f>
        <v>123</v>
      </c>
      <c r="G2165" s="550"/>
    </row>
    <row r="2166" spans="1:7">
      <c r="A2166" s="548"/>
      <c r="B2166" s="503" t="str">
        <f>IF(MID(C2166,1,3)="KIT",_xlfn.XLOOKUP(C2166,Kits!C:C,Kits!B:B,"-",0,1),VLOOKUP(C2166,'Pricing source'!B:C,2,0))</f>
        <v>5025232829484</v>
      </c>
      <c r="C2166" s="530" t="s">
        <v>308</v>
      </c>
      <c r="D2166" s="530"/>
      <c r="E2166" s="504" t="s">
        <v>2450</v>
      </c>
      <c r="F2166" s="505">
        <f>IFERROR(IF(MID(C2166,1,3)="KIT",VLOOKUP(C2166,Kits!C:P,14,0),VLOOKUP(C2166,'Pricing source'!B:L,3,0)),0)</f>
        <v>135</v>
      </c>
      <c r="G2166" s="550"/>
    </row>
    <row r="2167" spans="1:7">
      <c r="A2167" s="548"/>
      <c r="B2167" s="527" t="str">
        <f>IF(MID(C2167,1,3)="KIT",_xlfn.XLOOKUP(C2167,Kits!C:C,Kits!B:B,"-",0,1),VLOOKUP(C2167,'Pricing source'!B:C,2,0))</f>
        <v>5025232829514</v>
      </c>
      <c r="C2167" s="532" t="s">
        <v>710</v>
      </c>
      <c r="D2167" s="532"/>
      <c r="E2167" s="510" t="s">
        <v>2451</v>
      </c>
      <c r="F2167" s="511">
        <f>IFERROR(IF(MID(C2167,1,3)="KIT",VLOOKUP(C2167,Kits!C:P,14,0),VLOOKUP(C2167,'Pricing source'!B:L,3,0)),0)</f>
        <v>222</v>
      </c>
      <c r="G2167" s="550"/>
    </row>
    <row r="2168" spans="1:7">
      <c r="A2168" s="548"/>
      <c r="B2168" s="552" t="s">
        <v>1049</v>
      </c>
      <c r="C2168" s="550"/>
      <c r="D2168" s="552"/>
      <c r="E2168" s="550"/>
      <c r="F2168" s="558"/>
      <c r="G2168" s="550"/>
    </row>
    <row r="2169" spans="1:7">
      <c r="A2169" s="788" t="s">
        <v>1396</v>
      </c>
      <c r="B2169" s="552"/>
      <c r="C2169" s="552"/>
      <c r="D2169" s="552"/>
      <c r="E2169" s="550"/>
      <c r="F2169" s="558"/>
      <c r="G2169" s="550"/>
    </row>
    <row r="2170" spans="1:7">
      <c r="A2170" s="548"/>
      <c r="B2170" s="499" t="str">
        <f>IF(MID(C2170,1,3)="KIT",_xlfn.XLOOKUP(C2170,Kits!C:C,Kits!B:B,"-",0,1),VLOOKUP(C2170,'Pricing source'!B:C,2,0))</f>
        <v>4010869266819</v>
      </c>
      <c r="C2170" s="529" t="s">
        <v>346</v>
      </c>
      <c r="D2170" s="529"/>
      <c r="E2170" s="501" t="s">
        <v>2452</v>
      </c>
      <c r="F2170" s="502">
        <f>IFERROR(IF(MID(C2170,1,3)="KIT",VLOOKUP(C2170,Kits!C:P,14,0),VLOOKUP(C2170,'Pricing source'!B:L,3,0)),0)</f>
        <v>345</v>
      </c>
      <c r="G2170" s="550"/>
    </row>
    <row r="2171" spans="1:7">
      <c r="A2171" s="548"/>
      <c r="B2171" s="503" t="str">
        <f>IF(MID(C2171,1,3)="KIT",_xlfn.XLOOKUP(C2171,Kits!C:C,Kits!B:B,"-",0,1),VLOOKUP(C2171,'Pricing source'!B:C,2,0))</f>
        <v>4010869266826</v>
      </c>
      <c r="C2171" s="530" t="s">
        <v>347</v>
      </c>
      <c r="D2171" s="530"/>
      <c r="E2171" s="504" t="s">
        <v>2453</v>
      </c>
      <c r="F2171" s="505">
        <f>IFERROR(IF(MID(C2171,1,3)="KIT",VLOOKUP(C2171,Kits!C:P,14,0),VLOOKUP(C2171,'Pricing source'!B:L,3,0)),0)</f>
        <v>377</v>
      </c>
      <c r="G2171" s="550"/>
    </row>
    <row r="2172" spans="1:7">
      <c r="A2172" s="548"/>
      <c r="B2172" s="503" t="str">
        <f>IF(MID(C2172,1,3)="KIT",_xlfn.XLOOKUP(C2172,Kits!C:C,Kits!B:B,"-",0,1),VLOOKUP(C2172,'Pricing source'!B:C,2,0))</f>
        <v>4010869350419</v>
      </c>
      <c r="C2172" s="530" t="s">
        <v>348</v>
      </c>
      <c r="D2172" s="530"/>
      <c r="E2172" s="504" t="s">
        <v>2454</v>
      </c>
      <c r="F2172" s="505">
        <f>IFERROR(IF(MID(C2172,1,3)="KIT",VLOOKUP(C2172,Kits!C:P,14,0),VLOOKUP(C2172,'Pricing source'!B:L,3,0)),0)</f>
        <v>163</v>
      </c>
      <c r="G2172" s="550"/>
    </row>
    <row r="2173" spans="1:7">
      <c r="A2173" s="548"/>
      <c r="B2173" s="503" t="str">
        <f>IF(MID(C2173,1,3)="KIT",_xlfn.XLOOKUP(C2173,Kits!C:C,Kits!B:B,"-",0,1),VLOOKUP(C2173,'Pricing source'!B:C,2,0))</f>
        <v>4010869266796</v>
      </c>
      <c r="C2173" s="530" t="s">
        <v>756</v>
      </c>
      <c r="D2173" s="530"/>
      <c r="E2173" s="504" t="s">
        <v>2455</v>
      </c>
      <c r="F2173" s="505">
        <f>IFERROR(IF(MID(C2173,1,3)="KIT",VLOOKUP(C2173,Kits!C:P,14,0),VLOOKUP(C2173,'Pricing source'!B:L,3,0)),0)</f>
        <v>355</v>
      </c>
      <c r="G2173" s="550"/>
    </row>
    <row r="2174" spans="1:7">
      <c r="A2174" s="548"/>
      <c r="B2174" s="503" t="str">
        <f>IF(MID(C2174,1,3)="KIT",_xlfn.XLOOKUP(C2174,Kits!C:C,Kits!B:B,"-",0,1),VLOOKUP(C2174,'Pricing source'!B:C,2,0))</f>
        <v>4010869266802</v>
      </c>
      <c r="C2174" s="530" t="s">
        <v>757</v>
      </c>
      <c r="D2174" s="530"/>
      <c r="E2174" s="504" t="s">
        <v>2456</v>
      </c>
      <c r="F2174" s="505">
        <f>IFERROR(IF(MID(C2174,1,3)="KIT",VLOOKUP(C2174,Kits!C:P,14,0),VLOOKUP(C2174,'Pricing source'!B:L,3,0)),0)</f>
        <v>388</v>
      </c>
      <c r="G2174" s="550"/>
    </row>
    <row r="2175" spans="1:7">
      <c r="A2175" s="548"/>
      <c r="B2175" s="503" t="str">
        <f>IF(MID(C2175,1,3)="KIT",_xlfn.XLOOKUP(C2175,Kits!C:C,Kits!B:B,"-",0,1),VLOOKUP(C2175,'Pricing source'!B:C,2,0))</f>
        <v>4010869350792</v>
      </c>
      <c r="C2175" s="530" t="s">
        <v>357</v>
      </c>
      <c r="D2175" s="530"/>
      <c r="E2175" s="504" t="s">
        <v>2457</v>
      </c>
      <c r="F2175" s="505">
        <f>IFERROR(IF(MID(C2175,1,3)="KIT",VLOOKUP(C2175,Kits!C:P,14,0),VLOOKUP(C2175,'Pricing source'!B:L,3,0)),0)</f>
        <v>37</v>
      </c>
      <c r="G2175" s="550"/>
    </row>
    <row r="2176" spans="1:7">
      <c r="A2176" s="548"/>
      <c r="B2176" s="503" t="str">
        <f>IF(MID(C2176,1,3)="KIT",_xlfn.XLOOKUP(C2176,Kits!C:C,Kits!B:B,"-",0,1),VLOOKUP(C2176,'Pricing source'!B:C,2,0))</f>
        <v>3606489420925</v>
      </c>
      <c r="C2176" s="530" t="s">
        <v>358</v>
      </c>
      <c r="D2176" s="530"/>
      <c r="E2176" s="504" t="s">
        <v>2458</v>
      </c>
      <c r="F2176" s="505">
        <f>IFERROR(IF(MID(C2176,1,3)="KIT",VLOOKUP(C2176,Kits!C:P,14,0),VLOOKUP(C2176,'Pricing source'!B:L,3,0)),0)</f>
        <v>37</v>
      </c>
      <c r="G2176" s="550"/>
    </row>
    <row r="2177" spans="1:7">
      <c r="A2177" s="548"/>
      <c r="B2177" s="503" t="str">
        <f>IF(MID(C2177,1,3)="KIT",_xlfn.XLOOKUP(C2177,Kits!C:C,Kits!B:B,"-",0,1),VLOOKUP(C2177,'Pricing source'!B:C,2,0))</f>
        <v>4010869350815</v>
      </c>
      <c r="C2177" s="530" t="s">
        <v>359</v>
      </c>
      <c r="D2177" s="530"/>
      <c r="E2177" s="504" t="s">
        <v>2459</v>
      </c>
      <c r="F2177" s="505">
        <f>IFERROR(IF(MID(C2177,1,3)="KIT",VLOOKUP(C2177,Kits!C:P,14,0),VLOOKUP(C2177,'Pricing source'!B:L,3,0)),0)</f>
        <v>63</v>
      </c>
      <c r="G2177" s="550"/>
    </row>
    <row r="2178" spans="1:7">
      <c r="A2178" s="548"/>
      <c r="B2178" s="503" t="str">
        <f>IF(MID(C2178,1,3)="KIT",_xlfn.XLOOKUP(C2178,Kits!C:C,Kits!B:B,"-",0,1),VLOOKUP(C2178,'Pricing source'!B:C,2,0))</f>
        <v>4010869350822</v>
      </c>
      <c r="C2178" s="530" t="s">
        <v>360</v>
      </c>
      <c r="D2178" s="530"/>
      <c r="E2178" s="504" t="s">
        <v>2460</v>
      </c>
      <c r="F2178" s="505">
        <f>IFERROR(IF(MID(C2178,1,3)="KIT",VLOOKUP(C2178,Kits!C:P,14,0),VLOOKUP(C2178,'Pricing source'!B:L,3,0)),0)</f>
        <v>53</v>
      </c>
      <c r="G2178" s="550"/>
    </row>
    <row r="2179" spans="1:7">
      <c r="A2179" s="548"/>
      <c r="B2179" s="503" t="str">
        <f>IF(MID(C2179,1,3)="KIT",_xlfn.XLOOKUP(C2179,Kits!C:C,Kits!B:B,"-",0,1),VLOOKUP(C2179,'Pricing source'!B:C,2,0))</f>
        <v>4010869350839</v>
      </c>
      <c r="C2179" s="530" t="s">
        <v>361</v>
      </c>
      <c r="D2179" s="530"/>
      <c r="E2179" s="504" t="s">
        <v>2461</v>
      </c>
      <c r="F2179" s="505">
        <f>IFERROR(IF(MID(C2179,1,3)="KIT",VLOOKUP(C2179,Kits!C:P,14,0),VLOOKUP(C2179,'Pricing source'!B:L,3,0)),0)</f>
        <v>53</v>
      </c>
      <c r="G2179" s="550"/>
    </row>
    <row r="2180" spans="1:7">
      <c r="A2180" s="548"/>
      <c r="B2180" s="503" t="str">
        <f>IF(MID(C2180,1,3)="KIT",_xlfn.XLOOKUP(C2180,Kits!C:C,Kits!B:B,"-",0,1),VLOOKUP(C2180,'Pricing source'!B:C,2,0))</f>
        <v>4010869350846</v>
      </c>
      <c r="C2180" s="530" t="s">
        <v>362</v>
      </c>
      <c r="D2180" s="530"/>
      <c r="E2180" s="504" t="s">
        <v>2462</v>
      </c>
      <c r="F2180" s="505">
        <f>IFERROR(IF(MID(C2180,1,3)="KIT",VLOOKUP(C2180,Kits!C:P,14,0),VLOOKUP(C2180,'Pricing source'!B:L,3,0)),0)</f>
        <v>68</v>
      </c>
      <c r="G2180" s="550"/>
    </row>
    <row r="2181" spans="1:7">
      <c r="A2181" s="548"/>
      <c r="B2181" s="503" t="str">
        <f>IF(MID(C2181,1,3)="KIT",_xlfn.XLOOKUP(C2181,Kits!C:C,Kits!B:B,"-",0,1),VLOOKUP(C2181,'Pricing source'!B:C,2,0))</f>
        <v>3606489420970</v>
      </c>
      <c r="C2181" s="530" t="s">
        <v>363</v>
      </c>
      <c r="D2181" s="530"/>
      <c r="E2181" s="504" t="s">
        <v>2463</v>
      </c>
      <c r="F2181" s="505">
        <f>IFERROR(IF(MID(C2181,1,3)="KIT",VLOOKUP(C2181,Kits!C:P,14,0),VLOOKUP(C2181,'Pricing source'!B:L,3,0)),0)</f>
        <v>63</v>
      </c>
      <c r="G2181" s="550"/>
    </row>
    <row r="2182" spans="1:7">
      <c r="A2182" s="548"/>
      <c r="B2182" s="503" t="str">
        <f>IF(MID(C2182,1,3)="KIT",_xlfn.XLOOKUP(C2182,Kits!C:C,Kits!B:B,"-",0,1),VLOOKUP(C2182,'Pricing source'!B:C,2,0))</f>
        <v>4010869350785</v>
      </c>
      <c r="C2182" s="530" t="s">
        <v>758</v>
      </c>
      <c r="D2182" s="530"/>
      <c r="E2182" s="504" t="s">
        <v>2464</v>
      </c>
      <c r="F2182" s="505" t="str">
        <f>IFERROR(IF(MID(C2182,1,3)="KIT",VLOOKUP(C2182,Kits!C:P,14,0),VLOOKUP(C2182,'Pricing source'!B:L,3,0)),0)</f>
        <v>A consultar</v>
      </c>
      <c r="G2182" s="550"/>
    </row>
    <row r="2183" spans="1:7">
      <c r="A2183" s="548"/>
      <c r="B2183" s="503" t="str">
        <f>IF(MID(C2183,1,3)="KIT",_xlfn.XLOOKUP(C2183,Kits!C:C,Kits!B:B,"-",0,1),VLOOKUP(C2183,'Pricing source'!B:C,2,0))</f>
        <v>4010869266789</v>
      </c>
      <c r="C2183" s="530" t="s">
        <v>755</v>
      </c>
      <c r="D2183" s="530"/>
      <c r="E2183" s="504" t="s">
        <v>2465</v>
      </c>
      <c r="F2183" s="505">
        <f>IFERROR(IF(MID(C2183,1,3)="KIT",VLOOKUP(C2183,Kits!C:P,14,0),VLOOKUP(C2183,'Pricing source'!B:L,3,0)),0)</f>
        <v>225</v>
      </c>
      <c r="G2183" s="550"/>
    </row>
    <row r="2184" spans="1:7">
      <c r="A2184" s="548"/>
      <c r="B2184" s="503" t="str">
        <f>IF(MID(C2184,1,3)="KIT",_xlfn.XLOOKUP(C2184,Kits!C:C,Kits!B:B,"-",0,1),VLOOKUP(C2184,'Pricing source'!B:C,2,0))</f>
        <v>4010869266772</v>
      </c>
      <c r="C2184" s="530" t="s">
        <v>754</v>
      </c>
      <c r="D2184" s="530"/>
      <c r="E2184" s="504" t="s">
        <v>2466</v>
      </c>
      <c r="F2184" s="505">
        <f>IFERROR(IF(MID(C2184,1,3)="KIT",VLOOKUP(C2184,Kits!C:P,14,0),VLOOKUP(C2184,'Pricing source'!B:L,3,0)),0)</f>
        <v>137</v>
      </c>
      <c r="G2184" s="550"/>
    </row>
    <row r="2185" spans="1:7">
      <c r="A2185" s="548"/>
      <c r="B2185" s="503" t="str">
        <f>IF(MID(C2185,1,3)="KIT",_xlfn.XLOOKUP(C2185,Kits!C:C,Kits!B:B,"-",0,1),VLOOKUP(C2185,'Pricing source'!B:C,2,0))</f>
        <v>4010869266758</v>
      </c>
      <c r="C2185" s="530" t="s">
        <v>753</v>
      </c>
      <c r="D2185" s="530"/>
      <c r="E2185" s="504" t="s">
        <v>2467</v>
      </c>
      <c r="F2185" s="505">
        <f>IFERROR(IF(MID(C2185,1,3)="KIT",VLOOKUP(C2185,Kits!C:P,14,0),VLOOKUP(C2185,'Pricing source'!B:L,3,0)),0)</f>
        <v>148</v>
      </c>
      <c r="G2185" s="550"/>
    </row>
    <row r="2186" spans="1:7">
      <c r="A2186" s="548"/>
      <c r="B2186" s="503" t="str">
        <f>IF(MID(C2186,1,3)="KIT",_xlfn.XLOOKUP(C2186,Kits!C:C,Kits!B:B,"-",0,1),VLOOKUP(C2186,'Pricing source'!B:C,2,0))</f>
        <v>3606481332271</v>
      </c>
      <c r="C2186" s="530" t="s">
        <v>354</v>
      </c>
      <c r="D2186" s="530"/>
      <c r="E2186" s="504" t="s">
        <v>2468</v>
      </c>
      <c r="F2186" s="505">
        <f>IFERROR(IF(MID(C2186,1,3)="KIT",VLOOKUP(C2186,Kits!C:P,14,0),VLOOKUP(C2186,'Pricing source'!B:L,3,0)),0)</f>
        <v>525</v>
      </c>
      <c r="G2186" s="550"/>
    </row>
    <row r="2187" spans="1:7">
      <c r="A2187" s="548"/>
      <c r="B2187" s="503" t="str">
        <f>IF(MID(C2187,1,3)="KIT",_xlfn.XLOOKUP(C2187,Kits!C:C,Kits!B:B,"-",0,1),VLOOKUP(C2187,'Pricing source'!B:C,2,0))</f>
        <v>7332552015809</v>
      </c>
      <c r="C2187" s="530" t="s">
        <v>352</v>
      </c>
      <c r="D2187" s="530"/>
      <c r="E2187" s="504" t="s">
        <v>2469</v>
      </c>
      <c r="F2187" s="505">
        <f>IFERROR(IF(MID(C2187,1,3)="KIT",VLOOKUP(C2187,Kits!C:P,14,0),VLOOKUP(C2187,'Pricing source'!B:L,3,0)),0)</f>
        <v>298</v>
      </c>
      <c r="G2187" s="550"/>
    </row>
    <row r="2188" spans="1:7">
      <c r="A2188" s="548"/>
      <c r="B2188" s="503" t="str">
        <f>IF(MID(C2188,1,3)="KIT",_xlfn.XLOOKUP(C2188,Kits!C:C,Kits!B:B,"-",0,1),VLOOKUP(C2188,'Pricing source'!B:C,2,0))</f>
        <v>4010869360227</v>
      </c>
      <c r="C2188" s="530" t="s">
        <v>355</v>
      </c>
      <c r="D2188" s="530"/>
      <c r="E2188" s="504" t="s">
        <v>2470</v>
      </c>
      <c r="F2188" s="505">
        <f>IFERROR(IF(MID(C2188,1,3)="KIT",VLOOKUP(C2188,Kits!C:P,14,0),VLOOKUP(C2188,'Pricing source'!B:L,3,0)),0)</f>
        <v>328</v>
      </c>
      <c r="G2188" s="550"/>
    </row>
    <row r="2189" spans="1:7">
      <c r="A2189" s="548"/>
      <c r="B2189" s="503" t="str">
        <f>IF(MID(C2189,1,3)="KIT",_xlfn.XLOOKUP(C2189,Kits!C:C,Kits!B:B,"-",0,1),VLOOKUP(C2189,'Pricing source'!B:C,2,0))</f>
        <v>7332552015823</v>
      </c>
      <c r="C2189" s="530" t="s">
        <v>353</v>
      </c>
      <c r="D2189" s="530"/>
      <c r="E2189" s="504" t="s">
        <v>2471</v>
      </c>
      <c r="F2189" s="505">
        <f>IFERROR(IF(MID(C2189,1,3)="KIT",VLOOKUP(C2189,Kits!C:P,14,0),VLOOKUP(C2189,'Pricing source'!B:L,3,0)),0)</f>
        <v>520</v>
      </c>
      <c r="G2189" s="550"/>
    </row>
    <row r="2190" spans="1:7">
      <c r="A2190" s="548"/>
      <c r="B2190" s="527" t="str">
        <f>IF(MID(C2190,1,3)="KIT",_xlfn.XLOOKUP(C2190,Kits!C:C,Kits!B:B,"-",0,1),VLOOKUP(C2190,'Pricing source'!B:C,2,0))</f>
        <v>7332552015816</v>
      </c>
      <c r="C2190" s="532" t="s">
        <v>356</v>
      </c>
      <c r="D2190" s="532"/>
      <c r="E2190" s="510" t="s">
        <v>2472</v>
      </c>
      <c r="F2190" s="511">
        <f>IFERROR(IF(MID(C2190,1,3)="KIT",VLOOKUP(C2190,Kits!C:P,14,0),VLOOKUP(C2190,'Pricing source'!B:L,3,0)),0)</f>
        <v>383</v>
      </c>
      <c r="G2190" s="550"/>
    </row>
    <row r="2191" spans="1:7">
      <c r="A2191" s="548"/>
      <c r="B2191" s="552" t="s">
        <v>1049</v>
      </c>
      <c r="C2191" s="550"/>
      <c r="D2191" s="552"/>
      <c r="E2191" s="550"/>
      <c r="F2191" s="558"/>
      <c r="G2191" s="550"/>
    </row>
    <row r="2192" spans="1:7">
      <c r="A2192" s="788" t="s">
        <v>2670</v>
      </c>
      <c r="B2192" s="552"/>
      <c r="C2192" s="552"/>
      <c r="D2192" s="552"/>
      <c r="E2192" s="550"/>
      <c r="F2192" s="558"/>
      <c r="G2192" s="550"/>
    </row>
    <row r="2193" spans="1:7">
      <c r="A2193" s="548"/>
      <c r="B2193" s="499" t="str">
        <f>IF(MID(C2193,1,3)="KIT",_xlfn.XLOOKUP(C2193,Kits!C:C,Kits!B:B,"-",0,1),VLOOKUP(C2193,'Pricing source'!B:C,2,0))</f>
        <v>4010869244145</v>
      </c>
      <c r="C2193" s="529" t="s">
        <v>744</v>
      </c>
      <c r="D2193" s="529"/>
      <c r="E2193" s="501" t="s">
        <v>2473</v>
      </c>
      <c r="F2193" s="502">
        <f>IFERROR(IF(MID(C2193,1,3)="KIT",VLOOKUP(C2193,Kits!C:P,14,0),VLOOKUP(C2193,'Pricing source'!B:L,3,0)),0)</f>
        <v>306</v>
      </c>
      <c r="G2193" s="550"/>
    </row>
    <row r="2194" spans="1:7">
      <c r="A2194" s="548"/>
      <c r="B2194" s="503" t="str">
        <f>IF(MID(C2194,1,3)="KIT",_xlfn.XLOOKUP(C2194,Kits!C:C,Kits!B:B,"-",0,1),VLOOKUP(C2194,'Pricing source'!B:C,2,0))</f>
        <v>4010869234252</v>
      </c>
      <c r="C2194" s="530" t="s">
        <v>743</v>
      </c>
      <c r="D2194" s="530"/>
      <c r="E2194" s="504" t="s">
        <v>2474</v>
      </c>
      <c r="F2194" s="505">
        <f>IFERROR(IF(MID(C2194,1,3)="KIT",VLOOKUP(C2194,Kits!C:P,14,0),VLOOKUP(C2194,'Pricing source'!B:L,3,0)),0)</f>
        <v>328</v>
      </c>
      <c r="G2194" s="550"/>
    </row>
    <row r="2195" spans="1:7">
      <c r="A2195" s="548"/>
      <c r="B2195" s="503" t="str">
        <f>IF(MID(C2195,1,3)="KIT",_xlfn.XLOOKUP(C2195,Kits!C:C,Kits!B:B,"-",0,1),VLOOKUP(C2195,'Pricing source'!B:C,2,0))</f>
        <v>4010869355933</v>
      </c>
      <c r="C2195" s="530" t="s">
        <v>364</v>
      </c>
      <c r="D2195" s="530"/>
      <c r="E2195" s="504" t="s">
        <v>2475</v>
      </c>
      <c r="F2195" s="505">
        <f>IFERROR(IF(MID(C2195,1,3)="KIT",VLOOKUP(C2195,Kits!C:P,14,0),VLOOKUP(C2195,'Pricing source'!B:L,3,0)),0)</f>
        <v>328</v>
      </c>
      <c r="G2195" s="550"/>
    </row>
    <row r="2196" spans="1:7">
      <c r="A2196" s="548"/>
      <c r="B2196" s="503" t="str">
        <f>IF(MID(C2196,1,3)="KIT",_xlfn.XLOOKUP(C2196,Kits!C:C,Kits!B:B,"-",0,1),VLOOKUP(C2196,'Pricing source'!B:C,2,0))</f>
        <v>4010869355940</v>
      </c>
      <c r="C2196" s="530" t="s">
        <v>366</v>
      </c>
      <c r="D2196" s="530"/>
      <c r="E2196" s="504" t="s">
        <v>2476</v>
      </c>
      <c r="F2196" s="505">
        <f>IFERROR(IF(MID(C2196,1,3)="KIT",VLOOKUP(C2196,Kits!C:P,14,0),VLOOKUP(C2196,'Pricing source'!B:L,3,0)),0)</f>
        <v>328</v>
      </c>
      <c r="G2196" s="550"/>
    </row>
    <row r="2197" spans="1:7">
      <c r="A2197" s="548"/>
      <c r="B2197" s="503" t="str">
        <f>IF(MID(C2197,1,3)="KIT",_xlfn.XLOOKUP(C2197,Kits!C:C,Kits!B:B,"-",0,1),VLOOKUP(C2197,'Pricing source'!B:C,2,0))</f>
        <v>4010869355957</v>
      </c>
      <c r="C2197" s="530" t="s">
        <v>365</v>
      </c>
      <c r="D2197" s="530"/>
      <c r="E2197" s="504" t="s">
        <v>2477</v>
      </c>
      <c r="F2197" s="505">
        <f>IFERROR(IF(MID(C2197,1,3)="KIT",VLOOKUP(C2197,Kits!C:P,14,0),VLOOKUP(C2197,'Pricing source'!B:L,3,0)),0)</f>
        <v>284</v>
      </c>
      <c r="G2197" s="550"/>
    </row>
    <row r="2198" spans="1:7">
      <c r="A2198" s="548"/>
      <c r="B2198" s="503" t="str">
        <f>IF(MID(C2198,1,3)="KIT",_xlfn.XLOOKUP(C2198,Kits!C:C,Kits!B:B,"-",0,1),VLOOKUP(C2198,'Pricing source'!B:C,2,0))</f>
        <v>4010869355964</v>
      </c>
      <c r="C2198" s="530" t="s">
        <v>367</v>
      </c>
      <c r="D2198" s="530"/>
      <c r="E2198" s="504" t="s">
        <v>2478</v>
      </c>
      <c r="F2198" s="505">
        <f>IFERROR(IF(MID(C2198,1,3)="KIT",VLOOKUP(C2198,Kits!C:P,14,0),VLOOKUP(C2198,'Pricing source'!B:L,3,0)),0)</f>
        <v>284</v>
      </c>
      <c r="G2198" s="550"/>
    </row>
    <row r="2199" spans="1:7">
      <c r="A2199" s="548"/>
      <c r="B2199" s="503" t="str">
        <f>IF(MID(C2199,1,3)="KIT",_xlfn.XLOOKUP(C2199,Kits!C:C,Kits!B:B,"-",0,1),VLOOKUP(C2199,'Pricing source'!B:C,2,0))</f>
        <v>4010869356732</v>
      </c>
      <c r="C2199" s="530" t="s">
        <v>368</v>
      </c>
      <c r="D2199" s="530"/>
      <c r="E2199" s="504" t="s">
        <v>2479</v>
      </c>
      <c r="F2199" s="505">
        <f>IFERROR(IF(MID(C2199,1,3)="KIT",VLOOKUP(C2199,Kits!C:P,14,0),VLOOKUP(C2199,'Pricing source'!B:L,3,0)),0)</f>
        <v>131</v>
      </c>
      <c r="G2199" s="550"/>
    </row>
    <row r="2200" spans="1:7">
      <c r="A2200" s="548"/>
      <c r="B2200" s="503" t="str">
        <f>IF(MID(C2200,1,3)="KIT",_xlfn.XLOOKUP(C2200,Kits!C:C,Kits!B:B,"-",0,1),VLOOKUP(C2200,'Pricing source'!B:C,2,0))</f>
        <v>4010869356749</v>
      </c>
      <c r="C2200" s="530" t="s">
        <v>369</v>
      </c>
      <c r="D2200" s="530"/>
      <c r="E2200" s="504" t="s">
        <v>2480</v>
      </c>
      <c r="F2200" s="505">
        <f>IFERROR(IF(MID(C2200,1,3)="KIT",VLOOKUP(C2200,Kits!C:P,14,0),VLOOKUP(C2200,'Pricing source'!B:L,3,0)),0)</f>
        <v>142</v>
      </c>
      <c r="G2200" s="550"/>
    </row>
    <row r="2201" spans="1:7">
      <c r="A2201" s="548"/>
      <c r="B2201" s="503" t="str">
        <f>IF(MID(C2201,1,3)="KIT",_xlfn.XLOOKUP(C2201,Kits!C:C,Kits!B:B,"-",0,1),VLOOKUP(C2201,'Pricing source'!B:C,2,0))</f>
        <v>4010869356756</v>
      </c>
      <c r="C2201" s="530" t="s">
        <v>370</v>
      </c>
      <c r="D2201" s="530"/>
      <c r="E2201" s="504" t="s">
        <v>2481</v>
      </c>
      <c r="F2201" s="505">
        <f>IFERROR(IF(MID(C2201,1,3)="KIT",VLOOKUP(C2201,Kits!C:P,14,0),VLOOKUP(C2201,'Pricing source'!B:L,3,0)),0)</f>
        <v>142</v>
      </c>
      <c r="G2201" s="550"/>
    </row>
    <row r="2202" spans="1:7">
      <c r="A2202" s="548"/>
      <c r="B2202" s="503" t="str">
        <f>IF(MID(C2202,1,3)="KIT",_xlfn.XLOOKUP(C2202,Kits!C:C,Kits!B:B,"-",0,1),VLOOKUP(C2202,'Pricing source'!B:C,2,0))</f>
        <v>4010869356763</v>
      </c>
      <c r="C2202" s="530" t="s">
        <v>371</v>
      </c>
      <c r="D2202" s="530"/>
      <c r="E2202" s="504" t="s">
        <v>2482</v>
      </c>
      <c r="F2202" s="505">
        <f>IFERROR(IF(MID(C2202,1,3)="KIT",VLOOKUP(C2202,Kits!C:P,14,0),VLOOKUP(C2202,'Pricing source'!B:L,3,0)),0)</f>
        <v>154</v>
      </c>
      <c r="G2202" s="550"/>
    </row>
    <row r="2203" spans="1:7">
      <c r="A2203" s="548"/>
      <c r="B2203" s="503" t="str">
        <f>IF(MID(C2203,1,3)="KIT",_xlfn.XLOOKUP(C2203,Kits!C:C,Kits!B:B,"-",0,1),VLOOKUP(C2203,'Pricing source'!B:C,2,0))</f>
        <v>4010869356787</v>
      </c>
      <c r="C2203" s="530" t="s">
        <v>372</v>
      </c>
      <c r="D2203" s="530"/>
      <c r="E2203" s="504" t="s">
        <v>2483</v>
      </c>
      <c r="F2203" s="505">
        <f>IFERROR(IF(MID(C2203,1,3)="KIT",VLOOKUP(C2203,Kits!C:P,14,0),VLOOKUP(C2203,'Pricing source'!B:L,3,0)),0)</f>
        <v>55</v>
      </c>
      <c r="G2203" s="550"/>
    </row>
    <row r="2204" spans="1:7">
      <c r="A2204" s="548"/>
      <c r="B2204" s="503" t="str">
        <f>IF(MID(C2204,1,3)="KIT",_xlfn.XLOOKUP(C2204,Kits!C:C,Kits!B:B,"-",0,1),VLOOKUP(C2204,'Pricing source'!B:C,2,0))</f>
        <v>4010869356770</v>
      </c>
      <c r="C2204" s="530" t="s">
        <v>373</v>
      </c>
      <c r="D2204" s="530"/>
      <c r="E2204" s="504" t="s">
        <v>2484</v>
      </c>
      <c r="F2204" s="505">
        <f>IFERROR(IF(MID(C2204,1,3)="KIT",VLOOKUP(C2204,Kits!C:P,14,0),VLOOKUP(C2204,'Pricing source'!B:L,3,0)),0)</f>
        <v>22</v>
      </c>
      <c r="G2204" s="550"/>
    </row>
    <row r="2205" spans="1:7">
      <c r="A2205" s="548"/>
      <c r="B2205" s="503" t="str">
        <f>IF(MID(C2205,1,3)="KIT",_xlfn.XLOOKUP(C2205,Kits!C:C,Kits!B:B,"-",0,1),VLOOKUP(C2205,'Pricing source'!B:C,2,0))</f>
        <v>3606481155566</v>
      </c>
      <c r="C2205" s="530" t="s">
        <v>349</v>
      </c>
      <c r="D2205" s="530"/>
      <c r="E2205" s="504" t="s">
        <v>4670</v>
      </c>
      <c r="F2205" s="505">
        <f>IFERROR(IF(MID(C2205,1,3)="KIT",VLOOKUP(C2205,Kits!C:P,14,0),VLOOKUP(C2205,'Pricing source'!B:L,3,0)),0)</f>
        <v>212</v>
      </c>
      <c r="G2205" s="550"/>
    </row>
    <row r="2206" spans="1:7">
      <c r="A2206" s="548"/>
      <c r="B2206" s="503" t="str">
        <f>IF(MID(C2206,1,3)="KIT",_xlfn.XLOOKUP(C2206,Kits!C:C,Kits!B:B,"-",0,1),VLOOKUP(C2206,'Pricing source'!B:C,2,0))</f>
        <v>3606481155559</v>
      </c>
      <c r="C2206" s="530" t="s">
        <v>350</v>
      </c>
      <c r="D2206" s="530"/>
      <c r="E2206" s="504" t="s">
        <v>4671</v>
      </c>
      <c r="F2206" s="505">
        <f>IFERROR(IF(MID(C2206,1,3)="KIT",VLOOKUP(C2206,Kits!C:P,14,0),VLOOKUP(C2206,'Pricing source'!B:L,3,0)),0)</f>
        <v>570</v>
      </c>
      <c r="G2206" s="550"/>
    </row>
    <row r="2207" spans="1:7">
      <c r="A2207" s="548"/>
      <c r="B2207" s="527" t="str">
        <f>IF(MID(C2207,1,3)="KIT",_xlfn.XLOOKUP(C2207,Kits!C:C,Kits!B:B,"-",0,1),VLOOKUP(C2207,'Pricing source'!B:C,2,0))</f>
        <v>3606481155542</v>
      </c>
      <c r="C2207" s="532" t="s">
        <v>351</v>
      </c>
      <c r="D2207" s="532"/>
      <c r="E2207" s="510" t="s">
        <v>4672</v>
      </c>
      <c r="F2207" s="511">
        <f>IFERROR(IF(MID(C2207,1,3)="KIT",VLOOKUP(C2207,Kits!C:P,14,0),VLOOKUP(C2207,'Pricing source'!B:L,3,0)),0)</f>
        <v>727</v>
      </c>
      <c r="G2207" s="550"/>
    </row>
    <row r="2208" spans="1:7">
      <c r="A2208" s="548"/>
      <c r="B2208" s="552" t="s">
        <v>1049</v>
      </c>
      <c r="C2208" s="550"/>
      <c r="D2208" s="548"/>
      <c r="E2208" s="550"/>
      <c r="F2208" s="558"/>
      <c r="G2208" s="550"/>
    </row>
    <row r="2209" spans="1:7">
      <c r="A2209" s="788" t="s">
        <v>2671</v>
      </c>
      <c r="B2209" s="552"/>
      <c r="C2209" s="548"/>
      <c r="D2209" s="548"/>
      <c r="E2209" s="550"/>
      <c r="F2209" s="558"/>
      <c r="G2209" s="550"/>
    </row>
    <row r="2210" spans="1:7">
      <c r="A2210" s="548"/>
      <c r="B2210" s="499" t="str">
        <f>IF(MID(C2210,1,3)="KIT",_xlfn.XLOOKUP(C2210,Kits!C:C,Kits!B:B,"-",0,1),VLOOKUP(C2210,'Pricing source'!B:C,2,0))</f>
        <v>5025232851126</v>
      </c>
      <c r="C2210" s="529" t="s">
        <v>376</v>
      </c>
      <c r="D2210" s="529"/>
      <c r="E2210" s="501" t="s">
        <v>2485</v>
      </c>
      <c r="F2210" s="502">
        <f>IFERROR(IF(MID(C2210,1,3)="KIT",VLOOKUP(C2210,Kits!C:P,14,0),VLOOKUP(C2210,'Pricing source'!B:L,3,0)),0)</f>
        <v>4532</v>
      </c>
      <c r="G2210" s="550"/>
    </row>
    <row r="2211" spans="1:7">
      <c r="A2211" s="548"/>
      <c r="B2211" s="503" t="str">
        <f>IF(MID(C2211,1,3)="KIT",_xlfn.XLOOKUP(C2211,Kits!C:C,Kits!B:B,"-",0,1),VLOOKUP(C2211,'Pricing source'!B:C,2,0))</f>
        <v>5025232851133</v>
      </c>
      <c r="C2211" s="530" t="s">
        <v>374</v>
      </c>
      <c r="D2211" s="530"/>
      <c r="E2211" s="504" t="s">
        <v>2486</v>
      </c>
      <c r="F2211" s="505">
        <f>IFERROR(IF(MID(C2211,1,3)="KIT",VLOOKUP(C2211,Kits!C:P,14,0),VLOOKUP(C2211,'Pricing source'!B:L,3,0)),0)</f>
        <v>1601</v>
      </c>
      <c r="G2211" s="550"/>
    </row>
    <row r="2212" spans="1:7">
      <c r="A2212" s="548"/>
      <c r="B2212" s="503" t="str">
        <f>IF(MID(C2212,1,3)="KIT",_xlfn.XLOOKUP(C2212,Kits!C:C,Kits!B:B,"-",0,1),VLOOKUP(C2212,'Pricing source'!B:C,2,0))</f>
        <v>5025232603817</v>
      </c>
      <c r="C2212" s="530" t="s">
        <v>644</v>
      </c>
      <c r="D2212" s="530"/>
      <c r="E2212" s="504" t="s">
        <v>1329</v>
      </c>
      <c r="F2212" s="505">
        <f>IFERROR(IF(MID(C2212,1,3)="KIT",VLOOKUP(C2212,Kits!C:P,14,0),VLOOKUP(C2212,'Pricing source'!B:L,3,0)),0)</f>
        <v>797</v>
      </c>
      <c r="G2212" s="550"/>
    </row>
    <row r="2213" spans="1:7">
      <c r="A2213" s="548"/>
      <c r="B2213" s="503" t="str">
        <f>IF(MID(C2213,1,3)="KIT",_xlfn.XLOOKUP(C2213,Kits!C:C,Kits!B:B,"-",0,1),VLOOKUP(C2213,'Pricing source'!B:C,2,0))</f>
        <v>5025232603671</v>
      </c>
      <c r="C2213" s="530" t="s">
        <v>705</v>
      </c>
      <c r="D2213" s="530"/>
      <c r="E2213" s="504" t="s">
        <v>2487</v>
      </c>
      <c r="F2213" s="505">
        <f>IFERROR(IF(MID(C2213,1,3)="KIT",VLOOKUP(C2213,Kits!C:P,14,0),VLOOKUP(C2213,'Pricing source'!B:L,3,0)),0)</f>
        <v>954</v>
      </c>
      <c r="G2213" s="550"/>
    </row>
    <row r="2214" spans="1:7">
      <c r="A2214" s="548"/>
      <c r="B2214" s="527" t="str">
        <f>IF(MID(C2214,1,3)="KIT",_xlfn.XLOOKUP(C2214,Kits!C:C,Kits!B:B,"-",0,1),VLOOKUP(C2214,'Pricing source'!B:C,2,0))</f>
        <v>5025232851096</v>
      </c>
      <c r="C2214" s="532" t="s">
        <v>375</v>
      </c>
      <c r="D2214" s="532"/>
      <c r="E2214" s="510" t="s">
        <v>2487</v>
      </c>
      <c r="F2214" s="511">
        <f>IFERROR(IF(MID(C2214,1,3)="KIT",VLOOKUP(C2214,Kits!C:P,14,0),VLOOKUP(C2214,'Pricing source'!B:L,3,0)),0)</f>
        <v>954</v>
      </c>
      <c r="G2214" s="550"/>
    </row>
    <row r="2215" spans="1:7">
      <c r="A2215" s="548"/>
      <c r="B2215" s="552" t="s">
        <v>1049</v>
      </c>
      <c r="C2215" s="550"/>
      <c r="D2215" s="548"/>
      <c r="E2215" s="550"/>
      <c r="F2215" s="558"/>
      <c r="G2215" s="550"/>
    </row>
    <row r="2216" spans="1:7">
      <c r="A2216" s="788" t="s">
        <v>2672</v>
      </c>
      <c r="B2216" s="552"/>
      <c r="C2216" s="548"/>
      <c r="D2216" s="548"/>
      <c r="E2216" s="550"/>
      <c r="F2216" s="558"/>
      <c r="G2216" s="550"/>
    </row>
    <row r="2217" spans="1:7">
      <c r="A2217" s="548"/>
      <c r="B2217" s="499" t="str">
        <f>IF(MID(C2217,1,3)="KIT",_xlfn.XLOOKUP(C2217,Kits!C:C,Kits!B:B,"-",0,1),VLOOKUP(C2217,'Pricing source'!B:C,2,0))</f>
        <v>5025232603770</v>
      </c>
      <c r="C2217" s="529" t="s">
        <v>639</v>
      </c>
      <c r="D2217" s="529"/>
      <c r="E2217" s="501" t="s">
        <v>1330</v>
      </c>
      <c r="F2217" s="502">
        <f>IFERROR(IF(MID(C2217,1,3)="KIT",VLOOKUP(C2217,Kits!C:P,14,0),VLOOKUP(C2217,'Pricing source'!B:L,3,0)),0)</f>
        <v>5677</v>
      </c>
      <c r="G2217" s="550"/>
    </row>
    <row r="2218" spans="1:7">
      <c r="A2218" s="548"/>
      <c r="B2218" s="503" t="str">
        <f>IF(MID(C2218,1,3)="KIT",_xlfn.XLOOKUP(C2218,Kits!C:C,Kits!B:B,"-",0,1),VLOOKUP(C2218,'Pricing source'!B:C,2,0))</f>
        <v>5025232603749</v>
      </c>
      <c r="C2218" s="530" t="s">
        <v>636</v>
      </c>
      <c r="D2218" s="530"/>
      <c r="E2218" s="504" t="s">
        <v>1331</v>
      </c>
      <c r="F2218" s="505">
        <f>IFERROR(IF(MID(C2218,1,3)="KIT",VLOOKUP(C2218,Kits!C:P,14,0),VLOOKUP(C2218,'Pricing source'!B:L,3,0)),0)</f>
        <v>3275</v>
      </c>
      <c r="G2218" s="550"/>
    </row>
    <row r="2219" spans="1:7">
      <c r="A2219" s="548"/>
      <c r="B2219" s="503" t="str">
        <f>IF(MID(C2219,1,3)="KIT",_xlfn.XLOOKUP(C2219,Kits!C:C,Kits!B:B,"-",0,1),VLOOKUP(C2219,'Pricing source'!B:C,2,0))</f>
        <v>5025232603756</v>
      </c>
      <c r="C2219" s="530" t="s">
        <v>637</v>
      </c>
      <c r="D2219" s="530"/>
      <c r="E2219" s="504" t="s">
        <v>1332</v>
      </c>
      <c r="F2219" s="505">
        <f>IFERROR(IF(MID(C2219,1,3)="KIT",VLOOKUP(C2219,Kits!C:P,14,0),VLOOKUP(C2219,'Pricing source'!B:L,3,0)),0)</f>
        <v>6223</v>
      </c>
      <c r="G2219" s="550"/>
    </row>
    <row r="2220" spans="1:7">
      <c r="A2220" s="548"/>
      <c r="B2220" s="503" t="str">
        <f>IF(MID(C2220,1,3)="KIT",_xlfn.XLOOKUP(C2220,Kits!C:C,Kits!B:B,"-",0,1),VLOOKUP(C2220,'Pricing source'!B:C,2,0))</f>
        <v>5025232603763</v>
      </c>
      <c r="C2220" s="530" t="s">
        <v>638</v>
      </c>
      <c r="D2220" s="530"/>
      <c r="E2220" s="504" t="s">
        <v>2488</v>
      </c>
      <c r="F2220" s="505">
        <f>IFERROR(IF(MID(C2220,1,3)="KIT",VLOOKUP(C2220,Kits!C:P,14,0),VLOOKUP(C2220,'Pricing source'!B:L,3,0)),0)</f>
        <v>2894</v>
      </c>
      <c r="G2220" s="550"/>
    </row>
    <row r="2221" spans="1:7">
      <c r="A2221" s="548"/>
      <c r="B2221" s="527" t="str">
        <f>IF(MID(C2221,1,3)="KIT",_xlfn.XLOOKUP(C2221,Kits!C:C,Kits!B:B,"-",0,1),VLOOKUP(C2221,'Pricing source'!B:C,2,0))</f>
        <v>5025232603787</v>
      </c>
      <c r="C2221" s="532" t="s">
        <v>640</v>
      </c>
      <c r="D2221" s="532"/>
      <c r="E2221" s="510" t="s">
        <v>2489</v>
      </c>
      <c r="F2221" s="511">
        <f>IFERROR(IF(MID(C2221,1,3)="KIT",VLOOKUP(C2221,Kits!C:P,14,0),VLOOKUP(C2221,'Pricing source'!B:L,3,0)),0)</f>
        <v>2703</v>
      </c>
      <c r="G2221" s="550"/>
    </row>
    <row r="2222" spans="1:7">
      <c r="A2222" s="548"/>
      <c r="B2222" s="552" t="s">
        <v>1049</v>
      </c>
      <c r="C2222" s="550"/>
      <c r="D2222" s="548"/>
      <c r="E2222" s="550"/>
      <c r="F2222" s="558"/>
      <c r="G2222" s="550"/>
    </row>
    <row r="2223" spans="1:7">
      <c r="A2223" s="788" t="s">
        <v>2673</v>
      </c>
      <c r="B2223" s="552"/>
      <c r="C2223" s="548"/>
      <c r="D2223" s="548"/>
      <c r="E2223" s="550"/>
      <c r="F2223" s="558"/>
      <c r="G2223" s="550"/>
    </row>
    <row r="2224" spans="1:7">
      <c r="A2224" s="548"/>
      <c r="B2224" s="499" t="str">
        <f>IF(MID(C2224,1,3)="KIT",_xlfn.XLOOKUP(C2224,Kits!C:C,Kits!B:B,"-",0,1),VLOOKUP(C2224,'Pricing source'!B:C,2,0))</f>
        <v>5025232851102</v>
      </c>
      <c r="C2224" s="529" t="s">
        <v>326</v>
      </c>
      <c r="D2224" s="529"/>
      <c r="E2224" s="501" t="s">
        <v>2490</v>
      </c>
      <c r="F2224" s="502">
        <f>IFERROR(IF(MID(C2224,1,3)="KIT",VLOOKUP(C2224,Kits!C:P,14,0),VLOOKUP(C2224,'Pricing source'!B:L,3,0)),0)</f>
        <v>586</v>
      </c>
      <c r="G2224" s="550"/>
    </row>
    <row r="2225" spans="1:7">
      <c r="A2225" s="548"/>
      <c r="B2225" s="503" t="str">
        <f>IF(MID(C2225,1,3)="KIT",_xlfn.XLOOKUP(C2225,Kits!C:C,Kits!B:B,"-",0,1),VLOOKUP(C2225,'Pricing source'!B:C,2,0))</f>
        <v>5025232603701</v>
      </c>
      <c r="C2225" s="530" t="s">
        <v>626</v>
      </c>
      <c r="D2225" s="530"/>
      <c r="E2225" s="504" t="s">
        <v>2491</v>
      </c>
      <c r="F2225" s="505">
        <f>IFERROR(IF(MID(C2225,1,3)="KIT",VLOOKUP(C2225,Kits!C:P,14,0),VLOOKUP(C2225,'Pricing source'!B:L,3,0)),0)</f>
        <v>650</v>
      </c>
      <c r="G2225" s="550"/>
    </row>
    <row r="2226" spans="1:7">
      <c r="A2226" s="548"/>
      <c r="B2226" s="503" t="str">
        <f>IF(MID(C2226,1,3)="KIT",_xlfn.XLOOKUP(C2226,Kits!C:C,Kits!B:B,"-",0,1),VLOOKUP(C2226,'Pricing source'!B:C,2,0))</f>
        <v>5025232696215</v>
      </c>
      <c r="C2226" s="530" t="s">
        <v>327</v>
      </c>
      <c r="D2226" s="530"/>
      <c r="E2226" s="504" t="s">
        <v>2492</v>
      </c>
      <c r="F2226" s="505">
        <f>IFERROR(IF(MID(C2226,1,3)="KIT",VLOOKUP(C2226,Kits!C:P,14,0),VLOOKUP(C2226,'Pricing source'!B:L,3,0)),0)</f>
        <v>193</v>
      </c>
      <c r="G2226" s="550"/>
    </row>
    <row r="2227" spans="1:7">
      <c r="A2227" s="548"/>
      <c r="B2227" s="503" t="str">
        <f>IF(MID(C2227,1,3)="KIT",_xlfn.XLOOKUP(C2227,Kits!C:C,Kits!B:B,"-",0,1),VLOOKUP(C2227,'Pricing source'!B:C,2,0))</f>
        <v>5025232603718</v>
      </c>
      <c r="C2227" s="530" t="s">
        <v>635</v>
      </c>
      <c r="D2227" s="530"/>
      <c r="E2227" s="504" t="s">
        <v>2493</v>
      </c>
      <c r="F2227" s="505">
        <f>IFERROR(IF(MID(C2227,1,3)="KIT",VLOOKUP(C2227,Kits!C:P,14,0),VLOOKUP(C2227,'Pricing source'!B:L,3,0)),0)</f>
        <v>317</v>
      </c>
      <c r="G2227" s="550"/>
    </row>
    <row r="2228" spans="1:7" ht="18.75">
      <c r="A2228" s="817"/>
      <c r="B2228" s="503" t="str">
        <f>IF(MID(C2228,1,3)="KIT",_xlfn.XLOOKUP(C2228,Kits!C:C,Kits!B:B,"-",0,1),VLOOKUP(C2228,'Pricing source'!B:C,2,0))</f>
        <v>5025232603688</v>
      </c>
      <c r="C2228" s="530" t="s">
        <v>328</v>
      </c>
      <c r="D2228" s="530"/>
      <c r="E2228" s="504" t="s">
        <v>4659</v>
      </c>
      <c r="F2228" s="505">
        <f>IFERROR(IF(MID(C2228,1,3)="KIT",VLOOKUP(C2228,Kits!C:P,14,0),VLOOKUP(C2228,'Pricing source'!B:L,3,0)),0)</f>
        <v>367</v>
      </c>
      <c r="G2228" s="550"/>
    </row>
    <row r="2229" spans="1:7">
      <c r="A2229" s="548"/>
      <c r="B2229" s="527" t="str">
        <f>IF(MID(C2229,1,3)="KIT",_xlfn.XLOOKUP(C2229,Kits!C:C,Kits!B:B,"-",0,1),VLOOKUP(C2229,'Pricing source'!B:C,2,0))</f>
        <v>5025232603725</v>
      </c>
      <c r="C2229" s="532" t="s">
        <v>329</v>
      </c>
      <c r="D2229" s="532"/>
      <c r="E2229" s="510" t="s">
        <v>2494</v>
      </c>
      <c r="F2229" s="511">
        <f>IFERROR(IF(MID(C2229,1,3)="KIT",VLOOKUP(C2229,Kits!C:P,14,0),VLOOKUP(C2229,'Pricing source'!B:L,3,0)),0)</f>
        <v>1584</v>
      </c>
      <c r="G2229" s="550"/>
    </row>
    <row r="2230" spans="1:7">
      <c r="A2230" s="552"/>
      <c r="B2230" s="552" t="s">
        <v>1049</v>
      </c>
      <c r="C2230" s="550"/>
      <c r="D2230" s="548"/>
      <c r="E2230" s="550"/>
      <c r="F2230" s="558"/>
      <c r="G2230" s="550"/>
    </row>
    <row r="2231" spans="1:7">
      <c r="A2231" s="788" t="s">
        <v>2674</v>
      </c>
      <c r="B2231" s="552"/>
      <c r="C2231" s="548"/>
      <c r="D2231" s="548"/>
      <c r="E2231" s="550"/>
      <c r="F2231" s="558"/>
      <c r="G2231" s="550"/>
    </row>
    <row r="2232" spans="1:7">
      <c r="A2232" s="788"/>
      <c r="B2232" s="499" t="str">
        <f>IF(MID(C2232,1,3)="KIT",_xlfn.XLOOKUP(C2232,Kits!C:C,Kits!B:B,"-",0,1),VLOOKUP(C2232,'Pricing source'!B:C,2,0))</f>
        <v>5025232967698</v>
      </c>
      <c r="C2232" s="529" t="s">
        <v>2638</v>
      </c>
      <c r="D2232" s="529"/>
      <c r="E2232" s="501" t="s">
        <v>3040</v>
      </c>
      <c r="F2232" s="502">
        <f>IFERROR(IF(MID(C2232,1,3)="KIT",VLOOKUP(C2232,Kits!C:P,14,0),VLOOKUP(C2232,'Pricing source'!B:L,3,0)),0)</f>
        <v>227</v>
      </c>
      <c r="G2232" s="550"/>
    </row>
    <row r="2233" spans="1:7">
      <c r="A2233" s="788"/>
      <c r="B2233" s="503" t="str">
        <f>IF(MID(C2233,1,3)="KIT",_xlfn.XLOOKUP(C2233,Kits!C:C,Kits!B:B,"-",0,1),VLOOKUP(C2233,'Pricing source'!B:C,2,0))</f>
        <v>5025232851119</v>
      </c>
      <c r="C2233" s="530" t="s">
        <v>325</v>
      </c>
      <c r="D2233" s="530"/>
      <c r="E2233" s="504" t="s">
        <v>2495</v>
      </c>
      <c r="F2233" s="505">
        <f>IFERROR(IF(MID(C2233,1,3)="KIT",VLOOKUP(C2233,Kits!C:P,14,0),VLOOKUP(C2233,'Pricing source'!B:L,3,0)),0)</f>
        <v>256</v>
      </c>
      <c r="G2233" s="550"/>
    </row>
    <row r="2234" spans="1:7">
      <c r="A2234" s="788"/>
      <c r="B2234" s="503" t="str">
        <f>IF(MID(C2234,1,3)="KIT",_xlfn.XLOOKUP(C2234,Kits!C:C,Kits!B:B,"-",0,1),VLOOKUP(C2234,'Pricing source'!B:C,2,0))</f>
        <v>5025232835539</v>
      </c>
      <c r="C2234" s="530" t="s">
        <v>377</v>
      </c>
      <c r="D2234" s="530"/>
      <c r="E2234" s="504" t="s">
        <v>4673</v>
      </c>
      <c r="F2234" s="505">
        <f>IFERROR(IF(MID(C2234,1,3)="KIT",VLOOKUP(C2234,Kits!C:P,14,0),VLOOKUP(C2234,'Pricing source'!B:L,3,0)),0)</f>
        <v>450</v>
      </c>
      <c r="G2234" s="550"/>
    </row>
    <row r="2235" spans="1:7">
      <c r="A2235" s="548"/>
      <c r="B2235" s="503" t="str">
        <f>IF(MID(C2235,1,3)="KIT",_xlfn.XLOOKUP(C2235,Kits!C:C,Kits!B:B,"-",0,1),VLOOKUP(C2235,'Pricing source'!B:C,2,0))</f>
        <v>5025232606955</v>
      </c>
      <c r="C2235" s="530" t="s">
        <v>625</v>
      </c>
      <c r="D2235" s="530"/>
      <c r="E2235" s="504" t="s">
        <v>2496</v>
      </c>
      <c r="F2235" s="505">
        <f>IFERROR(IF(MID(C2235,1,3)="KIT",VLOOKUP(C2235,Kits!C:P,14,0),VLOOKUP(C2235,'Pricing source'!B:L,3,0)),0)</f>
        <v>1409</v>
      </c>
      <c r="G2235" s="550"/>
    </row>
    <row r="2236" spans="1:7">
      <c r="A2236" s="548"/>
      <c r="B2236" s="503" t="str">
        <f>IF(MID(C2236,1,3)="KIT",_xlfn.XLOOKUP(C2236,Kits!C:C,Kits!B:B,"-",0,1),VLOOKUP(C2236,'Pricing source'!B:C,2,0))</f>
        <v>8436615510238</v>
      </c>
      <c r="C2236" s="530" t="s">
        <v>3687</v>
      </c>
      <c r="D2236" s="530"/>
      <c r="E2236" s="504" t="s">
        <v>4136</v>
      </c>
      <c r="F2236" s="505">
        <f>IFERROR(IF(MID(C2236,1,3)="KIT",VLOOKUP(C2236,Kits!C:P,14,0),VLOOKUP(C2236,'Pricing source'!B:L,3,0)),0)</f>
        <v>3731</v>
      </c>
      <c r="G2236" s="550"/>
    </row>
    <row r="2237" spans="1:7">
      <c r="A2237" s="548"/>
      <c r="B2237" s="503" t="str">
        <f>IF(MID(C2237,1,3)="KIT",_xlfn.XLOOKUP(C2237,Kits!C:C,Kits!B:B,"-",0,1),VLOOKUP(C2237,'Pricing source'!B:C,2,0))</f>
        <v>8436615510245</v>
      </c>
      <c r="C2237" s="530" t="s">
        <v>3688</v>
      </c>
      <c r="D2237" s="530"/>
      <c r="E2237" s="504" t="s">
        <v>4137</v>
      </c>
      <c r="F2237" s="505">
        <f>IFERROR(IF(MID(C2237,1,3)="KIT",VLOOKUP(C2237,Kits!C:P,14,0),VLOOKUP(C2237,'Pricing source'!B:L,3,0)),0)</f>
        <v>5387</v>
      </c>
      <c r="G2237" s="550"/>
    </row>
    <row r="2238" spans="1:7">
      <c r="A2238" s="548"/>
      <c r="B2238" s="503" t="str">
        <f>IF(MID(C2238,1,3)="KIT",_xlfn.XLOOKUP(C2238,Kits!C:C,Kits!B:B,"-",0,1),VLOOKUP(C2238,'Pricing source'!B:C,2,0))</f>
        <v>8436615510252</v>
      </c>
      <c r="C2238" s="530" t="s">
        <v>3689</v>
      </c>
      <c r="D2238" s="530"/>
      <c r="E2238" s="504" t="s">
        <v>4138</v>
      </c>
      <c r="F2238" s="505">
        <f>IFERROR(IF(MID(C2238,1,3)="KIT",VLOOKUP(C2238,Kits!C:P,14,0),VLOOKUP(C2238,'Pricing source'!B:L,3,0)),0)</f>
        <v>7201</v>
      </c>
      <c r="G2238" s="550"/>
    </row>
    <row r="2239" spans="1:7">
      <c r="A2239" s="552"/>
      <c r="B2239" s="503" t="str">
        <f>IF(MID(C2239,1,3)="KIT",_xlfn.XLOOKUP(C2239,Kits!C:C,Kits!B:B,"-",0,1),VLOOKUP(C2239,'Pricing source'!B:C,2,0))</f>
        <v>4010869242769</v>
      </c>
      <c r="C2239" s="530" t="s">
        <v>232</v>
      </c>
      <c r="D2239" s="530"/>
      <c r="E2239" s="504" t="s">
        <v>2497</v>
      </c>
      <c r="F2239" s="505">
        <f>IFERROR(IF(MID(C2239,1,3)="KIT",VLOOKUP(C2239,Kits!C:P,14,0),VLOOKUP(C2239,'Pricing source'!B:L,3,0)),0)</f>
        <v>469</v>
      </c>
      <c r="G2239" s="550"/>
    </row>
    <row r="2240" spans="1:7">
      <c r="A2240" s="548"/>
      <c r="B2240" s="503" t="str">
        <f>IF(MID(C2240,1,3)="KIT",_xlfn.XLOOKUP(C2240,Kits!C:C,Kits!B:B,"-",0,1),VLOOKUP(C2240,'Pricing source'!B:C,2,0))</f>
        <v>8445409139128</v>
      </c>
      <c r="C2240" s="530" t="s">
        <v>322</v>
      </c>
      <c r="D2240" s="530"/>
      <c r="E2240" s="504" t="s">
        <v>2498</v>
      </c>
      <c r="F2240" s="505">
        <f>IFERROR(IF(MID(C2240,1,3)="KIT",VLOOKUP(C2240,Kits!C:P,14,0),VLOOKUP(C2240,'Pricing source'!B:L,3,0)),0)</f>
        <v>513</v>
      </c>
      <c r="G2240" s="550"/>
    </row>
    <row r="2241" spans="1:7">
      <c r="A2241" s="548"/>
      <c r="B2241" s="503" t="str">
        <f>IF(MID(C2241,1,3)="KIT",_xlfn.XLOOKUP(C2241,Kits!C:C,Kits!B:B,"-",0,1),VLOOKUP(C2241,'Pricing source'!B:C,2,0))</f>
        <v>8445409139104</v>
      </c>
      <c r="C2241" s="530" t="s">
        <v>323</v>
      </c>
      <c r="D2241" s="530"/>
      <c r="E2241" s="504" t="s">
        <v>2499</v>
      </c>
      <c r="F2241" s="505">
        <f>IFERROR(IF(MID(C2241,1,3)="KIT",VLOOKUP(C2241,Kits!C:P,14,0),VLOOKUP(C2241,'Pricing source'!B:L,3,0)),0)</f>
        <v>513</v>
      </c>
      <c r="G2241" s="550"/>
    </row>
    <row r="2242" spans="1:7">
      <c r="A2242" s="548"/>
      <c r="B2242" s="503" t="str">
        <f>IF(MID(C2242,1,3)="KIT",_xlfn.XLOOKUP(C2242,Kits!C:C,Kits!B:B,"-",0,1),VLOOKUP(C2242,'Pricing source'!B:C,2,0))</f>
        <v>8445409139142</v>
      </c>
      <c r="C2242" s="530" t="s">
        <v>324</v>
      </c>
      <c r="D2242" s="530"/>
      <c r="E2242" s="504" t="s">
        <v>2500</v>
      </c>
      <c r="F2242" s="505">
        <f>IFERROR(IF(MID(C2242,1,3)="KIT",VLOOKUP(C2242,Kits!C:P,14,0),VLOOKUP(C2242,'Pricing source'!B:L,3,0)),0)</f>
        <v>610</v>
      </c>
      <c r="G2242" s="550"/>
    </row>
    <row r="2243" spans="1:7">
      <c r="A2243" s="548"/>
      <c r="B2243" s="503" t="str">
        <f>IF(MID(C2243,1,3)="KIT",_xlfn.XLOOKUP(C2243,Kits!C:C,Kits!B:B,"-",0,1),VLOOKUP(C2243,'Pricing source'!B:C,2,0))</f>
        <v>4010869200455</v>
      </c>
      <c r="C2243" s="530" t="s">
        <v>318</v>
      </c>
      <c r="D2243" s="530"/>
      <c r="E2243" s="504" t="s">
        <v>2501</v>
      </c>
      <c r="F2243" s="505">
        <f>IFERROR(IF(MID(C2243,1,3)="KIT",VLOOKUP(C2243,Kits!C:P,14,0),VLOOKUP(C2243,'Pricing source'!B:L,3,0)),0)</f>
        <v>546</v>
      </c>
      <c r="G2243" s="550"/>
    </row>
    <row r="2244" spans="1:7">
      <c r="A2244" s="548"/>
      <c r="B2244" s="503" t="str">
        <f>IF(MID(C2244,1,3)="KIT",_xlfn.XLOOKUP(C2244,Kits!C:C,Kits!B:B,"-",0,1),VLOOKUP(C2244,'Pricing source'!B:C,2,0))</f>
        <v>4010869200462</v>
      </c>
      <c r="C2244" s="530" t="s">
        <v>319</v>
      </c>
      <c r="D2244" s="530"/>
      <c r="E2244" s="504" t="s">
        <v>2502</v>
      </c>
      <c r="F2244" s="505">
        <f>IFERROR(IF(MID(C2244,1,3)="KIT",VLOOKUP(C2244,Kits!C:P,14,0),VLOOKUP(C2244,'Pricing source'!B:L,3,0)),0)</f>
        <v>546</v>
      </c>
      <c r="G2244" s="550"/>
    </row>
    <row r="2245" spans="1:7">
      <c r="A2245" s="552"/>
      <c r="B2245" s="503" t="str">
        <f>IF(MID(C2245,1,3)="KIT",_xlfn.XLOOKUP(C2245,Kits!C:C,Kits!B:B,"-",0,1),VLOOKUP(C2245,'Pricing source'!B:C,2,0))</f>
        <v>4010869213295</v>
      </c>
      <c r="C2245" s="530" t="s">
        <v>320</v>
      </c>
      <c r="D2245" s="530"/>
      <c r="E2245" s="504" t="s">
        <v>2503</v>
      </c>
      <c r="F2245" s="505">
        <f>IFERROR(IF(MID(C2245,1,3)="KIT",VLOOKUP(C2245,Kits!C:P,14,0),VLOOKUP(C2245,'Pricing source'!B:L,3,0)),0)</f>
        <v>981</v>
      </c>
      <c r="G2245" s="550"/>
    </row>
    <row r="2246" spans="1:7">
      <c r="A2246" s="552"/>
      <c r="B2246" s="527" t="str">
        <f>IF(MID(C2246,1,3)="KIT",_xlfn.XLOOKUP(C2246,Kits!C:C,Kits!B:B,"-",0,1),VLOOKUP(C2246,'Pricing source'!B:C,2,0))</f>
        <v>4010869242776</v>
      </c>
      <c r="C2246" s="532" t="s">
        <v>321</v>
      </c>
      <c r="D2246" s="532"/>
      <c r="E2246" s="510" t="s">
        <v>2504</v>
      </c>
      <c r="F2246" s="511">
        <f>IFERROR(IF(MID(C2246,1,3)="KIT",VLOOKUP(C2246,Kits!C:P,14,0),VLOOKUP(C2246,'Pricing source'!B:L,3,0)),0)</f>
        <v>649</v>
      </c>
      <c r="G2246" s="550"/>
    </row>
    <row r="2247" spans="1:7">
      <c r="A2247" s="548"/>
      <c r="B2247" s="552" t="s">
        <v>1049</v>
      </c>
      <c r="C2247" s="550"/>
      <c r="D2247" s="548"/>
      <c r="E2247" s="550"/>
      <c r="F2247" s="558"/>
      <c r="G2247" s="550"/>
    </row>
    <row r="2248" spans="1:7">
      <c r="A2248" s="788" t="s">
        <v>2675</v>
      </c>
      <c r="B2248" s="552"/>
      <c r="C2248" s="548"/>
      <c r="D2248" s="548"/>
      <c r="E2248" s="550"/>
      <c r="F2248" s="558"/>
      <c r="G2248" s="550"/>
    </row>
    <row r="2249" spans="1:7">
      <c r="A2249" s="548"/>
      <c r="B2249" s="499" t="str">
        <f>IF(MID(C2249,1,3)="KIT",_xlfn.XLOOKUP(C2249,Kits!C:C,Kits!B:B,"-",0,1),VLOOKUP(C2249,'Pricing source'!B:C,2,0))</f>
        <v>4010869186384</v>
      </c>
      <c r="C2249" s="529" t="s">
        <v>342</v>
      </c>
      <c r="D2249" s="529"/>
      <c r="E2249" s="501" t="s">
        <v>2505</v>
      </c>
      <c r="F2249" s="502">
        <f>IFERROR(IF(MID(C2249,1,3)="KIT",VLOOKUP(C2249,Kits!C:P,14,0),VLOOKUP(C2249,'Pricing source'!B:L,3,0)),0)</f>
        <v>49</v>
      </c>
      <c r="G2249" s="550"/>
    </row>
    <row r="2250" spans="1:7">
      <c r="A2250" s="548"/>
      <c r="B2250" s="503" t="str">
        <f>IF(MID(C2250,1,3)="KIT",_xlfn.XLOOKUP(C2250,Kits!C:C,Kits!B:B,"-",0,1),VLOOKUP(C2250,'Pricing source'!B:C,2,0))</f>
        <v>4010869195188</v>
      </c>
      <c r="C2250" s="530" t="s">
        <v>343</v>
      </c>
      <c r="D2250" s="530"/>
      <c r="E2250" s="504" t="s">
        <v>2506</v>
      </c>
      <c r="F2250" s="505">
        <f>IFERROR(IF(MID(C2250,1,3)="KIT",VLOOKUP(C2250,Kits!C:P,14,0),VLOOKUP(C2250,'Pricing source'!B:L,3,0)),0)</f>
        <v>52</v>
      </c>
      <c r="G2250" s="550"/>
    </row>
    <row r="2251" spans="1:7">
      <c r="A2251" s="552"/>
      <c r="B2251" s="503" t="str">
        <f>IF(MID(C2251,1,3)="KIT",_xlfn.XLOOKUP(C2251,Kits!C:C,Kits!B:B,"-",0,1),VLOOKUP(C2251,'Pricing source'!B:C,2,0))</f>
        <v>4010869195164</v>
      </c>
      <c r="C2251" s="530" t="s">
        <v>344</v>
      </c>
      <c r="D2251" s="530"/>
      <c r="E2251" s="504" t="s">
        <v>2507</v>
      </c>
      <c r="F2251" s="505">
        <f>IFERROR(IF(MID(C2251,1,3)="KIT",VLOOKUP(C2251,Kits!C:P,14,0),VLOOKUP(C2251,'Pricing source'!B:L,3,0)),0)</f>
        <v>52</v>
      </c>
      <c r="G2251" s="550"/>
    </row>
    <row r="2252" spans="1:7">
      <c r="A2252" s="552"/>
      <c r="B2252" s="733" t="str">
        <f>IF(MID(C2252,1,3)="KIT",_xlfn.XLOOKUP(C2252,Kits!C:C,Kits!B:B,"-",0,1),VLOOKUP(C2252,'Pricing source'!B:C,2,0))</f>
        <v>4010869375931</v>
      </c>
      <c r="C2252" s="874" t="s">
        <v>3583</v>
      </c>
      <c r="D2252" s="874"/>
      <c r="E2252" s="735" t="s">
        <v>4139</v>
      </c>
      <c r="F2252" s="505">
        <f>IFERROR(IF(MID(C2252,1,3)="KIT",VLOOKUP(C2252,Kits!C:P,14,0),VLOOKUP(C2252,'Pricing source'!B:L,3,0)),0)</f>
        <v>30</v>
      </c>
      <c r="G2252" s="550"/>
    </row>
    <row r="2253" spans="1:7">
      <c r="A2253" s="548"/>
      <c r="B2253" s="527" t="str">
        <f>IF(MID(C2253,1,3)="KIT",_xlfn.XLOOKUP(C2253,Kits!C:C,Kits!B:B,"-",0,1),VLOOKUP(C2253,'Pricing source'!B:C,2,0))</f>
        <v>4010869195171</v>
      </c>
      <c r="C2253" s="532" t="s">
        <v>345</v>
      </c>
      <c r="D2253" s="532"/>
      <c r="E2253" s="510" t="s">
        <v>2508</v>
      </c>
      <c r="F2253" s="511">
        <f>IFERROR(IF(MID(C2253,1,3)="KIT",VLOOKUP(C2253,Kits!C:P,14,0),VLOOKUP(C2253,'Pricing source'!B:L,3,0)),0)</f>
        <v>52</v>
      </c>
      <c r="G2253" s="818"/>
    </row>
    <row r="2254" spans="1:7">
      <c r="A2254" s="548"/>
      <c r="B2254" s="552" t="s">
        <v>1049</v>
      </c>
      <c r="C2254" s="550"/>
      <c r="D2254" s="548"/>
      <c r="E2254" s="550"/>
      <c r="F2254" s="558"/>
      <c r="G2254" s="550"/>
    </row>
    <row r="2255" spans="1:7">
      <c r="A2255" s="788" t="s">
        <v>1333</v>
      </c>
      <c r="B2255" s="552"/>
      <c r="C2255" s="548"/>
      <c r="D2255" s="548"/>
      <c r="E2255" s="550"/>
      <c r="F2255" s="558"/>
      <c r="G2255" s="550"/>
    </row>
    <row r="2256" spans="1:7">
      <c r="A2256" s="548"/>
      <c r="B2256" s="499" t="str">
        <f>IF(MID(C2256,1,3)="KIT",_xlfn.XLOOKUP(C2256,Kits!C:C,Kits!B:B,"-",0,1),VLOOKUP(C2256,'Pricing source'!B:C,2,0))</f>
        <v>4010869202534</v>
      </c>
      <c r="C2256" s="529" t="s">
        <v>431</v>
      </c>
      <c r="D2256" s="529"/>
      <c r="E2256" s="501" t="s">
        <v>2509</v>
      </c>
      <c r="F2256" s="502">
        <f>IFERROR(IF(MID(C2256,1,3)="KIT",VLOOKUP(C2256,Kits!C:P,14,0),VLOOKUP(C2256,'Pricing source'!B:L,3,0)),0)</f>
        <v>117</v>
      </c>
      <c r="G2256" s="550"/>
    </row>
    <row r="2257" spans="1:7">
      <c r="A2257" s="552"/>
      <c r="B2257" s="503" t="str">
        <f>IF(MID(C2257,1,3)="KIT",_xlfn.XLOOKUP(C2257,Kits!C:C,Kits!B:B,"-",0,1),VLOOKUP(C2257,'Pricing source'!B:C,2,0))</f>
        <v>4010869385558</v>
      </c>
      <c r="C2257" s="530" t="s">
        <v>430</v>
      </c>
      <c r="D2257" s="530"/>
      <c r="E2257" s="504" t="s">
        <v>4674</v>
      </c>
      <c r="F2257" s="505">
        <f>IFERROR(IF(MID(C2257,1,3)="KIT",VLOOKUP(C2257,Kits!C:P,14,0),VLOOKUP(C2257,'Pricing source'!B:L,3,0)),0)</f>
        <v>1945</v>
      </c>
      <c r="G2257" s="550"/>
    </row>
    <row r="2258" spans="1:7">
      <c r="A2258" s="552"/>
      <c r="B2258" s="527" t="str">
        <f>IF(MID(C2258,1,3)="KIT",_xlfn.XLOOKUP(C2258,Kits!C:C,Kits!B:B,"-",0,1),VLOOKUP(C2258,'Pricing source'!B:C,2,0))</f>
        <v>4010869234054</v>
      </c>
      <c r="C2258" s="532" t="s">
        <v>727</v>
      </c>
      <c r="D2258" s="532"/>
      <c r="E2258" s="510" t="s">
        <v>2510</v>
      </c>
      <c r="F2258" s="511">
        <f>IFERROR(IF(MID(C2258,1,3)="KIT",VLOOKUP(C2258,Kits!C:P,14,0),VLOOKUP(C2258,'Pricing source'!B:L,3,0)),0)</f>
        <v>685</v>
      </c>
      <c r="G2258" s="550"/>
    </row>
    <row r="2259" spans="1:7">
      <c r="A2259" s="548"/>
      <c r="B2259" s="552"/>
      <c r="C2259" s="548"/>
      <c r="D2259" s="548"/>
      <c r="E2259" s="550"/>
      <c r="F2259" s="558"/>
      <c r="G2259" s="550"/>
    </row>
    <row r="2260" spans="1:7" ht="18.75">
      <c r="A2260" s="555"/>
      <c r="B2260" s="552"/>
      <c r="C2260" s="550"/>
      <c r="D2260" s="552"/>
      <c r="E2260" s="550"/>
      <c r="F2260" s="558"/>
      <c r="G2260" s="550"/>
    </row>
    <row r="2261" spans="1:7" ht="21">
      <c r="A2261" s="308"/>
      <c r="B2261" s="308" t="s">
        <v>2586</v>
      </c>
      <c r="C2261" s="308"/>
      <c r="D2261" s="308"/>
      <c r="E2261" s="308"/>
      <c r="F2261" s="308"/>
      <c r="G2261" s="550"/>
    </row>
    <row r="2262" spans="1:7">
      <c r="A2262" s="548"/>
      <c r="B2262" s="552"/>
      <c r="C2262" s="552"/>
      <c r="D2262" s="548"/>
      <c r="E2262" s="818"/>
      <c r="F2262" s="558"/>
      <c r="G2262" s="550"/>
    </row>
    <row r="2263" spans="1:7">
      <c r="A2263" s="788" t="s">
        <v>3927</v>
      </c>
      <c r="B2263" s="552"/>
      <c r="C2263" s="552"/>
      <c r="D2263" s="552"/>
      <c r="E2263" s="550"/>
      <c r="F2263" s="558"/>
      <c r="G2263" s="550"/>
    </row>
    <row r="2264" spans="1:7" ht="18.75">
      <c r="A2264" s="306"/>
      <c r="B2264" s="306"/>
      <c r="C2264" s="307"/>
      <c r="D2264" s="306"/>
      <c r="E2264" s="305"/>
      <c r="F2264" s="305"/>
      <c r="G2264" s="550"/>
    </row>
    <row r="2265" spans="1:7">
      <c r="A2265" s="548"/>
      <c r="B2265" s="499" t="str">
        <f>IF(MID(C2265,1,3)="KIT",_xlfn.XLOOKUP(C2265,Kits!C:C,Kits!B:B,"-",0,1),VLOOKUP(C2265,'Pricing source'!B:C,2,0))</f>
        <v>5025232951406</v>
      </c>
      <c r="C2265" s="529" t="s">
        <v>378</v>
      </c>
      <c r="D2265" s="529"/>
      <c r="E2265" s="501" t="s">
        <v>4591</v>
      </c>
      <c r="F2265" s="502">
        <f>IFERROR(IF(MID(C2265,1,3)="KIT",VLOOKUP(C2265,Kits!C:P,14,0),VLOOKUP(C2265,'Pricing source'!B:L,3,0)),0)</f>
        <v>2499</v>
      </c>
      <c r="G2265" s="550"/>
    </row>
    <row r="2266" spans="1:7">
      <c r="A2266" s="548"/>
      <c r="B2266" s="503" t="str">
        <f>IF(MID(C2266,1,3)="KIT",_xlfn.XLOOKUP(C2266,Kits!C:C,Kits!B:B,"-",0,1),VLOOKUP(C2266,'Pricing source'!B:C,2,0))</f>
        <v>5025232951413</v>
      </c>
      <c r="C2266" s="530" t="s">
        <v>379</v>
      </c>
      <c r="D2266" s="530"/>
      <c r="E2266" s="504" t="s">
        <v>4592</v>
      </c>
      <c r="F2266" s="505">
        <f>IFERROR(IF(MID(C2266,1,3)="KIT",VLOOKUP(C2266,Kits!C:P,14,0),VLOOKUP(C2266,'Pricing source'!B:L,3,0)),0)</f>
        <v>2699</v>
      </c>
      <c r="G2266" s="550"/>
    </row>
    <row r="2267" spans="1:7">
      <c r="A2267" s="548"/>
      <c r="B2267" s="503" t="str">
        <f>IF(MID(C2267,1,3)="KIT",_xlfn.XLOOKUP(C2267,Kits!C:C,Kits!B:B,"-",0,1),VLOOKUP(C2267,'Pricing source'!B:C,2,0))</f>
        <v>5025232951420</v>
      </c>
      <c r="C2267" s="530" t="s">
        <v>380</v>
      </c>
      <c r="D2267" s="530"/>
      <c r="E2267" s="504" t="s">
        <v>4593</v>
      </c>
      <c r="F2267" s="505">
        <f>IFERROR(IF(MID(C2267,1,3)="KIT",VLOOKUP(C2267,Kits!C:P,14,0),VLOOKUP(C2267,'Pricing source'!B:L,3,0)),0)</f>
        <v>3229</v>
      </c>
      <c r="G2267" s="550"/>
    </row>
    <row r="2268" spans="1:7">
      <c r="A2268" s="548"/>
      <c r="B2268" s="503" t="str">
        <f>IF(MID(C2268,1,3)="KIT",_xlfn.XLOOKUP(C2268,Kits!C:C,Kits!B:B,"-",0,1),VLOOKUP(C2268,'Pricing source'!B:C,2,0))</f>
        <v>5025232951437</v>
      </c>
      <c r="C2268" s="530" t="s">
        <v>381</v>
      </c>
      <c r="D2268" s="530"/>
      <c r="E2268" s="504" t="s">
        <v>4594</v>
      </c>
      <c r="F2268" s="505">
        <f>IFERROR(IF(MID(C2268,1,3)="KIT",VLOOKUP(C2268,Kits!C:P,14,0),VLOOKUP(C2268,'Pricing source'!B:L,3,0)),0)</f>
        <v>3793</v>
      </c>
      <c r="G2268" s="550"/>
    </row>
    <row r="2269" spans="1:7">
      <c r="A2269" s="548"/>
      <c r="B2269" s="503" t="str">
        <f>IF(MID(C2269,1,3)="KIT",_xlfn.XLOOKUP(C2269,Kits!C:C,Kits!B:B,"-",0,1),VLOOKUP(C2269,'Pricing source'!B:C,2,0))</f>
        <v>5025232951444</v>
      </c>
      <c r="C2269" s="530" t="s">
        <v>382</v>
      </c>
      <c r="D2269" s="530"/>
      <c r="E2269" s="504" t="s">
        <v>4586</v>
      </c>
      <c r="F2269" s="505">
        <f>IFERROR(IF(MID(C2269,1,3)="KIT",VLOOKUP(C2269,Kits!C:P,14,0),VLOOKUP(C2269,'Pricing source'!B:L,3,0)),0)</f>
        <v>4454</v>
      </c>
      <c r="G2269" s="550"/>
    </row>
    <row r="2270" spans="1:7">
      <c r="A2270" s="548"/>
      <c r="B2270" s="503" t="str">
        <f>IF(MID(C2270,1,3)="KIT",_xlfn.XLOOKUP(C2270,Kits!C:C,Kits!B:B,"-",0,1),VLOOKUP(C2270,'Pricing source'!B:C,2,0))</f>
        <v>5025232951451</v>
      </c>
      <c r="C2270" s="530" t="s">
        <v>383</v>
      </c>
      <c r="D2270" s="530"/>
      <c r="E2270" s="504" t="s">
        <v>4587</v>
      </c>
      <c r="F2270" s="505">
        <f>IFERROR(IF(MID(C2270,1,3)="KIT",VLOOKUP(C2270,Kits!C:P,14,0),VLOOKUP(C2270,'Pricing source'!B:L,3,0)),0)</f>
        <v>5115</v>
      </c>
      <c r="G2270" s="550"/>
    </row>
    <row r="2271" spans="1:7">
      <c r="A2271" s="548"/>
      <c r="B2271" s="503" t="str">
        <f>IF(MID(C2271,1,3)="KIT",_xlfn.XLOOKUP(C2271,Kits!C:C,Kits!B:B,"-",0,1),VLOOKUP(C2271,'Pricing source'!B:C,2,0))</f>
        <v>5025232951468</v>
      </c>
      <c r="C2271" s="530" t="s">
        <v>384</v>
      </c>
      <c r="D2271" s="530"/>
      <c r="E2271" s="504" t="s">
        <v>4588</v>
      </c>
      <c r="F2271" s="505">
        <f>IFERROR(IF(MID(C2271,1,3)="KIT",VLOOKUP(C2271,Kits!C:P,14,0),VLOOKUP(C2271,'Pricing source'!B:L,3,0)),0)</f>
        <v>5996</v>
      </c>
      <c r="G2271" s="550"/>
    </row>
    <row r="2272" spans="1:7">
      <c r="A2272" s="548"/>
      <c r="B2272" s="503" t="str">
        <f>IF(MID(C2272,1,3)="KIT",_xlfn.XLOOKUP(C2272,Kits!C:C,Kits!B:B,"-",0,1),VLOOKUP(C2272,'Pricing source'!B:C,2,0))</f>
        <v>5025232951475</v>
      </c>
      <c r="C2272" s="530" t="s">
        <v>385</v>
      </c>
      <c r="D2272" s="530"/>
      <c r="E2272" s="504" t="s">
        <v>4589</v>
      </c>
      <c r="F2272" s="505">
        <f>IFERROR(IF(MID(C2272,1,3)="KIT",VLOOKUP(C2272,Kits!C:P,14,0),VLOOKUP(C2272,'Pricing source'!B:L,3,0)),0)</f>
        <v>8819</v>
      </c>
      <c r="G2272" s="550"/>
    </row>
    <row r="2273" spans="1:7">
      <c r="A2273" s="548"/>
      <c r="B2273" s="503" t="str">
        <f>IF(MID(C2273,1,3)="KIT",_xlfn.XLOOKUP(C2273,Kits!C:C,Kits!B:B,"-",0,1),VLOOKUP(C2273,'Pricing source'!B:C,2,0))</f>
        <v>5025232951482</v>
      </c>
      <c r="C2273" s="530" t="s">
        <v>386</v>
      </c>
      <c r="D2273" s="530"/>
      <c r="E2273" s="504" t="s">
        <v>4590</v>
      </c>
      <c r="F2273" s="505">
        <f>IFERROR(IF(MID(C2273,1,3)="KIT",VLOOKUP(C2273,Kits!C:P,14,0),VLOOKUP(C2273,'Pricing source'!B:L,3,0)),0)</f>
        <v>10999</v>
      </c>
      <c r="G2273" s="550"/>
    </row>
    <row r="2274" spans="1:7">
      <c r="A2274" s="548"/>
      <c r="B2274" s="503" t="str">
        <f>IF(MID(C2274,1,3)="KIT",_xlfn.XLOOKUP(C2274,Kits!C:C,Kits!B:B,"-",0,1),VLOOKUP(C2274,'Pricing source'!B:C,2,0))</f>
        <v>5025232951499</v>
      </c>
      <c r="C2274" s="530" t="s">
        <v>387</v>
      </c>
      <c r="D2274" s="530"/>
      <c r="E2274" s="504" t="s">
        <v>2511</v>
      </c>
      <c r="F2274" s="505">
        <f>IFERROR(IF(MID(C2274,1,3)="KIT",VLOOKUP(C2274,Kits!C:P,14,0),VLOOKUP(C2274,'Pricing source'!B:L,3,0)),0)</f>
        <v>89</v>
      </c>
      <c r="G2274" s="550"/>
    </row>
    <row r="2275" spans="1:7">
      <c r="A2275" s="548"/>
      <c r="B2275" s="503" t="str">
        <f>IF(MID(C2275,1,3)="KIT",_xlfn.XLOOKUP(C2275,Kits!C:C,Kits!B:B,"-",0,1),VLOOKUP(C2275,'Pricing source'!B:C,2,0))</f>
        <v>5025232951505</v>
      </c>
      <c r="C2275" s="530" t="s">
        <v>388</v>
      </c>
      <c r="D2275" s="530"/>
      <c r="E2275" s="504" t="s">
        <v>2512</v>
      </c>
      <c r="F2275" s="505">
        <f>IFERROR(IF(MID(C2275,1,3)="KIT",VLOOKUP(C2275,Kits!C:P,14,0),VLOOKUP(C2275,'Pricing source'!B:L,3,0)),0)</f>
        <v>89</v>
      </c>
      <c r="G2275" s="550"/>
    </row>
    <row r="2276" spans="1:7">
      <c r="A2276" s="548"/>
      <c r="B2276" s="503" t="str">
        <f>IF(MID(C2276,1,3)="KIT",_xlfn.XLOOKUP(C2276,Kits!C:C,Kits!B:B,"-",0,1),VLOOKUP(C2276,'Pricing source'!B:C,2,0))</f>
        <v>5025232951512</v>
      </c>
      <c r="C2276" s="530" t="s">
        <v>389</v>
      </c>
      <c r="D2276" s="530"/>
      <c r="E2276" s="504" t="s">
        <v>2513</v>
      </c>
      <c r="F2276" s="505">
        <f>IFERROR(IF(MID(C2276,1,3)="KIT",VLOOKUP(C2276,Kits!C:P,14,0),VLOOKUP(C2276,'Pricing source'!B:L,3,0)),0)</f>
        <v>119</v>
      </c>
      <c r="G2276" s="550"/>
    </row>
    <row r="2277" spans="1:7">
      <c r="A2277" s="548"/>
      <c r="B2277" s="503" t="str">
        <f>IF(MID(C2277,1,3)="KIT",_xlfn.XLOOKUP(C2277,Kits!C:C,Kits!B:B,"-",0,1),VLOOKUP(C2277,'Pricing source'!B:C,2,0))</f>
        <v>5025232951529</v>
      </c>
      <c r="C2277" s="530" t="s">
        <v>390</v>
      </c>
      <c r="D2277" s="530"/>
      <c r="E2277" s="504" t="s">
        <v>2514</v>
      </c>
      <c r="F2277" s="505">
        <f>IFERROR(IF(MID(C2277,1,3)="KIT",VLOOKUP(C2277,Kits!C:P,14,0),VLOOKUP(C2277,'Pricing source'!B:L,3,0)),0)</f>
        <v>129</v>
      </c>
      <c r="G2277" s="550"/>
    </row>
    <row r="2278" spans="1:7">
      <c r="A2278" s="548"/>
      <c r="B2278" s="503" t="str">
        <f>IF(MID(C2278,1,3)="KIT",_xlfn.XLOOKUP(C2278,Kits!C:C,Kits!B:B,"-",0,1),VLOOKUP(C2278,'Pricing source'!B:C,2,0))</f>
        <v>5025232951536</v>
      </c>
      <c r="C2278" s="530" t="s">
        <v>391</v>
      </c>
      <c r="D2278" s="530"/>
      <c r="E2278" s="504" t="s">
        <v>2515</v>
      </c>
      <c r="F2278" s="505">
        <f>IFERROR(IF(MID(C2278,1,3)="KIT",VLOOKUP(C2278,Kits!C:P,14,0),VLOOKUP(C2278,'Pricing source'!B:L,3,0)),0)</f>
        <v>139</v>
      </c>
      <c r="G2278" s="550"/>
    </row>
    <row r="2279" spans="1:7">
      <c r="A2279" s="548"/>
      <c r="B2279" s="503" t="str">
        <f>IF(MID(C2279,1,3)="KIT",_xlfn.XLOOKUP(C2279,Kits!C:C,Kits!B:B,"-",0,1),VLOOKUP(C2279,'Pricing source'!B:C,2,0))</f>
        <v>5025232951543</v>
      </c>
      <c r="C2279" s="530" t="s">
        <v>392</v>
      </c>
      <c r="D2279" s="530"/>
      <c r="E2279" s="504" t="s">
        <v>4595</v>
      </c>
      <c r="F2279" s="505">
        <f>IFERROR(IF(MID(C2279,1,3)="KIT",VLOOKUP(C2279,Kits!C:P,14,0),VLOOKUP(C2279,'Pricing source'!B:L,3,0)),0)</f>
        <v>149</v>
      </c>
      <c r="G2279" s="550"/>
    </row>
    <row r="2280" spans="1:7">
      <c r="A2280" s="548"/>
      <c r="B2280" s="733" t="str">
        <f>IF(MID(C2280,1,3)="KIT",_xlfn.XLOOKUP(C2280,Kits!C:C,Kits!B:B,"-",0,1),VLOOKUP(C2280,'Pricing source'!B:C,2,0))</f>
        <v>5025232951550</v>
      </c>
      <c r="C2280" s="874" t="s">
        <v>393</v>
      </c>
      <c r="D2280" s="874"/>
      <c r="E2280" s="735" t="s">
        <v>4595</v>
      </c>
      <c r="F2280" s="1005">
        <f>IFERROR(IF(MID(C2280,1,3)="KIT",VLOOKUP(C2280,Kits!C:P,14,0),VLOOKUP(C2280,'Pricing source'!B:L,3,0)),0)</f>
        <v>169</v>
      </c>
      <c r="G2280" s="550"/>
    </row>
    <row r="2281" spans="1:7">
      <c r="A2281" s="548"/>
      <c r="B2281" s="527">
        <f>IF(MID(C2281,1,3)="KIT",_xlfn.XLOOKUP(C2281,Kits!C:C,Kits!B:B,"-",0,1),VLOOKUP(C2281,'Pricing source'!B:C,2,0))</f>
        <v>0</v>
      </c>
      <c r="C2281" s="532" t="s">
        <v>4956</v>
      </c>
      <c r="D2281" s="532"/>
      <c r="E2281" s="510" t="s">
        <v>4957</v>
      </c>
      <c r="F2281" s="511" t="s">
        <v>4630</v>
      </c>
      <c r="G2281" s="550"/>
    </row>
    <row r="2282" spans="1:7">
      <c r="A2282" s="548"/>
      <c r="B2282" s="552"/>
      <c r="C2282" s="552"/>
      <c r="D2282" s="548"/>
      <c r="E2282" s="818"/>
      <c r="F2282" s="558"/>
      <c r="G2282" s="550"/>
    </row>
    <row r="2283" spans="1:7">
      <c r="A2283" s="788" t="s">
        <v>2676</v>
      </c>
      <c r="B2283" s="552"/>
      <c r="C2283" s="552"/>
      <c r="D2283" s="552"/>
      <c r="E2283" s="550"/>
      <c r="F2283" s="558"/>
      <c r="G2283" s="550"/>
    </row>
    <row r="2284" spans="1:7" ht="18.75">
      <c r="A2284" s="306"/>
      <c r="B2284" s="306"/>
      <c r="C2284" s="307"/>
      <c r="D2284" s="306"/>
      <c r="E2284" s="305"/>
      <c r="F2284" s="305"/>
      <c r="G2284" s="550"/>
    </row>
    <row r="2285" spans="1:7">
      <c r="A2285" s="548"/>
      <c r="B2285" s="499" t="str">
        <f>IF(MID(C2285,1,3)="KIT",_xlfn.XLOOKUP(C2285,Kits!C:C,Kits!B:B,"-",0,1),VLOOKUP(C2285,'Pricing source'!B:C,2,0))</f>
        <v>-</v>
      </c>
      <c r="C2285" s="529" t="s">
        <v>394</v>
      </c>
      <c r="D2285" s="529"/>
      <c r="E2285" s="501" t="s">
        <v>4596</v>
      </c>
      <c r="F2285" s="502">
        <f>IFERROR(IF(MID(C2285,1,3)="KIT",VLOOKUP(C2285,Kits!C:P,14,0),VLOOKUP(C2285,'Pricing source'!B:L,3,0)),0)</f>
        <v>2042</v>
      </c>
      <c r="G2285" s="550"/>
    </row>
    <row r="2286" spans="1:7">
      <c r="A2286" s="548"/>
      <c r="B2286" s="503" t="str">
        <f>IF(MID(C2286,1,3)="KIT",_xlfn.XLOOKUP(C2286,Kits!C:C,Kits!B:B,"-",0,1),VLOOKUP(C2286,'Pricing source'!B:C,2,0))</f>
        <v>-</v>
      </c>
      <c r="C2286" s="530" t="s">
        <v>395</v>
      </c>
      <c r="D2286" s="530"/>
      <c r="E2286" s="504" t="s">
        <v>4597</v>
      </c>
      <c r="F2286" s="505">
        <f>IFERROR(IF(MID(C2286,1,3)="KIT",VLOOKUP(C2286,Kits!C:P,14,0),VLOOKUP(C2286,'Pricing source'!B:L,3,0)),0)</f>
        <v>2472</v>
      </c>
      <c r="G2286" s="550"/>
    </row>
    <row r="2287" spans="1:7">
      <c r="A2287" s="548"/>
      <c r="B2287" s="503" t="str">
        <f>IF(MID(C2287,1,3)="KIT",_xlfn.XLOOKUP(C2287,Kits!C:C,Kits!B:B,"-",0,1),VLOOKUP(C2287,'Pricing source'!B:C,2,0))</f>
        <v>5025232878277</v>
      </c>
      <c r="C2287" s="530" t="s">
        <v>396</v>
      </c>
      <c r="D2287" s="530"/>
      <c r="E2287" s="504" t="s">
        <v>4598</v>
      </c>
      <c r="F2287" s="505">
        <f>IFERROR(IF(MID(C2287,1,3)="KIT",VLOOKUP(C2287,Kits!C:P,14,0),VLOOKUP(C2287,'Pricing source'!B:L,3,0)),0)</f>
        <v>2974</v>
      </c>
      <c r="G2287" s="550"/>
    </row>
    <row r="2288" spans="1:7">
      <c r="A2288" s="548"/>
      <c r="B2288" s="503" t="str">
        <f>IF(MID(C2288,1,3)="KIT",_xlfn.XLOOKUP(C2288,Kits!C:C,Kits!B:B,"-",0,1),VLOOKUP(C2288,'Pricing source'!B:C,2,0))</f>
        <v>-</v>
      </c>
      <c r="C2288" s="530" t="s">
        <v>713</v>
      </c>
      <c r="D2288" s="530"/>
      <c r="E2288" s="504" t="s">
        <v>4599</v>
      </c>
      <c r="F2288" s="505">
        <f>IFERROR(IF(MID(C2288,1,3)="KIT",VLOOKUP(C2288,Kits!C:P,14,0),VLOOKUP(C2288,'Pricing source'!B:L,3,0)),0)</f>
        <v>3739</v>
      </c>
      <c r="G2288" s="550"/>
    </row>
    <row r="2289" spans="1:7">
      <c r="A2289" s="548"/>
      <c r="B2289" s="527" t="str">
        <f>IF(MID(C2289,1,3)="KIT",_xlfn.XLOOKUP(C2289,Kits!C:C,Kits!B:B,"-",0,1),VLOOKUP(C2289,'Pricing source'!B:C,2,0))</f>
        <v>5025232878253</v>
      </c>
      <c r="C2289" s="532" t="s">
        <v>397</v>
      </c>
      <c r="D2289" s="532"/>
      <c r="E2289" s="510" t="s">
        <v>4600</v>
      </c>
      <c r="F2289" s="511">
        <f>IFERROR(IF(MID(C2289,1,3)="KIT",VLOOKUP(C2289,Kits!C:P,14,0),VLOOKUP(C2289,'Pricing source'!B:L,3,0)),0)</f>
        <v>4392</v>
      </c>
      <c r="G2289" s="550"/>
    </row>
    <row r="2290" spans="1:7">
      <c r="A2290" s="548"/>
      <c r="B2290" s="552" t="s">
        <v>1049</v>
      </c>
      <c r="C2290" s="550"/>
      <c r="D2290" s="552"/>
      <c r="E2290" s="550"/>
      <c r="F2290" s="558"/>
      <c r="G2290" s="550"/>
    </row>
    <row r="2291" spans="1:7">
      <c r="A2291" s="788" t="s">
        <v>2677</v>
      </c>
      <c r="B2291" s="552"/>
      <c r="C2291" s="550"/>
      <c r="D2291" s="550"/>
      <c r="E2291" s="550"/>
      <c r="F2291" s="558"/>
      <c r="G2291" s="550"/>
    </row>
    <row r="2292" spans="1:7" ht="18.75">
      <c r="A2292" s="305"/>
      <c r="B2292" s="305"/>
      <c r="C2292" s="305"/>
      <c r="D2292" s="305"/>
      <c r="E2292" s="305"/>
      <c r="F2292" s="305"/>
      <c r="G2292" s="550"/>
    </row>
    <row r="2293" spans="1:7">
      <c r="A2293" s="548"/>
      <c r="B2293" s="499" t="str">
        <f>IF(MID(C2293,1,3)="KIT",_xlfn.XLOOKUP(C2293,Kits!C:C,Kits!B:B,"-",0,1),VLOOKUP(C2293,'Pricing source'!B:C,2,0))</f>
        <v>4010869370226</v>
      </c>
      <c r="C2293" s="529" t="s">
        <v>737</v>
      </c>
      <c r="D2293" s="529"/>
      <c r="E2293" s="501" t="s">
        <v>2516</v>
      </c>
      <c r="F2293" s="502">
        <f>IFERROR(IF(MID(C2293,1,3)="KIT",VLOOKUP(C2293,Kits!C:P,14,0),VLOOKUP(C2293,'Pricing source'!B:L,3,0)),0)</f>
        <v>4297</v>
      </c>
      <c r="G2293" s="550"/>
    </row>
    <row r="2294" spans="1:7">
      <c r="A2294" s="548"/>
      <c r="B2294" s="503" t="str">
        <f>IF(MID(C2294,1,3)="KIT",_xlfn.XLOOKUP(C2294,Kits!C:C,Kits!B:B,"-",0,1),VLOOKUP(C2294,'Pricing source'!B:C,2,0))</f>
        <v>4010869371742</v>
      </c>
      <c r="C2294" s="530" t="s">
        <v>739</v>
      </c>
      <c r="D2294" s="530"/>
      <c r="E2294" s="504" t="s">
        <v>2517</v>
      </c>
      <c r="F2294" s="505">
        <f>IFERROR(IF(MID(C2294,1,3)="KIT",VLOOKUP(C2294,Kits!C:P,14,0),VLOOKUP(C2294,'Pricing source'!B:L,3,0)),0)</f>
        <v>5614</v>
      </c>
      <c r="G2294" s="550"/>
    </row>
    <row r="2295" spans="1:7">
      <c r="A2295" s="548"/>
      <c r="B2295" s="503" t="str">
        <f>IF(MID(C2295,1,3)="KIT",_xlfn.XLOOKUP(C2295,Kits!C:C,Kits!B:B,"-",0,1),VLOOKUP(C2295,'Pricing source'!B:C,2,0))</f>
        <v>4010869370257</v>
      </c>
      <c r="C2295" s="530" t="s">
        <v>731</v>
      </c>
      <c r="D2295" s="530"/>
      <c r="E2295" s="504" t="s">
        <v>2518</v>
      </c>
      <c r="F2295" s="505">
        <f>IFERROR(IF(MID(C2295,1,3)="KIT",VLOOKUP(C2295,Kits!C:P,14,0),VLOOKUP(C2295,'Pricing source'!B:L,3,0)),0)</f>
        <v>7456</v>
      </c>
      <c r="G2295" s="550"/>
    </row>
    <row r="2296" spans="1:7">
      <c r="A2296" s="548"/>
      <c r="B2296" s="503" t="str">
        <f>IF(MID(C2296,1,3)="KIT",_xlfn.XLOOKUP(C2296,Kits!C:C,Kits!B:B,"-",0,1),VLOOKUP(C2296,'Pricing source'!B:C,2,0))</f>
        <v>4010869354066</v>
      </c>
      <c r="C2296" s="530" t="s">
        <v>733</v>
      </c>
      <c r="D2296" s="530"/>
      <c r="E2296" s="504" t="s">
        <v>2519</v>
      </c>
      <c r="F2296" s="505">
        <f>IFERROR(IF(MID(C2296,1,3)="KIT",VLOOKUP(C2296,Kits!C:P,14,0),VLOOKUP(C2296,'Pricing source'!B:L,3,0)),0)</f>
        <v>9108</v>
      </c>
      <c r="G2296" s="550"/>
    </row>
    <row r="2297" spans="1:7">
      <c r="A2297" s="548"/>
      <c r="B2297" s="527" t="str">
        <f>IF(MID(C2297,1,3)="KIT",_xlfn.XLOOKUP(C2297,Kits!C:C,Kits!B:B,"-",0,1),VLOOKUP(C2297,'Pricing source'!B:C,2,0))</f>
        <v>4010869353854</v>
      </c>
      <c r="C2297" s="532" t="s">
        <v>735</v>
      </c>
      <c r="D2297" s="532"/>
      <c r="E2297" s="510" t="s">
        <v>2520</v>
      </c>
      <c r="F2297" s="511">
        <f>IFERROR(IF(MID(C2297,1,3)="KIT",VLOOKUP(C2297,Kits!C:P,14,0),VLOOKUP(C2297,'Pricing source'!B:L,3,0)),0)</f>
        <v>10668</v>
      </c>
      <c r="G2297" s="550"/>
    </row>
    <row r="2298" spans="1:7">
      <c r="A2298" s="548"/>
      <c r="B2298" s="552"/>
      <c r="C2298" s="552"/>
      <c r="D2298" s="548"/>
      <c r="E2298" s="818"/>
      <c r="F2298" s="558"/>
      <c r="G2298" s="550"/>
    </row>
    <row r="2299" spans="1:7">
      <c r="A2299" s="788" t="s">
        <v>2678</v>
      </c>
      <c r="B2299" s="552"/>
      <c r="C2299" s="552"/>
      <c r="D2299" s="552"/>
      <c r="E2299" s="550"/>
      <c r="F2299" s="558"/>
      <c r="G2299" s="550"/>
    </row>
    <row r="2300" spans="1:7" ht="18.75">
      <c r="A2300" s="306"/>
      <c r="B2300" s="306"/>
      <c r="C2300" s="307"/>
      <c r="D2300" s="306"/>
      <c r="E2300" s="305"/>
      <c r="F2300" s="305"/>
      <c r="G2300" s="550"/>
    </row>
    <row r="2301" spans="1:7">
      <c r="A2301" s="548"/>
      <c r="B2301" s="499" t="str">
        <f>IF(MID(C2301,1,3)="KIT",_xlfn.XLOOKUP(C2301,Kits!C:C,Kits!B:B,"-",0,1),VLOOKUP(C2301,'Pricing source'!B:C,2,0))</f>
        <v>4010869350433</v>
      </c>
      <c r="C2301" s="529" t="s">
        <v>578</v>
      </c>
      <c r="D2301" s="529"/>
      <c r="E2301" s="501" t="s">
        <v>2521</v>
      </c>
      <c r="F2301" s="502">
        <f>IFERROR(IF(MID(C2301,1,3)="KIT",VLOOKUP(C2301,Kits!C:P,14,0),VLOOKUP(C2301,'Pricing source'!B:L,3,0)),0)</f>
        <v>5830</v>
      </c>
      <c r="G2301" s="550"/>
    </row>
    <row r="2302" spans="1:7">
      <c r="A2302" s="548"/>
      <c r="B2302" s="503" t="str">
        <f>IF(MID(C2302,1,3)="KIT",_xlfn.XLOOKUP(C2302,Kits!C:C,Kits!B:B,"-",0,1),VLOOKUP(C2302,'Pricing source'!B:C,2,0))</f>
        <v>4010869350440</v>
      </c>
      <c r="C2302" s="530" t="s">
        <v>579</v>
      </c>
      <c r="D2302" s="530"/>
      <c r="E2302" s="504" t="s">
        <v>1334</v>
      </c>
      <c r="F2302" s="505">
        <f>IFERROR(IF(MID(C2302,1,3)="KIT",VLOOKUP(C2302,Kits!C:P,14,0),VLOOKUP(C2302,'Pricing source'!B:L,3,0)),0)</f>
        <v>6996</v>
      </c>
      <c r="G2302" s="550"/>
    </row>
    <row r="2303" spans="1:7">
      <c r="A2303" s="548"/>
      <c r="B2303" s="527" t="str">
        <f>IF(MID(C2303,1,3)="KIT",_xlfn.XLOOKUP(C2303,Kits!C:C,Kits!B:B,"-",0,1),VLOOKUP(C2303,'Pricing source'!B:C,2,0))</f>
        <v>4010869350457</v>
      </c>
      <c r="C2303" s="532" t="s">
        <v>580</v>
      </c>
      <c r="D2303" s="532"/>
      <c r="E2303" s="510" t="s">
        <v>1335</v>
      </c>
      <c r="F2303" s="511">
        <f>IFERROR(IF(MID(C2303,1,3)="KIT",VLOOKUP(C2303,Kits!C:P,14,0),VLOOKUP(C2303,'Pricing source'!B:L,3,0)),0)</f>
        <v>8045</v>
      </c>
      <c r="G2303" s="550"/>
    </row>
    <row r="2304" spans="1:7">
      <c r="A2304" s="548"/>
      <c r="B2304" s="552"/>
      <c r="C2304" s="552"/>
      <c r="D2304" s="548"/>
      <c r="E2304" s="818"/>
      <c r="F2304" s="558"/>
      <c r="G2304" s="550"/>
    </row>
    <row r="2305" spans="1:7">
      <c r="A2305" s="788" t="s">
        <v>2593</v>
      </c>
      <c r="B2305" s="552"/>
      <c r="C2305" s="552"/>
      <c r="D2305" s="552"/>
      <c r="E2305" s="550"/>
      <c r="F2305" s="558"/>
      <c r="G2305" s="550"/>
    </row>
    <row r="2306" spans="1:7" ht="18.75">
      <c r="A2306" s="306"/>
      <c r="B2306" s="306"/>
      <c r="C2306" s="307"/>
      <c r="D2306" s="306"/>
      <c r="E2306" s="305"/>
      <c r="F2306" s="305"/>
      <c r="G2306" s="550"/>
    </row>
    <row r="2307" spans="1:7">
      <c r="A2307" s="548"/>
      <c r="B2307" s="499" t="str">
        <f>IF(MID(C2307,1,3)="KIT",_xlfn.XLOOKUP(C2307,Kits!C:C,Kits!B:B,"-",0,1),VLOOKUP(C2307,'Pricing source'!B:C,2,0))</f>
        <v>4010869353816</v>
      </c>
      <c r="C2307" s="529" t="s">
        <v>736</v>
      </c>
      <c r="D2307" s="529"/>
      <c r="E2307" s="501" t="s">
        <v>2522</v>
      </c>
      <c r="F2307" s="502">
        <f>IFERROR(IF(MID(C2307,1,3)="KIT",VLOOKUP(C2307,Kits!C:P,14,0),VLOOKUP(C2307,'Pricing source'!B:L,3,0)),0)</f>
        <v>3196</v>
      </c>
      <c r="G2307" s="550"/>
    </row>
    <row r="2308" spans="1:7">
      <c r="A2308" s="548"/>
      <c r="B2308" s="503" t="str">
        <f>IF(MID(C2308,1,3)="KIT",_xlfn.XLOOKUP(C2308,Kits!C:C,Kits!B:B,"-",0,1),VLOOKUP(C2308,'Pricing source'!B:C,2,0))</f>
        <v>4010869357708</v>
      </c>
      <c r="C2308" s="530" t="s">
        <v>738</v>
      </c>
      <c r="D2308" s="530"/>
      <c r="E2308" s="504" t="s">
        <v>2523</v>
      </c>
      <c r="F2308" s="505">
        <f>IFERROR(IF(MID(C2308,1,3)="KIT",VLOOKUP(C2308,Kits!C:P,14,0),VLOOKUP(C2308,'Pricing source'!B:L,3,0)),0)</f>
        <v>4237</v>
      </c>
      <c r="G2308" s="550"/>
    </row>
    <row r="2309" spans="1:7">
      <c r="A2309" s="548"/>
      <c r="B2309" s="503" t="str">
        <f>IF(MID(C2309,1,3)="KIT",_xlfn.XLOOKUP(C2309,Kits!C:C,Kits!B:B,"-",0,1),VLOOKUP(C2309,'Pricing source'!B:C,2,0))</f>
        <v>4010869354967</v>
      </c>
      <c r="C2309" s="530" t="s">
        <v>730</v>
      </c>
      <c r="D2309" s="530"/>
      <c r="E2309" s="504" t="s">
        <v>2524</v>
      </c>
      <c r="F2309" s="505">
        <f>IFERROR(IF(MID(C2309,1,3)="KIT",VLOOKUP(C2309,Kits!C:P,14,0),VLOOKUP(C2309,'Pricing source'!B:L,3,0)),0)</f>
        <v>5345</v>
      </c>
      <c r="G2309" s="550"/>
    </row>
    <row r="2310" spans="1:7">
      <c r="A2310" s="548"/>
      <c r="B2310" s="503" t="str">
        <f>IF(MID(C2310,1,3)="KIT",_xlfn.XLOOKUP(C2310,Kits!C:C,Kits!B:B,"-",0,1),VLOOKUP(C2310,'Pricing source'!B:C,2,0))</f>
        <v>4010869353885</v>
      </c>
      <c r="C2310" s="530" t="s">
        <v>732</v>
      </c>
      <c r="D2310" s="530"/>
      <c r="E2310" s="504" t="s">
        <v>2525</v>
      </c>
      <c r="F2310" s="505">
        <f>IFERROR(IF(MID(C2310,1,3)="KIT",VLOOKUP(C2310,Kits!C:P,14,0),VLOOKUP(C2310,'Pricing source'!B:L,3,0)),0)</f>
        <v>6263</v>
      </c>
      <c r="G2310" s="550"/>
    </row>
    <row r="2311" spans="1:7">
      <c r="A2311" s="548"/>
      <c r="B2311" s="527" t="str">
        <f>IF(MID(C2311,1,3)="KIT",_xlfn.XLOOKUP(C2311,Kits!C:C,Kits!B:B,"-",0,1),VLOOKUP(C2311,'Pricing source'!B:C,2,0))</f>
        <v>4010869353823</v>
      </c>
      <c r="C2311" s="532" t="s">
        <v>734</v>
      </c>
      <c r="D2311" s="532"/>
      <c r="E2311" s="510" t="s">
        <v>2526</v>
      </c>
      <c r="F2311" s="511">
        <f>IFERROR(IF(MID(C2311,1,3)="KIT",VLOOKUP(C2311,Kits!C:P,14,0),VLOOKUP(C2311,'Pricing source'!B:L,3,0)),0)</f>
        <v>7915</v>
      </c>
      <c r="G2311" s="550"/>
    </row>
    <row r="2312" spans="1:7">
      <c r="A2312" s="548"/>
      <c r="B2312" s="552"/>
      <c r="C2312" s="552"/>
      <c r="D2312" s="548"/>
      <c r="E2312" s="818"/>
      <c r="F2312" s="558"/>
      <c r="G2312" s="550"/>
    </row>
    <row r="2313" spans="1:7">
      <c r="A2313" s="788" t="s">
        <v>2679</v>
      </c>
      <c r="B2313" s="550"/>
      <c r="C2313" s="548"/>
      <c r="D2313" s="548"/>
      <c r="E2313" s="550"/>
      <c r="F2313" s="558"/>
      <c r="G2313" s="550"/>
    </row>
    <row r="2314" spans="1:7" ht="18.75">
      <c r="A2314" s="306"/>
      <c r="B2314" s="306"/>
      <c r="C2314" s="307"/>
      <c r="D2314" s="306"/>
      <c r="E2314" s="305"/>
      <c r="F2314" s="305"/>
      <c r="G2314" s="550"/>
    </row>
    <row r="2315" spans="1:7">
      <c r="A2315" s="548"/>
      <c r="B2315" s="499" t="str">
        <f>IF(MID(C2315,1,3)="KIT",_xlfn.XLOOKUP(C2315,Kits!C:C,Kits!B:B,"-",0,1),VLOOKUP(C2315,'Pricing source'!B:C,2,0))</f>
        <v>5025232324804</v>
      </c>
      <c r="C2315" s="529" t="s">
        <v>712</v>
      </c>
      <c r="D2315" s="529"/>
      <c r="E2315" s="501" t="s">
        <v>2385</v>
      </c>
      <c r="F2315" s="502">
        <f>IFERROR(IF(MID(C2315,1,3)="KIT",VLOOKUP(C2315,Kits!C:P,14,0),VLOOKUP(C2315,'Pricing source'!B:L,3,0)),0)</f>
        <v>593</v>
      </c>
      <c r="G2315" s="550"/>
    </row>
    <row r="2316" spans="1:7">
      <c r="A2316" s="548"/>
      <c r="B2316" s="503" t="str">
        <f>IF(MID(C2316,1,3)="KIT",_xlfn.XLOOKUP(C2316,Kits!C:C,Kits!B:B,"-",0,1),VLOOKUP(C2316,'Pricing source'!B:C,2,0))</f>
        <v>5025232324842</v>
      </c>
      <c r="C2316" s="530" t="s">
        <v>711</v>
      </c>
      <c r="D2316" s="530"/>
      <c r="E2316" s="504" t="s">
        <v>2386</v>
      </c>
      <c r="F2316" s="505">
        <f>IFERROR(IF(MID(C2316,1,3)="KIT",VLOOKUP(C2316,Kits!C:P,14,0),VLOOKUP(C2316,'Pricing source'!B:L,3,0)),0)</f>
        <v>645</v>
      </c>
      <c r="G2316" s="550"/>
    </row>
    <row r="2317" spans="1:7">
      <c r="A2317" s="548"/>
      <c r="B2317" s="503" t="str">
        <f>IF(MID(C2317,1,3)="KIT",_xlfn.XLOOKUP(C2317,Kits!C:C,Kits!B:B,"-",0,1),VLOOKUP(C2317,'Pricing source'!B:C,2,0))</f>
        <v>5025232872985</v>
      </c>
      <c r="C2317" s="530" t="s">
        <v>407</v>
      </c>
      <c r="D2317" s="530"/>
      <c r="E2317" s="504" t="s">
        <v>2385</v>
      </c>
      <c r="F2317" s="505">
        <f>IFERROR(IF(MID(C2317,1,3)="KIT",VLOOKUP(C2317,Kits!C:P,14,0),VLOOKUP(C2317,'Pricing source'!B:L,3,0)),0)</f>
        <v>745</v>
      </c>
      <c r="G2317" s="550"/>
    </row>
    <row r="2318" spans="1:7">
      <c r="A2318" s="548"/>
      <c r="B2318" s="503" t="str">
        <f>IF(MID(C2318,1,3)="KIT",_xlfn.XLOOKUP(C2318,Kits!C:C,Kits!B:B,"-",0,1),VLOOKUP(C2318,'Pricing source'!B:C,2,0))</f>
        <v>5025232872992</v>
      </c>
      <c r="C2318" s="530" t="s">
        <v>408</v>
      </c>
      <c r="D2318" s="530"/>
      <c r="E2318" s="504" t="s">
        <v>2386</v>
      </c>
      <c r="F2318" s="505">
        <f>IFERROR(IF(MID(C2318,1,3)="KIT",VLOOKUP(C2318,Kits!C:P,14,0),VLOOKUP(C2318,'Pricing source'!B:L,3,0)),0)</f>
        <v>854</v>
      </c>
      <c r="G2318" s="550"/>
    </row>
    <row r="2319" spans="1:7">
      <c r="A2319" s="548"/>
      <c r="B2319" s="527" t="str">
        <f>IF(MID(C2319,1,3)="KIT",_xlfn.XLOOKUP(C2319,Kits!C:C,Kits!B:B,"-",0,1),VLOOKUP(C2319,'Pricing source'!B:C,2,0))</f>
        <v>5025232873005</v>
      </c>
      <c r="C2319" s="532" t="s">
        <v>409</v>
      </c>
      <c r="D2319" s="532"/>
      <c r="E2319" s="510" t="s">
        <v>2387</v>
      </c>
      <c r="F2319" s="511">
        <f>IFERROR(IF(MID(C2319,1,3)="KIT",VLOOKUP(C2319,Kits!C:P,14,0),VLOOKUP(C2319,'Pricing source'!B:L,3,0)),0)</f>
        <v>1038</v>
      </c>
      <c r="G2319" s="550"/>
    </row>
    <row r="2320" spans="1:7">
      <c r="A2320" s="548"/>
      <c r="B2320" s="550"/>
      <c r="C2320" s="548"/>
      <c r="D2320" s="548"/>
      <c r="E2320" s="550"/>
      <c r="F2320" s="558"/>
      <c r="G2320" s="550"/>
    </row>
    <row r="2321" spans="1:7">
      <c r="A2321" s="548"/>
      <c r="B2321" s="552"/>
      <c r="C2321" s="552"/>
      <c r="D2321" s="552"/>
      <c r="E2321" s="550"/>
      <c r="F2321" s="558"/>
      <c r="G2321" s="550"/>
    </row>
    <row r="2322" spans="1:7">
      <c r="A2322" s="548"/>
      <c r="B2322" s="552"/>
      <c r="C2322" s="548"/>
      <c r="D2322" s="548"/>
      <c r="E2322" s="550"/>
      <c r="F2322" s="558"/>
      <c r="G2322" s="550"/>
    </row>
    <row r="2323" spans="1:7" ht="21">
      <c r="A2323" s="610"/>
      <c r="B2323" s="610" t="str">
        <f>'Títulos y textos'!A345</f>
        <v>CHILLERS EN STOCK</v>
      </c>
      <c r="C2323" s="610"/>
      <c r="D2323" s="610"/>
      <c r="E2323" s="610"/>
      <c r="F2323" s="610"/>
      <c r="G2323" s="550"/>
    </row>
    <row r="2324" spans="1:7">
      <c r="A2324" s="548"/>
      <c r="B2324" s="552"/>
      <c r="C2324" s="548"/>
      <c r="D2324" s="548"/>
      <c r="E2324" s="550"/>
      <c r="F2324" s="558"/>
      <c r="G2324" s="550"/>
    </row>
    <row r="2325" spans="1:7" ht="18.75">
      <c r="A2325" s="799" t="str">
        <f>'Títulos y textos'!A347</f>
        <v>UNIDADES BOMBAS DE CALOR R290</v>
      </c>
      <c r="B2325" s="552"/>
      <c r="C2325" s="548"/>
      <c r="D2325" s="548"/>
      <c r="E2325" s="550"/>
      <c r="F2325" s="558"/>
      <c r="G2325" s="550"/>
    </row>
    <row r="2326" spans="1:7" ht="18.75">
      <c r="A2326" s="230"/>
      <c r="B2326" s="230"/>
      <c r="C2326" s="230"/>
      <c r="D2326" s="231"/>
      <c r="E2326" s="230"/>
      <c r="F2326" s="230"/>
      <c r="G2326" s="550"/>
    </row>
    <row r="2327" spans="1:7">
      <c r="A2327" s="548"/>
      <c r="B2327" s="499" t="str">
        <f>IF(MID(C2327,1,3)="KIT",_xlfn.XLOOKUP(C2327,Kits!C:C,Kits!B:B,"-",0,1),VLOOKUP(C2327,'Pricing source'!B:C,2,0))</f>
        <v>4010869437189</v>
      </c>
      <c r="C2327" s="529" t="s">
        <v>1881</v>
      </c>
      <c r="D2327" s="529" t="s">
        <v>1940</v>
      </c>
      <c r="E2327" s="501" t="s">
        <v>2841</v>
      </c>
      <c r="F2327" s="502">
        <f>IFERROR(IF(MID(C2327,1,3)="KIT",VLOOKUP(C2327,Kits!C:P,14,0),VLOOKUP(C2327,'Pricing source'!B:L,3,0)),0)</f>
        <v>65622</v>
      </c>
      <c r="G2327" s="550"/>
    </row>
    <row r="2328" spans="1:7">
      <c r="A2328" s="548"/>
      <c r="B2328" s="503" t="str">
        <f>IF(MID(C2328,1,3)="KIT",_xlfn.XLOOKUP(C2328,Kits!C:C,Kits!B:B,"-",0,1),VLOOKUP(C2328,'Pricing source'!B:C,2,0))</f>
        <v>4010869437219</v>
      </c>
      <c r="C2328" s="530" t="s">
        <v>1882</v>
      </c>
      <c r="D2328" s="530" t="s">
        <v>1940</v>
      </c>
      <c r="E2328" s="504" t="s">
        <v>2842</v>
      </c>
      <c r="F2328" s="505">
        <f>IFERROR(IF(MID(C2328,1,3)="KIT",VLOOKUP(C2328,Kits!C:P,14,0),VLOOKUP(C2328,'Pricing source'!B:L,3,0)),0)</f>
        <v>69765</v>
      </c>
      <c r="G2328" s="550"/>
    </row>
    <row r="2329" spans="1:7">
      <c r="A2329" s="548"/>
      <c r="B2329" s="503" t="str">
        <f>IF(MID(C2329,1,3)="KIT",_xlfn.XLOOKUP(C2329,Kits!C:C,Kits!B:B,"-",0,1),VLOOKUP(C2329,'Pricing source'!B:C,2,0))</f>
        <v>4010869437233</v>
      </c>
      <c r="C2329" s="530" t="s">
        <v>1883</v>
      </c>
      <c r="D2329" s="530" t="s">
        <v>1940</v>
      </c>
      <c r="E2329" s="504" t="s">
        <v>2843</v>
      </c>
      <c r="F2329" s="505">
        <f>IFERROR(IF(MID(C2329,1,3)="KIT",VLOOKUP(C2329,Kits!C:P,14,0),VLOOKUP(C2329,'Pricing source'!B:L,3,0)),0)</f>
        <v>81394</v>
      </c>
      <c r="G2329" s="550"/>
    </row>
    <row r="2330" spans="1:7">
      <c r="A2330" s="548"/>
      <c r="B2330" s="527" t="str">
        <f>IF(MID(C2330,1,3)="KIT",_xlfn.XLOOKUP(C2330,Kits!C:C,Kits!B:B,"-",0,1),VLOOKUP(C2330,'Pricing source'!B:C,2,0))</f>
        <v>4010869435611</v>
      </c>
      <c r="C2330" s="532" t="s">
        <v>1884</v>
      </c>
      <c r="D2330" s="532" t="s">
        <v>1940</v>
      </c>
      <c r="E2330" s="510" t="s">
        <v>2844</v>
      </c>
      <c r="F2330" s="511">
        <f>IFERROR(IF(MID(C2330,1,3)="KIT",VLOOKUP(C2330,Kits!C:P,14,0),VLOOKUP(C2330,'Pricing source'!B:L,3,0)),0)</f>
        <v>84923</v>
      </c>
      <c r="G2330" s="550"/>
    </row>
    <row r="2331" spans="1:7">
      <c r="A2331" s="548"/>
      <c r="B2331" s="552"/>
      <c r="C2331" s="548"/>
      <c r="D2331" s="548"/>
      <c r="E2331" s="550"/>
      <c r="F2331" s="558"/>
      <c r="G2331" s="550"/>
    </row>
    <row r="2332" spans="1:7" ht="18.75">
      <c r="A2332" s="555" t="str">
        <f>'Títulos y textos'!A348</f>
        <v>UNIDADES BOMBAS DE CALOR R32</v>
      </c>
      <c r="B2332" s="552"/>
      <c r="C2332" s="548"/>
      <c r="D2332" s="548"/>
      <c r="E2332" s="550"/>
      <c r="F2332" s="558"/>
      <c r="G2332" s="550"/>
    </row>
    <row r="2333" spans="1:7" ht="18.75">
      <c r="A2333" s="230"/>
      <c r="B2333" s="230"/>
      <c r="C2333" s="230"/>
      <c r="D2333" s="231"/>
      <c r="E2333" s="230"/>
      <c r="F2333" s="230"/>
      <c r="G2333" s="550"/>
    </row>
    <row r="2334" spans="1:7">
      <c r="A2334" s="548"/>
      <c r="B2334" s="499" t="str">
        <f>IF(MID(C2334,1,3)="KIT",_xlfn.XLOOKUP(C2334,Kits!C:C,Kits!B:B,"-",0,1),VLOOKUP(C2334,'Pricing source'!B:C,2,0))</f>
        <v>4010869465076</v>
      </c>
      <c r="C2334" s="529" t="s">
        <v>1875</v>
      </c>
      <c r="D2334" s="529" t="s">
        <v>1231</v>
      </c>
      <c r="E2334" s="501" t="s">
        <v>2845</v>
      </c>
      <c r="F2334" s="502">
        <f>IFERROR(IF(MID(C2334,1,3)="KIT",VLOOKUP(C2334,Kits!C:P,14,0),VLOOKUP(C2334,'Pricing source'!B:L,3,0)),0)</f>
        <v>33888</v>
      </c>
      <c r="G2334" s="550"/>
    </row>
    <row r="2335" spans="1:7">
      <c r="A2335" s="548"/>
      <c r="B2335" s="503" t="str">
        <f>IF(MID(C2335,1,3)="KIT",_xlfn.XLOOKUP(C2335,Kits!C:C,Kits!B:B,"-",0,1),VLOOKUP(C2335,'Pricing source'!B:C,2,0))</f>
        <v>4010869464567</v>
      </c>
      <c r="C2335" s="530" t="s">
        <v>1876</v>
      </c>
      <c r="D2335" s="530" t="s">
        <v>1231</v>
      </c>
      <c r="E2335" s="504" t="s">
        <v>2846</v>
      </c>
      <c r="F2335" s="505">
        <f>IFERROR(IF(MID(C2335,1,3)="KIT",VLOOKUP(C2335,Kits!C:P,14,0),VLOOKUP(C2335,'Pricing source'!B:L,3,0)),0)</f>
        <v>45366</v>
      </c>
      <c r="G2335" s="550"/>
    </row>
    <row r="2336" spans="1:7">
      <c r="A2336" s="548"/>
      <c r="B2336" s="503" t="str">
        <f>IF(MID(C2336,1,3)="KIT",_xlfn.XLOOKUP(C2336,Kits!C:C,Kits!B:B,"-",0,1),VLOOKUP(C2336,'Pricing source'!B:C,2,0))</f>
        <v>4010869464901</v>
      </c>
      <c r="C2336" s="530" t="s">
        <v>1877</v>
      </c>
      <c r="D2336" s="530" t="s">
        <v>1231</v>
      </c>
      <c r="E2336" s="504" t="s">
        <v>2847</v>
      </c>
      <c r="F2336" s="505">
        <f>IFERROR(IF(MID(C2336,1,3)="KIT",VLOOKUP(C2336,Kits!C:P,14,0),VLOOKUP(C2336,'Pricing source'!B:L,3,0)),0)</f>
        <v>48723</v>
      </c>
      <c r="G2336" s="550"/>
    </row>
    <row r="2337" spans="1:7">
      <c r="A2337" s="548"/>
      <c r="B2337" s="527" t="str">
        <f>IF(MID(C2337,1,3)="KIT",_xlfn.XLOOKUP(C2337,Kits!C:C,Kits!B:B,"-",0,1),VLOOKUP(C2337,'Pricing source'!B:C,2,0))</f>
        <v>4010869465168</v>
      </c>
      <c r="C2337" s="532" t="s">
        <v>1878</v>
      </c>
      <c r="D2337" s="532" t="s">
        <v>1231</v>
      </c>
      <c r="E2337" s="510" t="s">
        <v>2848</v>
      </c>
      <c r="F2337" s="511">
        <f>IFERROR(IF(MID(C2337,1,3)="KIT",VLOOKUP(C2337,Kits!C:P,14,0),VLOOKUP(C2337,'Pricing source'!B:L,3,0)),0)</f>
        <v>53517</v>
      </c>
      <c r="G2337" s="550"/>
    </row>
    <row r="2338" spans="1:7">
      <c r="A2338" s="548"/>
      <c r="B2338" s="552"/>
      <c r="C2338" s="548"/>
      <c r="D2338" s="548"/>
      <c r="E2338" s="550"/>
      <c r="F2338" s="558"/>
      <c r="G2338" s="550"/>
    </row>
    <row r="2339" spans="1:7" ht="18.75">
      <c r="A2339" s="793" t="str">
        <f>'Títulos y textos'!A349</f>
        <v>UNIDADES BOMBAS DE CALOR R410A</v>
      </c>
      <c r="B2339" s="552"/>
      <c r="C2339" s="548"/>
      <c r="D2339" s="548"/>
      <c r="E2339" s="550"/>
      <c r="F2339" s="558"/>
      <c r="G2339" s="550"/>
    </row>
    <row r="2340" spans="1:7" ht="18.75">
      <c r="A2340" s="230"/>
      <c r="B2340" s="230"/>
      <c r="C2340" s="230"/>
      <c r="D2340" s="231"/>
      <c r="E2340" s="230"/>
      <c r="F2340" s="230"/>
      <c r="G2340" s="550"/>
    </row>
    <row r="2341" spans="1:7">
      <c r="A2341" s="548"/>
      <c r="B2341" s="499" t="str">
        <f>IF(MID(C2341,1,3)="KIT",_xlfn.XLOOKUP(C2341,Kits!C:C,Kits!B:B,"-",0,1),VLOOKUP(C2341,'Pricing source'!B:C,2,0))</f>
        <v>4010869401746</v>
      </c>
      <c r="C2341" s="529" t="s">
        <v>1880</v>
      </c>
      <c r="D2341" s="529" t="s">
        <v>1316</v>
      </c>
      <c r="E2341" s="501" t="s">
        <v>2849</v>
      </c>
      <c r="F2341" s="502">
        <f>IFERROR(IF(MID(C2341,1,3)="KIT",VLOOKUP(C2341,Kits!C:P,14,0),VLOOKUP(C2341,'Pricing source'!B:L,3,0)),0)</f>
        <v>17278</v>
      </c>
      <c r="G2341" s="550"/>
    </row>
    <row r="2342" spans="1:7">
      <c r="A2342" s="548"/>
      <c r="B2342" s="527" t="str">
        <f>IF(MID(C2342,1,3)="KIT",_xlfn.XLOOKUP(C2342,Kits!C:C,Kits!B:B,"-",0,1),VLOOKUP(C2342,'Pricing source'!B:C,2,0))</f>
        <v>4010869401739</v>
      </c>
      <c r="C2342" s="532" t="s">
        <v>1879</v>
      </c>
      <c r="D2342" s="532" t="s">
        <v>1316</v>
      </c>
      <c r="E2342" s="510" t="s">
        <v>2850</v>
      </c>
      <c r="F2342" s="511">
        <f>IFERROR(IF(MID(C2342,1,3)="KIT",VLOOKUP(C2342,Kits!C:P,14,0),VLOOKUP(C2342,'Pricing source'!B:L,3,0)),0)</f>
        <v>20838</v>
      </c>
      <c r="G2342" s="550"/>
    </row>
    <row r="2343" spans="1:7">
      <c r="A2343" s="548"/>
      <c r="B2343" s="552"/>
      <c r="C2343" s="548"/>
      <c r="D2343" s="548"/>
      <c r="E2343" s="550"/>
      <c r="F2343" s="558"/>
      <c r="G2343" s="550"/>
    </row>
    <row r="2344" spans="1:7">
      <c r="A2344" s="548"/>
      <c r="B2344" s="552"/>
      <c r="C2344" s="548"/>
      <c r="D2344" s="548"/>
      <c r="E2344" s="550"/>
      <c r="F2344" s="818"/>
      <c r="G2344" s="550"/>
    </row>
    <row r="2345" spans="1:7" ht="21">
      <c r="A2345" s="250"/>
      <c r="B2345" s="250" t="s">
        <v>2680</v>
      </c>
      <c r="C2345" s="250"/>
      <c r="D2345" s="250"/>
      <c r="E2345" s="250"/>
      <c r="F2345" s="250"/>
      <c r="G2345" s="550"/>
    </row>
    <row r="2346" spans="1:7">
      <c r="A2346" s="548"/>
      <c r="B2346" s="552"/>
      <c r="C2346" s="548"/>
      <c r="D2346" s="548"/>
      <c r="E2346" s="550"/>
      <c r="F2346" s="558"/>
      <c r="G2346" s="550"/>
    </row>
    <row r="2347" spans="1:7" ht="18.75">
      <c r="A2347" s="555" t="s">
        <v>1336</v>
      </c>
      <c r="B2347" s="552"/>
      <c r="C2347" s="548"/>
      <c r="D2347" s="548"/>
      <c r="E2347" s="550"/>
      <c r="F2347" s="558"/>
      <c r="G2347" s="550"/>
    </row>
    <row r="2348" spans="1:7" ht="18.75">
      <c r="A2348" s="254"/>
      <c r="B2348" s="254"/>
      <c r="C2348" s="254"/>
      <c r="D2348" s="255"/>
      <c r="E2348" s="254"/>
      <c r="F2348" s="254"/>
      <c r="G2348" s="550"/>
    </row>
    <row r="2349" spans="1:7">
      <c r="A2349" s="548"/>
      <c r="B2349" s="499">
        <f>IF(MID(C2349,1,3)="KIT",_xlfn.XLOOKUP(C2349,Kits!C:C,Kits!B:B,"-",0,1),VLOOKUP(C2349,'Pricing source'!B:C,2,0))</f>
        <v>4010869205658</v>
      </c>
      <c r="C2349" s="529" t="s">
        <v>411</v>
      </c>
      <c r="D2349" s="529" t="s">
        <v>1337</v>
      </c>
      <c r="E2349" s="501" t="s">
        <v>3030</v>
      </c>
      <c r="F2349" s="502">
        <f>IFERROR(IF(MID(C2349,1,3)="KIT",VLOOKUP(C2349,Kits!C:P,14,0),VLOOKUP(C2349,'Pricing source'!B:L,3,0)),0)</f>
        <v>8427</v>
      </c>
      <c r="G2349" s="550"/>
    </row>
    <row r="2350" spans="1:7">
      <c r="A2350" s="548"/>
      <c r="B2350" s="503">
        <f>IF(MID(C2350,1,3)="KIT",_xlfn.XLOOKUP(C2350,Kits!C:C,Kits!B:B,"-",0,1),VLOOKUP(C2350,'Pricing source'!B:C,2,0))</f>
        <v>4010869359733</v>
      </c>
      <c r="C2350" s="530" t="s">
        <v>412</v>
      </c>
      <c r="D2350" s="530" t="s">
        <v>1337</v>
      </c>
      <c r="E2350" s="504" t="s">
        <v>3028</v>
      </c>
      <c r="F2350" s="505">
        <f>IFERROR(IF(MID(C2350,1,3)="KIT",VLOOKUP(C2350,Kits!C:P,14,0),VLOOKUP(C2350,'Pricing source'!B:L,3,0)),0)</f>
        <v>12553</v>
      </c>
      <c r="G2350" s="550"/>
    </row>
    <row r="2351" spans="1:7">
      <c r="A2351" s="548"/>
      <c r="B2351" s="503">
        <f>IF(MID(C2351,1,3)="KIT",_xlfn.XLOOKUP(C2351,Kits!C:C,Kits!B:B,"-",0,1),VLOOKUP(C2351,'Pricing source'!B:C,2,0))</f>
        <v>4010869359733</v>
      </c>
      <c r="C2351" s="530" t="s">
        <v>413</v>
      </c>
      <c r="D2351" s="530" t="s">
        <v>1337</v>
      </c>
      <c r="E2351" s="504" t="s">
        <v>3031</v>
      </c>
      <c r="F2351" s="505">
        <f>IFERROR(IF(MID(C2351,1,3)="KIT",VLOOKUP(C2351,Kits!C:P,14,0),VLOOKUP(C2351,'Pricing source'!B:L,3,0)),0)</f>
        <v>16458</v>
      </c>
      <c r="G2351" s="550"/>
    </row>
    <row r="2352" spans="1:7">
      <c r="A2352" s="548"/>
      <c r="B2352" s="503">
        <f>IF(MID(C2352,1,3)="KIT",_xlfn.XLOOKUP(C2352,Kits!C:C,Kits!B:B,"-",0,1),VLOOKUP(C2352,'Pricing source'!B:C,2,0))</f>
        <v>4010869352116</v>
      </c>
      <c r="C2352" s="530" t="s">
        <v>414</v>
      </c>
      <c r="D2352" s="530" t="s">
        <v>1337</v>
      </c>
      <c r="E2352" s="504" t="s">
        <v>3029</v>
      </c>
      <c r="F2352" s="505">
        <f>IFERROR(IF(MID(C2352,1,3)="KIT",VLOOKUP(C2352,Kits!C:P,14,0),VLOOKUP(C2352,'Pricing source'!B:L,3,0)),0)</f>
        <v>21144</v>
      </c>
      <c r="G2352" s="550"/>
    </row>
    <row r="2353" spans="1:7">
      <c r="A2353" s="548"/>
      <c r="B2353" s="503">
        <f>IF(MID(C2353,1,3)="KIT",_xlfn.XLOOKUP(C2353,Kits!C:C,Kits!B:B,"-",0,1),VLOOKUP(C2353,'Pricing source'!B:C,2,0))</f>
        <v>4010869356671</v>
      </c>
      <c r="C2353" s="530" t="s">
        <v>415</v>
      </c>
      <c r="D2353" s="530" t="s">
        <v>1337</v>
      </c>
      <c r="E2353" s="504" t="s">
        <v>3032</v>
      </c>
      <c r="F2353" s="505">
        <f>IFERROR(IF(MID(C2353,1,3)="KIT",VLOOKUP(C2353,Kits!C:P,14,0),VLOOKUP(C2353,'Pricing source'!B:L,3,0)),0)</f>
        <v>23223</v>
      </c>
      <c r="G2353" s="550"/>
    </row>
    <row r="2354" spans="1:7">
      <c r="A2354" s="548"/>
      <c r="B2354" s="527">
        <f>IF(MID(C2354,1,3)="KIT",_xlfn.XLOOKUP(C2354,Kits!C:C,Kits!B:B,"-",0,1),VLOOKUP(C2354,'Pricing source'!B:C,2,0))</f>
        <v>4010869350426</v>
      </c>
      <c r="C2354" s="532" t="s">
        <v>416</v>
      </c>
      <c r="D2354" s="532" t="s">
        <v>1337</v>
      </c>
      <c r="E2354" s="510" t="s">
        <v>3033</v>
      </c>
      <c r="F2354" s="511">
        <f>IFERROR(IF(MID(C2354,1,3)="KIT",VLOOKUP(C2354,Kits!C:P,14,0),VLOOKUP(C2354,'Pricing source'!B:L,3,0)),0)</f>
        <v>45318</v>
      </c>
      <c r="G2354" s="550"/>
    </row>
    <row r="2355" spans="1:7">
      <c r="A2355" s="548"/>
      <c r="B2355" s="552" t="s">
        <v>1049</v>
      </c>
      <c r="C2355" s="548"/>
      <c r="D2355" s="548"/>
      <c r="E2355" s="550"/>
      <c r="F2355" s="818"/>
      <c r="G2355" s="550"/>
    </row>
    <row r="2356" spans="1:7" ht="18.75">
      <c r="A2356" s="555" t="s">
        <v>2681</v>
      </c>
      <c r="B2356" s="552"/>
      <c r="C2356" s="548"/>
      <c r="D2356" s="548"/>
      <c r="E2356" s="550"/>
      <c r="F2356" s="818"/>
      <c r="G2356" s="550"/>
    </row>
    <row r="2357" spans="1:7" ht="19.5" customHeight="1">
      <c r="A2357" s="254"/>
      <c r="B2357" s="254"/>
      <c r="C2357" s="254"/>
      <c r="D2357" s="255"/>
      <c r="E2357" s="254"/>
      <c r="F2357" s="254"/>
      <c r="G2357" s="550"/>
    </row>
    <row r="2358" spans="1:7" ht="19.5" customHeight="1">
      <c r="A2358" s="550"/>
      <c r="B2358" s="550"/>
      <c r="C2358" s="550"/>
      <c r="D2358" s="550"/>
      <c r="E2358" s="550"/>
      <c r="F2358" s="550"/>
      <c r="G2358" s="550"/>
    </row>
    <row r="2359" spans="1:7">
      <c r="A2359" s="819" t="s">
        <v>3888</v>
      </c>
      <c r="B2359" s="552"/>
      <c r="C2359" s="548"/>
      <c r="D2359" s="548"/>
      <c r="E2359" s="550"/>
      <c r="F2359" s="818"/>
      <c r="G2359" s="550"/>
    </row>
    <row r="2360" spans="1:7">
      <c r="A2360" s="548"/>
      <c r="B2360" s="499">
        <f>IF(MID(C2360,1,3)="KIT",_xlfn.XLOOKUP(C2360,Kits!C:C,Kits!B:B,"-",0,1),VLOOKUP(C2360,'Pricing source'!B:C,2,0))</f>
        <v>4010869208956</v>
      </c>
      <c r="C2360" s="529" t="s">
        <v>424</v>
      </c>
      <c r="D2360" s="529" t="s">
        <v>1337</v>
      </c>
      <c r="E2360" s="501" t="s">
        <v>2527</v>
      </c>
      <c r="F2360" s="502">
        <f>IFERROR(IF(MID(C2360,1,3)="KIT",VLOOKUP(C2360,Kits!C:P,14,0),VLOOKUP(C2360,'Pricing source'!B:L,3,0)),0)</f>
        <v>160</v>
      </c>
      <c r="G2360" s="550"/>
    </row>
    <row r="2361" spans="1:7">
      <c r="A2361" s="548"/>
      <c r="B2361" s="503">
        <f>IF(MID(C2361,1,3)="KIT",_xlfn.XLOOKUP(C2361,Kits!C:C,Kits!B:B,"-",0,1),VLOOKUP(C2361,'Pricing source'!B:C,2,0))</f>
        <v>4010869374934</v>
      </c>
      <c r="C2361" s="530" t="s">
        <v>425</v>
      </c>
      <c r="D2361" s="530" t="s">
        <v>1337</v>
      </c>
      <c r="E2361" s="504" t="s">
        <v>2536</v>
      </c>
      <c r="F2361" s="505">
        <f>IFERROR(IF(MID(C2361,1,3)="KIT",VLOOKUP(C2361,Kits!C:P,14,0),VLOOKUP(C2361,'Pricing source'!B:L,3,0)),0)</f>
        <v>88</v>
      </c>
      <c r="G2361" s="550"/>
    </row>
    <row r="2362" spans="1:7">
      <c r="A2362" s="548"/>
      <c r="B2362" s="527">
        <f>IF(MID(C2362,1,3)="KIT",_xlfn.XLOOKUP(C2362,Kits!C:C,Kits!B:B,"-",0,1),VLOOKUP(C2362,'Pricing source'!B:C,2,0))</f>
        <v>4010869376501</v>
      </c>
      <c r="C2362" s="532" t="s">
        <v>426</v>
      </c>
      <c r="D2362" s="532" t="s">
        <v>1337</v>
      </c>
      <c r="E2362" s="510" t="s">
        <v>2537</v>
      </c>
      <c r="F2362" s="511">
        <f>IFERROR(IF(MID(C2362,1,3)="KIT",VLOOKUP(C2362,Kits!C:P,14,0),VLOOKUP(C2362,'Pricing source'!B:L,3,0)),0)</f>
        <v>515</v>
      </c>
      <c r="G2362" s="550"/>
    </row>
    <row r="2363" spans="1:7">
      <c r="A2363" s="548"/>
      <c r="B2363" s="552"/>
      <c r="C2363" s="548"/>
      <c r="D2363" s="548"/>
      <c r="E2363" s="818"/>
      <c r="F2363" s="818"/>
      <c r="G2363" s="550"/>
    </row>
    <row r="2364" spans="1:7">
      <c r="A2364" s="819" t="s">
        <v>3889</v>
      </c>
      <c r="B2364" s="552"/>
      <c r="C2364" s="548"/>
      <c r="D2364" s="548"/>
      <c r="E2364" s="818"/>
      <c r="F2364" s="818"/>
      <c r="G2364" s="550"/>
    </row>
    <row r="2365" spans="1:7">
      <c r="A2365" s="548"/>
      <c r="B2365" s="499">
        <f>IF(MID(C2365,1,3)="KIT",_xlfn.XLOOKUP(C2365,Kits!C:C,Kits!B:B,"-",0,1),VLOOKUP(C2365,'Pricing source'!B:C,2,0))</f>
        <v>4010869258760</v>
      </c>
      <c r="C2365" s="529" t="s">
        <v>674</v>
      </c>
      <c r="D2365" s="529" t="s">
        <v>1337</v>
      </c>
      <c r="E2365" s="501" t="s">
        <v>2528</v>
      </c>
      <c r="F2365" s="502">
        <f>IFERROR(IF(MID(C2365,1,3)="KIT",VLOOKUP(C2365,Kits!C:P,14,0),VLOOKUP(C2365,'Pricing source'!B:L,3,0)),0)</f>
        <v>1362</v>
      </c>
      <c r="G2365" s="550"/>
    </row>
    <row r="2366" spans="1:7">
      <c r="A2366" s="548"/>
      <c r="B2366" s="503" t="str">
        <f>IF(MID(C2366,1,3)="KIT",_xlfn.XLOOKUP(C2366,Kits!C:C,Kits!B:B,"-",0,1),VLOOKUP(C2366,'Pricing source'!B:C,2,0))</f>
        <v>4010869378390</v>
      </c>
      <c r="C2366" s="530" t="s">
        <v>417</v>
      </c>
      <c r="D2366" s="530" t="s">
        <v>1337</v>
      </c>
      <c r="E2366" s="504" t="s">
        <v>2529</v>
      </c>
      <c r="F2366" s="505">
        <f>IFERROR(IF(MID(C2366,1,3)="KIT",VLOOKUP(C2366,Kits!C:P,14,0),VLOOKUP(C2366,'Pricing source'!B:L,3,0)),0)</f>
        <v>1582</v>
      </c>
      <c r="G2366" s="550"/>
    </row>
    <row r="2367" spans="1:7">
      <c r="A2367" s="548"/>
      <c r="B2367" s="503" t="str">
        <f>IF(MID(C2367,1,3)="KIT",_xlfn.XLOOKUP(C2367,Kits!C:C,Kits!B:B,"-",0,1),VLOOKUP(C2367,'Pricing source'!B:C,2,0))</f>
        <v>4010869378369</v>
      </c>
      <c r="C2367" s="530" t="s">
        <v>418</v>
      </c>
      <c r="D2367" s="530" t="s">
        <v>1337</v>
      </c>
      <c r="E2367" s="504" t="s">
        <v>2530</v>
      </c>
      <c r="F2367" s="505">
        <f>IFERROR(IF(MID(C2367,1,3)="KIT",VLOOKUP(C2367,Kits!C:P,14,0),VLOOKUP(C2367,'Pricing source'!B:L,3,0)),0)</f>
        <v>1582</v>
      </c>
      <c r="G2367" s="550"/>
    </row>
    <row r="2368" spans="1:7">
      <c r="A2368" s="548"/>
      <c r="B2368" s="503" t="str">
        <f>IF(MID(C2368,1,3)="KIT",_xlfn.XLOOKUP(C2368,Kits!C:C,Kits!B:B,"-",0,1),VLOOKUP(C2368,'Pricing source'!B:C,2,0))</f>
        <v>4010869378406</v>
      </c>
      <c r="C2368" s="530" t="s">
        <v>419</v>
      </c>
      <c r="D2368" s="530" t="s">
        <v>1337</v>
      </c>
      <c r="E2368" s="504" t="s">
        <v>2531</v>
      </c>
      <c r="F2368" s="505">
        <f>IFERROR(IF(MID(C2368,1,3)="KIT",VLOOKUP(C2368,Kits!C:P,14,0),VLOOKUP(C2368,'Pricing source'!B:L,3,0)),0)</f>
        <v>1582</v>
      </c>
      <c r="G2368" s="550"/>
    </row>
    <row r="2369" spans="1:7">
      <c r="A2369" s="548"/>
      <c r="B2369" s="503" t="str">
        <f>IF(MID(C2369,1,3)="KIT",_xlfn.XLOOKUP(C2369,Kits!C:C,Kits!B:B,"-",0,1),VLOOKUP(C2369,'Pricing source'!B:C,2,0))</f>
        <v>4010869378789</v>
      </c>
      <c r="C2369" s="530" t="s">
        <v>420</v>
      </c>
      <c r="D2369" s="530" t="s">
        <v>1337</v>
      </c>
      <c r="E2369" s="504" t="s">
        <v>2532</v>
      </c>
      <c r="F2369" s="505">
        <f>IFERROR(IF(MID(C2369,1,3)="KIT",VLOOKUP(C2369,Kits!C:P,14,0),VLOOKUP(C2369,'Pricing source'!B:L,3,0)),0)</f>
        <v>1582</v>
      </c>
      <c r="G2369" s="550"/>
    </row>
    <row r="2370" spans="1:7">
      <c r="A2370" s="548"/>
      <c r="B2370" s="503" t="str">
        <f>IF(MID(C2370,1,3)="KIT",_xlfn.XLOOKUP(C2370,Kits!C:C,Kits!B:B,"-",0,1),VLOOKUP(C2370,'Pricing source'!B:C,2,0))</f>
        <v>4010869378352</v>
      </c>
      <c r="C2370" s="530" t="s">
        <v>421</v>
      </c>
      <c r="D2370" s="530" t="s">
        <v>1337</v>
      </c>
      <c r="E2370" s="504" t="s">
        <v>2533</v>
      </c>
      <c r="F2370" s="505">
        <f>IFERROR(IF(MID(C2370,1,3)="KIT",VLOOKUP(C2370,Kits!C:P,14,0),VLOOKUP(C2370,'Pricing source'!B:L,3,0)),0)</f>
        <v>1582</v>
      </c>
      <c r="G2370" s="550"/>
    </row>
    <row r="2371" spans="1:7">
      <c r="A2371" s="548"/>
      <c r="B2371" s="503" t="str">
        <f>IF(MID(C2371,1,3)="KIT",_xlfn.XLOOKUP(C2371,Kits!C:C,Kits!B:B,"-",0,1),VLOOKUP(C2371,'Pricing source'!B:C,2,0))</f>
        <v>4010869378376</v>
      </c>
      <c r="C2371" s="530" t="s">
        <v>422</v>
      </c>
      <c r="D2371" s="530" t="s">
        <v>1337</v>
      </c>
      <c r="E2371" s="504" t="s">
        <v>2534</v>
      </c>
      <c r="F2371" s="505">
        <f>IFERROR(IF(MID(C2371,1,3)="KIT",VLOOKUP(C2371,Kits!C:P,14,0),VLOOKUP(C2371,'Pricing source'!B:L,3,0)),0)</f>
        <v>1582</v>
      </c>
      <c r="G2371" s="550"/>
    </row>
    <row r="2372" spans="1:7">
      <c r="A2372" s="548"/>
      <c r="B2372" s="503" t="str">
        <f>IF(MID(C2372,1,3)="KIT",_xlfn.XLOOKUP(C2372,Kits!C:C,Kits!B:B,"-",0,1),VLOOKUP(C2372,'Pricing source'!B:C,2,0))</f>
        <v>4010869378345</v>
      </c>
      <c r="C2372" s="530" t="s">
        <v>423</v>
      </c>
      <c r="D2372" s="530" t="s">
        <v>1337</v>
      </c>
      <c r="E2372" s="504" t="s">
        <v>2535</v>
      </c>
      <c r="F2372" s="505">
        <f>IFERROR(IF(MID(C2372,1,3)="KIT",VLOOKUP(C2372,Kits!C:P,14,0),VLOOKUP(C2372,'Pricing source'!B:L,3,0)),0)</f>
        <v>1582</v>
      </c>
      <c r="G2372" s="550"/>
    </row>
    <row r="2373" spans="1:7">
      <c r="A2373" s="548"/>
      <c r="B2373" s="503" t="str">
        <f>IF(MID(C2373,1,3)="KIT",_xlfn.XLOOKUP(C2373,Kits!C:C,Kits!B:B,"-",0,1),VLOOKUP(C2373,'Pricing source'!B:C,2,0))</f>
        <v>4010869500708</v>
      </c>
      <c r="C2373" s="530" t="s">
        <v>3872</v>
      </c>
      <c r="D2373" s="530" t="s">
        <v>1337</v>
      </c>
      <c r="E2373" s="504" t="s">
        <v>3873</v>
      </c>
      <c r="F2373" s="505">
        <f>IFERROR(IF(MID(C2373,1,3)="KIT",VLOOKUP(C2373,Kits!C:P,14,0),VLOOKUP(C2373,'Pricing source'!B:L,3,0)),0)</f>
        <v>2382</v>
      </c>
      <c r="G2373" s="550"/>
    </row>
    <row r="2374" spans="1:7">
      <c r="A2374" s="548"/>
      <c r="B2374" s="503" t="str">
        <f>IF(MID(C2374,1,3)="KIT",_xlfn.XLOOKUP(C2374,Kits!C:C,Kits!B:B,"-",0,1),VLOOKUP(C2374,'Pricing source'!B:C,2,0))</f>
        <v>4010869375689</v>
      </c>
      <c r="C2374" s="530" t="s">
        <v>675</v>
      </c>
      <c r="D2374" s="530" t="s">
        <v>1337</v>
      </c>
      <c r="E2374" s="504" t="s">
        <v>3864</v>
      </c>
      <c r="F2374" s="505">
        <f>IFERROR(IF(MID(C2374,1,3)="KIT",VLOOKUP(C2374,Kits!C:P,14,0),VLOOKUP(C2374,'Pricing source'!B:L,3,0)),0)</f>
        <v>220</v>
      </c>
      <c r="G2374" s="550"/>
    </row>
    <row r="2375" spans="1:7">
      <c r="A2375" s="548"/>
      <c r="B2375" s="503" t="str">
        <f>IF(MID(C2375,1,3)="KIT",_xlfn.XLOOKUP(C2375,Kits!C:C,Kits!B:B,"-",0,1),VLOOKUP(C2375,'Pricing source'!B:C,2,0))</f>
        <v>4010869375733</v>
      </c>
      <c r="C2375" s="530" t="s">
        <v>676</v>
      </c>
      <c r="D2375" s="530" t="s">
        <v>1337</v>
      </c>
      <c r="E2375" s="504" t="s">
        <v>3865</v>
      </c>
      <c r="F2375" s="505">
        <f>IFERROR(IF(MID(C2375,1,3)="KIT",VLOOKUP(C2375,Kits!C:P,14,0),VLOOKUP(C2375,'Pricing source'!B:L,3,0)),0)</f>
        <v>220</v>
      </c>
      <c r="G2375" s="550"/>
    </row>
    <row r="2376" spans="1:7">
      <c r="A2376" s="548"/>
      <c r="B2376" s="503" t="str">
        <f>IF(MID(C2376,1,3)="KIT",_xlfn.XLOOKUP(C2376,Kits!C:C,Kits!B:B,"-",0,1),VLOOKUP(C2376,'Pricing source'!B:C,2,0))</f>
        <v>4010869375719</v>
      </c>
      <c r="C2376" s="530" t="s">
        <v>677</v>
      </c>
      <c r="D2376" s="530" t="s">
        <v>1337</v>
      </c>
      <c r="E2376" s="504" t="s">
        <v>3866</v>
      </c>
      <c r="F2376" s="505">
        <f>IFERROR(IF(MID(C2376,1,3)="KIT",VLOOKUP(C2376,Kits!C:P,14,0),VLOOKUP(C2376,'Pricing source'!B:L,3,0)),0)</f>
        <v>220</v>
      </c>
      <c r="G2376" s="550"/>
    </row>
    <row r="2377" spans="1:7">
      <c r="A2377" s="548"/>
      <c r="B2377" s="503" t="str">
        <f>IF(MID(C2377,1,3)="KIT",_xlfn.XLOOKUP(C2377,Kits!C:C,Kits!B:B,"-",0,1),VLOOKUP(C2377,'Pricing source'!B:C,2,0))</f>
        <v>4010869375726</v>
      </c>
      <c r="C2377" s="530" t="s">
        <v>678</v>
      </c>
      <c r="D2377" s="530" t="s">
        <v>1337</v>
      </c>
      <c r="E2377" s="504" t="s">
        <v>3867</v>
      </c>
      <c r="F2377" s="505">
        <f>IFERROR(IF(MID(C2377,1,3)="KIT",VLOOKUP(C2377,Kits!C:P,14,0),VLOOKUP(C2377,'Pricing source'!B:L,3,0)),0)</f>
        <v>220</v>
      </c>
      <c r="G2377" s="550"/>
    </row>
    <row r="2378" spans="1:7">
      <c r="A2378" s="548"/>
      <c r="B2378" s="503" t="str">
        <f>IF(MID(C2378,1,3)="KIT",_xlfn.XLOOKUP(C2378,Kits!C:C,Kits!B:B,"-",0,1),VLOOKUP(C2378,'Pricing source'!B:C,2,0))</f>
        <v>4010869375696</v>
      </c>
      <c r="C2378" s="530" t="s">
        <v>679</v>
      </c>
      <c r="D2378" s="530" t="s">
        <v>1337</v>
      </c>
      <c r="E2378" s="504" t="s">
        <v>3868</v>
      </c>
      <c r="F2378" s="505">
        <f>IFERROR(IF(MID(C2378,1,3)="KIT",VLOOKUP(C2378,Kits!C:P,14,0),VLOOKUP(C2378,'Pricing source'!B:L,3,0)),0)</f>
        <v>220</v>
      </c>
      <c r="G2378" s="550"/>
    </row>
    <row r="2379" spans="1:7">
      <c r="A2379" s="548"/>
      <c r="B2379" s="503" t="str">
        <f>IF(MID(C2379,1,3)="KIT",_xlfn.XLOOKUP(C2379,Kits!C:C,Kits!B:B,"-",0,1),VLOOKUP(C2379,'Pricing source'!B:C,2,0))</f>
        <v>4010869375672</v>
      </c>
      <c r="C2379" s="530" t="s">
        <v>680</v>
      </c>
      <c r="D2379" s="530" t="s">
        <v>1337</v>
      </c>
      <c r="E2379" s="504" t="s">
        <v>3869</v>
      </c>
      <c r="F2379" s="505">
        <f>IFERROR(IF(MID(C2379,1,3)="KIT",VLOOKUP(C2379,Kits!C:P,14,0),VLOOKUP(C2379,'Pricing source'!B:L,3,0)),0)</f>
        <v>220</v>
      </c>
      <c r="G2379" s="550"/>
    </row>
    <row r="2380" spans="1:7">
      <c r="A2380" s="548"/>
      <c r="B2380" s="503" t="s">
        <v>4309</v>
      </c>
      <c r="C2380" s="530" t="s">
        <v>681</v>
      </c>
      <c r="D2380" s="530" t="s">
        <v>1337</v>
      </c>
      <c r="E2380" s="504" t="s">
        <v>3870</v>
      </c>
      <c r="F2380" s="505">
        <f>IFERROR(IF(MID(C2380,1,3)="KIT",VLOOKUP(C2380,Kits!C:P,14,0),VLOOKUP(C2380,'Pricing source'!B:L,3,0)),0)</f>
        <v>220</v>
      </c>
      <c r="G2380" s="550"/>
    </row>
    <row r="2381" spans="1:7">
      <c r="A2381" s="548"/>
      <c r="B2381" s="527" t="str">
        <f>IF(MID(C2381,1,3)="KIT",_xlfn.XLOOKUP(C2381,Kits!C:C,Kits!B:B,"-",0,1),VLOOKUP(C2381,'Pricing source'!B:C,2,0))</f>
        <v>4010869515559</v>
      </c>
      <c r="C2381" s="532" t="s">
        <v>3703</v>
      </c>
      <c r="D2381" s="532" t="s">
        <v>1337</v>
      </c>
      <c r="E2381" s="510" t="s">
        <v>3871</v>
      </c>
      <c r="F2381" s="511">
        <f>IFERROR(IF(MID(C2381,1,3)="KIT",VLOOKUP(C2381,Kits!C:P,14,0),VLOOKUP(C2381,'Pricing source'!B:L,3,0)),0)</f>
        <v>1020</v>
      </c>
      <c r="G2381" s="550"/>
    </row>
    <row r="2382" spans="1:7">
      <c r="A2382" s="548"/>
      <c r="B2382" s="552"/>
      <c r="C2382" s="552"/>
      <c r="D2382" s="548"/>
      <c r="E2382" s="818"/>
      <c r="F2382" s="818"/>
      <c r="G2382" s="550"/>
    </row>
    <row r="2383" spans="1:7">
      <c r="A2383" s="819" t="s">
        <v>3890</v>
      </c>
      <c r="B2383" s="552"/>
      <c r="C2383" s="552"/>
      <c r="D2383" s="548"/>
      <c r="E2383" s="818"/>
      <c r="F2383" s="818"/>
      <c r="G2383" s="550"/>
    </row>
    <row r="2384" spans="1:7">
      <c r="A2384" s="548"/>
      <c r="B2384" s="499" t="str">
        <f>IF(MID(C2384,1,3)="KIT",_xlfn.XLOOKUP(C2384,Kits!C:C,Kits!B:B,"-",0,1),VLOOKUP(C2384,'Pricing source'!B:C,2,0))</f>
        <v>4010869370011</v>
      </c>
      <c r="C2384" s="529" t="s">
        <v>3705</v>
      </c>
      <c r="D2384" s="529" t="s">
        <v>1337</v>
      </c>
      <c r="E2384" s="501" t="s">
        <v>3891</v>
      </c>
      <c r="F2384" s="502">
        <f>IFERROR(IF(MID(C2384,1,3)="KIT",VLOOKUP(C2384,Kits!C:P,14,0),VLOOKUP(C2384,'Pricing source'!B:L,3,0)),0)</f>
        <v>320</v>
      </c>
      <c r="G2384" s="550"/>
    </row>
    <row r="2385" spans="1:7">
      <c r="A2385" s="548"/>
      <c r="B2385" s="503" t="str">
        <f>IF(MID(C2385,1,3)="KIT",_xlfn.XLOOKUP(C2385,Kits!C:C,Kits!B:B,"-",0,1),VLOOKUP(C2385,'Pricing source'!B:C,2,0))</f>
        <v>4010869355087</v>
      </c>
      <c r="C2385" s="530" t="s">
        <v>3706</v>
      </c>
      <c r="D2385" s="530" t="s">
        <v>1337</v>
      </c>
      <c r="E2385" s="504" t="s">
        <v>3892</v>
      </c>
      <c r="F2385" s="505">
        <f>IFERROR(IF(MID(C2385,1,3)="KIT",VLOOKUP(C2385,Kits!C:P,14,0),VLOOKUP(C2385,'Pricing source'!B:L,3,0)),0)</f>
        <v>340</v>
      </c>
      <c r="G2385" s="550"/>
    </row>
    <row r="2386" spans="1:7">
      <c r="A2386" s="548"/>
      <c r="B2386" s="503" t="str">
        <f>IF(MID(C2386,1,3)="KIT",_xlfn.XLOOKUP(C2386,Kits!C:C,Kits!B:B,"-",0,1),VLOOKUP(C2386,'Pricing source'!B:C,2,0))</f>
        <v>4010869353861</v>
      </c>
      <c r="C2386" s="530" t="s">
        <v>3707</v>
      </c>
      <c r="D2386" s="530" t="s">
        <v>1337</v>
      </c>
      <c r="E2386" s="504" t="s">
        <v>3893</v>
      </c>
      <c r="F2386" s="505">
        <f>IFERROR(IF(MID(C2386,1,3)="KIT",VLOOKUP(C2386,Kits!C:P,14,0),VLOOKUP(C2386,'Pricing source'!B:L,3,0)),0)</f>
        <v>245</v>
      </c>
      <c r="G2386" s="550"/>
    </row>
    <row r="2387" spans="1:7">
      <c r="A2387" s="548"/>
      <c r="B2387" s="503" t="str">
        <f>IF(MID(C2387,1,3)="KIT",_xlfn.XLOOKUP(C2387,Kits!C:C,Kits!B:B,"-",0,1),VLOOKUP(C2387,'Pricing source'!B:C,2,0))</f>
        <v>4010869353878</v>
      </c>
      <c r="C2387" s="530" t="s">
        <v>2578</v>
      </c>
      <c r="D2387" s="530" t="s">
        <v>1337</v>
      </c>
      <c r="E2387" s="504" t="s">
        <v>1410</v>
      </c>
      <c r="F2387" s="505">
        <f>IFERROR(IF(MID(C2387,1,3)="KIT",VLOOKUP(C2387,Kits!C:P,14,0),VLOOKUP(C2387,'Pricing source'!B:L,3,0)),0)</f>
        <v>65</v>
      </c>
      <c r="G2387" s="550"/>
    </row>
    <row r="2388" spans="1:7">
      <c r="A2388" s="548"/>
      <c r="B2388" s="503" t="str">
        <f>IF(MID(C2388,1,3)="KIT",_xlfn.XLOOKUP(C2388,Kits!C:C,Kits!B:B,"-",0,1),VLOOKUP(C2388,'Pricing source'!B:C,2,0))</f>
        <v>4010869353892</v>
      </c>
      <c r="C2388" s="530" t="s">
        <v>2579</v>
      </c>
      <c r="D2388" s="530" t="s">
        <v>1337</v>
      </c>
      <c r="E2388" s="504" t="s">
        <v>1412</v>
      </c>
      <c r="F2388" s="505">
        <f>IFERROR(IF(MID(C2388,1,3)="KIT",VLOOKUP(C2388,Kits!C:P,14,0),VLOOKUP(C2388,'Pricing source'!B:L,3,0)),0)</f>
        <v>65</v>
      </c>
      <c r="G2388" s="550"/>
    </row>
    <row r="2389" spans="1:7">
      <c r="A2389" s="548"/>
      <c r="B2389" s="503" t="str">
        <f>IF(MID(C2389,1,3)="KIT",_xlfn.XLOOKUP(C2389,Kits!C:C,Kits!B:B,"-",0,1),VLOOKUP(C2389,'Pricing source'!B:C,2,0))</f>
        <v>4010869353830</v>
      </c>
      <c r="C2389" s="530" t="s">
        <v>2580</v>
      </c>
      <c r="D2389" s="530" t="s">
        <v>1337</v>
      </c>
      <c r="E2389" s="504" t="s">
        <v>1409</v>
      </c>
      <c r="F2389" s="505">
        <f>IFERROR(IF(MID(C2389,1,3)="KIT",VLOOKUP(C2389,Kits!C:P,14,0),VLOOKUP(C2389,'Pricing source'!B:L,3,0)),0)</f>
        <v>67</v>
      </c>
      <c r="G2389" s="550"/>
    </row>
    <row r="2390" spans="1:7">
      <c r="A2390" s="548"/>
      <c r="B2390" s="503" t="str">
        <f>IF(MID(C2390,1,3)="KIT",_xlfn.XLOOKUP(C2390,Kits!C:C,Kits!B:B,"-",0,1),VLOOKUP(C2390,'Pricing source'!B:C,2,0))</f>
        <v>4010869353908</v>
      </c>
      <c r="C2390" s="530" t="s">
        <v>2581</v>
      </c>
      <c r="D2390" s="530" t="s">
        <v>1337</v>
      </c>
      <c r="E2390" s="504" t="s">
        <v>1413</v>
      </c>
      <c r="F2390" s="505">
        <f>IFERROR(IF(MID(C2390,1,3)="KIT",VLOOKUP(C2390,Kits!C:P,14,0),VLOOKUP(C2390,'Pricing source'!B:L,3,0)),0)</f>
        <v>74</v>
      </c>
      <c r="G2390" s="550"/>
    </row>
    <row r="2391" spans="1:7">
      <c r="A2391" s="548"/>
      <c r="B2391" s="503" t="str">
        <f>IF(MID(C2391,1,3)="KIT",_xlfn.XLOOKUP(C2391,Kits!C:C,Kits!B:B,"-",0,1),VLOOKUP(C2391,'Pricing source'!B:C,2,0))</f>
        <v>4010869355056</v>
      </c>
      <c r="C2391" s="530" t="s">
        <v>2582</v>
      </c>
      <c r="D2391" s="530" t="s">
        <v>1337</v>
      </c>
      <c r="E2391" s="504" t="s">
        <v>1411</v>
      </c>
      <c r="F2391" s="505">
        <f>IFERROR(IF(MID(C2391,1,3)="KIT",VLOOKUP(C2391,Kits!C:P,14,0),VLOOKUP(C2391,'Pricing source'!B:L,3,0)),0)</f>
        <v>99</v>
      </c>
      <c r="G2391" s="550"/>
    </row>
    <row r="2392" spans="1:7">
      <c r="A2392" s="548"/>
      <c r="B2392" s="503" t="str">
        <f>IF(MID(C2392,1,3)="KIT",_xlfn.XLOOKUP(C2392,Kits!C:C,Kits!B:B,"-",0,1),VLOOKUP(C2392,'Pricing source'!B:C,2,0))</f>
        <v>4010869555098</v>
      </c>
      <c r="C2392" s="530" t="s">
        <v>3708</v>
      </c>
      <c r="D2392" s="530" t="s">
        <v>1337</v>
      </c>
      <c r="E2392" s="504" t="s">
        <v>3860</v>
      </c>
      <c r="F2392" s="505">
        <f>IFERROR(IF(MID(C2392,1,3)="KIT",VLOOKUP(C2392,Kits!C:P,14,0),VLOOKUP(C2392,'Pricing source'!B:L,3,0)),0)</f>
        <v>9</v>
      </c>
      <c r="G2392" s="550"/>
    </row>
    <row r="2393" spans="1:7">
      <c r="A2393" s="548"/>
      <c r="B2393" s="503" t="str">
        <f>IF(MID(C2393,1,3)="KIT",_xlfn.XLOOKUP(C2393,Kits!C:C,Kits!B:B,"-",0,1),VLOOKUP(C2393,'Pricing source'!B:C,2,0))</f>
        <v>4010869555081</v>
      </c>
      <c r="C2393" s="530" t="s">
        <v>3709</v>
      </c>
      <c r="D2393" s="530" t="s">
        <v>1337</v>
      </c>
      <c r="E2393" s="504" t="s">
        <v>3861</v>
      </c>
      <c r="F2393" s="505">
        <f>IFERROR(IF(MID(C2393,1,3)="KIT",VLOOKUP(C2393,Kits!C:P,14,0),VLOOKUP(C2393,'Pricing source'!B:L,3,0)),0)</f>
        <v>10</v>
      </c>
      <c r="G2393" s="550"/>
    </row>
    <row r="2394" spans="1:7">
      <c r="A2394" s="548"/>
      <c r="B2394" s="503" t="str">
        <f>IF(MID(C2394,1,3)="KIT",_xlfn.XLOOKUP(C2394,Kits!C:C,Kits!B:B,"-",0,1),VLOOKUP(C2394,'Pricing source'!B:C,2,0))</f>
        <v>4010869555074</v>
      </c>
      <c r="C2394" s="530" t="s">
        <v>3710</v>
      </c>
      <c r="D2394" s="530" t="s">
        <v>1337</v>
      </c>
      <c r="E2394" s="504" t="s">
        <v>3862</v>
      </c>
      <c r="F2394" s="505">
        <f>IFERROR(IF(MID(C2394,1,3)="KIT",VLOOKUP(C2394,Kits!C:P,14,0),VLOOKUP(C2394,'Pricing source'!B:L,3,0)),0)</f>
        <v>11</v>
      </c>
      <c r="G2394" s="550"/>
    </row>
    <row r="2395" spans="1:7">
      <c r="A2395" s="548"/>
      <c r="B2395" s="527" t="str">
        <f>IF(MID(C2395,1,3)="KIT",_xlfn.XLOOKUP(C2395,Kits!C:C,Kits!B:B,"-",0,1),VLOOKUP(C2395,'Pricing source'!B:C,2,0))</f>
        <v>4010869354059</v>
      </c>
      <c r="C2395" s="532" t="s">
        <v>3711</v>
      </c>
      <c r="D2395" s="532" t="s">
        <v>1337</v>
      </c>
      <c r="E2395" s="510" t="s">
        <v>3863</v>
      </c>
      <c r="F2395" s="511">
        <f>IFERROR(IF(MID(C2395,1,3)="KIT",VLOOKUP(C2395,Kits!C:P,14,0),VLOOKUP(C2395,'Pricing source'!B:L,3,0)),0)</f>
        <v>13</v>
      </c>
      <c r="G2395" s="550"/>
    </row>
    <row r="2396" spans="1:7">
      <c r="A2396" s="548"/>
      <c r="B2396" s="550"/>
      <c r="C2396" s="550"/>
      <c r="D2396" s="550"/>
      <c r="E2396" s="550"/>
      <c r="F2396" s="550"/>
      <c r="G2396" s="550"/>
    </row>
    <row r="2397" spans="1:7">
      <c r="A2397" s="552" t="s">
        <v>2583</v>
      </c>
      <c r="B2397" s="550"/>
      <c r="C2397" s="548"/>
      <c r="D2397" s="548"/>
      <c r="E2397" s="818"/>
      <c r="F2397" s="818"/>
      <c r="G2397" s="550"/>
    </row>
    <row r="2398" spans="1:7">
      <c r="E2398" s="304"/>
    </row>
    <row r="2399" spans="1:7">
      <c r="A2399" s="303"/>
      <c r="B2399" s="303"/>
      <c r="C2399" s="303"/>
      <c r="D2399" s="303"/>
      <c r="F2399" s="303"/>
    </row>
    <row r="2400" spans="1:7">
      <c r="C2400" s="303"/>
      <c r="D2400" s="303"/>
      <c r="F2400" s="303"/>
    </row>
    <row r="2401" spans="3:6">
      <c r="C2401" s="303"/>
      <c r="D2401" s="303"/>
      <c r="F2401" s="303"/>
    </row>
    <row r="2402" spans="3:6">
      <c r="E2402" s="304"/>
    </row>
    <row r="2403" spans="3:6">
      <c r="E2403" s="304"/>
    </row>
    <row r="2404" spans="3:6">
      <c r="E2404" s="304"/>
    </row>
    <row r="2405" spans="3:6">
      <c r="E2405" s="304"/>
    </row>
    <row r="2406" spans="3:6">
      <c r="E2406" s="304"/>
    </row>
    <row r="2407" spans="3:6">
      <c r="E2407" s="304"/>
    </row>
    <row r="2408" spans="3:6">
      <c r="E2408" s="304"/>
    </row>
    <row r="2409" spans="3:6">
      <c r="E2409" s="304"/>
    </row>
    <row r="2410" spans="3:6">
      <c r="E2410" s="304"/>
    </row>
    <row r="2411" spans="3:6">
      <c r="E2411" s="304"/>
    </row>
    <row r="2412" spans="3:6">
      <c r="E2412" s="304"/>
    </row>
    <row r="2413" spans="3:6">
      <c r="E2413" s="304"/>
    </row>
    <row r="2414" spans="3:6">
      <c r="E2414" s="304"/>
    </row>
    <row r="2415" spans="3:6">
      <c r="E2415" s="304"/>
    </row>
    <row r="2416" spans="3:6">
      <c r="E2416" s="304"/>
    </row>
    <row r="2417" spans="5:5">
      <c r="E2417" s="304"/>
    </row>
    <row r="2418" spans="5:5">
      <c r="E2418" s="304"/>
    </row>
    <row r="2419" spans="5:5">
      <c r="E2419" s="304"/>
    </row>
    <row r="2420" spans="5:5">
      <c r="E2420" s="304"/>
    </row>
    <row r="2421" spans="5:5">
      <c r="E2421" s="304"/>
    </row>
    <row r="2422" spans="5:5">
      <c r="E2422" s="304"/>
    </row>
    <row r="2423" spans="5:5">
      <c r="E2423" s="304"/>
    </row>
    <row r="2424" spans="5:5">
      <c r="E2424" s="304"/>
    </row>
    <row r="2425" spans="5:5">
      <c r="E2425" s="304"/>
    </row>
    <row r="2426" spans="5:5">
      <c r="E2426" s="304"/>
    </row>
    <row r="2427" spans="5:5">
      <c r="E2427" s="304"/>
    </row>
    <row r="2428" spans="5:5">
      <c r="E2428" s="304"/>
    </row>
    <row r="2429" spans="5:5">
      <c r="E2429" s="304"/>
    </row>
    <row r="2430" spans="5:5">
      <c r="E2430" s="304"/>
    </row>
    <row r="2431" spans="5:5">
      <c r="E2431" s="304"/>
    </row>
    <row r="2432" spans="5:5">
      <c r="E2432" s="304"/>
    </row>
    <row r="2433" spans="5:5">
      <c r="E2433" s="304"/>
    </row>
    <row r="2434" spans="5:5">
      <c r="E2434" s="304"/>
    </row>
    <row r="2435" spans="5:5">
      <c r="E2435" s="304"/>
    </row>
    <row r="2436" spans="5:5">
      <c r="E2436" s="304"/>
    </row>
    <row r="2437" spans="5:5">
      <c r="E2437" s="304"/>
    </row>
    <row r="2438" spans="5:5">
      <c r="E2438" s="304"/>
    </row>
    <row r="2439" spans="5:5">
      <c r="E2439" s="304"/>
    </row>
    <row r="2440" spans="5:5">
      <c r="E2440" s="304"/>
    </row>
    <row r="2441" spans="5:5">
      <c r="E2441" s="304"/>
    </row>
    <row r="2442" spans="5:5">
      <c r="E2442" s="304"/>
    </row>
    <row r="2443" spans="5:5">
      <c r="E2443" s="304"/>
    </row>
    <row r="2444" spans="5:5">
      <c r="E2444" s="304"/>
    </row>
    <row r="2445" spans="5:5">
      <c r="E2445" s="304"/>
    </row>
    <row r="2446" spans="5:5">
      <c r="E2446" s="304"/>
    </row>
    <row r="2447" spans="5:5">
      <c r="E2447" s="304"/>
    </row>
    <row r="2448" spans="5:5">
      <c r="E2448" s="304"/>
    </row>
    <row r="2449" spans="5:5">
      <c r="E2449" s="304"/>
    </row>
    <row r="2450" spans="5:5">
      <c r="E2450" s="304"/>
    </row>
    <row r="2451" spans="5:5">
      <c r="E2451" s="304"/>
    </row>
    <row r="2452" spans="5:5">
      <c r="E2452" s="304"/>
    </row>
    <row r="2453" spans="5:5">
      <c r="E2453" s="304"/>
    </row>
    <row r="2454" spans="5:5">
      <c r="E2454" s="304"/>
    </row>
    <row r="2455" spans="5:5">
      <c r="E2455" s="304"/>
    </row>
    <row r="2456" spans="5:5">
      <c r="E2456" s="304"/>
    </row>
    <row r="2457" spans="5:5">
      <c r="E2457" s="304"/>
    </row>
    <row r="2458" spans="5:5">
      <c r="E2458" s="304"/>
    </row>
    <row r="2459" spans="5:5">
      <c r="E2459" s="304"/>
    </row>
    <row r="2460" spans="5:5">
      <c r="E2460" s="304"/>
    </row>
    <row r="2461" spans="5:5">
      <c r="E2461" s="304"/>
    </row>
    <row r="2462" spans="5:5">
      <c r="E2462" s="304"/>
    </row>
    <row r="2463" spans="5:5">
      <c r="E2463" s="304"/>
    </row>
    <row r="2464" spans="5:5">
      <c r="E2464" s="304"/>
    </row>
    <row r="2465" spans="5:5">
      <c r="E2465" s="304"/>
    </row>
  </sheetData>
  <autoFilter ref="A4:G2395" xr:uid="{0E3DBF0B-B8FA-4E6C-93AE-A96828682052}"/>
  <phoneticPr fontId="95" type="noConversion"/>
  <conditionalFormatting sqref="E8:E37 E42:E495 E500:E539 E621:E641 E670:E746 E749:E825 E828:E904 E907:E919 E922:E986 E989:E1019 E1022:E1034 E1037:E1083 E1088:E2357 E2359:E2395">
    <cfRule type="cellIs" dxfId="7" priority="7" operator="equal">
      <formula>"*"</formula>
    </cfRule>
  </conditionalFormatting>
  <conditionalFormatting sqref="E542:E568 E571:E595 E598:E618 E644:E667">
    <cfRule type="cellIs" dxfId="6" priority="5" operator="equal">
      <formula>"*"</formula>
    </cfRule>
  </conditionalFormatting>
  <conditionalFormatting sqref="F2261">
    <cfRule type="cellIs" dxfId="5" priority="9" operator="equal">
      <formula>"*"</formula>
    </cfRule>
  </conditionalFormatting>
  <hyperlinks>
    <hyperlink ref="E3" r:id="rId1" xr:uid="{044ECB44-4F12-4236-B30C-7203B08593E5}"/>
  </hyperlinks>
  <pageMargins left="0.7" right="0.7" top="0.75" bottom="0.75" header="0.3" footer="0.3"/>
  <pageSetup paperSize="9" orientation="portrait" r:id="rId2"/>
  <customProperties>
    <customPr name="_pios_id" r:id="rId3"/>
  </customPropertie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05910D-267A-4DC4-9AAD-9EE3916BCA9D}">
  <sheetPr codeName="Hoja5">
    <tabColor rgb="FFE06136"/>
  </sheetPr>
  <dimension ref="A1:XFD145"/>
  <sheetViews>
    <sheetView showGridLines="0" zoomScaleNormal="100" workbookViewId="0">
      <pane ySplit="5" topLeftCell="A6" activePane="bottomLeft" state="frozen"/>
      <selection pane="bottomLeft" activeCell="B1" sqref="B1"/>
    </sheetView>
  </sheetViews>
  <sheetFormatPr baseColWidth="10" defaultColWidth="0" defaultRowHeight="15"/>
  <cols>
    <col min="1" max="1" width="2.140625" style="2" customWidth="1"/>
    <col min="2" max="2" width="20.5703125" style="36" customWidth="1"/>
    <col min="3" max="3" width="30.5703125" style="36" customWidth="1"/>
    <col min="4" max="4" width="125.5703125" style="37" customWidth="1"/>
    <col min="5" max="5" width="15.5703125" style="38" customWidth="1"/>
    <col min="6" max="6" width="11.42578125" style="2" customWidth="1"/>
    <col min="7" max="16384" width="0" style="2" hidden="1"/>
  </cols>
  <sheetData>
    <row r="1" spans="2:6 16384:16384" s="17" customFormat="1" ht="12" customHeight="1">
      <c r="C1" s="53"/>
      <c r="D1" s="18"/>
      <c r="E1" s="41"/>
    </row>
    <row r="2" spans="2:6 16384:16384" ht="30" customHeight="1">
      <c r="B2" s="271"/>
      <c r="C2" s="272"/>
      <c r="D2" s="273"/>
      <c r="E2" s="274"/>
    </row>
    <row r="3" spans="2:6 16384:16384" s="19" customFormat="1" ht="28.5">
      <c r="B3" s="276" t="str">
        <f>'Títulos y textos'!A21</f>
        <v>GAMA AQUAREA</v>
      </c>
      <c r="C3" s="276"/>
      <c r="D3" s="276" t="str">
        <f>'Tarifa Compacta'!E2</f>
        <v>Febrero 2025</v>
      </c>
      <c r="E3" s="366"/>
    </row>
    <row r="4" spans="2:6 16384:16384" ht="18">
      <c r="B4" s="43" t="str">
        <f>'Tarifa Compacta'!E3</f>
        <v>www.aircon.panasonic.es</v>
      </c>
      <c r="C4" s="3"/>
      <c r="D4" s="58"/>
      <c r="E4" s="9"/>
    </row>
    <row r="5" spans="2:6 16384:16384" ht="39.950000000000003" customHeight="1">
      <c r="B5" s="391" t="str">
        <f>'Títulos y textos'!A8</f>
        <v>CÓDIGO EAN</v>
      </c>
      <c r="C5" s="10" t="str">
        <f>'Títulos y textos'!A9</f>
        <v>MODELO</v>
      </c>
      <c r="D5" s="10" t="str">
        <f>'Títulos y textos'!A10</f>
        <v>DESCRIPCIÓN</v>
      </c>
      <c r="E5" s="10" t="str">
        <f>'Títulos y textos'!A13</f>
        <v>PVPR* (€)</v>
      </c>
    </row>
    <row r="6" spans="2:6 16384:16384" s="17" customFormat="1" ht="50.1" customHeight="1">
      <c r="B6" s="560" t="str">
        <f>'Títulos y textos'!A39</f>
        <v xml:space="preserve">AQUAREA SERIE M (R290) de 9kW a 30kW - Formato modular </v>
      </c>
      <c r="C6" s="560"/>
      <c r="D6" s="561"/>
      <c r="E6" s="562"/>
      <c r="XFD6" s="2"/>
    </row>
    <row r="7" spans="2:6 16384:16384" ht="9.9499999999999993" customHeight="1">
      <c r="B7" s="11"/>
      <c r="C7" s="12"/>
      <c r="D7" s="13"/>
      <c r="E7" s="74"/>
    </row>
    <row r="8" spans="2:6 16384:16384" s="1" customFormat="1" ht="39.950000000000003" customHeight="1">
      <c r="B8" s="28" t="str">
        <f>'Títulos y textos'!A24</f>
        <v>SISTEMA DE POTENCIA CONTINUA (T-Cap)</v>
      </c>
      <c r="C8" s="28"/>
      <c r="D8" s="29"/>
      <c r="E8" s="30"/>
    </row>
    <row r="9" spans="2:6 16384:16384" ht="9.9499999999999993" customHeight="1">
      <c r="B9" s="11"/>
      <c r="C9" s="12"/>
      <c r="D9" s="13"/>
      <c r="E9" s="74"/>
    </row>
    <row r="10" spans="2:6 16384:16384" s="1" customFormat="1" ht="39.950000000000003" customHeight="1">
      <c r="B10" s="28" t="str">
        <f>'Títulos y textos'!A41</f>
        <v>SISTEMA MONOBLOC AQUAREA SERIE M (R290)</v>
      </c>
      <c r="C10" s="28"/>
      <c r="D10" s="29"/>
      <c r="E10" s="30"/>
    </row>
    <row r="11" spans="2:6 16384:16384" ht="18">
      <c r="B11" s="669" t="str">
        <f>_xlfn.XLOOKUP(C11,'Tarifa Compacta'!C:C,'Tarifa Compacta'!B:B,"",0,1)</f>
        <v>5025232979011</v>
      </c>
      <c r="C11" s="717" t="s">
        <v>15</v>
      </c>
      <c r="D11" s="666" t="str">
        <f>VLOOKUP(C11,'Tarifa Compacta'!C:F,3,0)</f>
        <v>Unidad extrerior de 9kW T-Cap monofásica con conexión hidráulica (R290) ¡Disponible a partir de febrero '25!</v>
      </c>
      <c r="E11" s="667">
        <f>VLOOKUP(C11,'Tarifa Compacta'!C:F,4,0)</f>
        <v>8287</v>
      </c>
      <c r="F11" s="25"/>
    </row>
    <row r="12" spans="2:6 16384:16384" ht="18">
      <c r="B12" s="664" t="str">
        <f>_xlfn.XLOOKUP(C12,'Tarifa Compacta'!C:C,'Tarifa Compacta'!B:B,"",0,1)</f>
        <v>5025232970407</v>
      </c>
      <c r="C12" s="718" t="s">
        <v>1181</v>
      </c>
      <c r="D12" s="671" t="str">
        <f>VLOOKUP(C12,'Tarifa Compacta'!C:F,3,0)</f>
        <v>Termostato de sala LCD, sin cable, con temporizador semanal + Módulo de control Wi-Fi</v>
      </c>
      <c r="E12" s="672">
        <f>VLOOKUP(C12,'Tarifa Compacta'!C:F,4,0)</f>
        <v>468</v>
      </c>
    </row>
    <row r="13" spans="2:6 16384:16384" ht="18">
      <c r="B13" s="669" t="str">
        <f>_xlfn.XLOOKUP(C13,'Tarifa Compacta'!C:C,'Tarifa Compacta'!B:B,"",0,1)</f>
        <v>5025232979028</v>
      </c>
      <c r="C13" s="717" t="s">
        <v>16</v>
      </c>
      <c r="D13" s="668" t="str">
        <f>VLOOKUP(C13,'Tarifa Compacta'!C:F,3,0)</f>
        <v>Unidad extrerior de 12kW T-Cap monofásica con conexión hidráulica (R290) ¡Disponible a partir de febrero '25!</v>
      </c>
      <c r="E13" s="667">
        <f>VLOOKUP(C13,'Tarifa Compacta'!C:F,4,0)</f>
        <v>9020</v>
      </c>
    </row>
    <row r="14" spans="2:6 16384:16384" ht="18">
      <c r="B14" s="664" t="str">
        <f>_xlfn.XLOOKUP(C14,'Tarifa Compacta'!C:C,'Tarifa Compacta'!B:B,"",0,1)</f>
        <v>5025232970407</v>
      </c>
      <c r="C14" s="718" t="s">
        <v>1181</v>
      </c>
      <c r="D14" s="671" t="str">
        <f>VLOOKUP(C14,'Tarifa Compacta'!C:F,3,0)</f>
        <v>Termostato de sala LCD, sin cable, con temporizador semanal + Módulo de control Wi-Fi</v>
      </c>
      <c r="E14" s="672">
        <f>VLOOKUP(C14,'Tarifa Compacta'!C:F,4,0)</f>
        <v>468</v>
      </c>
    </row>
    <row r="15" spans="2:6 16384:16384" ht="18">
      <c r="B15" s="66" t="str">
        <f>_xlfn.XLOOKUP(C15,'Tarifa Compacta'!C:C,'Tarifa Compacta'!B:B,"",0,1)</f>
        <v>5025232968701</v>
      </c>
      <c r="C15" s="715" t="s">
        <v>17</v>
      </c>
      <c r="D15" s="487" t="str">
        <f>VLOOKUP(C15,'Tarifa Compacta'!C:F,3,0)</f>
        <v>9kW Conexión hidráulica Trifásico</v>
      </c>
      <c r="E15" s="174">
        <f>VLOOKUP(C15,'Tarifa Compacta'!C:F,4,0)</f>
        <v>8896</v>
      </c>
      <c r="F15" s="25"/>
    </row>
    <row r="16" spans="2:6 16384:16384" ht="18">
      <c r="B16" s="63" t="str">
        <f>_xlfn.XLOOKUP(C16,'Tarifa Compacta'!C:C,'Tarifa Compacta'!B:B,"",0,1)</f>
        <v>5025232970407</v>
      </c>
      <c r="C16" s="716" t="s">
        <v>1181</v>
      </c>
      <c r="D16" s="26" t="str">
        <f>VLOOKUP(C16,'Tarifa Compacta'!C:F,3,0)</f>
        <v>Termostato de sala LCD, sin cable, con temporizador semanal + Módulo de control Wi-Fi</v>
      </c>
      <c r="E16" s="175">
        <f>VLOOKUP(C16,'Tarifa Compacta'!C:F,4,0)</f>
        <v>468</v>
      </c>
    </row>
    <row r="17" spans="2:6" ht="18">
      <c r="B17" s="66" t="str">
        <f>_xlfn.XLOOKUP(C17,'Tarifa Compacta'!C:C,'Tarifa Compacta'!B:B,"",0,1)</f>
        <v>5025232968718</v>
      </c>
      <c r="C17" s="715" t="s">
        <v>18</v>
      </c>
      <c r="D17" s="4" t="str">
        <f>VLOOKUP(C17,'Tarifa Compacta'!C:F,3,0)</f>
        <v>12kW Conexión hidráulica Trifásico</v>
      </c>
      <c r="E17" s="174">
        <f>VLOOKUP(C17,'Tarifa Compacta'!C:F,4,0)</f>
        <v>10347</v>
      </c>
    </row>
    <row r="18" spans="2:6" ht="18">
      <c r="B18" s="63" t="str">
        <f>_xlfn.XLOOKUP(C18,'Tarifa Compacta'!C:C,'Tarifa Compacta'!B:B,"",0,1)</f>
        <v>5025232970407</v>
      </c>
      <c r="C18" s="716" t="s">
        <v>1181</v>
      </c>
      <c r="D18" s="26" t="str">
        <f>VLOOKUP(C18,'Tarifa Compacta'!C:F,3,0)</f>
        <v>Termostato de sala LCD, sin cable, con temporizador semanal + Módulo de control Wi-Fi</v>
      </c>
      <c r="E18" s="175">
        <f>VLOOKUP(C18,'Tarifa Compacta'!C:F,4,0)</f>
        <v>468</v>
      </c>
    </row>
    <row r="19" spans="2:6" ht="18">
      <c r="B19" s="66" t="str">
        <f>_xlfn.XLOOKUP(C19,'Tarifa Compacta'!C:C,'Tarifa Compacta'!B:B,"",0,1)</f>
        <v>5025232968725</v>
      </c>
      <c r="C19" s="715" t="s">
        <v>19</v>
      </c>
      <c r="D19" s="4" t="str">
        <f>VLOOKUP(C19,'Tarifa Compacta'!C:F,3,0)</f>
        <v>16kW Conexión hidráulica Trifásico</v>
      </c>
      <c r="E19" s="174">
        <f>VLOOKUP(C19,'Tarifa Compacta'!C:F,4,0)</f>
        <v>11824</v>
      </c>
    </row>
    <row r="20" spans="2:6" ht="18">
      <c r="B20" s="63" t="str">
        <f>_xlfn.XLOOKUP(C20,'Tarifa Compacta'!C:C,'Tarifa Compacta'!B:B,"",0,1)</f>
        <v>5025232970407</v>
      </c>
      <c r="C20" s="716" t="s">
        <v>1181</v>
      </c>
      <c r="D20" s="26" t="str">
        <f>VLOOKUP(C20,'Tarifa Compacta'!C:F,3,0)</f>
        <v>Termostato de sala LCD, sin cable, con temporizador semanal + Módulo de control Wi-Fi</v>
      </c>
      <c r="E20" s="175">
        <f>VLOOKUP(C20,'Tarifa Compacta'!C:F,4,0)</f>
        <v>468</v>
      </c>
    </row>
    <row r="21" spans="2:6" ht="18">
      <c r="B21" s="778" t="str">
        <f>_xlfn.XLOOKUP(C21,'Tarifa Compacta'!C:C,'Tarifa Compacta'!B:B,"",0,1)</f>
        <v>5025232968541</v>
      </c>
      <c r="C21" s="721" t="s">
        <v>31</v>
      </c>
      <c r="D21" s="838" t="str">
        <f>VLOOKUP(C21,'Tarifa Compacta'!C:F,3,0)</f>
        <v>Unidad big AQUAREA de 20kW T-Cap trifásica con conexión hidráulica (R290)</v>
      </c>
      <c r="E21" s="768">
        <f>VLOOKUP(C21,'Tarifa Compacta'!C:F,4,0)</f>
        <v>18326</v>
      </c>
      <c r="F21" s="25"/>
    </row>
    <row r="22" spans="2:6" ht="18">
      <c r="B22" s="256" t="str">
        <f>_xlfn.XLOOKUP(C22,'Tarifa Compacta'!C:C,'Tarifa Compacta'!B:B,"",0,1)</f>
        <v>5025232970407</v>
      </c>
      <c r="C22" s="722" t="s">
        <v>1181</v>
      </c>
      <c r="D22" s="347" t="str">
        <f>VLOOKUP(C22,'Tarifa Compacta'!C:F,3,0)</f>
        <v>Termostato de sala LCD, sin cable, con temporizador semanal + Módulo de control Wi-Fi</v>
      </c>
      <c r="E22" s="771">
        <f>VLOOKUP(C22,'Tarifa Compacta'!C:F,4,0)</f>
        <v>468</v>
      </c>
    </row>
    <row r="23" spans="2:6" ht="18">
      <c r="B23" s="778" t="str">
        <f>_xlfn.XLOOKUP(C23,'Tarifa Compacta'!C:C,'Tarifa Compacta'!B:B,"",0,1)</f>
        <v>5025232968558</v>
      </c>
      <c r="C23" s="721" t="s">
        <v>32</v>
      </c>
      <c r="D23" s="344" t="str">
        <f>VLOOKUP(C23,'Tarifa Compacta'!C:F,3,0)</f>
        <v>Unidad big AQUAREA de 25kW T-Cap trifásica con conexión hidráulica (R290)</v>
      </c>
      <c r="E23" s="768">
        <f>VLOOKUP(C23,'Tarifa Compacta'!C:F,4,0)</f>
        <v>21729</v>
      </c>
    </row>
    <row r="24" spans="2:6" ht="18">
      <c r="B24" s="256" t="str">
        <f>_xlfn.XLOOKUP(C24,'Tarifa Compacta'!C:C,'Tarifa Compacta'!B:B,"",0,1)</f>
        <v>5025232970407</v>
      </c>
      <c r="C24" s="722" t="s">
        <v>1181</v>
      </c>
      <c r="D24" s="347" t="str">
        <f>VLOOKUP(C24,'Tarifa Compacta'!C:F,3,0)</f>
        <v>Termostato de sala LCD, sin cable, con temporizador semanal + Módulo de control Wi-Fi</v>
      </c>
      <c r="E24" s="771">
        <f>VLOOKUP(C24,'Tarifa Compacta'!C:F,4,0)</f>
        <v>468</v>
      </c>
    </row>
    <row r="25" spans="2:6" ht="18">
      <c r="B25" s="778" t="str">
        <f>_xlfn.XLOOKUP(C25,'Tarifa Compacta'!C:C,'Tarifa Compacta'!B:B,"",0,1)</f>
        <v>5025232968565</v>
      </c>
      <c r="C25" s="721" t="s">
        <v>33</v>
      </c>
      <c r="D25" s="344" t="str">
        <f>VLOOKUP(C25,'Tarifa Compacta'!C:F,3,0)</f>
        <v>Unidad big AQUAREA de 30kW T-Cap trifásica con conexión hidráulica (R290)</v>
      </c>
      <c r="E25" s="768">
        <f>VLOOKUP(C25,'Tarifa Compacta'!C:F,4,0)</f>
        <v>24389</v>
      </c>
    </row>
    <row r="26" spans="2:6" ht="18">
      <c r="B26" s="256" t="str">
        <f>_xlfn.XLOOKUP(C26,'Tarifa Compacta'!C:C,'Tarifa Compacta'!B:B,"",0,1)</f>
        <v>5025232970407</v>
      </c>
      <c r="C26" s="722" t="s">
        <v>1181</v>
      </c>
      <c r="D26" s="347" t="str">
        <f>VLOOKUP(C26,'Tarifa Compacta'!C:F,3,0)</f>
        <v>Termostato de sala LCD, sin cable, con temporizador semanal + Módulo de control Wi-Fi</v>
      </c>
      <c r="E26" s="771">
        <f>VLOOKUP(C26,'Tarifa Compacta'!C:F,4,0)</f>
        <v>468</v>
      </c>
    </row>
    <row r="27" spans="2:6" s="1" customFormat="1" ht="39.950000000000003" customHeight="1">
      <c r="B27" s="28" t="str">
        <f>'Títulos y textos'!A42</f>
        <v>SISTEMA MONOBLOC CON MÓDULO DE CONTROL AQUAREA SERIE M (R290)</v>
      </c>
      <c r="C27" s="28"/>
      <c r="D27" s="29"/>
      <c r="E27" s="30"/>
    </row>
    <row r="28" spans="2:6" ht="18">
      <c r="B28" s="669" t="str">
        <f>_xlfn.XLOOKUP(C28,'Tarifa Compacta'!C:C,'Tarifa Compacta'!B:B,"",0,1)</f>
        <v>5025232979011</v>
      </c>
      <c r="C28" s="717" t="s">
        <v>15</v>
      </c>
      <c r="D28" s="666" t="str">
        <f>VLOOKUP(C28,'Tarifa Compacta'!C:F,3,0)</f>
        <v>Unidad extrerior de 9kW T-Cap monofásica con conexión hidráulica (R290) ¡Disponible a partir de febrero '25!</v>
      </c>
      <c r="E28" s="667">
        <f>VLOOKUP(C28,'Tarifa Compacta'!C:F,4,0)</f>
        <v>8287</v>
      </c>
      <c r="F28" s="25"/>
    </row>
    <row r="29" spans="2:6" ht="18">
      <c r="B29" s="664" t="str">
        <f>_xlfn.XLOOKUP(C29,'Tarifa Compacta'!C:C,'Tarifa Compacta'!B:B,"",0,1)</f>
        <v>5025232974566</v>
      </c>
      <c r="C29" s="718" t="s">
        <v>23</v>
      </c>
      <c r="D29" s="673" t="str">
        <f>VLOOKUP(C29,'Tarifa Compacta'!C:F,3,0)</f>
        <v>Módulo de control monofásico ¡Disponible a partir de febrero '25!</v>
      </c>
      <c r="E29" s="672">
        <f>VLOOKUP(C29,'Tarifa Compacta'!C:F,4,0)</f>
        <v>1691</v>
      </c>
    </row>
    <row r="30" spans="2:6" ht="18">
      <c r="B30" s="669" t="str">
        <f>_xlfn.XLOOKUP(C30,'Tarifa Compacta'!C:C,'Tarifa Compacta'!B:B,"",0,1)</f>
        <v>5025232979028</v>
      </c>
      <c r="C30" s="717" t="s">
        <v>16</v>
      </c>
      <c r="D30" s="668" t="str">
        <f>VLOOKUP(C30,'Tarifa Compacta'!C:F,3,0)</f>
        <v>Unidad extrerior de 12kW T-Cap monofásica con conexión hidráulica (R290) ¡Disponible a partir de febrero '25!</v>
      </c>
      <c r="E30" s="667">
        <f>VLOOKUP(C30,'Tarifa Compacta'!C:F,4,0)</f>
        <v>9020</v>
      </c>
    </row>
    <row r="31" spans="2:6" ht="18">
      <c r="B31" s="664" t="str">
        <f>_xlfn.XLOOKUP(C31,'Tarifa Compacta'!C:C,'Tarifa Compacta'!B:B,"",0,1)</f>
        <v>5025232974566</v>
      </c>
      <c r="C31" s="718" t="s">
        <v>23</v>
      </c>
      <c r="D31" s="673" t="str">
        <f>VLOOKUP(C31,'Tarifa Compacta'!C:F,3,0)</f>
        <v>Módulo de control monofásico ¡Disponible a partir de febrero '25!</v>
      </c>
      <c r="E31" s="672">
        <f>VLOOKUP(C31,'Tarifa Compacta'!C:F,4,0)</f>
        <v>1691</v>
      </c>
    </row>
    <row r="32" spans="2:6" ht="18">
      <c r="B32" s="778" t="str">
        <f>_xlfn.XLOOKUP(C32,'Tarifa Compacta'!C:C,'Tarifa Compacta'!B:B,"",0,1)</f>
        <v>5025232968701</v>
      </c>
      <c r="C32" s="721" t="s">
        <v>17</v>
      </c>
      <c r="D32" s="838" t="str">
        <f>VLOOKUP(C32,'Tarifa Compacta'!C:F,3,0)</f>
        <v>9kW Conexión hidráulica Trifásico</v>
      </c>
      <c r="E32" s="593">
        <f>VLOOKUP(C32,'Tarifa Compacta'!C:F,4,0)</f>
        <v>8896</v>
      </c>
      <c r="F32" s="25"/>
    </row>
    <row r="33" spans="2:6" ht="18">
      <c r="B33" s="256" t="str">
        <f>_xlfn.XLOOKUP(C33,'Tarifa Compacta'!C:C,'Tarifa Compacta'!B:B,"",0,1)</f>
        <v>5025232974573</v>
      </c>
      <c r="C33" s="722" t="s">
        <v>24</v>
      </c>
      <c r="D33" s="347" t="str">
        <f>VLOOKUP(C33,'Tarifa Compacta'!C:F,3,0)</f>
        <v>Módulo de control trifásico</v>
      </c>
      <c r="E33" s="594">
        <f>VLOOKUP(C33,'Tarifa Compacta'!C:F,4,0)</f>
        <v>1691</v>
      </c>
    </row>
    <row r="34" spans="2:6" ht="18">
      <c r="B34" s="778" t="str">
        <f>_xlfn.XLOOKUP(C34,'Tarifa Compacta'!C:C,'Tarifa Compacta'!B:B,"",0,1)</f>
        <v>5025232968718</v>
      </c>
      <c r="C34" s="721" t="s">
        <v>18</v>
      </c>
      <c r="D34" s="344" t="str">
        <f>VLOOKUP(C34,'Tarifa Compacta'!C:F,3,0)</f>
        <v>12kW Conexión hidráulica Trifásico</v>
      </c>
      <c r="E34" s="593">
        <f>VLOOKUP(C34,'Tarifa Compacta'!C:F,4,0)</f>
        <v>10347</v>
      </c>
    </row>
    <row r="35" spans="2:6" ht="18">
      <c r="B35" s="256" t="str">
        <f>_xlfn.XLOOKUP(C35,'Tarifa Compacta'!C:C,'Tarifa Compacta'!B:B,"",0,1)</f>
        <v>5025232974573</v>
      </c>
      <c r="C35" s="722" t="s">
        <v>24</v>
      </c>
      <c r="D35" s="347" t="str">
        <f>VLOOKUP(C35,'Tarifa Compacta'!C:F,3,0)</f>
        <v>Módulo de control trifásico</v>
      </c>
      <c r="E35" s="594">
        <f>VLOOKUP(C35,'Tarifa Compacta'!C:F,4,0)</f>
        <v>1691</v>
      </c>
    </row>
    <row r="36" spans="2:6" ht="18">
      <c r="B36" s="778" t="str">
        <f>_xlfn.XLOOKUP(C36,'Tarifa Compacta'!C:C,'Tarifa Compacta'!B:B,"",0,1)</f>
        <v>5025232968725</v>
      </c>
      <c r="C36" s="721" t="s">
        <v>19</v>
      </c>
      <c r="D36" s="344" t="str">
        <f>VLOOKUP(C36,'Tarifa Compacta'!C:F,3,0)</f>
        <v>16kW Conexión hidráulica Trifásico</v>
      </c>
      <c r="E36" s="593">
        <f>VLOOKUP(C36,'Tarifa Compacta'!C:F,4,0)</f>
        <v>11824</v>
      </c>
    </row>
    <row r="37" spans="2:6" ht="18">
      <c r="B37" s="256" t="str">
        <f>_xlfn.XLOOKUP(C37,'Tarifa Compacta'!C:C,'Tarifa Compacta'!B:B,"",0,1)</f>
        <v>5025232974573</v>
      </c>
      <c r="C37" s="722" t="s">
        <v>24</v>
      </c>
      <c r="D37" s="347" t="str">
        <f>VLOOKUP(C37,'Tarifa Compacta'!C:F,3,0)</f>
        <v>Módulo de control trifásico</v>
      </c>
      <c r="E37" s="594">
        <f>VLOOKUP(C37,'Tarifa Compacta'!C:F,4,0)</f>
        <v>1691</v>
      </c>
    </row>
    <row r="38" spans="2:6" ht="18">
      <c r="B38" s="778" t="str">
        <f>_xlfn.XLOOKUP(C38,'Tarifa Compacta'!C:C,'Tarifa Compacta'!B:B,"",0,1)</f>
        <v>5025232968541</v>
      </c>
      <c r="C38" s="721" t="s">
        <v>31</v>
      </c>
      <c r="D38" s="838" t="str">
        <f>VLOOKUP(C38,'Tarifa Compacta'!C:F,3,0)</f>
        <v>Unidad big AQUAREA de 20kW T-Cap trifásica con conexión hidráulica (R290)</v>
      </c>
      <c r="E38" s="593">
        <f>VLOOKUP(C38,'Tarifa Compacta'!C:F,4,0)</f>
        <v>18326</v>
      </c>
      <c r="F38" s="25"/>
    </row>
    <row r="39" spans="2:6" ht="18">
      <c r="B39" s="256" t="str">
        <f>_xlfn.XLOOKUP(C39,'Tarifa Compacta'!C:C,'Tarifa Compacta'!B:B,"",0,1)</f>
        <v>5025232979189</v>
      </c>
      <c r="C39" s="722" t="s">
        <v>1408</v>
      </c>
      <c r="D39" s="347" t="str">
        <f>VLOOKUP(C39,'Tarifa Compacta'!C:F,3,0)</f>
        <v>Módulo de control trifásico para Unidades Big A2W</v>
      </c>
      <c r="E39" s="594">
        <f>VLOOKUP(C39,'Tarifa Compacta'!C:F,4,0)</f>
        <v>1861</v>
      </c>
    </row>
    <row r="40" spans="2:6" ht="18">
      <c r="B40" s="778" t="str">
        <f>_xlfn.XLOOKUP(C40,'Tarifa Compacta'!C:C,'Tarifa Compacta'!B:B,"",0,1)</f>
        <v>5025232968558</v>
      </c>
      <c r="C40" s="721" t="s">
        <v>32</v>
      </c>
      <c r="D40" s="344" t="str">
        <f>VLOOKUP(C40,'Tarifa Compacta'!C:F,3,0)</f>
        <v>Unidad big AQUAREA de 25kW T-Cap trifásica con conexión hidráulica (R290)</v>
      </c>
      <c r="E40" s="593">
        <f>VLOOKUP(C40,'Tarifa Compacta'!C:F,4,0)</f>
        <v>21729</v>
      </c>
    </row>
    <row r="41" spans="2:6" ht="18">
      <c r="B41" s="256" t="str">
        <f>_xlfn.XLOOKUP(C41,'Tarifa Compacta'!C:C,'Tarifa Compacta'!B:B,"",0,1)</f>
        <v>5025232979189</v>
      </c>
      <c r="C41" s="722" t="s">
        <v>1408</v>
      </c>
      <c r="D41" s="347" t="str">
        <f>VLOOKUP(C41,'Tarifa Compacta'!C:F,3,0)</f>
        <v>Módulo de control trifásico para Unidades Big A2W</v>
      </c>
      <c r="E41" s="594">
        <f>VLOOKUP(C41,'Tarifa Compacta'!C:F,4,0)</f>
        <v>1861</v>
      </c>
    </row>
    <row r="42" spans="2:6" ht="18">
      <c r="B42" s="778" t="str">
        <f>_xlfn.XLOOKUP(C42,'Tarifa Compacta'!C:C,'Tarifa Compacta'!B:B,"",0,1)</f>
        <v>5025232968565</v>
      </c>
      <c r="C42" s="721" t="s">
        <v>33</v>
      </c>
      <c r="D42" s="344" t="str">
        <f>VLOOKUP(C42,'Tarifa Compacta'!C:F,3,0)</f>
        <v>Unidad big AQUAREA de 30kW T-Cap trifásica con conexión hidráulica (R290)</v>
      </c>
      <c r="E42" s="593">
        <f>VLOOKUP(C42,'Tarifa Compacta'!C:F,4,0)</f>
        <v>24389</v>
      </c>
    </row>
    <row r="43" spans="2:6" ht="18">
      <c r="B43" s="256" t="str">
        <f>_xlfn.XLOOKUP(C43,'Tarifa Compacta'!C:C,'Tarifa Compacta'!B:B,"",0,1)</f>
        <v>5025232979189</v>
      </c>
      <c r="C43" s="722" t="s">
        <v>1408</v>
      </c>
      <c r="D43" s="347" t="str">
        <f>VLOOKUP(C43,'Tarifa Compacta'!C:F,3,0)</f>
        <v>Módulo de control trifásico para Unidades Big A2W</v>
      </c>
      <c r="E43" s="594">
        <f>VLOOKUP(C43,'Tarifa Compacta'!C:F,4,0)</f>
        <v>1861</v>
      </c>
    </row>
    <row r="44" spans="2:6" s="1" customFormat="1" ht="39.950000000000003" customHeight="1">
      <c r="B44" s="28" t="str">
        <f>'Títulos y textos'!A43</f>
        <v>SISTEMA BIBLOC AQUAREA SERIE M (R290)</v>
      </c>
      <c r="C44" s="28"/>
      <c r="D44" s="29"/>
      <c r="E44" s="30"/>
    </row>
    <row r="45" spans="2:6" ht="18">
      <c r="B45" s="669" t="str">
        <f>_xlfn.XLOOKUP(C45,'Tarifa Compacta'!C:C,'Tarifa Compacta'!B:B,"",0,1)</f>
        <v>5025232984060</v>
      </c>
      <c r="C45" s="717" t="s">
        <v>1446</v>
      </c>
      <c r="D45" s="666" t="str">
        <f>VLOOKUP(C45,'Tarifa Compacta'!C:F,3,0)</f>
        <v>Unidad Bibloc monofásica de 9kW a 16kW ¡Disponible a partir de abril '25!</v>
      </c>
      <c r="E45" s="667">
        <f>VLOOKUP(C45,'Tarifa Compacta'!C:F,4,0)</f>
        <v>2778</v>
      </c>
      <c r="F45" s="25"/>
    </row>
    <row r="46" spans="2:6" ht="18">
      <c r="B46" s="664" t="str">
        <f>_xlfn.XLOOKUP(C46,'Tarifa Compacta'!C:C,'Tarifa Compacta'!B:B,"",0,1)</f>
        <v>5025232979011</v>
      </c>
      <c r="C46" s="718" t="s">
        <v>15</v>
      </c>
      <c r="D46" s="673" t="str">
        <f>VLOOKUP(C46,'Tarifa Compacta'!C:F,3,0)</f>
        <v>Unidad extrerior de 9kW T-Cap monofásica con conexión hidráulica (R290) ¡Disponible a partir de febrero '25!</v>
      </c>
      <c r="E46" s="672">
        <f>VLOOKUP(C46,'Tarifa Compacta'!C:F,4,0)</f>
        <v>8287</v>
      </c>
    </row>
    <row r="47" spans="2:6" ht="18">
      <c r="B47" s="669" t="str">
        <f>_xlfn.XLOOKUP(C47,'Tarifa Compacta'!C:C,'Tarifa Compacta'!B:B,"",0,1)</f>
        <v>5025232984060</v>
      </c>
      <c r="C47" s="717" t="s">
        <v>1446</v>
      </c>
      <c r="D47" s="668" t="str">
        <f>VLOOKUP(C47,'Tarifa Compacta'!C:F,3,0)</f>
        <v>Unidad Bibloc monofásica de 9kW a 16kW ¡Disponible a partir de abril '25!</v>
      </c>
      <c r="E47" s="667">
        <f>VLOOKUP(C47,'Tarifa Compacta'!C:F,4,0)</f>
        <v>2778</v>
      </c>
    </row>
    <row r="48" spans="2:6" ht="18">
      <c r="B48" s="664" t="str">
        <f>_xlfn.XLOOKUP(C48,'Tarifa Compacta'!C:C,'Tarifa Compacta'!B:B,"",0,1)</f>
        <v>5025232979028</v>
      </c>
      <c r="C48" s="718" t="s">
        <v>16</v>
      </c>
      <c r="D48" s="673" t="str">
        <f>VLOOKUP(C48,'Tarifa Compacta'!C:F,3,0)</f>
        <v>Unidad extrerior de 12kW T-Cap monofásica con conexión hidráulica (R290) ¡Disponible a partir de febrero '25!</v>
      </c>
      <c r="E48" s="672">
        <f>VLOOKUP(C48,'Tarifa Compacta'!C:F,4,0)</f>
        <v>9020</v>
      </c>
    </row>
    <row r="49" spans="2:6" ht="18">
      <c r="B49" s="778" t="str">
        <f>_xlfn.XLOOKUP(C49,'Tarifa Compacta'!C:C,'Tarifa Compacta'!B:B,"",0,1)</f>
        <v>5025232978496</v>
      </c>
      <c r="C49" s="721" t="s">
        <v>656</v>
      </c>
      <c r="D49" s="906" t="str">
        <f>VLOOKUP(C49,'Tarifa Compacta'!C:F,3,0)</f>
        <v>Unidad Bibloc trifásica de 9kW a 16kW ¡Novedad!</v>
      </c>
      <c r="E49" s="593">
        <f>VLOOKUP(C49,'Tarifa Compacta'!C:F,4,0)</f>
        <v>2995</v>
      </c>
      <c r="F49" s="25"/>
    </row>
    <row r="50" spans="2:6" ht="18">
      <c r="B50" s="713" t="str">
        <f>_xlfn.XLOOKUP(C50,'Tarifa Compacta'!C:C,'Tarifa Compacta'!B:B,"",0,1)</f>
        <v>5025232968701</v>
      </c>
      <c r="C50" s="722" t="s">
        <v>17</v>
      </c>
      <c r="D50" s="907" t="str">
        <f>VLOOKUP(C50,'Tarifa Compacta'!C:F,3,0)</f>
        <v>9kW Conexión hidráulica Trifásico</v>
      </c>
      <c r="E50" s="594">
        <f>VLOOKUP(C50,'Tarifa Compacta'!C:F,4,0)</f>
        <v>8896</v>
      </c>
    </row>
    <row r="51" spans="2:6" ht="18">
      <c r="B51" s="778" t="str">
        <f>_xlfn.XLOOKUP(C51,'Tarifa Compacta'!C:C,'Tarifa Compacta'!B:B,"",0,1)</f>
        <v>5025232978496</v>
      </c>
      <c r="C51" s="721" t="s">
        <v>656</v>
      </c>
      <c r="D51" s="875" t="str">
        <f>VLOOKUP(C51,'Tarifa Compacta'!C:F,3,0)</f>
        <v>Unidad Bibloc trifásica de 9kW a 16kW ¡Novedad!</v>
      </c>
      <c r="E51" s="593">
        <f>VLOOKUP(C51,'Tarifa Compacta'!C:F,4,0)</f>
        <v>2995</v>
      </c>
    </row>
    <row r="52" spans="2:6" ht="18">
      <c r="B52" s="713" t="str">
        <f>_xlfn.XLOOKUP(C52,'Tarifa Compacta'!C:C,'Tarifa Compacta'!B:B,"",0,1)</f>
        <v>5025232968718</v>
      </c>
      <c r="C52" s="722" t="s">
        <v>18</v>
      </c>
      <c r="D52" s="907" t="str">
        <f>VLOOKUP(C52,'Tarifa Compacta'!C:F,3,0)</f>
        <v>12kW Conexión hidráulica Trifásico</v>
      </c>
      <c r="E52" s="594">
        <f>VLOOKUP(C52,'Tarifa Compacta'!C:F,4,0)</f>
        <v>10347</v>
      </c>
    </row>
    <row r="53" spans="2:6" ht="18">
      <c r="B53" s="778" t="str">
        <f>_xlfn.XLOOKUP(C53,'Tarifa Compacta'!C:C,'Tarifa Compacta'!B:B,"",0,1)</f>
        <v>5025232978496</v>
      </c>
      <c r="C53" s="721" t="s">
        <v>656</v>
      </c>
      <c r="D53" s="875" t="str">
        <f>VLOOKUP(C53,'Tarifa Compacta'!C:F,3,0)</f>
        <v>Unidad Bibloc trifásica de 9kW a 16kW ¡Novedad!</v>
      </c>
      <c r="E53" s="593">
        <f>VLOOKUP(C53,'Tarifa Compacta'!C:F,4,0)</f>
        <v>2995</v>
      </c>
    </row>
    <row r="54" spans="2:6" ht="18">
      <c r="B54" s="713" t="str">
        <f>_xlfn.XLOOKUP(C54,'Tarifa Compacta'!C:C,'Tarifa Compacta'!B:B,"",0,1)</f>
        <v>5025232968725</v>
      </c>
      <c r="C54" s="722" t="s">
        <v>19</v>
      </c>
      <c r="D54" s="907" t="str">
        <f>VLOOKUP(C54,'Tarifa Compacta'!C:F,3,0)</f>
        <v>16kW Conexión hidráulica Trifásico</v>
      </c>
      <c r="E54" s="594">
        <f>VLOOKUP(C54,'Tarifa Compacta'!C:F,4,0)</f>
        <v>11824</v>
      </c>
    </row>
    <row r="55" spans="2:6" s="1" customFormat="1" ht="39.950000000000003" customHeight="1">
      <c r="B55" s="28" t="str">
        <f>'Títulos y textos'!A44</f>
        <v>SISTEMA ALL IN ONE AQUAREA SERIE M (R290) 185 litros</v>
      </c>
      <c r="C55" s="28"/>
      <c r="D55" s="29"/>
      <c r="E55" s="30"/>
    </row>
    <row r="56" spans="2:6" ht="18">
      <c r="B56" s="669" t="str">
        <f>_xlfn.XLOOKUP(C56,'Tarifa Compacta'!C:C,'Tarifa Compacta'!B:B,"",0,1)</f>
        <v>5025232978571</v>
      </c>
      <c r="C56" s="717" t="s">
        <v>1433</v>
      </c>
      <c r="D56" s="668" t="str">
        <f>VLOOKUP(C56,'Tarifa Compacta'!C:F,3,0)</f>
        <v>Unidad All in One monofásica 185 litros de 9kW a 16kW ¡Disponible a partir de enero '25!</v>
      </c>
      <c r="E56" s="667">
        <f>VLOOKUP(C56,'Tarifa Compacta'!C:F,4,0)</f>
        <v>4931</v>
      </c>
      <c r="F56" s="25"/>
    </row>
    <row r="57" spans="2:6" ht="18">
      <c r="B57" s="664" t="str">
        <f>_xlfn.XLOOKUP(C57,'Tarifa Compacta'!C:C,'Tarifa Compacta'!B:B,"",0,1)</f>
        <v>5025232979011</v>
      </c>
      <c r="C57" s="718" t="s">
        <v>15</v>
      </c>
      <c r="D57" s="673" t="str">
        <f>VLOOKUP(C57,'Tarifa Compacta'!C:F,3,0)</f>
        <v>Unidad extrerior de 9kW T-Cap monofásica con conexión hidráulica (R290) ¡Disponible a partir de febrero '25!</v>
      </c>
      <c r="E57" s="672">
        <f>VLOOKUP(C57,'Tarifa Compacta'!C:F,4,0)</f>
        <v>8287</v>
      </c>
    </row>
    <row r="58" spans="2:6" ht="18">
      <c r="B58" s="669" t="str">
        <f>_xlfn.XLOOKUP(C58,'Tarifa Compacta'!C:C,'Tarifa Compacta'!B:B,"",0,1)</f>
        <v>5025232978571</v>
      </c>
      <c r="C58" s="717" t="s">
        <v>1433</v>
      </c>
      <c r="D58" s="668" t="str">
        <f>VLOOKUP(C58,'Tarifa Compacta'!C:F,3,0)</f>
        <v>Unidad All in One monofásica 185 litros de 9kW a 16kW ¡Disponible a partir de enero '25!</v>
      </c>
      <c r="E58" s="667">
        <f>VLOOKUP(C58,'Tarifa Compacta'!C:F,4,0)</f>
        <v>4931</v>
      </c>
    </row>
    <row r="59" spans="2:6" ht="18">
      <c r="B59" s="664" t="str">
        <f>_xlfn.XLOOKUP(C59,'Tarifa Compacta'!C:C,'Tarifa Compacta'!B:B,"",0,1)</f>
        <v>5025232979028</v>
      </c>
      <c r="C59" s="718" t="s">
        <v>16</v>
      </c>
      <c r="D59" s="673" t="str">
        <f>VLOOKUP(C59,'Tarifa Compacta'!C:F,3,0)</f>
        <v>Unidad extrerior de 12kW T-Cap monofásica con conexión hidráulica (R290) ¡Disponible a partir de febrero '25!</v>
      </c>
      <c r="E59" s="672">
        <f>VLOOKUP(C59,'Tarifa Compacta'!C:F,4,0)</f>
        <v>9020</v>
      </c>
    </row>
    <row r="60" spans="2:6" ht="18">
      <c r="B60" s="66" t="str">
        <f>_xlfn.XLOOKUP(C60,'Tarifa Compacta'!C:C,'Tarifa Compacta'!B:B,"",0,1)</f>
        <v>5025232968688</v>
      </c>
      <c r="C60" s="715" t="s">
        <v>21</v>
      </c>
      <c r="D60" s="4" t="str">
        <f>VLOOKUP(C60,'Tarifa Compacta'!C:F,3,0)</f>
        <v>Unidad All in One trifásica 185 litros de 3kW a 16kW</v>
      </c>
      <c r="E60" s="174">
        <f>VLOOKUP(C60,'Tarifa Compacta'!C:F,4,0)</f>
        <v>5119</v>
      </c>
      <c r="F60" s="25"/>
    </row>
    <row r="61" spans="2:6" ht="18">
      <c r="B61" s="63" t="str">
        <f>_xlfn.XLOOKUP(C61,'Tarifa Compacta'!C:C,'Tarifa Compacta'!B:B,"",0,1)</f>
        <v>5025232968701</v>
      </c>
      <c r="C61" s="716" t="s">
        <v>17</v>
      </c>
      <c r="D61" s="26" t="str">
        <f>VLOOKUP(C61,'Tarifa Compacta'!C:F,3,0)</f>
        <v>9kW Conexión hidráulica Trifásico</v>
      </c>
      <c r="E61" s="175">
        <f>VLOOKUP(C61,'Tarifa Compacta'!C:F,4,0)</f>
        <v>8896</v>
      </c>
    </row>
    <row r="62" spans="2:6" ht="18">
      <c r="B62" s="66" t="str">
        <f>_xlfn.XLOOKUP(C62,'Tarifa Compacta'!C:C,'Tarifa Compacta'!B:B,"",0,1)</f>
        <v>5025232968688</v>
      </c>
      <c r="C62" s="715" t="s">
        <v>21</v>
      </c>
      <c r="D62" s="4" t="str">
        <f>VLOOKUP(C62,'Tarifa Compacta'!C:F,3,0)</f>
        <v>Unidad All in One trifásica 185 litros de 3kW a 16kW</v>
      </c>
      <c r="E62" s="174">
        <f>VLOOKUP(C62,'Tarifa Compacta'!C:F,4,0)</f>
        <v>5119</v>
      </c>
    </row>
    <row r="63" spans="2:6" ht="18">
      <c r="B63" s="63" t="str">
        <f>_xlfn.XLOOKUP(C63,'Tarifa Compacta'!C:C,'Tarifa Compacta'!B:B,"",0,1)</f>
        <v>5025232968718</v>
      </c>
      <c r="C63" s="716" t="s">
        <v>18</v>
      </c>
      <c r="D63" s="26" t="str">
        <f>VLOOKUP(C63,'Tarifa Compacta'!C:F,3,0)</f>
        <v>12kW Conexión hidráulica Trifásico</v>
      </c>
      <c r="E63" s="175">
        <f>VLOOKUP(C63,'Tarifa Compacta'!C:F,4,0)</f>
        <v>10347</v>
      </c>
    </row>
    <row r="64" spans="2:6" ht="18">
      <c r="B64" s="66" t="str">
        <f>_xlfn.XLOOKUP(C64,'Tarifa Compacta'!C:C,'Tarifa Compacta'!B:B,"",0,1)</f>
        <v>5025232968688</v>
      </c>
      <c r="C64" s="715" t="s">
        <v>21</v>
      </c>
      <c r="D64" s="4" t="str">
        <f>VLOOKUP(C64,'Tarifa Compacta'!C:F,3,0)</f>
        <v>Unidad All in One trifásica 185 litros de 3kW a 16kW</v>
      </c>
      <c r="E64" s="174">
        <f>VLOOKUP(C64,'Tarifa Compacta'!C:F,4,0)</f>
        <v>5119</v>
      </c>
    </row>
    <row r="65" spans="1:6" ht="18">
      <c r="B65" s="63" t="str">
        <f>_xlfn.XLOOKUP(C65,'Tarifa Compacta'!C:C,'Tarifa Compacta'!B:B,"",0,1)</f>
        <v>5025232968725</v>
      </c>
      <c r="C65" s="716" t="s">
        <v>19</v>
      </c>
      <c r="D65" s="26" t="str">
        <f>VLOOKUP(C65,'Tarifa Compacta'!C:F,3,0)</f>
        <v>16kW Conexión hidráulica Trifásico</v>
      </c>
      <c r="E65" s="175">
        <f>VLOOKUP(C65,'Tarifa Compacta'!C:F,4,0)</f>
        <v>11824</v>
      </c>
    </row>
    <row r="66" spans="1:6" s="627" customFormat="1" ht="40.35" customHeight="1">
      <c r="B66" s="628" t="str">
        <f>'Títulos y textos'!A46</f>
        <v>SISTEMA ALL IN ONE AQUAREA SERIE M  CON ÁNODO ELÉCTRICO (R290) 185 litros</v>
      </c>
      <c r="C66" s="28"/>
      <c r="D66" s="629"/>
      <c r="E66" s="630"/>
    </row>
    <row r="67" spans="1:6" ht="18">
      <c r="B67" s="669" t="str">
        <f>_xlfn.XLOOKUP(C67,'Tarifa Compacta'!C:C,'Tarifa Compacta'!B:B,"",0,1)</f>
        <v>5025232978588</v>
      </c>
      <c r="C67" s="717" t="s">
        <v>1437</v>
      </c>
      <c r="D67" s="668" t="str">
        <f>VLOOKUP(C67,'Tarifa Compacta'!C:F,3,0)</f>
        <v>Unidad All in One monofásica 185 litros con ánodo electrónico de 9kW a 16kW ¡Disponible a partir de enero '25!</v>
      </c>
      <c r="E67" s="667">
        <f>VLOOKUP(C67,'Tarifa Compacta'!C:F,4,0)</f>
        <v>5407</v>
      </c>
      <c r="F67" s="25"/>
    </row>
    <row r="68" spans="1:6" ht="18">
      <c r="B68" s="664" t="str">
        <f>_xlfn.XLOOKUP(C68,'Tarifa Compacta'!C:C,'Tarifa Compacta'!B:B,"",0,1)</f>
        <v>5025232979011</v>
      </c>
      <c r="C68" s="718" t="s">
        <v>15</v>
      </c>
      <c r="D68" s="673" t="str">
        <f>VLOOKUP(C68,'Tarifa Compacta'!C:F,3,0)</f>
        <v>Unidad extrerior de 9kW T-Cap monofásica con conexión hidráulica (R290) ¡Disponible a partir de febrero '25!</v>
      </c>
      <c r="E68" s="672">
        <f>VLOOKUP(C68,'Tarifa Compacta'!C:F,4,0)</f>
        <v>8287</v>
      </c>
    </row>
    <row r="69" spans="1:6" ht="18">
      <c r="B69" s="669" t="str">
        <f>_xlfn.XLOOKUP(C69,'Tarifa Compacta'!C:C,'Tarifa Compacta'!B:B,"",0,1)</f>
        <v>5025232978588</v>
      </c>
      <c r="C69" s="717" t="s">
        <v>1437</v>
      </c>
      <c r="D69" s="668" t="str">
        <f>VLOOKUP(C69,'Tarifa Compacta'!C:F,3,0)</f>
        <v>Unidad All in One monofásica 185 litros con ánodo electrónico de 9kW a 16kW ¡Disponible a partir de enero '25!</v>
      </c>
      <c r="E69" s="667">
        <f>VLOOKUP(C69,'Tarifa Compacta'!C:F,4,0)</f>
        <v>5407</v>
      </c>
    </row>
    <row r="70" spans="1:6" ht="18">
      <c r="B70" s="664" t="str">
        <f>_xlfn.XLOOKUP(C70,'Tarifa Compacta'!C:C,'Tarifa Compacta'!B:B,"",0,1)</f>
        <v>5025232979028</v>
      </c>
      <c r="C70" s="718" t="s">
        <v>16</v>
      </c>
      <c r="D70" s="673" t="str">
        <f>VLOOKUP(C70,'Tarifa Compacta'!C:F,3,0)</f>
        <v>Unidad extrerior de 12kW T-Cap monofásica con conexión hidráulica (R290) ¡Disponible a partir de febrero '25!</v>
      </c>
      <c r="E70" s="672">
        <f>VLOOKUP(C70,'Tarifa Compacta'!C:F,4,0)</f>
        <v>9020</v>
      </c>
    </row>
    <row r="71" spans="1:6" ht="18">
      <c r="A71" s="615"/>
      <c r="B71" s="616" t="str">
        <f>_xlfn.XLOOKUP(C71,'Tarifa Compacta'!C:C,'Tarifa Compacta'!B:B,"",0,1)</f>
        <v>5025232968695</v>
      </c>
      <c r="C71" s="715" t="s">
        <v>22</v>
      </c>
      <c r="D71" s="617" t="str">
        <f>VLOOKUP(C71,'Tarifa Compacta'!C:F,3,0)</f>
        <v>Unidad All in One trifásica 185 litros con ánodo electrónico de 3kW a 16kW</v>
      </c>
      <c r="E71" s="619">
        <f>VLOOKUP(C71,'Tarifa Compacta'!C:F,4,0)</f>
        <v>5641.0000000000009</v>
      </c>
      <c r="F71" s="631"/>
    </row>
    <row r="72" spans="1:6" ht="18">
      <c r="A72" s="615"/>
      <c r="B72" s="620" t="str">
        <f>_xlfn.XLOOKUP(C72,'Tarifa Compacta'!C:C,'Tarifa Compacta'!B:B,"",0,1)</f>
        <v>5025232968701</v>
      </c>
      <c r="C72" s="716" t="s">
        <v>17</v>
      </c>
      <c r="D72" s="621" t="str">
        <f>VLOOKUP(C72,'Tarifa Compacta'!C:F,3,0)</f>
        <v>9kW Conexión hidráulica Trifásico</v>
      </c>
      <c r="E72" s="622">
        <f>VLOOKUP(C72,'Tarifa Compacta'!C:F,4,0)</f>
        <v>8896</v>
      </c>
      <c r="F72" s="615"/>
    </row>
    <row r="73" spans="1:6" ht="18">
      <c r="A73" s="615"/>
      <c r="B73" s="616" t="str">
        <f>_xlfn.XLOOKUP(C73,'Tarifa Compacta'!C:C,'Tarifa Compacta'!B:B,"",0,1)</f>
        <v>5025232968695</v>
      </c>
      <c r="C73" s="715" t="s">
        <v>22</v>
      </c>
      <c r="D73" s="617" t="str">
        <f>VLOOKUP(C73,'Tarifa Compacta'!C:F,3,0)</f>
        <v>Unidad All in One trifásica 185 litros con ánodo electrónico de 3kW a 16kW</v>
      </c>
      <c r="E73" s="619">
        <f>VLOOKUP(C73,'Tarifa Compacta'!C:F,4,0)</f>
        <v>5641.0000000000009</v>
      </c>
      <c r="F73" s="615"/>
    </row>
    <row r="74" spans="1:6" ht="18">
      <c r="A74" s="615"/>
      <c r="B74" s="620" t="str">
        <f>_xlfn.XLOOKUP(C74,'Tarifa Compacta'!C:C,'Tarifa Compacta'!B:B,"",0,1)</f>
        <v>5025232968718</v>
      </c>
      <c r="C74" s="716" t="s">
        <v>18</v>
      </c>
      <c r="D74" s="621" t="str">
        <f>VLOOKUP(C74,'Tarifa Compacta'!C:F,3,0)</f>
        <v>12kW Conexión hidráulica Trifásico</v>
      </c>
      <c r="E74" s="622">
        <f>VLOOKUP(C74,'Tarifa Compacta'!C:F,4,0)</f>
        <v>10347</v>
      </c>
      <c r="F74" s="615"/>
    </row>
    <row r="75" spans="1:6" ht="18">
      <c r="A75" s="615"/>
      <c r="B75" s="616" t="str">
        <f>_xlfn.XLOOKUP(C75,'Tarifa Compacta'!C:C,'Tarifa Compacta'!B:B,"",0,1)</f>
        <v>5025232968695</v>
      </c>
      <c r="C75" s="715" t="s">
        <v>22</v>
      </c>
      <c r="D75" s="617" t="str">
        <f>VLOOKUP(C75,'Tarifa Compacta'!C:F,3,0)</f>
        <v>Unidad All in One trifásica 185 litros con ánodo electrónico de 3kW a 16kW</v>
      </c>
      <c r="E75" s="619">
        <f>VLOOKUP(C75,'Tarifa Compacta'!C:F,4,0)</f>
        <v>5641.0000000000009</v>
      </c>
      <c r="F75" s="615"/>
    </row>
    <row r="76" spans="1:6" ht="18">
      <c r="A76" s="615"/>
      <c r="B76" s="620" t="str">
        <f>_xlfn.XLOOKUP(C76,'Tarifa Compacta'!C:C,'Tarifa Compacta'!B:B,"",0,1)</f>
        <v>5025232968725</v>
      </c>
      <c r="C76" s="716" t="s">
        <v>19</v>
      </c>
      <c r="D76" s="621" t="str">
        <f>VLOOKUP(C76,'Tarifa Compacta'!C:F,3,0)</f>
        <v>16kW Conexión hidráulica Trifásico</v>
      </c>
      <c r="E76" s="622">
        <f>VLOOKUP(C76,'Tarifa Compacta'!C:F,4,0)</f>
        <v>11824</v>
      </c>
      <c r="F76" s="615"/>
    </row>
    <row r="77" spans="1:6" s="1" customFormat="1" ht="40.35" customHeight="1">
      <c r="B77" s="28" t="str">
        <f>'Títulos y textos'!A45</f>
        <v>SISTEMA ALL IN ONE AQUAREA SERIE M (R290) 260 litros</v>
      </c>
      <c r="C77" s="28"/>
      <c r="D77" s="29"/>
      <c r="E77" s="30"/>
    </row>
    <row r="78" spans="1:6" ht="18">
      <c r="B78" s="669" t="str">
        <f>_xlfn.XLOOKUP(C78,'Tarifa Compacta'!C:C,'Tarifa Compacta'!B:B,"",0,1)</f>
        <v>5025232977994</v>
      </c>
      <c r="C78" s="717" t="s">
        <v>1439</v>
      </c>
      <c r="D78" s="668" t="str">
        <f>VLOOKUP(C78,'Tarifa Compacta'!C:F,3,0)</f>
        <v>Unidad All in One monofásica 260 litros de 9kW a 16kW ¡Disponible a partir de enero '25!</v>
      </c>
      <c r="E78" s="667">
        <f>VLOOKUP(C78,'Tarifa Compacta'!C:F,4,0)</f>
        <v>5079</v>
      </c>
      <c r="F78" s="25"/>
    </row>
    <row r="79" spans="1:6" ht="18">
      <c r="B79" s="664" t="str">
        <f>_xlfn.XLOOKUP(C79,'Tarifa Compacta'!C:C,'Tarifa Compacta'!B:B,"",0,1)</f>
        <v>5025232979011</v>
      </c>
      <c r="C79" s="718" t="s">
        <v>15</v>
      </c>
      <c r="D79" s="673" t="str">
        <f>VLOOKUP(C79,'Tarifa Compacta'!C:F,3,0)</f>
        <v>Unidad extrerior de 9kW T-Cap monofásica con conexión hidráulica (R290) ¡Disponible a partir de febrero '25!</v>
      </c>
      <c r="E79" s="672">
        <f>VLOOKUP(C79,'Tarifa Compacta'!C:F,4,0)</f>
        <v>8287</v>
      </c>
    </row>
    <row r="80" spans="1:6" ht="18">
      <c r="B80" s="669" t="str">
        <f>_xlfn.XLOOKUP(C80,'Tarifa Compacta'!C:C,'Tarifa Compacta'!B:B,"",0,1)</f>
        <v>5025232977994</v>
      </c>
      <c r="C80" s="717" t="s">
        <v>1439</v>
      </c>
      <c r="D80" s="668" t="str">
        <f>VLOOKUP(C80,'Tarifa Compacta'!C:F,3,0)</f>
        <v>Unidad All in One monofásica 260 litros de 9kW a 16kW ¡Disponible a partir de enero '25!</v>
      </c>
      <c r="E80" s="667">
        <f>VLOOKUP(C80,'Tarifa Compacta'!C:F,4,0)</f>
        <v>5079</v>
      </c>
    </row>
    <row r="81" spans="1:6" ht="18">
      <c r="B81" s="664" t="str">
        <f>_xlfn.XLOOKUP(C81,'Tarifa Compacta'!C:C,'Tarifa Compacta'!B:B,"",0,1)</f>
        <v>5025232979028</v>
      </c>
      <c r="C81" s="718" t="s">
        <v>16</v>
      </c>
      <c r="D81" s="673" t="str">
        <f>VLOOKUP(C81,'Tarifa Compacta'!C:F,3,0)</f>
        <v>Unidad extrerior de 12kW T-Cap monofásica con conexión hidráulica (R290) ¡Disponible a partir de febrero '25!</v>
      </c>
      <c r="E81" s="672">
        <f>VLOOKUP(C81,'Tarifa Compacta'!C:F,4,0)</f>
        <v>9020</v>
      </c>
    </row>
    <row r="82" spans="1:6" ht="18">
      <c r="B82" s="778" t="str">
        <f>_xlfn.XLOOKUP(C82,'Tarifa Compacta'!C:C,'Tarifa Compacta'!B:B,"",0,1)</f>
        <v>5025232976980</v>
      </c>
      <c r="C82" s="721" t="s">
        <v>668</v>
      </c>
      <c r="D82" s="875" t="str">
        <f>VLOOKUP(C82,'Tarifa Compacta'!C:F,3,0)</f>
        <v>Unidad All in One trifásica 260 litros de 9kW a 16kW ¡Novedad!</v>
      </c>
      <c r="E82" s="593">
        <f>VLOOKUP(C82,'Tarifa Compacta'!C:F,4,0)</f>
        <v>5723</v>
      </c>
      <c r="F82" s="25"/>
    </row>
    <row r="83" spans="1:6" ht="18">
      <c r="B83" s="256" t="str">
        <f>_xlfn.XLOOKUP(C83,'Tarifa Compacta'!C:C,'Tarifa Compacta'!B:B,"",0,1)</f>
        <v>5025232968701</v>
      </c>
      <c r="C83" s="722" t="s">
        <v>17</v>
      </c>
      <c r="D83" s="347" t="str">
        <f>VLOOKUP(C83,'Tarifa Compacta'!C:F,3,0)</f>
        <v>9kW Conexión hidráulica Trifásico</v>
      </c>
      <c r="E83" s="594">
        <f>VLOOKUP(C83,'Tarifa Compacta'!C:F,4,0)</f>
        <v>8896</v>
      </c>
    </row>
    <row r="84" spans="1:6" ht="18">
      <c r="B84" s="778" t="str">
        <f>_xlfn.XLOOKUP(C84,'Tarifa Compacta'!C:C,'Tarifa Compacta'!B:B,"",0,1)</f>
        <v>5025232976980</v>
      </c>
      <c r="C84" s="721" t="s">
        <v>668</v>
      </c>
      <c r="D84" s="875" t="str">
        <f>VLOOKUP(C84,'Tarifa Compacta'!C:F,3,0)</f>
        <v>Unidad All in One trifásica 260 litros de 9kW a 16kW ¡Novedad!</v>
      </c>
      <c r="E84" s="593">
        <f>VLOOKUP(C84,'Tarifa Compacta'!C:F,4,0)</f>
        <v>5723</v>
      </c>
    </row>
    <row r="85" spans="1:6" ht="18">
      <c r="B85" s="256" t="str">
        <f>_xlfn.XLOOKUP(C85,'Tarifa Compacta'!C:C,'Tarifa Compacta'!B:B,"",0,1)</f>
        <v>5025232968718</v>
      </c>
      <c r="C85" s="722" t="s">
        <v>18</v>
      </c>
      <c r="D85" s="347" t="str">
        <f>VLOOKUP(C85,'Tarifa Compacta'!C:F,3,0)</f>
        <v>12kW Conexión hidráulica Trifásico</v>
      </c>
      <c r="E85" s="594">
        <f>VLOOKUP(C85,'Tarifa Compacta'!C:F,4,0)</f>
        <v>10347</v>
      </c>
    </row>
    <row r="86" spans="1:6" ht="18">
      <c r="B86" s="778" t="str">
        <f>_xlfn.XLOOKUP(C86,'Tarifa Compacta'!C:C,'Tarifa Compacta'!B:B,"",0,1)</f>
        <v>5025232976980</v>
      </c>
      <c r="C86" s="721" t="s">
        <v>668</v>
      </c>
      <c r="D86" s="875" t="str">
        <f>VLOOKUP(C86,'Tarifa Compacta'!C:F,3,0)</f>
        <v>Unidad All in One trifásica 260 litros de 9kW a 16kW ¡Novedad!</v>
      </c>
      <c r="E86" s="593">
        <f>VLOOKUP(C86,'Tarifa Compacta'!C:F,4,0)</f>
        <v>5723</v>
      </c>
    </row>
    <row r="87" spans="1:6" ht="18">
      <c r="B87" s="256" t="str">
        <f>_xlfn.XLOOKUP(C87,'Tarifa Compacta'!C:C,'Tarifa Compacta'!B:B,"",0,1)</f>
        <v>5025232968725</v>
      </c>
      <c r="C87" s="722" t="s">
        <v>19</v>
      </c>
      <c r="D87" s="347" t="str">
        <f>VLOOKUP(C87,'Tarifa Compacta'!C:F,3,0)</f>
        <v>16kW Conexión hidráulica Trifásico</v>
      </c>
      <c r="E87" s="594">
        <f>VLOOKUP(C87,'Tarifa Compacta'!C:F,4,0)</f>
        <v>11824</v>
      </c>
    </row>
    <row r="88" spans="1:6" s="627" customFormat="1" ht="40.35" customHeight="1">
      <c r="B88" s="628" t="str">
        <f>'Títulos y textos'!A47</f>
        <v>SISTEMA ALL IN ONE AQUAREA SERIE M  CON ÁNODO ELÉCTRICO (R290) 260 litros</v>
      </c>
      <c r="C88" s="28"/>
      <c r="D88" s="629"/>
      <c r="E88" s="630"/>
    </row>
    <row r="89" spans="1:6" ht="18">
      <c r="B89" s="669" t="str">
        <f>_xlfn.XLOOKUP(C89,'Tarifa Compacta'!C:C,'Tarifa Compacta'!B:B,"",0,1)</f>
        <v>5025232978007</v>
      </c>
      <c r="C89" s="717" t="s">
        <v>1444</v>
      </c>
      <c r="D89" s="668" t="str">
        <f>VLOOKUP(C89,'Tarifa Compacta'!C:F,3,0)</f>
        <v>Unidad All in One monofásica 260 litroscon ánodo electrónico de 9kW a 16kW ¡Disponible a partir de enero '25!</v>
      </c>
      <c r="E89" s="667">
        <f>VLOOKUP(C89,'Tarifa Compacta'!C:F,4,0)</f>
        <v>5555</v>
      </c>
      <c r="F89" s="25"/>
    </row>
    <row r="90" spans="1:6" ht="18">
      <c r="B90" s="664" t="str">
        <f>_xlfn.XLOOKUP(C90,'Tarifa Compacta'!C:C,'Tarifa Compacta'!B:B,"",0,1)</f>
        <v>5025232979011</v>
      </c>
      <c r="C90" s="718" t="s">
        <v>15</v>
      </c>
      <c r="D90" s="673" t="str">
        <f>VLOOKUP(C90,'Tarifa Compacta'!C:F,3,0)</f>
        <v>Unidad extrerior de 9kW T-Cap monofásica con conexión hidráulica (R290) ¡Disponible a partir de febrero '25!</v>
      </c>
      <c r="E90" s="672">
        <f>VLOOKUP(C90,'Tarifa Compacta'!C:F,4,0)</f>
        <v>8287</v>
      </c>
    </row>
    <row r="91" spans="1:6" ht="18">
      <c r="B91" s="669" t="str">
        <f>_xlfn.XLOOKUP(C91,'Tarifa Compacta'!C:C,'Tarifa Compacta'!B:B,"",0,1)</f>
        <v>5025232978007</v>
      </c>
      <c r="C91" s="717" t="s">
        <v>1444</v>
      </c>
      <c r="D91" s="668" t="str">
        <f>VLOOKUP(C91,'Tarifa Compacta'!C:F,3,0)</f>
        <v>Unidad All in One monofásica 260 litroscon ánodo electrónico de 9kW a 16kW ¡Disponible a partir de enero '25!</v>
      </c>
      <c r="E91" s="667">
        <f>VLOOKUP(C91,'Tarifa Compacta'!C:F,4,0)</f>
        <v>5555</v>
      </c>
    </row>
    <row r="92" spans="1:6" ht="18">
      <c r="B92" s="664" t="str">
        <f>_xlfn.XLOOKUP(C92,'Tarifa Compacta'!C:C,'Tarifa Compacta'!B:B,"",0,1)</f>
        <v>5025232979028</v>
      </c>
      <c r="C92" s="718" t="s">
        <v>16</v>
      </c>
      <c r="D92" s="673" t="str">
        <f>VLOOKUP(C92,'Tarifa Compacta'!C:F,3,0)</f>
        <v>Unidad extrerior de 12kW T-Cap monofásica con conexión hidráulica (R290) ¡Disponible a partir de febrero '25!</v>
      </c>
      <c r="E92" s="672">
        <f>VLOOKUP(C92,'Tarifa Compacta'!C:F,4,0)</f>
        <v>9020</v>
      </c>
    </row>
    <row r="93" spans="1:6" ht="18">
      <c r="A93" s="615"/>
      <c r="B93" s="864" t="str">
        <f>_xlfn.XLOOKUP(C93,'Tarifa Compacta'!C:C,'Tarifa Compacta'!B:B,"",0,1)</f>
        <v>5025232976997</v>
      </c>
      <c r="C93" s="721" t="s">
        <v>669</v>
      </c>
      <c r="D93" s="875" t="str">
        <f>VLOOKUP(C93,'Tarifa Compacta'!C:F,3,0)</f>
        <v>Unidad All in One trifásica 260 litros con ánodo electrónico de 9kW a 16kW ¡Novedad!</v>
      </c>
      <c r="E93" s="868">
        <f>VLOOKUP(C93,'Tarifa Compacta'!C:F,4,0)</f>
        <v>6213</v>
      </c>
      <c r="F93" s="631"/>
    </row>
    <row r="94" spans="1:6" ht="18">
      <c r="A94" s="615"/>
      <c r="B94" s="908" t="str">
        <f>_xlfn.XLOOKUP(C94,'Tarifa Compacta'!C:C,'Tarifa Compacta'!B:B,"",0,1)</f>
        <v>5025232968701</v>
      </c>
      <c r="C94" s="722" t="s">
        <v>17</v>
      </c>
      <c r="D94" s="870" t="str">
        <f>VLOOKUP(C94,'Tarifa Compacta'!C:F,3,0)</f>
        <v>9kW Conexión hidráulica Trifásico</v>
      </c>
      <c r="E94" s="871">
        <f>VLOOKUP(C94,'Tarifa Compacta'!C:F,4,0)</f>
        <v>8896</v>
      </c>
      <c r="F94" s="615"/>
    </row>
    <row r="95" spans="1:6" ht="18">
      <c r="A95" s="615"/>
      <c r="B95" s="864" t="str">
        <f>_xlfn.XLOOKUP(C95,'Tarifa Compacta'!C:C,'Tarifa Compacta'!B:B,"",0,1)</f>
        <v>5025232976997</v>
      </c>
      <c r="C95" s="721" t="s">
        <v>669</v>
      </c>
      <c r="D95" s="875" t="str">
        <f>VLOOKUP(C95,'Tarifa Compacta'!C:F,3,0)</f>
        <v>Unidad All in One trifásica 260 litros con ánodo electrónico de 9kW a 16kW ¡Novedad!</v>
      </c>
      <c r="E95" s="868">
        <f>VLOOKUP(C95,'Tarifa Compacta'!C:F,4,0)</f>
        <v>6213</v>
      </c>
      <c r="F95" s="615"/>
    </row>
    <row r="96" spans="1:6" ht="18">
      <c r="A96" s="615"/>
      <c r="B96" s="908" t="str">
        <f>_xlfn.XLOOKUP(C96,'Tarifa Compacta'!C:C,'Tarifa Compacta'!B:B,"",0,1)</f>
        <v>5025232968718</v>
      </c>
      <c r="C96" s="722" t="s">
        <v>18</v>
      </c>
      <c r="D96" s="870" t="str">
        <f>VLOOKUP(C96,'Tarifa Compacta'!C:F,3,0)</f>
        <v>12kW Conexión hidráulica Trifásico</v>
      </c>
      <c r="E96" s="871">
        <f>VLOOKUP(C96,'Tarifa Compacta'!C:F,4,0)</f>
        <v>10347</v>
      </c>
      <c r="F96" s="615"/>
    </row>
    <row r="97" spans="1:6" ht="18">
      <c r="A97" s="615"/>
      <c r="B97" s="864" t="str">
        <f>_xlfn.XLOOKUP(C97,'Tarifa Compacta'!C:C,'Tarifa Compacta'!B:B,"",0,1)</f>
        <v>5025232976997</v>
      </c>
      <c r="C97" s="721" t="s">
        <v>669</v>
      </c>
      <c r="D97" s="875" t="str">
        <f>VLOOKUP(C97,'Tarifa Compacta'!C:F,3,0)</f>
        <v>Unidad All in One trifásica 260 litros con ánodo electrónico de 9kW a 16kW ¡Novedad!</v>
      </c>
      <c r="E97" s="868">
        <f>VLOOKUP(C97,'Tarifa Compacta'!C:F,4,0)</f>
        <v>6213</v>
      </c>
      <c r="F97" s="615"/>
    </row>
    <row r="98" spans="1:6" ht="18">
      <c r="A98" s="615"/>
      <c r="B98" s="908" t="str">
        <f>_xlfn.XLOOKUP(C98,'Tarifa Compacta'!C:C,'Tarifa Compacta'!B:B,"",0,1)</f>
        <v>5025232968725</v>
      </c>
      <c r="C98" s="722" t="s">
        <v>19</v>
      </c>
      <c r="D98" s="870" t="str">
        <f>VLOOKUP(C98,'Tarifa Compacta'!C:F,3,0)</f>
        <v>16kW Conexión hidráulica Trifásico</v>
      </c>
      <c r="E98" s="871">
        <f>VLOOKUP(C98,'Tarifa Compacta'!C:F,4,0)</f>
        <v>11824</v>
      </c>
      <c r="F98" s="615"/>
    </row>
    <row r="100" spans="1:6" s="17" customFormat="1" ht="50.25" customHeight="1">
      <c r="B100" s="560" t="str">
        <f>'Títulos y textos'!A48</f>
        <v>AQUAREA SERIE L (R290) de 5kW a 9kW Partida con conexión hidráulica</v>
      </c>
      <c r="C100" s="560"/>
      <c r="D100" s="561"/>
      <c r="E100" s="562"/>
    </row>
    <row r="101" spans="1:6" ht="9.9499999999999993" customHeight="1">
      <c r="B101" s="11"/>
      <c r="C101" s="12"/>
      <c r="D101" s="13"/>
      <c r="E101" s="74"/>
    </row>
    <row r="102" spans="1:6" s="1" customFormat="1" ht="39.950000000000003" customHeight="1">
      <c r="B102" s="28" t="str">
        <f>'Títulos y textos'!A23</f>
        <v>SISTEMA DE ALTA EFICIENCIA (HP)</v>
      </c>
      <c r="C102" s="28"/>
      <c r="D102" s="29"/>
      <c r="E102" s="30"/>
    </row>
    <row r="103" spans="1:6" ht="9.9499999999999993" customHeight="1">
      <c r="B103" s="11"/>
      <c r="C103" s="12"/>
      <c r="D103" s="13"/>
      <c r="E103" s="74"/>
    </row>
    <row r="104" spans="1:6" s="1" customFormat="1" ht="39.950000000000003" customHeight="1">
      <c r="B104" s="28" t="str">
        <f>'Títulos y textos'!A50</f>
        <v>SISTEMA ALL IN ONE COMPACT AQUAREA SERIE L (R290)</v>
      </c>
      <c r="C104" s="589"/>
      <c r="D104" s="29"/>
      <c r="E104" s="590"/>
    </row>
    <row r="105" spans="1:6" ht="18.75">
      <c r="B105" s="66" t="str">
        <f>_xlfn.XLOOKUP(C105,'Tarifa Compacta'!C:C,'Tarifa Compacta'!B:B,"",0,1)</f>
        <v>4010869383127</v>
      </c>
      <c r="C105" s="21" t="s">
        <v>899</v>
      </c>
      <c r="D105" s="4" t="str">
        <f>VLOOKUP(C105,'Tarifa Compacta'!C:F,3,0)</f>
        <v>5kW Monofásico con CZ-TAW1B incluído</v>
      </c>
      <c r="E105" s="15">
        <f>VLOOKUP(C105,'Tarifa Compacta'!C:F,4,0)</f>
        <v>8128</v>
      </c>
      <c r="F105" s="25"/>
    </row>
    <row r="106" spans="1:6" ht="18">
      <c r="B106" s="5" t="str">
        <f>_xlfn.XLOOKUP(C106,'Tarifa Compacta'!C:C,'Tarifa Compacta'!B:B,"",0,1)</f>
        <v>5025232946617</v>
      </c>
      <c r="C106" s="71" t="s">
        <v>6</v>
      </c>
      <c r="D106" s="4" t="str">
        <f>VLOOKUP(C106,'Tarifa Compacta'!C:F,3,0)</f>
        <v>Unidad interior All in One monofásica Generación L conexión hidráulica</v>
      </c>
      <c r="E106" s="174">
        <f>VLOOKUP(C106,'Tarifa Compacta'!C:F,4,0)</f>
        <v>4503</v>
      </c>
    </row>
    <row r="107" spans="1:6" ht="18">
      <c r="B107" s="63" t="str">
        <f>_xlfn.XLOOKUP(C107,'Tarifa Compacta'!C:C,'Tarifa Compacta'!B:B,"",0,1)</f>
        <v>5025232945603</v>
      </c>
      <c r="C107" s="72" t="s">
        <v>3</v>
      </c>
      <c r="D107" s="486" t="str">
        <f>VLOOKUP(C107,'Tarifa Compacta'!C:F,3,0)</f>
        <v>Unidad exterior 5kW conexión hidráulica</v>
      </c>
      <c r="E107" s="175">
        <f>VLOOKUP(C107,'Tarifa Compacta'!C:F,4,0)</f>
        <v>3625</v>
      </c>
    </row>
    <row r="108" spans="1:6" ht="18.75">
      <c r="B108" s="66" t="str">
        <f>_xlfn.XLOOKUP(C108,'Tarifa Compacta'!C:C,'Tarifa Compacta'!B:B,"",0,1)</f>
        <v>4010869383097</v>
      </c>
      <c r="C108" s="21" t="s">
        <v>908</v>
      </c>
      <c r="D108" s="4" t="str">
        <f>VLOOKUP(C108,'Tarifa Compacta'!C:F,3,0)</f>
        <v>7kW Monofásico con CZ-TAW1B incluído</v>
      </c>
      <c r="E108" s="15">
        <f>VLOOKUP(C108,'Tarifa Compacta'!C:F,4,0)</f>
        <v>8868</v>
      </c>
    </row>
    <row r="109" spans="1:6" ht="18">
      <c r="B109" s="5" t="str">
        <f>_xlfn.XLOOKUP(C109,'Tarifa Compacta'!C:C,'Tarifa Compacta'!B:B,"",0,1)</f>
        <v>5025232946617</v>
      </c>
      <c r="C109" s="71" t="s">
        <v>6</v>
      </c>
      <c r="D109" s="4" t="str">
        <f>VLOOKUP(C109,'Tarifa Compacta'!C:F,3,0)</f>
        <v>Unidad interior All in One monofásica Generación L conexión hidráulica</v>
      </c>
      <c r="E109" s="174">
        <f>VLOOKUP(C109,'Tarifa Compacta'!C:F,4,0)</f>
        <v>4503</v>
      </c>
    </row>
    <row r="110" spans="1:6" ht="18">
      <c r="B110" s="63" t="str">
        <f>_xlfn.XLOOKUP(C110,'Tarifa Compacta'!C:C,'Tarifa Compacta'!B:B,"",0,1)</f>
        <v>5025232945610</v>
      </c>
      <c r="C110" s="72" t="s">
        <v>4</v>
      </c>
      <c r="D110" s="486" t="str">
        <f>VLOOKUP(C110,'Tarifa Compacta'!C:F,3,0)</f>
        <v>Unidad exterior 7kW conexión hidráulica</v>
      </c>
      <c r="E110" s="176">
        <f>VLOOKUP(C110,'Tarifa Compacta'!C:F,4,0)</f>
        <v>4365</v>
      </c>
    </row>
    <row r="111" spans="1:6" ht="18.75">
      <c r="B111" s="66" t="str">
        <f>_xlfn.XLOOKUP(C111,'Tarifa Compacta'!C:C,'Tarifa Compacta'!B:B,"",0,1)</f>
        <v>4010869383165</v>
      </c>
      <c r="C111" s="21" t="s">
        <v>917</v>
      </c>
      <c r="D111" s="4" t="str">
        <f>VLOOKUP(C111,'Tarifa Compacta'!C:F,3,0)</f>
        <v>9kW Monofásico con CZ-TAW1B incluído</v>
      </c>
      <c r="E111" s="15">
        <f>VLOOKUP(C111,'Tarifa Compacta'!C:F,4,0)</f>
        <v>9207</v>
      </c>
    </row>
    <row r="112" spans="1:6" ht="18">
      <c r="B112" s="5" t="str">
        <f>_xlfn.XLOOKUP(C112,'Tarifa Compacta'!C:C,'Tarifa Compacta'!B:B,"",0,1)</f>
        <v>5025232946617</v>
      </c>
      <c r="C112" s="71" t="s">
        <v>6</v>
      </c>
      <c r="D112" s="4" t="str">
        <f>VLOOKUP(C112,'Tarifa Compacta'!C:F,3,0)</f>
        <v>Unidad interior All in One monofásica Generación L conexión hidráulica</v>
      </c>
      <c r="E112" s="174">
        <f>VLOOKUP(C112,'Tarifa Compacta'!C:F,4,0)</f>
        <v>4503</v>
      </c>
    </row>
    <row r="113" spans="2:5" ht="18">
      <c r="B113" s="63" t="str">
        <f>_xlfn.XLOOKUP(C113,'Tarifa Compacta'!C:C,'Tarifa Compacta'!B:B,"",0,1)</f>
        <v>5025232945627</v>
      </c>
      <c r="C113" s="72" t="s">
        <v>5</v>
      </c>
      <c r="D113" s="486" t="str">
        <f>VLOOKUP(C113,'Tarifa Compacta'!C:F,3,0)</f>
        <v>Unidad exterior 9kW conexión hidráulica</v>
      </c>
      <c r="E113" s="175">
        <f>VLOOKUP(C113,'Tarifa Compacta'!C:F,4,0)</f>
        <v>4704</v>
      </c>
    </row>
    <row r="114" spans="2:5" s="1" customFormat="1" ht="39.950000000000003" customHeight="1">
      <c r="B114" s="28" t="str">
        <f>'Títulos y textos'!A51</f>
        <v>SISTEMA ALL IN ONE DE 2 ZONAS AQUAREA SERIE L (R290)</v>
      </c>
      <c r="C114" s="28"/>
      <c r="D114" s="29"/>
      <c r="E114" s="30"/>
    </row>
    <row r="115" spans="2:5" ht="18.75">
      <c r="B115" s="66" t="str">
        <f>_xlfn.XLOOKUP(C115,'Tarifa Compacta'!C:C,'Tarifa Compacta'!B:B,"",0,1)</f>
        <v>4010869383264</v>
      </c>
      <c r="C115" s="21" t="s">
        <v>901</v>
      </c>
      <c r="D115" s="4" t="str">
        <f>VLOOKUP(C115,'Tarifa Compacta'!C:F,3,0)</f>
        <v>5 kW monofásico con CZ-TAW1B incluído</v>
      </c>
      <c r="E115" s="15">
        <f>VLOOKUP(C115,'Tarifa Compacta'!C:F,4,0)</f>
        <v>9479</v>
      </c>
    </row>
    <row r="116" spans="2:5" ht="18">
      <c r="B116" s="5" t="str">
        <f>_xlfn.XLOOKUP(C116,'Tarifa Compacta'!C:C,'Tarifa Compacta'!B:B,"",0,1)</f>
        <v>5025232946631</v>
      </c>
      <c r="C116" s="71" t="s">
        <v>8</v>
      </c>
      <c r="D116" s="4" t="str">
        <f>VLOOKUP(C116,'Tarifa Compacta'!C:F,3,0)</f>
        <v>All in One Bizona conexión hidráulica</v>
      </c>
      <c r="E116" s="174">
        <f>VLOOKUP(C116,'Tarifa Compacta'!C:F,4,0)</f>
        <v>5854</v>
      </c>
    </row>
    <row r="117" spans="2:5" ht="18">
      <c r="B117" s="63" t="str">
        <f>_xlfn.XLOOKUP(C117,'Tarifa Compacta'!C:C,'Tarifa Compacta'!B:B,"",0,1)</f>
        <v>5025232945603</v>
      </c>
      <c r="C117" s="72" t="s">
        <v>3</v>
      </c>
      <c r="D117" s="486" t="str">
        <f>VLOOKUP(C117,'Tarifa Compacta'!C:F,3,0)</f>
        <v>Unidad exterior 5kW conexión hidráulica</v>
      </c>
      <c r="E117" s="175">
        <f>VLOOKUP(C117,'Tarifa Compacta'!C:F,4,0)</f>
        <v>3625</v>
      </c>
    </row>
    <row r="118" spans="2:5" ht="18.75">
      <c r="B118" s="66" t="str">
        <f>_xlfn.XLOOKUP(C118,'Tarifa Compacta'!C:C,'Tarifa Compacta'!B:B,"",0,1)</f>
        <v>4010869383301</v>
      </c>
      <c r="C118" s="21" t="s">
        <v>910</v>
      </c>
      <c r="D118" s="4" t="str">
        <f>VLOOKUP(C118,'Tarifa Compacta'!C:F,3,0)</f>
        <v>7 kW monofásico con CZ-TAW1B incluído</v>
      </c>
      <c r="E118" s="15">
        <f>VLOOKUP(C118,'Tarifa Compacta'!C:F,4,0)</f>
        <v>10219</v>
      </c>
    </row>
    <row r="119" spans="2:5" ht="18">
      <c r="B119" s="5" t="str">
        <f>_xlfn.XLOOKUP(C119,'Tarifa Compacta'!C:C,'Tarifa Compacta'!B:B,"",0,1)</f>
        <v>5025232946631</v>
      </c>
      <c r="C119" s="71" t="s">
        <v>8</v>
      </c>
      <c r="D119" s="4" t="str">
        <f>VLOOKUP(C119,'Tarifa Compacta'!C:F,3,0)</f>
        <v>All in One Bizona conexión hidráulica</v>
      </c>
      <c r="E119" s="174">
        <f>VLOOKUP(C119,'Tarifa Compacta'!C:F,4,0)</f>
        <v>5854</v>
      </c>
    </row>
    <row r="120" spans="2:5" ht="18">
      <c r="B120" s="63" t="str">
        <f>_xlfn.XLOOKUP(C120,'Tarifa Compacta'!C:C,'Tarifa Compacta'!B:B,"",0,1)</f>
        <v>5025232945610</v>
      </c>
      <c r="C120" s="72" t="s">
        <v>4</v>
      </c>
      <c r="D120" s="486" t="str">
        <f>VLOOKUP(C120,'Tarifa Compacta'!C:F,3,0)</f>
        <v>Unidad exterior 7kW conexión hidráulica</v>
      </c>
      <c r="E120" s="175">
        <f>VLOOKUP(C120,'Tarifa Compacta'!C:F,4,0)</f>
        <v>4365</v>
      </c>
    </row>
    <row r="121" spans="2:5" ht="18.75">
      <c r="B121" s="66" t="str">
        <f>_xlfn.XLOOKUP(C121,'Tarifa Compacta'!C:C,'Tarifa Compacta'!B:B,"",0,1)</f>
        <v>4010869383226</v>
      </c>
      <c r="C121" s="21" t="s">
        <v>919</v>
      </c>
      <c r="D121" s="4" t="str">
        <f>VLOOKUP(C121,'Tarifa Compacta'!C:F,3,0)</f>
        <v>9 kW monofásico</v>
      </c>
      <c r="E121" s="15">
        <f>VLOOKUP(C121,'Tarifa Compacta'!C:F,4,0)</f>
        <v>10558</v>
      </c>
    </row>
    <row r="122" spans="2:5" ht="18">
      <c r="B122" s="5" t="str">
        <f>_xlfn.XLOOKUP(C122,'Tarifa Compacta'!C:C,'Tarifa Compacta'!B:B,"",0,1)</f>
        <v>5025232946631</v>
      </c>
      <c r="C122" s="71" t="s">
        <v>8</v>
      </c>
      <c r="D122" s="4" t="str">
        <f>VLOOKUP(C122,'Tarifa Compacta'!C:F,3,0)</f>
        <v>All in One Bizona conexión hidráulica</v>
      </c>
      <c r="E122" s="174">
        <f>VLOOKUP(C122,'Tarifa Compacta'!C:F,4,0)</f>
        <v>5854</v>
      </c>
    </row>
    <row r="123" spans="2:5" ht="18">
      <c r="B123" s="63" t="str">
        <f>_xlfn.XLOOKUP(C123,'Tarifa Compacta'!C:C,'Tarifa Compacta'!B:B,"",0,1)</f>
        <v>5025232945627</v>
      </c>
      <c r="C123" s="72" t="s">
        <v>5</v>
      </c>
      <c r="D123" s="486" t="str">
        <f>VLOOKUP(C123,'Tarifa Compacta'!C:F,3,0)</f>
        <v>Unidad exterior 9kW conexión hidráulica</v>
      </c>
      <c r="E123" s="175">
        <f>VLOOKUP(C123,'Tarifa Compacta'!C:F,4,0)</f>
        <v>4704</v>
      </c>
    </row>
    <row r="124" spans="2:5" s="1" customFormat="1" ht="39.950000000000003" customHeight="1">
      <c r="B124" s="28" t="str">
        <f>'Títulos y textos'!A52</f>
        <v>SISTEMA ALL IN ONE CON ÁNODO ELÉCTRICO AQUAREA SERIE L (R290)</v>
      </c>
      <c r="C124" s="28"/>
      <c r="D124" s="29"/>
      <c r="E124" s="30"/>
    </row>
    <row r="125" spans="2:5" ht="18.75">
      <c r="B125" s="66" t="str">
        <f>_xlfn.XLOOKUP(C125,'Tarifa Compacta'!C:C,'Tarifa Compacta'!B:B,"",0,1)</f>
        <v>4010869383134</v>
      </c>
      <c r="C125" s="21" t="s">
        <v>900</v>
      </c>
      <c r="D125" s="4" t="str">
        <f>VLOOKUP(C125,'Tarifa Compacta'!C:F,3,0)</f>
        <v>5 kW monofásico con CZ-TAW1B incluído</v>
      </c>
      <c r="E125" s="15">
        <f>VLOOKUP(C125,'Tarifa Compacta'!C:F,4,0)</f>
        <v>8590</v>
      </c>
    </row>
    <row r="126" spans="2:5" ht="18">
      <c r="B126" s="5" t="str">
        <f>_xlfn.XLOOKUP(C126,'Tarifa Compacta'!C:C,'Tarifa Compacta'!B:B,"",0,1)</f>
        <v>5025232946624</v>
      </c>
      <c r="C126" s="71" t="s">
        <v>7</v>
      </c>
      <c r="D126" s="4" t="str">
        <f>VLOOKUP(C126,'Tarifa Compacta'!C:F,3,0)</f>
        <v>All in One con ánodo eléctrico conexión hidráulica</v>
      </c>
      <c r="E126" s="174">
        <f>VLOOKUP(C126,'Tarifa Compacta'!C:F,4,0)</f>
        <v>4965</v>
      </c>
    </row>
    <row r="127" spans="2:5" ht="18">
      <c r="B127" s="63" t="str">
        <f>_xlfn.XLOOKUP(C127,'Tarifa Compacta'!C:C,'Tarifa Compacta'!B:B,"",0,1)</f>
        <v>5025232945603</v>
      </c>
      <c r="C127" s="72" t="s">
        <v>3</v>
      </c>
      <c r="D127" s="486" t="str">
        <f>VLOOKUP(C127,'Tarifa Compacta'!C:F,3,0)</f>
        <v>Unidad exterior 5kW conexión hidráulica</v>
      </c>
      <c r="E127" s="175">
        <f>VLOOKUP(C127,'Tarifa Compacta'!C:F,4,0)</f>
        <v>3625</v>
      </c>
    </row>
    <row r="128" spans="2:5" ht="18.75">
      <c r="B128" s="66" t="str">
        <f>_xlfn.XLOOKUP(C128,'Tarifa Compacta'!C:C,'Tarifa Compacta'!B:B,"",0,1)</f>
        <v>4010869383233</v>
      </c>
      <c r="C128" s="21" t="s">
        <v>909</v>
      </c>
      <c r="D128" s="4" t="str">
        <f>VLOOKUP(C128,'Tarifa Compacta'!C:F,3,0)</f>
        <v>7 kW monofásico con CZ-TAW1B incluído</v>
      </c>
      <c r="E128" s="15">
        <f>VLOOKUP(C128,'Tarifa Compacta'!C:F,4,0)</f>
        <v>9330</v>
      </c>
    </row>
    <row r="129" spans="2:5" ht="18">
      <c r="B129" s="5" t="str">
        <f>_xlfn.XLOOKUP(C129,'Tarifa Compacta'!C:C,'Tarifa Compacta'!B:B,"",0,1)</f>
        <v>5025232946624</v>
      </c>
      <c r="C129" s="71" t="s">
        <v>7</v>
      </c>
      <c r="D129" s="4" t="str">
        <f>VLOOKUP(C129,'Tarifa Compacta'!C:F,3,0)</f>
        <v>All in One con ánodo eléctrico conexión hidráulica</v>
      </c>
      <c r="E129" s="174">
        <f>VLOOKUP(C129,'Tarifa Compacta'!C:F,4,0)</f>
        <v>4965</v>
      </c>
    </row>
    <row r="130" spans="2:5" ht="18">
      <c r="B130" s="63" t="str">
        <f>_xlfn.XLOOKUP(C130,'Tarifa Compacta'!C:C,'Tarifa Compacta'!B:B,"",0,1)</f>
        <v>5025232945610</v>
      </c>
      <c r="C130" s="72" t="s">
        <v>4</v>
      </c>
      <c r="D130" s="486" t="str">
        <f>VLOOKUP(C130,'Tarifa Compacta'!C:F,3,0)</f>
        <v>Unidad exterior 7kW conexión hidráulica</v>
      </c>
      <c r="E130" s="175">
        <f>VLOOKUP(C130,'Tarifa Compacta'!C:F,4,0)</f>
        <v>4365</v>
      </c>
    </row>
    <row r="131" spans="2:5" ht="18.75">
      <c r="B131" s="66" t="str">
        <f>_xlfn.XLOOKUP(C131,'Tarifa Compacta'!C:C,'Tarifa Compacta'!B:B,"",0,1)</f>
        <v>4010869383288</v>
      </c>
      <c r="C131" s="21" t="s">
        <v>918</v>
      </c>
      <c r="D131" s="4" t="str">
        <f>VLOOKUP(C131,'Tarifa Compacta'!C:F,3,0)</f>
        <v>9 kW monofásico con CZ-TAW1B incluído</v>
      </c>
      <c r="E131" s="15">
        <f>VLOOKUP(C131,'Tarifa Compacta'!C:F,4,0)</f>
        <v>9669</v>
      </c>
    </row>
    <row r="132" spans="2:5" ht="18">
      <c r="B132" s="5" t="str">
        <f>_xlfn.XLOOKUP(C132,'Tarifa Compacta'!C:C,'Tarifa Compacta'!B:B,"",0,1)</f>
        <v>5025232946624</v>
      </c>
      <c r="C132" s="71" t="s">
        <v>7</v>
      </c>
      <c r="D132" s="4" t="str">
        <f>VLOOKUP(C132,'Tarifa Compacta'!C:F,3,0)</f>
        <v>All in One con ánodo eléctrico conexión hidráulica</v>
      </c>
      <c r="E132" s="174">
        <f>VLOOKUP(C132,'Tarifa Compacta'!C:F,4,0)</f>
        <v>4965</v>
      </c>
    </row>
    <row r="133" spans="2:5" ht="18">
      <c r="B133" s="63" t="str">
        <f>_xlfn.XLOOKUP(C133,'Tarifa Compacta'!C:C,'Tarifa Compacta'!B:B,"",0,1)</f>
        <v>5025232945627</v>
      </c>
      <c r="C133" s="72" t="s">
        <v>5</v>
      </c>
      <c r="D133" s="486" t="str">
        <f>VLOOKUP(C133,'Tarifa Compacta'!C:F,3,0)</f>
        <v>Unidad exterior 9kW conexión hidráulica</v>
      </c>
      <c r="E133" s="175">
        <f>VLOOKUP(C133,'Tarifa Compacta'!C:F,4,0)</f>
        <v>4704</v>
      </c>
    </row>
    <row r="134" spans="2:5" s="1" customFormat="1" ht="39.950000000000003" customHeight="1">
      <c r="B134" s="28" t="str">
        <f>'Títulos y textos'!A53</f>
        <v>SISTEMA BIBLOC AQUEAREA SERIE L (R290)</v>
      </c>
      <c r="C134" s="28"/>
      <c r="D134" s="29"/>
      <c r="E134" s="30"/>
    </row>
    <row r="135" spans="2:5" ht="18.75">
      <c r="B135" s="66" t="str">
        <f>_xlfn.XLOOKUP(C135,'Tarifa Compacta'!C:C,'Tarifa Compacta'!B:B,"",0,1)</f>
        <v>4010869383158</v>
      </c>
      <c r="C135" s="21" t="s">
        <v>958</v>
      </c>
      <c r="D135" s="4" t="str">
        <f>VLOOKUP(C135,'Tarifa Compacta'!C:F,3,0)</f>
        <v>5kW Monofásico con CZ-TAW1B incluído</v>
      </c>
      <c r="E135" s="15">
        <f>VLOOKUP(C135,'Tarifa Compacta'!C:F,4,0)</f>
        <v>6162</v>
      </c>
    </row>
    <row r="136" spans="2:5" ht="18">
      <c r="B136" s="5" t="str">
        <f>_xlfn.XLOOKUP(C136,'Tarifa Compacta'!C:C,'Tarifa Compacta'!B:B,"",0,1)</f>
        <v>5025232951338</v>
      </c>
      <c r="C136" s="71" t="s">
        <v>9</v>
      </c>
      <c r="D136" s="4" t="str">
        <f>VLOOKUP(C136,'Tarifa Compacta'!C:F,3,0)</f>
        <v>Unidad interior Bibloc monofásica Generación L conexión hidráulica</v>
      </c>
      <c r="E136" s="174">
        <f>VLOOKUP(C136,'Tarifa Compacta'!C:F,4,0)</f>
        <v>2537</v>
      </c>
    </row>
    <row r="137" spans="2:5" ht="18">
      <c r="B137" s="63" t="str">
        <f>_xlfn.XLOOKUP(C137,'Tarifa Compacta'!C:C,'Tarifa Compacta'!B:B,"",0,1)</f>
        <v>5025232945603</v>
      </c>
      <c r="C137" s="72" t="s">
        <v>3</v>
      </c>
      <c r="D137" s="26" t="str">
        <f>VLOOKUP(C137,'Tarifa Compacta'!C:F,3,0)</f>
        <v>Unidad exterior 5kW conexión hidráulica</v>
      </c>
      <c r="E137" s="175">
        <f>VLOOKUP(C137,'Tarifa Compacta'!C:F,4,0)</f>
        <v>3625</v>
      </c>
    </row>
    <row r="138" spans="2:5" ht="18.75">
      <c r="B138" s="66" t="str">
        <f>_xlfn.XLOOKUP(C138,'Tarifa Compacta'!C:C,'Tarifa Compacta'!B:B,"",0,1)</f>
        <v>4010869383080</v>
      </c>
      <c r="C138" s="21" t="s">
        <v>961</v>
      </c>
      <c r="D138" s="4" t="str">
        <f>VLOOKUP(C138,'Tarifa Compacta'!C:F,3,0)</f>
        <v>7Kw Monofásico con CZ-TAW1B incluído</v>
      </c>
      <c r="E138" s="15">
        <f>VLOOKUP(C138,'Tarifa Compacta'!C:F,4,0)</f>
        <v>6902</v>
      </c>
    </row>
    <row r="139" spans="2:5" ht="18">
      <c r="B139" s="5" t="str">
        <f>_xlfn.XLOOKUP(C139,'Tarifa Compacta'!C:C,'Tarifa Compacta'!B:B,"",0,1)</f>
        <v>5025232951338</v>
      </c>
      <c r="C139" s="71" t="s">
        <v>9</v>
      </c>
      <c r="D139" s="4" t="str">
        <f>VLOOKUP(C139,'Tarifa Compacta'!C:F,3,0)</f>
        <v>Unidad interior Bibloc monofásica Generación L conexión hidráulica</v>
      </c>
      <c r="E139" s="174">
        <f>VLOOKUP(C139,'Tarifa Compacta'!C:F,4,0)</f>
        <v>2537</v>
      </c>
    </row>
    <row r="140" spans="2:5" ht="18">
      <c r="B140" s="63" t="str">
        <f>_xlfn.XLOOKUP(C140,'Tarifa Compacta'!C:C,'Tarifa Compacta'!B:B,"",0,1)</f>
        <v>5025232945610</v>
      </c>
      <c r="C140" s="72" t="s">
        <v>4</v>
      </c>
      <c r="D140" s="26" t="str">
        <f>VLOOKUP(C140,'Tarifa Compacta'!C:F,3,0)</f>
        <v>Unidad exterior 7kW conexión hidráulica</v>
      </c>
      <c r="E140" s="175">
        <f>VLOOKUP(C140,'Tarifa Compacta'!C:F,4,0)</f>
        <v>4365</v>
      </c>
    </row>
    <row r="141" spans="2:5" ht="18.75">
      <c r="B141" s="66" t="str">
        <f>_xlfn.XLOOKUP(C141,'Tarifa Compacta'!C:C,'Tarifa Compacta'!B:B,"",0,1)</f>
        <v>4010869383103</v>
      </c>
      <c r="C141" s="21" t="s">
        <v>965</v>
      </c>
      <c r="D141" s="4" t="str">
        <f>VLOOKUP(C141,'Tarifa Compacta'!C:F,3,0)</f>
        <v>9Kw Monofásico con CZ-TAW1B incluído</v>
      </c>
      <c r="E141" s="15">
        <f>VLOOKUP(C141,'Tarifa Compacta'!C:F,4,0)</f>
        <v>7241</v>
      </c>
    </row>
    <row r="142" spans="2:5" ht="18">
      <c r="B142" s="5" t="str">
        <f>_xlfn.XLOOKUP(C142,'Tarifa Compacta'!C:C,'Tarifa Compacta'!B:B,"",0,1)</f>
        <v>5025232951338</v>
      </c>
      <c r="C142" s="71" t="s">
        <v>9</v>
      </c>
      <c r="D142" s="4" t="str">
        <f>VLOOKUP(C142,'Tarifa Compacta'!C:F,3,0)</f>
        <v>Unidad interior Bibloc monofásica Generación L conexión hidráulica</v>
      </c>
      <c r="E142" s="174">
        <f>VLOOKUP(C142,'Tarifa Compacta'!C:F,4,0)</f>
        <v>2537</v>
      </c>
    </row>
    <row r="143" spans="2:5" ht="18">
      <c r="B143" s="63" t="str">
        <f>_xlfn.XLOOKUP(C143,'Tarifa Compacta'!C:C,'Tarifa Compacta'!B:B,"",0,1)</f>
        <v>5025232945627</v>
      </c>
      <c r="C143" s="72" t="s">
        <v>5</v>
      </c>
      <c r="D143" s="26" t="str">
        <f>VLOOKUP(C143,'Tarifa Compacta'!C:F,3,0)</f>
        <v>Unidad exterior 9kW conexión hidráulica</v>
      </c>
      <c r="E143" s="175">
        <f>VLOOKUP(C143,'Tarifa Compacta'!C:F,4,0)</f>
        <v>4704</v>
      </c>
    </row>
    <row r="144" spans="2:5" ht="18">
      <c r="B144" s="5"/>
      <c r="C144" s="71"/>
      <c r="D144" s="4"/>
      <c r="E144" s="174"/>
    </row>
    <row r="145" spans="2:2">
      <c r="B145" s="36" t="str">
        <f>'Títulos y textos'!A19</f>
        <v>* PVPR significa Precio de Venta al Público Recomendado</v>
      </c>
    </row>
  </sheetData>
  <sheetProtection algorithmName="SHA-512" hashValue="bGSSoSdIHqkX3/SJHR9AbK/AF82sMWOMYV2lhZB+j0cB4J9hER0Few4PzL9bkZZHNoM8ZiP+xsdHme8NG7/dow==" saltValue="sDt0l0YWmEczs0C84NOeLQ==" spinCount="100000" sheet="1" objects="1" scenarios="1"/>
  <hyperlinks>
    <hyperlink ref="B4" r:id="rId1" display="www.aircon.panasonic.es" xr:uid="{17D1F1A3-F4C9-43DC-B9F7-CC5A4A082280}"/>
  </hyperlinks>
  <pageMargins left="0.7" right="0.7" top="0.75" bottom="0.75" header="0.3" footer="0.3"/>
  <customProperties>
    <customPr name="_pios_id" r:id="rId2"/>
  </customProperties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43198A-3AEB-44FA-8E8C-96D966EF65C6}">
  <sheetPr codeName="Hoja6">
    <tabColor rgb="FFE06136"/>
  </sheetPr>
  <dimension ref="A1:G319"/>
  <sheetViews>
    <sheetView showGridLines="0" zoomScaleNormal="100" workbookViewId="0">
      <pane ySplit="5" topLeftCell="A274" activePane="bottomLeft" state="frozen"/>
      <selection activeCell="C13" sqref="C13"/>
      <selection pane="bottomLeft" activeCell="B1" sqref="B1"/>
    </sheetView>
  </sheetViews>
  <sheetFormatPr baseColWidth="10" defaultColWidth="0" defaultRowHeight="15"/>
  <cols>
    <col min="1" max="1" width="2.140625" style="2" customWidth="1"/>
    <col min="2" max="2" width="20.5703125" style="36" customWidth="1"/>
    <col min="3" max="3" width="30.5703125" style="36" customWidth="1"/>
    <col min="4" max="4" width="125.5703125" style="37" customWidth="1"/>
    <col min="5" max="5" width="15.5703125" style="38" customWidth="1"/>
    <col min="6" max="6" width="11.42578125" style="2" customWidth="1"/>
    <col min="7" max="7" width="0" style="2" hidden="1" customWidth="1"/>
    <col min="8" max="16384" width="11.42578125" style="2" hidden="1"/>
  </cols>
  <sheetData>
    <row r="1" spans="2:7" s="17" customFormat="1" ht="12" customHeight="1">
      <c r="C1" s="53"/>
      <c r="D1" s="18"/>
      <c r="E1" s="41"/>
    </row>
    <row r="2" spans="2:7" ht="30" customHeight="1">
      <c r="B2" s="271"/>
      <c r="C2" s="272"/>
      <c r="D2" s="273"/>
      <c r="E2" s="274"/>
    </row>
    <row r="3" spans="2:7" s="19" customFormat="1" ht="28.5">
      <c r="B3" s="276" t="s">
        <v>1158</v>
      </c>
      <c r="C3" s="276"/>
      <c r="D3" s="276" t="str">
        <f>'Tarifa Compacta'!E2</f>
        <v>Febrero 2025</v>
      </c>
      <c r="E3" s="366"/>
    </row>
    <row r="4" spans="2:7" ht="18">
      <c r="B4" s="43" t="str">
        <f>'Tarifa Compacta'!E3</f>
        <v>www.aircon.panasonic.es</v>
      </c>
      <c r="C4" s="3"/>
      <c r="D4" s="58"/>
      <c r="E4" s="9"/>
    </row>
    <row r="5" spans="2:7" ht="39.950000000000003" customHeight="1">
      <c r="B5" s="391" t="str">
        <f>'Títulos y textos'!A8</f>
        <v>CÓDIGO EAN</v>
      </c>
      <c r="C5" s="10" t="str">
        <f>'Títulos y textos'!A9</f>
        <v>MODELO</v>
      </c>
      <c r="D5" s="10" t="str">
        <f>'Títulos y textos'!A10</f>
        <v>DESCRIPCIÓN</v>
      </c>
      <c r="E5" s="10" t="str">
        <f>'Títulos y textos'!A13</f>
        <v>PVPR* (€)</v>
      </c>
    </row>
    <row r="6" spans="2:7" s="17" customFormat="1" ht="50.1" customHeight="1">
      <c r="B6" s="560" t="str">
        <f>'Títulos y textos'!A54</f>
        <v>AQUAREA SERIE K (R32)</v>
      </c>
      <c r="C6" s="560"/>
      <c r="D6" s="561"/>
      <c r="E6" s="562"/>
    </row>
    <row r="7" spans="2:7" ht="9.9499999999999993" customHeight="1">
      <c r="B7" s="11"/>
      <c r="C7" s="12"/>
      <c r="D7" s="13"/>
      <c r="E7" s="74"/>
    </row>
    <row r="8" spans="2:7" s="1" customFormat="1" ht="39.950000000000003" customHeight="1">
      <c r="B8" s="567" t="str">
        <f>'Títulos y textos'!A23</f>
        <v>SISTEMA DE ALTA EFICIENCIA (HP)</v>
      </c>
      <c r="C8" s="567"/>
      <c r="D8" s="568"/>
      <c r="E8" s="569"/>
    </row>
    <row r="9" spans="2:7" ht="9.9499999999999993" customHeight="1">
      <c r="B9" s="11"/>
      <c r="C9" s="12"/>
      <c r="D9" s="13"/>
      <c r="E9" s="74"/>
    </row>
    <row r="10" spans="2:7" s="1" customFormat="1" ht="39.950000000000003" customHeight="1">
      <c r="B10" s="28" t="str">
        <f>'Títulos y textos'!A56</f>
        <v>SISTEMA ALL IN ONE 185 L COMPACT AQUAREA SERIE K (R32)</v>
      </c>
      <c r="C10" s="28"/>
      <c r="D10" s="29"/>
      <c r="E10" s="30"/>
    </row>
    <row r="11" spans="2:7" ht="18.75">
      <c r="B11" s="66" t="str">
        <f>_xlfn.XLOOKUP(C11,'Tarifa Compacta'!C:C,'Tarifa Compacta'!B:B,"",0,1)</f>
        <v>4010869383455</v>
      </c>
      <c r="C11" s="21" t="s">
        <v>890</v>
      </c>
      <c r="D11" s="4" t="str">
        <f>VLOOKUP(C11,'Tarifa Compacta'!C:F,3,0)</f>
        <v>All in One 3kW monofásico 185L res. 3kW</v>
      </c>
      <c r="E11" s="15">
        <f>VLOOKUP(C11,'Tarifa Compacta'!C:F,4,0)</f>
        <v>6642.8</v>
      </c>
      <c r="G11" s="173"/>
    </row>
    <row r="12" spans="2:7" ht="18">
      <c r="B12" s="5" t="str">
        <f>_xlfn.XLOOKUP(C12,'Tarifa Compacta'!C:C,'Tarifa Compacta'!B:B,"",0,1)</f>
        <v>5025232943944</v>
      </c>
      <c r="C12" s="71" t="s">
        <v>46</v>
      </c>
      <c r="D12" s="4" t="str">
        <f>VLOOKUP(C12,'Tarifa Compacta'!C:F,3,0)</f>
        <v>All in One Compact 185L res 3kW</v>
      </c>
      <c r="E12" s="174">
        <f>VLOOKUP(C12,'Tarifa Compacta'!C:F,4,0)</f>
        <v>4654.8</v>
      </c>
      <c r="G12" s="173"/>
    </row>
    <row r="13" spans="2:7" ht="18">
      <c r="B13" s="5" t="str">
        <f>_xlfn.XLOOKUP(C13,'Tarifa Compacta'!C:C,'Tarifa Compacta'!B:B,"",0,1)</f>
        <v>5025232944446</v>
      </c>
      <c r="C13" s="71" t="s">
        <v>37</v>
      </c>
      <c r="D13" s="4" t="str">
        <f>VLOOKUP(C13,'Tarifa Compacta'!C:F,3,0)</f>
        <v>Unidad exterior 3kW monofásica R32</v>
      </c>
      <c r="E13" s="174">
        <f>VLOOKUP(C13,'Tarifa Compacta'!C:F,4,0)</f>
        <v>1836</v>
      </c>
      <c r="G13" s="173"/>
    </row>
    <row r="14" spans="2:7" ht="18">
      <c r="B14" s="63" t="str">
        <f>_xlfn.XLOOKUP(C14,'Tarifa Compacta'!C:C,'Tarifa Compacta'!B:B,"",0,1)</f>
        <v>5025232932061</v>
      </c>
      <c r="C14" s="72" t="s">
        <v>91</v>
      </c>
      <c r="D14" s="26" t="str">
        <f>VLOOKUP(C14,'Tarifa Compacta'!C:F,3,0)</f>
        <v>AQUAREA, módulo para conexión a internet</v>
      </c>
      <c r="E14" s="175">
        <f>VLOOKUP(C14,'Tarifa Compacta'!C:F,4,0)</f>
        <v>152</v>
      </c>
      <c r="G14" s="173"/>
    </row>
    <row r="15" spans="2:7" ht="18.75">
      <c r="B15" s="66" t="str">
        <f>_xlfn.XLOOKUP(C15,'Tarifa Compacta'!C:C,'Tarifa Compacta'!B:B,"",0,1)</f>
        <v>4010869383585</v>
      </c>
      <c r="C15" s="21" t="s">
        <v>896</v>
      </c>
      <c r="D15" s="4" t="str">
        <f>VLOOKUP(C15,'Tarifa Compacta'!C:F,3,0)</f>
        <v>All in One 5kW monofásico 185L res. 3kW</v>
      </c>
      <c r="E15" s="15">
        <f>VLOOKUP(C15,'Tarifa Compacta'!C:F,4,0)</f>
        <v>6851.8</v>
      </c>
      <c r="G15" s="173"/>
    </row>
    <row r="16" spans="2:7" ht="18">
      <c r="B16" s="5" t="str">
        <f>_xlfn.XLOOKUP(C16,'Tarifa Compacta'!C:C,'Tarifa Compacta'!B:B,"",0,1)</f>
        <v>5025232943944</v>
      </c>
      <c r="C16" s="71" t="s">
        <v>46</v>
      </c>
      <c r="D16" s="4" t="str">
        <f>VLOOKUP(C16,'Tarifa Compacta'!C:F,3,0)</f>
        <v>All in One Compact 185L res 3kW</v>
      </c>
      <c r="E16" s="174">
        <f>VLOOKUP(C16,'Tarifa Compacta'!C:F,4,0)</f>
        <v>4654.8</v>
      </c>
      <c r="G16" s="173"/>
    </row>
    <row r="17" spans="1:7" ht="18">
      <c r="B17" s="5" t="str">
        <f>_xlfn.XLOOKUP(C17,'Tarifa Compacta'!C:C,'Tarifa Compacta'!B:B,"",0,1)</f>
        <v>5025232943760</v>
      </c>
      <c r="C17" s="71" t="s">
        <v>38</v>
      </c>
      <c r="D17" s="4" t="str">
        <f>VLOOKUP(C17,'Tarifa Compacta'!C:F,3,0)</f>
        <v>Unidad exterior 5kW monofásica R32</v>
      </c>
      <c r="E17" s="174">
        <f>VLOOKUP(C17,'Tarifa Compacta'!C:F,4,0)</f>
        <v>2045</v>
      </c>
      <c r="G17" s="173"/>
    </row>
    <row r="18" spans="1:7" ht="18">
      <c r="B18" s="63" t="str">
        <f>_xlfn.XLOOKUP(C18,'Tarifa Compacta'!C:C,'Tarifa Compacta'!B:B,"",0,1)</f>
        <v>5025232932061</v>
      </c>
      <c r="C18" s="72" t="s">
        <v>91</v>
      </c>
      <c r="D18" s="26" t="str">
        <f>VLOOKUP(C18,'Tarifa Compacta'!C:F,3,0)</f>
        <v>AQUAREA, módulo para conexión a internet</v>
      </c>
      <c r="E18" s="175">
        <f>VLOOKUP(C18,'Tarifa Compacta'!C:F,4,0)</f>
        <v>152</v>
      </c>
      <c r="G18" s="173"/>
    </row>
    <row r="19" spans="1:7" ht="18.75">
      <c r="B19" s="66" t="str">
        <f>_xlfn.XLOOKUP(C19,'Tarifa Compacta'!C:C,'Tarifa Compacta'!B:B,"",0,1)</f>
        <v>4010869383424</v>
      </c>
      <c r="C19" s="21" t="s">
        <v>905</v>
      </c>
      <c r="D19" s="4" t="str">
        <f>VLOOKUP(C19,'Tarifa Compacta'!C:F,3,0)</f>
        <v>All in One 7kW monofásico 185L res. 3kW</v>
      </c>
      <c r="E19" s="15">
        <f>VLOOKUP(C19,'Tarifa Compacta'!C:F,4,0)</f>
        <v>7385.8</v>
      </c>
      <c r="G19" s="173"/>
    </row>
    <row r="20" spans="1:7" ht="18">
      <c r="B20" s="5" t="str">
        <f>_xlfn.XLOOKUP(C20,'Tarifa Compacta'!C:C,'Tarifa Compacta'!B:B,"",0,1)</f>
        <v>5025232943944</v>
      </c>
      <c r="C20" s="71" t="s">
        <v>46</v>
      </c>
      <c r="D20" s="4" t="str">
        <f>VLOOKUP(C20,'Tarifa Compacta'!C:F,3,0)</f>
        <v>All in One Compact 185L res 3kW</v>
      </c>
      <c r="E20" s="174">
        <f>VLOOKUP(C20,'Tarifa Compacta'!C:F,4,0)</f>
        <v>4654.8</v>
      </c>
      <c r="G20" s="173"/>
    </row>
    <row r="21" spans="1:7" ht="18">
      <c r="B21" s="5" t="str">
        <f>_xlfn.XLOOKUP(C21,'Tarifa Compacta'!C:C,'Tarifa Compacta'!B:B,"",0,1)</f>
        <v>5025232943777</v>
      </c>
      <c r="C21" s="71" t="s">
        <v>39</v>
      </c>
      <c r="D21" s="4" t="str">
        <f>VLOOKUP(C21,'Tarifa Compacta'!C:F,3,0)</f>
        <v>Unidad exterior 7kW monofásica R32</v>
      </c>
      <c r="E21" s="394">
        <f>VLOOKUP(C21,'Tarifa Compacta'!C:F,4,0)</f>
        <v>2579</v>
      </c>
      <c r="G21" s="173"/>
    </row>
    <row r="22" spans="1:7" ht="18">
      <c r="B22" s="63" t="str">
        <f>_xlfn.XLOOKUP(C22,'Tarifa Compacta'!C:C,'Tarifa Compacta'!B:B,"",0,1)</f>
        <v>5025232932061</v>
      </c>
      <c r="C22" s="72" t="s">
        <v>91</v>
      </c>
      <c r="D22" s="26" t="str">
        <f>VLOOKUP(C22,'Tarifa Compacta'!C:F,3,0)</f>
        <v>AQUAREA, módulo para conexión a internet</v>
      </c>
      <c r="E22" s="176">
        <f>VLOOKUP(C22,'Tarifa Compacta'!C:F,4,0)</f>
        <v>152</v>
      </c>
      <c r="G22" s="173"/>
    </row>
    <row r="23" spans="1:7" ht="18.75">
      <c r="B23" s="66" t="str">
        <f>_xlfn.XLOOKUP(C23,'Tarifa Compacta'!C:C,'Tarifa Compacta'!B:B,"",0,1)</f>
        <v>4010869383462</v>
      </c>
      <c r="C23" s="21" t="s">
        <v>914</v>
      </c>
      <c r="D23" s="4" t="str">
        <f>VLOOKUP(C23,'Tarifa Compacta'!C:F,3,0)</f>
        <v>All in One 9kW monofásico 185L res. 3kW</v>
      </c>
      <c r="E23" s="15">
        <f>VLOOKUP(C23,'Tarifa Compacta'!C:F,4,0)</f>
        <v>7759.8</v>
      </c>
      <c r="G23" s="173"/>
    </row>
    <row r="24" spans="1:7" ht="18">
      <c r="B24" s="5" t="str">
        <f>_xlfn.XLOOKUP(C24,'Tarifa Compacta'!C:C,'Tarifa Compacta'!B:B,"",0,1)</f>
        <v>5025232943944</v>
      </c>
      <c r="C24" s="71" t="s">
        <v>46</v>
      </c>
      <c r="D24" s="4" t="str">
        <f>VLOOKUP(C24,'Tarifa Compacta'!C:F,3,0)</f>
        <v>All in One Compact 185L res 3kW</v>
      </c>
      <c r="E24" s="174">
        <f>VLOOKUP(C24,'Tarifa Compacta'!C:F,4,0)</f>
        <v>4654.8</v>
      </c>
      <c r="G24" s="173"/>
    </row>
    <row r="25" spans="1:7" ht="18">
      <c r="B25" s="5" t="str">
        <f>_xlfn.XLOOKUP(C25,'Tarifa Compacta'!C:C,'Tarifa Compacta'!B:B,"",0,1)</f>
        <v>5025232943784</v>
      </c>
      <c r="C25" s="71" t="s">
        <v>40</v>
      </c>
      <c r="D25" s="4" t="str">
        <f>VLOOKUP(C25,'Tarifa Compacta'!C:F,3,0)</f>
        <v>Unidad exterior 9kW monofásica R32</v>
      </c>
      <c r="E25" s="174">
        <f>VLOOKUP(C25,'Tarifa Compacta'!C:F,4,0)</f>
        <v>2953</v>
      </c>
      <c r="G25" s="173"/>
    </row>
    <row r="26" spans="1:7" ht="18">
      <c r="B26" s="63" t="str">
        <f>_xlfn.XLOOKUP(C26,'Tarifa Compacta'!C:C,'Tarifa Compacta'!B:B,"",0,1)</f>
        <v>5025232932061</v>
      </c>
      <c r="C26" s="72" t="s">
        <v>91</v>
      </c>
      <c r="D26" s="26" t="str">
        <f>VLOOKUP(C26,'Tarifa Compacta'!C:F,3,0)</f>
        <v>AQUAREA, módulo para conexión a internet</v>
      </c>
      <c r="E26" s="175">
        <f>VLOOKUP(C26,'Tarifa Compacta'!C:F,4,0)</f>
        <v>152</v>
      </c>
      <c r="G26" s="173"/>
    </row>
    <row r="27" spans="1:7" ht="18.75">
      <c r="A27" s="615"/>
      <c r="B27" s="675" t="str">
        <f>_xlfn.XLOOKUP(C27,'Tarifa Compacta'!C:C,'Tarifa Compacta'!B:B,"",0,1)</f>
        <v>-</v>
      </c>
      <c r="C27" s="681" t="s">
        <v>2828</v>
      </c>
      <c r="D27" s="668" t="str">
        <f>VLOOKUP(C27,'Tarifa Compacta'!C:F,3,0)</f>
        <v>All in One 12kW monofásico 185L res. 6kW - ¡Disponible a partir de febrero '25!</v>
      </c>
      <c r="E27" s="682">
        <f>VLOOKUP(C27,'Tarifa Compacta'!C:F,4,0)</f>
        <v>10005.900000000001</v>
      </c>
      <c r="F27" s="615"/>
      <c r="G27" s="618"/>
    </row>
    <row r="28" spans="1:7" ht="18">
      <c r="A28" s="615"/>
      <c r="B28" s="683" t="str">
        <f>_xlfn.XLOOKUP(C28,'Tarifa Compacta'!C:C,'Tarifa Compacta'!B:B,"",0,1)</f>
        <v>5025232943999</v>
      </c>
      <c r="C28" s="676" t="s">
        <v>49</v>
      </c>
      <c r="D28" s="684" t="str">
        <f>VLOOKUP(C28,'Tarifa Compacta'!C:F,3,0)</f>
        <v>All in One Compact 185L res 6kW</v>
      </c>
      <c r="E28" s="677">
        <f>VLOOKUP(C28,'Tarifa Compacta'!C:F,4,0)</f>
        <v>5679.9000000000005</v>
      </c>
      <c r="F28" s="615"/>
      <c r="G28" s="618"/>
    </row>
    <row r="29" spans="1:7" ht="18">
      <c r="A29" s="615"/>
      <c r="B29" s="683" t="str">
        <f>_xlfn.XLOOKUP(C29,'Tarifa Compacta'!C:C,'Tarifa Compacta'!B:B,"",0,1)</f>
        <v>5025232960293</v>
      </c>
      <c r="C29" s="665" t="s">
        <v>41</v>
      </c>
      <c r="D29" s="684" t="str">
        <f>VLOOKUP(C29,'Tarifa Compacta'!C:F,3,0)</f>
        <v>Unidad exterior 12kW monofásica R32 ¡Disponible a partir de febrero '25!</v>
      </c>
      <c r="E29" s="677">
        <f>VLOOKUP(C29,'Tarifa Compacta'!C:F,4,0)</f>
        <v>4174</v>
      </c>
      <c r="F29" s="615"/>
      <c r="G29" s="618"/>
    </row>
    <row r="30" spans="1:7" ht="18">
      <c r="A30" s="615"/>
      <c r="B30" s="664" t="str">
        <f>_xlfn.XLOOKUP(C30,'Tarifa Compacta'!C:C,'Tarifa Compacta'!B:B,"",0,1)</f>
        <v>5025232932061</v>
      </c>
      <c r="C30" s="678" t="s">
        <v>91</v>
      </c>
      <c r="D30" s="679" t="str">
        <f>VLOOKUP(C30,'Tarifa Compacta'!C:F,3,0)</f>
        <v>AQUAREA, módulo para conexión a internet</v>
      </c>
      <c r="E30" s="680">
        <f>VLOOKUP(C30,'Tarifa Compacta'!C:F,4,0)</f>
        <v>152</v>
      </c>
      <c r="F30" s="615"/>
      <c r="G30" s="618"/>
    </row>
    <row r="31" spans="1:7" ht="18.75">
      <c r="A31" s="615"/>
      <c r="B31" s="675" t="str">
        <f>_xlfn.XLOOKUP(C31,'Tarifa Compacta'!C:C,'Tarifa Compacta'!B:B,"",0,1)</f>
        <v>-</v>
      </c>
      <c r="C31" s="685" t="s">
        <v>3831</v>
      </c>
      <c r="D31" s="668" t="str">
        <f>VLOOKUP(C31,'Tarifa Compacta'!C:F,3,0)</f>
        <v>All in One 16kW monofásico 185L res. 6kW - ¡Disponible a partir de septiembre '25!</v>
      </c>
      <c r="E31" s="682">
        <f>VLOOKUP(C31,'Tarifa Compacta'!C:F,4,0)</f>
        <v>11326.4</v>
      </c>
      <c r="F31" s="615"/>
      <c r="G31" s="618"/>
    </row>
    <row r="32" spans="1:7" ht="18">
      <c r="A32" s="615"/>
      <c r="B32" s="683" t="s">
        <v>4309</v>
      </c>
      <c r="C32" s="665" t="s">
        <v>3082</v>
      </c>
      <c r="D32" s="684" t="str">
        <f>VLOOKUP(C32,'Tarifa Compacta'!C:F,3,0)</f>
        <v>All in One Compact 185L res 6kW - ¡Disponible a partir de junio '25!</v>
      </c>
      <c r="E32" s="677">
        <f>VLOOKUP(C32,'Tarifa Compacta'!C:F,4,0)</f>
        <v>6208.2</v>
      </c>
      <c r="F32" s="615"/>
      <c r="G32" s="618"/>
    </row>
    <row r="33" spans="1:7" ht="18">
      <c r="A33" s="615"/>
      <c r="B33" s="683" t="str">
        <f>_xlfn.XLOOKUP(C33,'Tarifa Compacta'!C:C,'Tarifa Compacta'!B:B,"",0,1)</f>
        <v>4010869636216</v>
      </c>
      <c r="C33" s="665" t="s">
        <v>3056</v>
      </c>
      <c r="D33" s="684" t="str">
        <f>VLOOKUP(C33,'Tarifa Compacta'!C:F,3,0)</f>
        <v>Unidad exterior 16kW monofásica R32 - ¡Disponible a partir de septiembre '25!</v>
      </c>
      <c r="E33" s="677">
        <f>VLOOKUP(C33,'Tarifa Compacta'!C:F,4,0)</f>
        <v>4966.2</v>
      </c>
      <c r="F33" s="615"/>
      <c r="G33" s="618"/>
    </row>
    <row r="34" spans="1:7" ht="18">
      <c r="A34" s="615"/>
      <c r="B34" s="664" t="str">
        <f>_xlfn.XLOOKUP(C34,'Tarifa Compacta'!C:C,'Tarifa Compacta'!B:B,"",0,1)</f>
        <v>5025232932061</v>
      </c>
      <c r="C34" s="678" t="s">
        <v>91</v>
      </c>
      <c r="D34" s="679" t="str">
        <f>VLOOKUP(C34,'Tarifa Compacta'!C:F,3,0)</f>
        <v>AQUAREA, módulo para conexión a internet</v>
      </c>
      <c r="E34" s="680">
        <f>VLOOKUP(C34,'Tarifa Compacta'!C:F,4,0)</f>
        <v>152</v>
      </c>
      <c r="F34" s="615"/>
      <c r="G34" s="618"/>
    </row>
    <row r="35" spans="1:7" ht="18.75">
      <c r="B35" s="66" t="str">
        <f>_xlfn.XLOOKUP(C35,'Tarifa Compacta'!C:C,'Tarifa Compacta'!B:B,"",0,1)</f>
        <v>-</v>
      </c>
      <c r="C35" s="21" t="s">
        <v>4079</v>
      </c>
      <c r="D35" s="4" t="str">
        <f>VLOOKUP(C35,'Tarifa Compacta'!C:F,3,0)</f>
        <v>All in One 9kW trifásico 185L res. 9kW</v>
      </c>
      <c r="E35" s="15">
        <f>VLOOKUP(C35,'Tarifa Compacta'!C:F,4,0)</f>
        <v>10621</v>
      </c>
      <c r="G35" s="173"/>
    </row>
    <row r="36" spans="1:7" ht="18">
      <c r="B36" s="5" t="str">
        <f>_xlfn.XLOOKUP(C36,'Tarifa Compacta'!C:C,'Tarifa Compacta'!B:B,"",0,1)</f>
        <v>5025232946785</v>
      </c>
      <c r="C36" s="71" t="s">
        <v>51</v>
      </c>
      <c r="D36" s="4" t="str">
        <f>VLOOKUP(C36,'Tarifa Compacta'!C:F,3,0)</f>
        <v>All in One Compact 185L res 9kW</v>
      </c>
      <c r="E36" s="174">
        <f>VLOOKUP(C36,'Tarifa Compacta'!C:F,4,0)</f>
        <v>6696</v>
      </c>
      <c r="G36" s="173"/>
    </row>
    <row r="37" spans="1:7" ht="18">
      <c r="B37" s="5" t="str">
        <f>_xlfn.XLOOKUP(C37,'Tarifa Compacta'!C:C,'Tarifa Compacta'!B:B,"",0,1)</f>
        <v>5025232960286</v>
      </c>
      <c r="C37" s="71" t="s">
        <v>2730</v>
      </c>
      <c r="D37" s="4" t="str">
        <f>VLOOKUP(C37,'Tarifa Compacta'!C:F,3,0)</f>
        <v>Unidad exterior 9kW trifásica R32</v>
      </c>
      <c r="E37" s="394">
        <f>VLOOKUP(C37,'Tarifa Compacta'!C:F,4,0)</f>
        <v>3773</v>
      </c>
      <c r="G37" s="173"/>
    </row>
    <row r="38" spans="1:7" ht="18">
      <c r="B38" s="63" t="str">
        <f>_xlfn.XLOOKUP(C38,'Tarifa Compacta'!C:C,'Tarifa Compacta'!B:B,"",0,1)</f>
        <v>5025232932061</v>
      </c>
      <c r="C38" s="72" t="s">
        <v>91</v>
      </c>
      <c r="D38" s="26" t="str">
        <f>VLOOKUP(C38,'Tarifa Compacta'!C:F,3,0)</f>
        <v>AQUAREA, módulo para conexión a internet</v>
      </c>
      <c r="E38" s="176">
        <f>VLOOKUP(C38,'Tarifa Compacta'!C:F,4,0)</f>
        <v>152</v>
      </c>
      <c r="G38" s="173"/>
    </row>
    <row r="39" spans="1:7" ht="18.75">
      <c r="B39" s="66" t="str">
        <f>_xlfn.XLOOKUP(C39,'Tarifa Compacta'!C:C,'Tarifa Compacta'!B:B,"",0,1)</f>
        <v>-</v>
      </c>
      <c r="C39" s="21" t="s">
        <v>4080</v>
      </c>
      <c r="D39" s="4" t="str">
        <f>VLOOKUP(C39,'Tarifa Compacta'!C:F,3,0)</f>
        <v>All in One 12kW trifásico 185L res. 9kW</v>
      </c>
      <c r="E39" s="15">
        <f>VLOOKUP(C39,'Tarifa Compacta'!C:F,4,0)</f>
        <v>11755</v>
      </c>
      <c r="G39" s="173"/>
    </row>
    <row r="40" spans="1:7" ht="18">
      <c r="B40" s="5" t="str">
        <f>_xlfn.XLOOKUP(C40,'Tarifa Compacta'!C:C,'Tarifa Compacta'!B:B,"",0,1)</f>
        <v>5025232946785</v>
      </c>
      <c r="C40" s="71" t="s">
        <v>51</v>
      </c>
      <c r="D40" s="4" t="str">
        <f>VLOOKUP(C40,'Tarifa Compacta'!C:F,3,0)</f>
        <v>All in One Compact 185L res 9kW</v>
      </c>
      <c r="E40" s="174">
        <f>VLOOKUP(C40,'Tarifa Compacta'!C:F,4,0)</f>
        <v>6696</v>
      </c>
      <c r="G40" s="173"/>
    </row>
    <row r="41" spans="1:7" ht="18">
      <c r="B41" s="5" t="str">
        <f>_xlfn.XLOOKUP(C41,'Tarifa Compacta'!C:C,'Tarifa Compacta'!B:B,"",0,1)</f>
        <v>5025232960309</v>
      </c>
      <c r="C41" s="71" t="s">
        <v>2731</v>
      </c>
      <c r="D41" s="4" t="str">
        <f>VLOOKUP(C41,'Tarifa Compacta'!C:F,3,0)</f>
        <v>Unidad exterior 12kW trifásica R32</v>
      </c>
      <c r="E41" s="174">
        <f>VLOOKUP(C41,'Tarifa Compacta'!C:F,4,0)</f>
        <v>4907</v>
      </c>
      <c r="G41" s="173"/>
    </row>
    <row r="42" spans="1:7" ht="18">
      <c r="B42" s="63" t="str">
        <f>_xlfn.XLOOKUP(C42,'Tarifa Compacta'!C:C,'Tarifa Compacta'!B:B,"",0,1)</f>
        <v>5025232932061</v>
      </c>
      <c r="C42" s="72" t="s">
        <v>91</v>
      </c>
      <c r="D42" s="26" t="str">
        <f>VLOOKUP(C42,'Tarifa Compacta'!C:F,3,0)</f>
        <v>AQUAREA, módulo para conexión a internet</v>
      </c>
      <c r="E42" s="175">
        <f>VLOOKUP(C42,'Tarifa Compacta'!C:F,4,0)</f>
        <v>152</v>
      </c>
      <c r="G42" s="173"/>
    </row>
    <row r="43" spans="1:7" ht="18.75">
      <c r="A43" s="615"/>
      <c r="B43" s="864" t="str">
        <f>_xlfn.XLOOKUP(C43,'Tarifa Compacta'!C:C,'Tarifa Compacta'!B:B,"",0,1)</f>
        <v>-</v>
      </c>
      <c r="C43" s="865" t="s">
        <v>4081</v>
      </c>
      <c r="D43" s="344" t="str">
        <f>VLOOKUP(C43,'Tarifa Compacta'!C:F,3,0)</f>
        <v>All in One 16kW trifásico 185L res. 9kW</v>
      </c>
      <c r="E43" s="866">
        <f>VLOOKUP(C43,'Tarifa Compacta'!C:F,4,0)</f>
        <v>13356</v>
      </c>
      <c r="F43" s="615"/>
      <c r="G43" s="618"/>
    </row>
    <row r="44" spans="1:7" ht="18">
      <c r="A44" s="615"/>
      <c r="B44" s="592" t="str">
        <f>_xlfn.XLOOKUP(C44,'Tarifa Compacta'!C:C,'Tarifa Compacta'!B:B,"",0,1)</f>
        <v>5025232946808</v>
      </c>
      <c r="C44" s="739" t="s">
        <v>2723</v>
      </c>
      <c r="D44" s="867" t="str">
        <f>VLOOKUP(C44,'Tarifa Compacta'!C:F,3,0)</f>
        <v>All in One Compact 185L res 9kW</v>
      </c>
      <c r="E44" s="868">
        <f>VLOOKUP(C44,'Tarifa Compacta'!C:F,4,0)</f>
        <v>7355</v>
      </c>
      <c r="F44" s="615"/>
      <c r="G44" s="618"/>
    </row>
    <row r="45" spans="1:7" ht="18">
      <c r="A45" s="615"/>
      <c r="B45" s="592" t="str">
        <f>_xlfn.XLOOKUP(C45,'Tarifa Compacta'!C:C,'Tarifa Compacta'!B:B,"",0,1)</f>
        <v>5025232960316</v>
      </c>
      <c r="C45" s="739" t="s">
        <v>2732</v>
      </c>
      <c r="D45" s="867" t="str">
        <f>VLOOKUP(C45,'Tarifa Compacta'!C:F,3,0)</f>
        <v>Unidad exterior 16kW trifásica R32</v>
      </c>
      <c r="E45" s="868">
        <f>VLOOKUP(C45,'Tarifa Compacta'!C:F,4,0)</f>
        <v>5849</v>
      </c>
      <c r="F45" s="615"/>
      <c r="G45" s="618"/>
    </row>
    <row r="46" spans="1:7" ht="18">
      <c r="A46" s="615"/>
      <c r="B46" s="256" t="str">
        <f>_xlfn.XLOOKUP(C46,'Tarifa Compacta'!C:C,'Tarifa Compacta'!B:B,"",0,1)</f>
        <v>5025232932061</v>
      </c>
      <c r="C46" s="869" t="s">
        <v>91</v>
      </c>
      <c r="D46" s="870" t="str">
        <f>VLOOKUP(C46,'Tarifa Compacta'!C:F,3,0)</f>
        <v>AQUAREA, módulo para conexión a internet</v>
      </c>
      <c r="E46" s="871">
        <f>VLOOKUP(C46,'Tarifa Compacta'!C:F,4,0)</f>
        <v>152</v>
      </c>
      <c r="F46" s="615"/>
      <c r="G46" s="618"/>
    </row>
    <row r="47" spans="1:7" s="1" customFormat="1" ht="39.950000000000003" customHeight="1">
      <c r="B47" s="28" t="str">
        <f>'Títulos y textos'!A57</f>
        <v>SISTEMA ALL IN ONE 185 L COMPACT DE 2 ZONAS AQUAREA SERIE K (R32)</v>
      </c>
      <c r="C47" s="28"/>
      <c r="D47" s="29"/>
      <c r="E47" s="30"/>
    </row>
    <row r="48" spans="1:7" ht="18.75">
      <c r="B48" s="66" t="str">
        <f>_xlfn.XLOOKUP(C48,'Tarifa Compacta'!C:C,'Tarifa Compacta'!B:B,"",0,1)</f>
        <v>4010869383370</v>
      </c>
      <c r="C48" s="21" t="s">
        <v>892</v>
      </c>
      <c r="D48" s="4" t="str">
        <f>VLOOKUP(C48,'Tarifa Compacta'!C:F,3,0)</f>
        <v>All in One 3kW monofásico 185L res. 3kW Bizona</v>
      </c>
      <c r="E48" s="15">
        <f>VLOOKUP(C48,'Tarifa Compacta'!C:F,4,0)</f>
        <v>8040</v>
      </c>
      <c r="G48" s="173"/>
    </row>
    <row r="49" spans="2:7" ht="18">
      <c r="B49" s="5" t="str">
        <f>_xlfn.XLOOKUP(C49,'Tarifa Compacta'!C:C,'Tarifa Compacta'!B:B,"",0,1)</f>
        <v>5025232943951</v>
      </c>
      <c r="C49" s="71" t="s">
        <v>47</v>
      </c>
      <c r="D49" s="4" t="str">
        <f>VLOOKUP(C49,'Tarifa Compacta'!C:F,3,0)</f>
        <v>All in One Compact 185L res 3kW Bizona</v>
      </c>
      <c r="E49" s="174">
        <f>VLOOKUP(C49,'Tarifa Compacta'!C:F,4,0)</f>
        <v>6052</v>
      </c>
    </row>
    <row r="50" spans="2:7" ht="18">
      <c r="B50" s="5" t="str">
        <f>_xlfn.XLOOKUP(C50,'Tarifa Compacta'!C:C,'Tarifa Compacta'!B:B,"",0,1)</f>
        <v>5025232944446</v>
      </c>
      <c r="C50" s="71" t="s">
        <v>37</v>
      </c>
      <c r="D50" s="4" t="str">
        <f>VLOOKUP(C50,'Tarifa Compacta'!C:F,3,0)</f>
        <v>Unidad exterior 3kW monofásica R32</v>
      </c>
      <c r="E50" s="174">
        <f>VLOOKUP(C50,'Tarifa Compacta'!C:F,4,0)</f>
        <v>1836</v>
      </c>
    </row>
    <row r="51" spans="2:7" ht="18">
      <c r="B51" s="63" t="str">
        <f>_xlfn.XLOOKUP(C51,'Tarifa Compacta'!C:C,'Tarifa Compacta'!B:B,"",0,1)</f>
        <v>5025232932061</v>
      </c>
      <c r="C51" s="72" t="s">
        <v>91</v>
      </c>
      <c r="D51" s="26" t="str">
        <f>VLOOKUP(C51,'Tarifa Compacta'!C:F,3,0)</f>
        <v>AQUAREA, módulo para conexión a internet</v>
      </c>
      <c r="E51" s="175">
        <f>VLOOKUP(C51,'Tarifa Compacta'!C:F,4,0)</f>
        <v>152</v>
      </c>
    </row>
    <row r="52" spans="2:7" ht="18.75">
      <c r="B52" s="66" t="str">
        <f>_xlfn.XLOOKUP(C52,'Tarifa Compacta'!C:C,'Tarifa Compacta'!B:B,"",0,1)</f>
        <v>4010869383363</v>
      </c>
      <c r="C52" s="21" t="s">
        <v>898</v>
      </c>
      <c r="D52" s="4" t="str">
        <f>VLOOKUP(C52,'Tarifa Compacta'!C:F,3,0)</f>
        <v>All in One 5kW monofásico 185L res. 3kW Bizona</v>
      </c>
      <c r="E52" s="15">
        <f>VLOOKUP(C52,'Tarifa Compacta'!C:F,4,0)</f>
        <v>8249</v>
      </c>
      <c r="G52" s="173"/>
    </row>
    <row r="53" spans="2:7" ht="18">
      <c r="B53" s="5" t="str">
        <f>_xlfn.XLOOKUP(C53,'Tarifa Compacta'!C:C,'Tarifa Compacta'!B:B,"",0,1)</f>
        <v>5025232943951</v>
      </c>
      <c r="C53" s="71" t="s">
        <v>47</v>
      </c>
      <c r="D53" s="4" t="str">
        <f>VLOOKUP(C53,'Tarifa Compacta'!C:F,3,0)</f>
        <v>All in One Compact 185L res 3kW Bizona</v>
      </c>
      <c r="E53" s="174">
        <f>VLOOKUP(C53,'Tarifa Compacta'!C:F,4,0)</f>
        <v>6052</v>
      </c>
    </row>
    <row r="54" spans="2:7" ht="18">
      <c r="B54" s="5" t="str">
        <f>_xlfn.XLOOKUP(C54,'Tarifa Compacta'!C:C,'Tarifa Compacta'!B:B,"",0,1)</f>
        <v>5025232943760</v>
      </c>
      <c r="C54" s="71" t="s">
        <v>38</v>
      </c>
      <c r="D54" s="4" t="str">
        <f>VLOOKUP(C54,'Tarifa Compacta'!C:F,3,0)</f>
        <v>Unidad exterior 5kW monofásica R32</v>
      </c>
      <c r="E54" s="174">
        <f>VLOOKUP(C54,'Tarifa Compacta'!C:F,4,0)</f>
        <v>2045</v>
      </c>
    </row>
    <row r="55" spans="2:7" ht="18">
      <c r="B55" s="63" t="str">
        <f>_xlfn.XLOOKUP(C55,'Tarifa Compacta'!C:C,'Tarifa Compacta'!B:B,"",0,1)</f>
        <v>5025232932061</v>
      </c>
      <c r="C55" s="72" t="s">
        <v>91</v>
      </c>
      <c r="D55" s="26" t="str">
        <f>VLOOKUP(C55,'Tarifa Compacta'!C:F,3,0)</f>
        <v>AQUAREA, módulo para conexión a internet</v>
      </c>
      <c r="E55" s="175">
        <f>VLOOKUP(C55,'Tarifa Compacta'!C:F,4,0)</f>
        <v>152</v>
      </c>
    </row>
    <row r="56" spans="2:7" ht="18.75">
      <c r="B56" s="66" t="str">
        <f>_xlfn.XLOOKUP(C56,'Tarifa Compacta'!C:C,'Tarifa Compacta'!B:B,"",0,1)</f>
        <v>4010869383349</v>
      </c>
      <c r="C56" s="21" t="s">
        <v>907</v>
      </c>
      <c r="D56" s="4" t="str">
        <f>VLOOKUP(C56,'Tarifa Compacta'!C:F,3,0)</f>
        <v>All in One 7kW monofásico 185L res. 3kW Bizona</v>
      </c>
      <c r="E56" s="15">
        <f>VLOOKUP(C56,'Tarifa Compacta'!C:F,4,0)</f>
        <v>8783</v>
      </c>
      <c r="G56" s="173"/>
    </row>
    <row r="57" spans="2:7" ht="18">
      <c r="B57" s="5" t="str">
        <f>_xlfn.XLOOKUP(C57,'Tarifa Compacta'!C:C,'Tarifa Compacta'!B:B,"",0,1)</f>
        <v>5025232943951</v>
      </c>
      <c r="C57" s="71" t="s">
        <v>47</v>
      </c>
      <c r="D57" s="4" t="str">
        <f>VLOOKUP(C57,'Tarifa Compacta'!C:F,3,0)</f>
        <v>All in One Compact 185L res 3kW Bizona</v>
      </c>
      <c r="E57" s="174">
        <f>VLOOKUP(C57,'Tarifa Compacta'!C:F,4,0)</f>
        <v>6052</v>
      </c>
    </row>
    <row r="58" spans="2:7" ht="18">
      <c r="B58" s="5" t="str">
        <f>_xlfn.XLOOKUP(C58,'Tarifa Compacta'!C:C,'Tarifa Compacta'!B:B,"",0,1)</f>
        <v>5025232943777</v>
      </c>
      <c r="C58" s="71" t="s">
        <v>39</v>
      </c>
      <c r="D58" s="4" t="str">
        <f>VLOOKUP(C58,'Tarifa Compacta'!C:F,3,0)</f>
        <v>Unidad exterior 7kW monofásica R32</v>
      </c>
      <c r="E58" s="174">
        <f>VLOOKUP(C58,'Tarifa Compacta'!C:F,4,0)</f>
        <v>2579</v>
      </c>
    </row>
    <row r="59" spans="2:7" ht="18">
      <c r="B59" s="63" t="str">
        <f>_xlfn.XLOOKUP(C59,'Tarifa Compacta'!C:C,'Tarifa Compacta'!B:B,"",0,1)</f>
        <v>5025232932061</v>
      </c>
      <c r="C59" s="72" t="s">
        <v>91</v>
      </c>
      <c r="D59" s="26" t="str">
        <f>VLOOKUP(C59,'Tarifa Compacta'!C:F,3,0)</f>
        <v>AQUAREA, módulo para conexión a internet</v>
      </c>
      <c r="E59" s="175">
        <f>VLOOKUP(C59,'Tarifa Compacta'!C:F,4,0)</f>
        <v>152</v>
      </c>
    </row>
    <row r="60" spans="2:7" ht="18.75">
      <c r="B60" s="66" t="str">
        <f>_xlfn.XLOOKUP(C60,'Tarifa Compacta'!C:C,'Tarifa Compacta'!B:B,"",0,1)</f>
        <v>4010869383554</v>
      </c>
      <c r="C60" s="21" t="s">
        <v>916</v>
      </c>
      <c r="D60" s="4" t="str">
        <f>VLOOKUP(C60,'Tarifa Compacta'!C:F,3,0)</f>
        <v>All in One 9kW monofásico 185L res. 3kW Bizona</v>
      </c>
      <c r="E60" s="15">
        <f>VLOOKUP(C60,'Tarifa Compacta'!C:F,4,0)</f>
        <v>9157</v>
      </c>
      <c r="G60" s="173"/>
    </row>
    <row r="61" spans="2:7" ht="18">
      <c r="B61" s="5" t="str">
        <f>_xlfn.XLOOKUP(C61,'Tarifa Compacta'!C:C,'Tarifa Compacta'!B:B,"",0,1)</f>
        <v>5025232943951</v>
      </c>
      <c r="C61" s="71" t="s">
        <v>47</v>
      </c>
      <c r="D61" s="4" t="str">
        <f>VLOOKUP(C61,'Tarifa Compacta'!C:F,3,0)</f>
        <v>All in One Compact 185L res 3kW Bizona</v>
      </c>
      <c r="E61" s="174">
        <f>VLOOKUP(C61,'Tarifa Compacta'!C:F,4,0)</f>
        <v>6052</v>
      </c>
    </row>
    <row r="62" spans="2:7" ht="18">
      <c r="B62" s="5" t="str">
        <f>_xlfn.XLOOKUP(C62,'Tarifa Compacta'!C:C,'Tarifa Compacta'!B:B,"",0,1)</f>
        <v>5025232943784</v>
      </c>
      <c r="C62" s="71" t="s">
        <v>40</v>
      </c>
      <c r="D62" s="4" t="str">
        <f>VLOOKUP(C62,'Tarifa Compacta'!C:F,3,0)</f>
        <v>Unidad exterior 9kW monofásica R32</v>
      </c>
      <c r="E62" s="174">
        <f>VLOOKUP(C62,'Tarifa Compacta'!C:F,4,0)</f>
        <v>2953</v>
      </c>
    </row>
    <row r="63" spans="2:7" ht="18">
      <c r="B63" s="63" t="str">
        <f>_xlfn.XLOOKUP(C63,'Tarifa Compacta'!C:C,'Tarifa Compacta'!B:B,"",0,1)</f>
        <v>5025232932061</v>
      </c>
      <c r="C63" s="72" t="s">
        <v>91</v>
      </c>
      <c r="D63" s="26" t="str">
        <f>VLOOKUP(C63,'Tarifa Compacta'!C:F,3,0)</f>
        <v>AQUAREA, módulo para conexión a internet</v>
      </c>
      <c r="E63" s="175">
        <f>VLOOKUP(C63,'Tarifa Compacta'!C:F,4,0)</f>
        <v>152</v>
      </c>
    </row>
    <row r="64" spans="2:7" s="1" customFormat="1" ht="39.950000000000003" customHeight="1">
      <c r="B64" s="28" t="str">
        <f>'Títulos y textos'!A58</f>
        <v>SISTEMA ALL IN ONE 185 L COMPACT CON ÁNODO ELÉCTRICO AQUAREA SERIE K (R32)</v>
      </c>
      <c r="C64" s="28"/>
      <c r="D64" s="29"/>
      <c r="E64" s="30"/>
    </row>
    <row r="65" spans="2:7" ht="18.75">
      <c r="B65" s="66" t="str">
        <f>_xlfn.XLOOKUP(C65,'Tarifa Compacta'!C:C,'Tarifa Compacta'!B:B,"",0,1)</f>
        <v>4010869383523</v>
      </c>
      <c r="C65" s="21" t="s">
        <v>891</v>
      </c>
      <c r="D65" s="4" t="str">
        <f>VLOOKUP(C65,'Tarifa Compacta'!C:F,3,0)</f>
        <v>All in One 3kW monofásico 185L res. 3kW ánodo elec.</v>
      </c>
      <c r="E65" s="15">
        <f>VLOOKUP(C65,'Tarifa Compacta'!C:F,4,0)</f>
        <v>7104.8</v>
      </c>
      <c r="G65" s="173"/>
    </row>
    <row r="66" spans="2:7" ht="18">
      <c r="B66" s="5" t="str">
        <f>_xlfn.XLOOKUP(C66,'Tarifa Compacta'!C:C,'Tarifa Compacta'!B:B,"",0,1)</f>
        <v>5025232946761</v>
      </c>
      <c r="C66" s="71" t="s">
        <v>48</v>
      </c>
      <c r="D66" s="4" t="str">
        <f>VLOOKUP(C66,'Tarifa Compacta'!C:F,3,0)</f>
        <v>All in One Compact 185L res 3kW ánodo eléctrico</v>
      </c>
      <c r="E66" s="174">
        <f>VLOOKUP(C66,'Tarifa Compacta'!C:F,4,0)</f>
        <v>5116.8</v>
      </c>
    </row>
    <row r="67" spans="2:7" ht="18">
      <c r="B67" s="5" t="str">
        <f>_xlfn.XLOOKUP(C67,'Tarifa Compacta'!C:C,'Tarifa Compacta'!B:B,"",0,1)</f>
        <v>5025232944446</v>
      </c>
      <c r="C67" s="71" t="s">
        <v>37</v>
      </c>
      <c r="D67" s="4" t="str">
        <f>VLOOKUP(C67,'Tarifa Compacta'!C:F,3,0)</f>
        <v>Unidad exterior 3kW monofásica R32</v>
      </c>
      <c r="E67" s="174">
        <f>VLOOKUP(C67,'Tarifa Compacta'!C:F,4,0)</f>
        <v>1836</v>
      </c>
    </row>
    <row r="68" spans="2:7" ht="18">
      <c r="B68" s="63" t="str">
        <f>_xlfn.XLOOKUP(C68,'Tarifa Compacta'!C:C,'Tarifa Compacta'!B:B,"",0,1)</f>
        <v>5025232932061</v>
      </c>
      <c r="C68" s="72" t="s">
        <v>91</v>
      </c>
      <c r="D68" s="26" t="str">
        <f>VLOOKUP(C68,'Tarifa Compacta'!C:F,3,0)</f>
        <v>AQUAREA, módulo para conexión a internet</v>
      </c>
      <c r="E68" s="175">
        <f>VLOOKUP(C68,'Tarifa Compacta'!C:F,4,0)</f>
        <v>152</v>
      </c>
    </row>
    <row r="69" spans="2:7" ht="18.75">
      <c r="B69" s="66" t="str">
        <f>_xlfn.XLOOKUP(C69,'Tarifa Compacta'!C:C,'Tarifa Compacta'!B:B,"",0,1)</f>
        <v>4010869383387</v>
      </c>
      <c r="C69" s="21" t="s">
        <v>897</v>
      </c>
      <c r="D69" s="4" t="str">
        <f>VLOOKUP(C69,'Tarifa Compacta'!C:F,3,0)</f>
        <v>All in One 5kW monofásico 185L res. 3kW ánodo elec.</v>
      </c>
      <c r="E69" s="15">
        <f>VLOOKUP(C69,'Tarifa Compacta'!C:F,4,0)</f>
        <v>7313.8</v>
      </c>
      <c r="G69" s="173"/>
    </row>
    <row r="70" spans="2:7" ht="18">
      <c r="B70" s="5" t="str">
        <f>_xlfn.XLOOKUP(C70,'Tarifa Compacta'!C:C,'Tarifa Compacta'!B:B,"",0,1)</f>
        <v>5025232946761</v>
      </c>
      <c r="C70" s="71" t="s">
        <v>48</v>
      </c>
      <c r="D70" s="4" t="str">
        <f>VLOOKUP(C70,'Tarifa Compacta'!C:F,3,0)</f>
        <v>All in One Compact 185L res 3kW ánodo eléctrico</v>
      </c>
      <c r="E70" s="174">
        <f>VLOOKUP(C70,'Tarifa Compacta'!C:F,4,0)</f>
        <v>5116.8</v>
      </c>
    </row>
    <row r="71" spans="2:7" ht="18">
      <c r="B71" s="5" t="str">
        <f>_xlfn.XLOOKUP(C71,'Tarifa Compacta'!C:C,'Tarifa Compacta'!B:B,"",0,1)</f>
        <v>5025232943760</v>
      </c>
      <c r="C71" s="71" t="s">
        <v>38</v>
      </c>
      <c r="D71" s="4" t="str">
        <f>VLOOKUP(C71,'Tarifa Compacta'!C:F,3,0)</f>
        <v>Unidad exterior 5kW monofásica R32</v>
      </c>
      <c r="E71" s="174">
        <f>VLOOKUP(C71,'Tarifa Compacta'!C:F,4,0)</f>
        <v>2045</v>
      </c>
    </row>
    <row r="72" spans="2:7" ht="18">
      <c r="B72" s="63" t="str">
        <f>_xlfn.XLOOKUP(C72,'Tarifa Compacta'!C:C,'Tarifa Compacta'!B:B,"",0,1)</f>
        <v>5025232932061</v>
      </c>
      <c r="C72" s="72" t="s">
        <v>91</v>
      </c>
      <c r="D72" s="26" t="str">
        <f>VLOOKUP(C72,'Tarifa Compacta'!C:F,3,0)</f>
        <v>AQUAREA, módulo para conexión a internet</v>
      </c>
      <c r="E72" s="175">
        <f>VLOOKUP(C72,'Tarifa Compacta'!C:F,4,0)</f>
        <v>152</v>
      </c>
    </row>
    <row r="73" spans="2:7" ht="18.75">
      <c r="B73" s="66" t="str">
        <f>_xlfn.XLOOKUP(C73,'Tarifa Compacta'!C:C,'Tarifa Compacta'!B:B,"",0,1)</f>
        <v>4010869383400</v>
      </c>
      <c r="C73" s="21" t="s">
        <v>906</v>
      </c>
      <c r="D73" s="4" t="str">
        <f>VLOOKUP(C73,'Tarifa Compacta'!C:F,3,0)</f>
        <v>All in One 7kW monofásico 185L res. 3kW ánodo elec.</v>
      </c>
      <c r="E73" s="15">
        <f>VLOOKUP(C73,'Tarifa Compacta'!C:F,4,0)</f>
        <v>7847.8</v>
      </c>
      <c r="G73" s="173"/>
    </row>
    <row r="74" spans="2:7" ht="18">
      <c r="B74" s="5" t="str">
        <f>_xlfn.XLOOKUP(C74,'Tarifa Compacta'!C:C,'Tarifa Compacta'!B:B,"",0,1)</f>
        <v>5025232946761</v>
      </c>
      <c r="C74" s="71" t="s">
        <v>48</v>
      </c>
      <c r="D74" s="4" t="str">
        <f>VLOOKUP(C74,'Tarifa Compacta'!C:F,3,0)</f>
        <v>All in One Compact 185L res 3kW ánodo eléctrico</v>
      </c>
      <c r="E74" s="174">
        <f>VLOOKUP(C74,'Tarifa Compacta'!C:F,4,0)</f>
        <v>5116.8</v>
      </c>
    </row>
    <row r="75" spans="2:7" ht="18">
      <c r="B75" s="5" t="str">
        <f>_xlfn.XLOOKUP(C75,'Tarifa Compacta'!C:C,'Tarifa Compacta'!B:B,"",0,1)</f>
        <v>5025232943777</v>
      </c>
      <c r="C75" s="71" t="s">
        <v>39</v>
      </c>
      <c r="D75" s="4" t="str">
        <f>VLOOKUP(C75,'Tarifa Compacta'!C:F,3,0)</f>
        <v>Unidad exterior 7kW monofásica R32</v>
      </c>
      <c r="E75" s="174">
        <f>VLOOKUP(C75,'Tarifa Compacta'!C:F,4,0)</f>
        <v>2579</v>
      </c>
    </row>
    <row r="76" spans="2:7" ht="18">
      <c r="B76" s="63" t="str">
        <f>_xlfn.XLOOKUP(C76,'Tarifa Compacta'!C:C,'Tarifa Compacta'!B:B,"",0,1)</f>
        <v>5025232932061</v>
      </c>
      <c r="C76" s="72" t="s">
        <v>91</v>
      </c>
      <c r="D76" s="26" t="str">
        <f>VLOOKUP(C76,'Tarifa Compacta'!C:F,3,0)</f>
        <v>AQUAREA, módulo para conexión a internet</v>
      </c>
      <c r="E76" s="175">
        <f>VLOOKUP(C76,'Tarifa Compacta'!C:F,4,0)</f>
        <v>152</v>
      </c>
    </row>
    <row r="77" spans="2:7" ht="18.75">
      <c r="B77" s="66" t="str">
        <f>_xlfn.XLOOKUP(C77,'Tarifa Compacta'!C:C,'Tarifa Compacta'!B:B,"",0,1)</f>
        <v>4010869383509</v>
      </c>
      <c r="C77" s="21" t="s">
        <v>915</v>
      </c>
      <c r="D77" s="4" t="str">
        <f>VLOOKUP(C77,'Tarifa Compacta'!C:F,3,0)</f>
        <v>All in One 9kW monofásico 185L res. 3kW ánodo elec.</v>
      </c>
      <c r="E77" s="15">
        <f>VLOOKUP(C77,'Tarifa Compacta'!C:F,4,0)</f>
        <v>8221.7999999999993</v>
      </c>
      <c r="G77" s="173"/>
    </row>
    <row r="78" spans="2:7" ht="18">
      <c r="B78" s="5" t="str">
        <f>_xlfn.XLOOKUP(C78,'Tarifa Compacta'!C:C,'Tarifa Compacta'!B:B,"",0,1)</f>
        <v>5025232946761</v>
      </c>
      <c r="C78" s="71" t="s">
        <v>48</v>
      </c>
      <c r="D78" s="4" t="str">
        <f>VLOOKUP(C78,'Tarifa Compacta'!C:F,3,0)</f>
        <v>All in One Compact 185L res 3kW ánodo eléctrico</v>
      </c>
      <c r="E78" s="174">
        <f>VLOOKUP(C78,'Tarifa Compacta'!C:F,4,0)</f>
        <v>5116.8</v>
      </c>
    </row>
    <row r="79" spans="2:7" ht="18">
      <c r="B79" s="5" t="str">
        <f>_xlfn.XLOOKUP(C79,'Tarifa Compacta'!C:C,'Tarifa Compacta'!B:B,"",0,1)</f>
        <v>5025232943784</v>
      </c>
      <c r="C79" s="71" t="s">
        <v>40</v>
      </c>
      <c r="D79" s="4" t="str">
        <f>VLOOKUP(C79,'Tarifa Compacta'!C:F,3,0)</f>
        <v>Unidad exterior 9kW monofásica R32</v>
      </c>
      <c r="E79" s="174">
        <f>VLOOKUP(C79,'Tarifa Compacta'!C:F,4,0)</f>
        <v>2953</v>
      </c>
    </row>
    <row r="80" spans="2:7" ht="18">
      <c r="B80" s="63" t="str">
        <f>_xlfn.XLOOKUP(C80,'Tarifa Compacta'!C:C,'Tarifa Compacta'!B:B,"",0,1)</f>
        <v>5025232932061</v>
      </c>
      <c r="C80" s="72" t="s">
        <v>91</v>
      </c>
      <c r="D80" s="26" t="str">
        <f>VLOOKUP(C80,'Tarifa Compacta'!C:F,3,0)</f>
        <v>AQUAREA, módulo para conexión a internet</v>
      </c>
      <c r="E80" s="175">
        <f>VLOOKUP(C80,'Tarifa Compacta'!C:F,4,0)</f>
        <v>152</v>
      </c>
    </row>
    <row r="81" spans="1:7" ht="18.75">
      <c r="B81" s="669" t="str">
        <f>_xlfn.XLOOKUP(C81,'Tarifa Compacta'!C:C,'Tarifa Compacta'!B:B,"",0,1)</f>
        <v>-</v>
      </c>
      <c r="C81" s="685" t="s">
        <v>2827</v>
      </c>
      <c r="D81" s="668" t="str">
        <f>VLOOKUP(C81,'Tarifa Compacta'!C:F,3,0)</f>
        <v>All in One 12kW monofásico 185L res. 6kW ánodo elec. - ¡Disponible a partir de febrero '25!</v>
      </c>
      <c r="E81" s="686">
        <f>VLOOKUP(C81,'Tarifa Compacta'!C:F,4,0)</f>
        <v>10467.900000000001</v>
      </c>
      <c r="G81" s="635"/>
    </row>
    <row r="82" spans="1:7" ht="18">
      <c r="B82" s="683" t="str">
        <f>_xlfn.XLOOKUP(C82,'Tarifa Compacta'!C:C,'Tarifa Compacta'!B:B,"",0,1)</f>
        <v>5025232946778</v>
      </c>
      <c r="C82" s="665" t="s">
        <v>50</v>
      </c>
      <c r="D82" s="674" t="str">
        <f>VLOOKUP(C82,'Tarifa Compacta'!C:F,3,0)</f>
        <v>All in One Compact 185L res 6kW ánodo eléctrico - ¡Ya disponible!</v>
      </c>
      <c r="E82" s="667">
        <f>VLOOKUP(C82,'Tarifa Compacta'!C:F,4,0)</f>
        <v>6141.9000000000005</v>
      </c>
      <c r="G82" s="635"/>
    </row>
    <row r="83" spans="1:7" ht="18">
      <c r="B83" s="683" t="str">
        <f>_xlfn.XLOOKUP(C83,'Tarifa Compacta'!C:C,'Tarifa Compacta'!B:B,"",0,1)</f>
        <v>5025232960293</v>
      </c>
      <c r="C83" s="665" t="s">
        <v>41</v>
      </c>
      <c r="D83" s="674" t="str">
        <f>VLOOKUP(C83,'Tarifa Compacta'!C:F,3,0)</f>
        <v>Unidad exterior 12kW monofásica R32 ¡Disponible a partir de febrero '25!</v>
      </c>
      <c r="E83" s="667">
        <f>VLOOKUP(C83,'Tarifa Compacta'!C:F,4,0)</f>
        <v>4174</v>
      </c>
      <c r="G83" s="635"/>
    </row>
    <row r="84" spans="1:7" ht="18">
      <c r="B84" s="664" t="str">
        <f>_xlfn.XLOOKUP(C84,'Tarifa Compacta'!C:C,'Tarifa Compacta'!B:B,"",0,1)</f>
        <v>5025232932061</v>
      </c>
      <c r="C84" s="670" t="s">
        <v>91</v>
      </c>
      <c r="D84" s="671" t="str">
        <f>VLOOKUP(C84,'Tarifa Compacta'!C:F,3,0)</f>
        <v>AQUAREA, módulo para conexión a internet</v>
      </c>
      <c r="E84" s="672">
        <f>VLOOKUP(C84,'Tarifa Compacta'!C:F,4,0)</f>
        <v>152</v>
      </c>
      <c r="G84" s="635"/>
    </row>
    <row r="85" spans="1:7" ht="18.75">
      <c r="A85" s="615"/>
      <c r="B85" s="675" t="str">
        <f>_xlfn.XLOOKUP(C85,'Tarifa Compacta'!C:C,'Tarifa Compacta'!B:B,"",0,1)</f>
        <v>-</v>
      </c>
      <c r="C85" s="685" t="s">
        <v>3832</v>
      </c>
      <c r="D85" s="668" t="str">
        <f>VLOOKUP(C85,'Tarifa Compacta'!C:F,3,0)</f>
        <v>All in One 16kW monofásico 185L res. 6kW ánodo elec. - ¡Disponible a partir de septiembre '25!</v>
      </c>
      <c r="E85" s="682">
        <f>VLOOKUP(C85,'Tarifa Compacta'!C:F,4,0)</f>
        <v>11788.4</v>
      </c>
      <c r="F85" s="615"/>
      <c r="G85" s="618"/>
    </row>
    <row r="86" spans="1:7" ht="18">
      <c r="A86" s="615"/>
      <c r="B86" s="683" t="s">
        <v>4309</v>
      </c>
      <c r="C86" s="665" t="s">
        <v>3084</v>
      </c>
      <c r="D86" s="684" t="str">
        <f>VLOOKUP(C86,'Tarifa Compacta'!C:F,3,0)</f>
        <v>All in One Compact 185L res 6kW ánodo eléctrico - ¡Disponible a partir de junio '25!</v>
      </c>
      <c r="E86" s="677">
        <f>VLOOKUP(C86,'Tarifa Compacta'!C:F,4,0)</f>
        <v>6670.2</v>
      </c>
      <c r="F86" s="615"/>
      <c r="G86" s="618"/>
    </row>
    <row r="87" spans="1:7" ht="18">
      <c r="A87" s="615"/>
      <c r="B87" s="683" t="str">
        <f>_xlfn.XLOOKUP(C87,'Tarifa Compacta'!C:C,'Tarifa Compacta'!B:B,"",0,1)</f>
        <v>4010869636216</v>
      </c>
      <c r="C87" s="665" t="s">
        <v>3056</v>
      </c>
      <c r="D87" s="684" t="str">
        <f>VLOOKUP(C87,'Tarifa Compacta'!C:F,3,0)</f>
        <v>Unidad exterior 16kW monofásica R32 - ¡Disponible a partir de septiembre '25!</v>
      </c>
      <c r="E87" s="677">
        <f>VLOOKUP(C87,'Tarifa Compacta'!C:F,4,0)</f>
        <v>4966.2</v>
      </c>
      <c r="F87" s="615"/>
      <c r="G87" s="618"/>
    </row>
    <row r="88" spans="1:7" ht="18">
      <c r="A88" s="615"/>
      <c r="B88" s="664" t="str">
        <f>_xlfn.XLOOKUP(C88,'Tarifa Compacta'!C:C,'Tarifa Compacta'!B:B,"",0,1)</f>
        <v>5025232932061</v>
      </c>
      <c r="C88" s="678" t="s">
        <v>91</v>
      </c>
      <c r="D88" s="679" t="str">
        <f>VLOOKUP(C88,'Tarifa Compacta'!C:F,3,0)</f>
        <v>AQUAREA, módulo para conexión a internet</v>
      </c>
      <c r="E88" s="680">
        <f>VLOOKUP(C88,'Tarifa Compacta'!C:F,4,0)</f>
        <v>152</v>
      </c>
      <c r="F88" s="615"/>
      <c r="G88" s="618"/>
    </row>
    <row r="89" spans="1:7" ht="18.75">
      <c r="B89" s="66" t="str">
        <f>_xlfn.XLOOKUP(C89,'Tarifa Compacta'!C:C,'Tarifa Compacta'!B:B,"",0,1)</f>
        <v>-</v>
      </c>
      <c r="C89" s="21" t="s">
        <v>4082</v>
      </c>
      <c r="D89" s="4" t="str">
        <f>VLOOKUP(C89,'Tarifa Compacta'!C:F,3,0)</f>
        <v>All in One 9kW trifásico 185L res. 9kW ánodo elec.</v>
      </c>
      <c r="E89" s="15">
        <f>VLOOKUP(C89,'Tarifa Compacta'!C:F,4,0)</f>
        <v>11291</v>
      </c>
      <c r="G89" s="173"/>
    </row>
    <row r="90" spans="1:7" ht="18">
      <c r="B90" s="5" t="str">
        <f>_xlfn.XLOOKUP(C90,'Tarifa Compacta'!C:C,'Tarifa Compacta'!B:B,"",0,1)</f>
        <v>5025232946792</v>
      </c>
      <c r="C90" s="71" t="s">
        <v>52</v>
      </c>
      <c r="D90" s="4" t="str">
        <f>VLOOKUP(C90,'Tarifa Compacta'!C:F,3,0)</f>
        <v xml:space="preserve">All in One Compact 185L res 9kW ánodo eléctrico </v>
      </c>
      <c r="E90" s="174">
        <f>VLOOKUP(C90,'Tarifa Compacta'!C:F,4,0)</f>
        <v>7366</v>
      </c>
      <c r="G90" s="173"/>
    </row>
    <row r="91" spans="1:7" ht="18">
      <c r="B91" s="5" t="str">
        <f>_xlfn.XLOOKUP(C91,'Tarifa Compacta'!C:C,'Tarifa Compacta'!B:B,"",0,1)</f>
        <v>5025232960286</v>
      </c>
      <c r="C91" s="71" t="s">
        <v>2730</v>
      </c>
      <c r="D91" s="4" t="str">
        <f>VLOOKUP(C91,'Tarifa Compacta'!C:F,3,0)</f>
        <v>Unidad exterior 9kW trifásica R32</v>
      </c>
      <c r="E91" s="394">
        <f>VLOOKUP(C91,'Tarifa Compacta'!C:F,4,0)</f>
        <v>3773</v>
      </c>
      <c r="G91" s="173"/>
    </row>
    <row r="92" spans="1:7" ht="18">
      <c r="B92" s="63" t="str">
        <f>_xlfn.XLOOKUP(C92,'Tarifa Compacta'!C:C,'Tarifa Compacta'!B:B,"",0,1)</f>
        <v>5025232932061</v>
      </c>
      <c r="C92" s="72" t="s">
        <v>91</v>
      </c>
      <c r="D92" s="26" t="str">
        <f>VLOOKUP(C92,'Tarifa Compacta'!C:F,3,0)</f>
        <v>AQUAREA, módulo para conexión a internet</v>
      </c>
      <c r="E92" s="176">
        <f>VLOOKUP(C92,'Tarifa Compacta'!C:F,4,0)</f>
        <v>152</v>
      </c>
      <c r="G92" s="173"/>
    </row>
    <row r="93" spans="1:7" ht="18.75">
      <c r="B93" s="66" t="str">
        <f>_xlfn.XLOOKUP(C93,'Tarifa Compacta'!C:C,'Tarifa Compacta'!B:B,"",0,1)</f>
        <v>-</v>
      </c>
      <c r="C93" s="21" t="s">
        <v>4083</v>
      </c>
      <c r="D93" s="4" t="str">
        <f>VLOOKUP(C93,'Tarifa Compacta'!C:F,3,0)</f>
        <v>All in One 12kW trifásico 185L res. 9kW ánodo elec.</v>
      </c>
      <c r="E93" s="15">
        <f>VLOOKUP(C93,'Tarifa Compacta'!C:F,4,0)</f>
        <v>12425</v>
      </c>
      <c r="G93" s="173"/>
    </row>
    <row r="94" spans="1:7" ht="18">
      <c r="B94" s="5" t="str">
        <f>_xlfn.XLOOKUP(C94,'Tarifa Compacta'!C:C,'Tarifa Compacta'!B:B,"",0,1)</f>
        <v>5025232946792</v>
      </c>
      <c r="C94" s="71" t="s">
        <v>52</v>
      </c>
      <c r="D94" s="4" t="str">
        <f>VLOOKUP(C94,'Tarifa Compacta'!C:F,3,0)</f>
        <v xml:space="preserve">All in One Compact 185L res 9kW ánodo eléctrico </v>
      </c>
      <c r="E94" s="174">
        <f>VLOOKUP(C94,'Tarifa Compacta'!C:F,4,0)</f>
        <v>7366</v>
      </c>
      <c r="G94" s="173"/>
    </row>
    <row r="95" spans="1:7" ht="18">
      <c r="B95" s="5" t="str">
        <f>_xlfn.XLOOKUP(C95,'Tarifa Compacta'!C:C,'Tarifa Compacta'!B:B,"",0,1)</f>
        <v>5025232960309</v>
      </c>
      <c r="C95" s="71" t="s">
        <v>2731</v>
      </c>
      <c r="D95" s="4" t="str">
        <f>VLOOKUP(C95,'Tarifa Compacta'!C:F,3,0)</f>
        <v>Unidad exterior 12kW trifásica R32</v>
      </c>
      <c r="E95" s="174">
        <f>VLOOKUP(C95,'Tarifa Compacta'!C:F,4,0)</f>
        <v>4907</v>
      </c>
      <c r="G95" s="173"/>
    </row>
    <row r="96" spans="1:7" ht="18">
      <c r="B96" s="63" t="str">
        <f>_xlfn.XLOOKUP(C96,'Tarifa Compacta'!C:C,'Tarifa Compacta'!B:B,"",0,1)</f>
        <v>5025232932061</v>
      </c>
      <c r="C96" s="72" t="s">
        <v>91</v>
      </c>
      <c r="D96" s="26" t="str">
        <f>VLOOKUP(C96,'Tarifa Compacta'!C:F,3,0)</f>
        <v>AQUAREA, módulo para conexión a internet</v>
      </c>
      <c r="E96" s="175">
        <f>VLOOKUP(C96,'Tarifa Compacta'!C:F,4,0)</f>
        <v>152</v>
      </c>
      <c r="G96" s="173"/>
    </row>
    <row r="97" spans="1:7" ht="18.75">
      <c r="A97" s="615"/>
      <c r="B97" s="864" t="str">
        <f>_xlfn.XLOOKUP(C97,'Tarifa Compacta'!C:C,'Tarifa Compacta'!B:B,"",0,1)</f>
        <v>-</v>
      </c>
      <c r="C97" s="865" t="s">
        <v>4084</v>
      </c>
      <c r="D97" s="344" t="str">
        <f>VLOOKUP(C97,'Tarifa Compacta'!C:F,3,0)</f>
        <v>All in One 16kW trifásico 185L res. 9kW ánodo elec.</v>
      </c>
      <c r="E97" s="866">
        <f>VLOOKUP(C97,'Tarifa Compacta'!C:F,4,0)</f>
        <v>13818</v>
      </c>
      <c r="F97" s="615"/>
      <c r="G97" s="618"/>
    </row>
    <row r="98" spans="1:7" ht="18">
      <c r="A98" s="615"/>
      <c r="B98" s="592" t="str">
        <f>_xlfn.XLOOKUP(C98,'Tarifa Compacta'!C:C,'Tarifa Compacta'!B:B,"",0,1)</f>
        <v>5025232946815</v>
      </c>
      <c r="C98" s="739" t="s">
        <v>2724</v>
      </c>
      <c r="D98" s="867" t="str">
        <f>VLOOKUP(C98,'Tarifa Compacta'!C:F,3,0)</f>
        <v>All in One Compact 185L res 9kW ánodo eléctrico</v>
      </c>
      <c r="E98" s="868">
        <f>VLOOKUP(C98,'Tarifa Compacta'!C:F,4,0)</f>
        <v>7817</v>
      </c>
      <c r="F98" s="615"/>
      <c r="G98" s="618"/>
    </row>
    <row r="99" spans="1:7" ht="18">
      <c r="A99" s="615"/>
      <c r="B99" s="592" t="str">
        <f>_xlfn.XLOOKUP(C99,'Tarifa Compacta'!C:C,'Tarifa Compacta'!B:B,"",0,1)</f>
        <v>5025232960316</v>
      </c>
      <c r="C99" s="739" t="s">
        <v>2732</v>
      </c>
      <c r="D99" s="867" t="str">
        <f>VLOOKUP(C99,'Tarifa Compacta'!C:F,3,0)</f>
        <v>Unidad exterior 16kW trifásica R32</v>
      </c>
      <c r="E99" s="868">
        <f>VLOOKUP(C99,'Tarifa Compacta'!C:F,4,0)</f>
        <v>5849</v>
      </c>
      <c r="F99" s="615"/>
      <c r="G99" s="618"/>
    </row>
    <row r="100" spans="1:7" ht="18">
      <c r="A100" s="615"/>
      <c r="B100" s="256" t="str">
        <f>_xlfn.XLOOKUP(C100,'Tarifa Compacta'!C:C,'Tarifa Compacta'!B:B,"",0,1)</f>
        <v>5025232932061</v>
      </c>
      <c r="C100" s="869" t="s">
        <v>91</v>
      </c>
      <c r="D100" s="870" t="str">
        <f>VLOOKUP(C100,'Tarifa Compacta'!C:F,3,0)</f>
        <v>AQUAREA, módulo para conexión a internet</v>
      </c>
      <c r="E100" s="871">
        <f>VLOOKUP(C100,'Tarifa Compacta'!C:F,4,0)</f>
        <v>152</v>
      </c>
      <c r="F100" s="615"/>
      <c r="G100" s="618"/>
    </row>
    <row r="101" spans="1:7" s="1" customFormat="1" ht="39.950000000000003" customHeight="1">
      <c r="B101" s="28" t="str">
        <f>'Títulos y textos'!A59</f>
        <v>SISTEMA ALL IN ONE 260 L COMPACT AQUAREA SERIE K (R32)</v>
      </c>
      <c r="C101" s="28"/>
      <c r="D101" s="29"/>
      <c r="E101" s="30"/>
    </row>
    <row r="102" spans="1:7" ht="18.75">
      <c r="B102" s="669" t="str">
        <f>_xlfn.XLOOKUP(C102,'Tarifa Compacta'!C:C,'Tarifa Compacta'!B:B,"",0,1)</f>
        <v>-</v>
      </c>
      <c r="C102" s="685" t="s">
        <v>4071</v>
      </c>
      <c r="D102" s="668" t="str">
        <f>VLOOKUP(C102,'Tarifa Compacta'!C:F,3,0)</f>
        <v>All in One 9kW monofásico 260L res. 3kW - ¡Disponible a partir de febrero '25!</v>
      </c>
      <c r="E102" s="686">
        <f>VLOOKUP(C102,'Tarifa Compacta'!C:F,4,0)</f>
        <v>8956</v>
      </c>
      <c r="G102" s="173"/>
    </row>
    <row r="103" spans="1:7" ht="18">
      <c r="B103" s="683" t="str">
        <f>_xlfn.XLOOKUP(C103,'Tarifa Compacta'!C:C,'Tarifa Compacta'!B:B,"",0,1)</f>
        <v>5025232977697</v>
      </c>
      <c r="C103" s="665" t="s">
        <v>3074</v>
      </c>
      <c r="D103" s="674" t="str">
        <f>VLOOKUP(C103,'Tarifa Compacta'!C:F,3,0)</f>
        <v>All in One Compact 260L res 6kW ¡Disponible a partir de febrero '25!</v>
      </c>
      <c r="E103" s="667">
        <f>VLOOKUP(C103,'Tarifa Compacta'!C:F,4,0)</f>
        <v>5851</v>
      </c>
      <c r="G103" s="173"/>
    </row>
    <row r="104" spans="1:7" ht="18">
      <c r="B104" s="683" t="str">
        <f>_xlfn.XLOOKUP(C104,'Tarifa Compacta'!C:C,'Tarifa Compacta'!B:B,"",0,1)</f>
        <v>5025232943784</v>
      </c>
      <c r="C104" s="665" t="s">
        <v>40</v>
      </c>
      <c r="D104" s="674" t="str">
        <f>VLOOKUP(C104,'Tarifa Compacta'!C:F,3,0)</f>
        <v>Unidad exterior 9kW monofásica R32</v>
      </c>
      <c r="E104" s="667">
        <f>VLOOKUP(C104,'Tarifa Compacta'!C:F,4,0)</f>
        <v>2953</v>
      </c>
      <c r="G104" s="173"/>
    </row>
    <row r="105" spans="1:7" ht="18">
      <c r="B105" s="664" t="str">
        <f>_xlfn.XLOOKUP(C105,'Tarifa Compacta'!C:C,'Tarifa Compacta'!B:B,"",0,1)</f>
        <v>5025232932061</v>
      </c>
      <c r="C105" s="670" t="s">
        <v>91</v>
      </c>
      <c r="D105" s="671" t="str">
        <f>VLOOKUP(C105,'Tarifa Compacta'!C:F,3,0)</f>
        <v>AQUAREA, módulo para conexión a internet</v>
      </c>
      <c r="E105" s="672">
        <f>VLOOKUP(C105,'Tarifa Compacta'!C:F,4,0)</f>
        <v>152</v>
      </c>
      <c r="G105" s="173"/>
    </row>
    <row r="106" spans="1:7" ht="18.75">
      <c r="A106" s="615"/>
      <c r="B106" s="675" t="str">
        <f>_xlfn.XLOOKUP(C106,'Tarifa Compacta'!C:C,'Tarifa Compacta'!B:B,"",0,1)</f>
        <v>-</v>
      </c>
      <c r="C106" s="685" t="s">
        <v>4068</v>
      </c>
      <c r="D106" s="668" t="str">
        <f>VLOOKUP(C106,'Tarifa Compacta'!C:F,3,0)</f>
        <v>All in One 12kW monofásico 260L res. 6kW - ¡Disponible a partir de febrero '25!</v>
      </c>
      <c r="E106" s="682">
        <f>VLOOKUP(C106,'Tarifa Compacta'!C:F,4,0)</f>
        <v>10177</v>
      </c>
      <c r="F106" s="615"/>
      <c r="G106" s="618"/>
    </row>
    <row r="107" spans="1:7" ht="18">
      <c r="A107" s="615"/>
      <c r="B107" s="683" t="str">
        <f>_xlfn.XLOOKUP(C107,'Tarifa Compacta'!C:C,'Tarifa Compacta'!B:B,"",0,1)</f>
        <v>5025232977697</v>
      </c>
      <c r="C107" s="665" t="s">
        <v>3074</v>
      </c>
      <c r="D107" s="684" t="str">
        <f>VLOOKUP(C107,'Tarifa Compacta'!C:F,3,0)</f>
        <v>All in One Compact 260L res 6kW ¡Disponible a partir de febrero '25!</v>
      </c>
      <c r="E107" s="677">
        <f>VLOOKUP(C107,'Tarifa Compacta'!C:F,4,0)</f>
        <v>5851</v>
      </c>
      <c r="F107" s="615"/>
      <c r="G107" s="618"/>
    </row>
    <row r="108" spans="1:7" ht="18">
      <c r="A108" s="615"/>
      <c r="B108" s="683" t="str">
        <f>_xlfn.XLOOKUP(C108,'Tarifa Compacta'!C:C,'Tarifa Compacta'!B:B,"",0,1)</f>
        <v>5025232960293</v>
      </c>
      <c r="C108" s="676" t="s">
        <v>41</v>
      </c>
      <c r="D108" s="684" t="str">
        <f>VLOOKUP(C108,'Tarifa Compacta'!C:F,3,0)</f>
        <v>Unidad exterior 12kW monofásica R32 ¡Disponible a partir de febrero '25!</v>
      </c>
      <c r="E108" s="677">
        <f>VLOOKUP(C108,'Tarifa Compacta'!C:F,4,0)</f>
        <v>4174</v>
      </c>
      <c r="F108" s="615"/>
      <c r="G108" s="618"/>
    </row>
    <row r="109" spans="1:7" ht="18">
      <c r="A109" s="615"/>
      <c r="B109" s="664" t="str">
        <f>_xlfn.XLOOKUP(C109,'Tarifa Compacta'!C:C,'Tarifa Compacta'!B:B,"",0,1)</f>
        <v>5025232932061</v>
      </c>
      <c r="C109" s="678" t="s">
        <v>91</v>
      </c>
      <c r="D109" s="679" t="str">
        <f>VLOOKUP(C109,'Tarifa Compacta'!C:F,3,0)</f>
        <v>AQUAREA, módulo para conexión a internet</v>
      </c>
      <c r="E109" s="680">
        <f>VLOOKUP(C109,'Tarifa Compacta'!C:F,4,0)</f>
        <v>152</v>
      </c>
      <c r="F109" s="615"/>
      <c r="G109" s="618"/>
    </row>
    <row r="110" spans="1:7" ht="18.75">
      <c r="A110" s="615"/>
      <c r="B110" s="675" t="str">
        <f>_xlfn.XLOOKUP(C110,'Tarifa Compacta'!C:C,'Tarifa Compacta'!B:B,"",0,1)</f>
        <v>-</v>
      </c>
      <c r="C110" s="685" t="s">
        <v>4072</v>
      </c>
      <c r="D110" s="668" t="str">
        <f>VLOOKUP(C110,'Tarifa Compacta'!C:F,3,0)</f>
        <v>All in One 16kW monofásico 260L res. 6kW - ¡Disponible finales del '25!</v>
      </c>
      <c r="E110" s="682">
        <f>VLOOKUP(C110,'Tarifa Compacta'!C:F,4,0)</f>
        <v>11513.2</v>
      </c>
      <c r="F110" s="615"/>
      <c r="G110" s="618"/>
    </row>
    <row r="111" spans="1:7" ht="18">
      <c r="A111" s="615"/>
      <c r="B111" s="683" t="str">
        <f>_xlfn.XLOOKUP(C111,'Tarifa Compacta'!C:C,'Tarifa Compacta'!B:B,"",0,1)</f>
        <v>#</v>
      </c>
      <c r="C111" s="665" t="s">
        <v>3085</v>
      </c>
      <c r="D111" s="684" t="str">
        <f>VLOOKUP(C111,'Tarifa Compacta'!C:F,3,0)</f>
        <v>All in One Compact 260L res 6kW ¡Disponible finales del '25!</v>
      </c>
      <c r="E111" s="677">
        <f>VLOOKUP(C111,'Tarifa Compacta'!C:F,4,0)</f>
        <v>6395</v>
      </c>
      <c r="F111" s="615"/>
      <c r="G111" s="618"/>
    </row>
    <row r="112" spans="1:7" ht="18">
      <c r="A112" s="615"/>
      <c r="B112" s="683" t="str">
        <f>_xlfn.XLOOKUP(C112,'Tarifa Compacta'!C:C,'Tarifa Compacta'!B:B,"",0,1)</f>
        <v>4010869636216</v>
      </c>
      <c r="C112" s="665" t="s">
        <v>3056</v>
      </c>
      <c r="D112" s="684" t="str">
        <f>VLOOKUP(C112,'Tarifa Compacta'!C:F,3,0)</f>
        <v>Unidad exterior 16kW monofásica R32 - ¡Disponible a partir de septiembre '25!</v>
      </c>
      <c r="E112" s="677">
        <f>VLOOKUP(C112,'Tarifa Compacta'!C:F,4,0)</f>
        <v>4966.2</v>
      </c>
      <c r="F112" s="615"/>
      <c r="G112" s="618"/>
    </row>
    <row r="113" spans="1:7" ht="18">
      <c r="A113" s="615"/>
      <c r="B113" s="664" t="str">
        <f>_xlfn.XLOOKUP(C113,'Tarifa Compacta'!C:C,'Tarifa Compacta'!B:B,"",0,1)</f>
        <v>5025232932061</v>
      </c>
      <c r="C113" s="678" t="s">
        <v>91</v>
      </c>
      <c r="D113" s="679" t="str">
        <f>VLOOKUP(C113,'Tarifa Compacta'!C:F,3,0)</f>
        <v>AQUAREA, módulo para conexión a internet</v>
      </c>
      <c r="E113" s="680">
        <f>VLOOKUP(C113,'Tarifa Compacta'!C:F,4,0)</f>
        <v>152</v>
      </c>
      <c r="F113" s="615"/>
      <c r="G113" s="618"/>
    </row>
    <row r="114" spans="1:7" ht="18.75">
      <c r="B114" s="778" t="str">
        <f>_xlfn.XLOOKUP(C114,'Tarifa Compacta'!C:C,'Tarifa Compacta'!B:B,"",0,1)</f>
        <v>-</v>
      </c>
      <c r="C114" s="865" t="s">
        <v>4073</v>
      </c>
      <c r="D114" s="875" t="str">
        <f>VLOOKUP(C114,'Tarifa Compacta'!C:F,3,0)</f>
        <v>All in One 9kW trifásico 260L res. 9kW - ¡Novedad!</v>
      </c>
      <c r="E114" s="876">
        <f>VLOOKUP(C114,'Tarifa Compacta'!C:F,4,0)</f>
        <v>12044</v>
      </c>
      <c r="G114" s="173"/>
    </row>
    <row r="115" spans="1:7" ht="18">
      <c r="B115" s="592" t="str">
        <f>_xlfn.XLOOKUP(C115,'Tarifa Compacta'!C:C,'Tarifa Compacta'!B:B,"",0,1)</f>
        <v>5025232976218</v>
      </c>
      <c r="C115" s="739" t="s">
        <v>3077</v>
      </c>
      <c r="D115" s="344" t="str">
        <f>VLOOKUP(C115,'Tarifa Compacta'!C:F,3,0)</f>
        <v>All in One Compact 260L res 9kW ¡Novedad!</v>
      </c>
      <c r="E115" s="593">
        <f>VLOOKUP(C115,'Tarifa Compacta'!C:F,4,0)</f>
        <v>8119</v>
      </c>
      <c r="G115" s="173"/>
    </row>
    <row r="116" spans="1:7" ht="18">
      <c r="B116" s="592" t="str">
        <f>_xlfn.XLOOKUP(C116,'Tarifa Compacta'!C:C,'Tarifa Compacta'!B:B,"",0,1)</f>
        <v>5025232960286</v>
      </c>
      <c r="C116" s="739" t="s">
        <v>2730</v>
      </c>
      <c r="D116" s="344" t="str">
        <f>VLOOKUP(C116,'Tarifa Compacta'!C:F,3,0)</f>
        <v>Unidad exterior 9kW trifásica R32</v>
      </c>
      <c r="E116" s="877">
        <f>VLOOKUP(C116,'Tarifa Compacta'!C:F,4,0)</f>
        <v>3773</v>
      </c>
      <c r="G116" s="173"/>
    </row>
    <row r="117" spans="1:7" ht="18">
      <c r="B117" s="256" t="str">
        <f>_xlfn.XLOOKUP(C117,'Tarifa Compacta'!C:C,'Tarifa Compacta'!B:B,"",0,1)</f>
        <v>5025232932061</v>
      </c>
      <c r="C117" s="878" t="s">
        <v>91</v>
      </c>
      <c r="D117" s="347" t="str">
        <f>VLOOKUP(C117,'Tarifa Compacta'!C:F,3,0)</f>
        <v>AQUAREA, módulo para conexión a internet</v>
      </c>
      <c r="E117" s="879">
        <f>VLOOKUP(C117,'Tarifa Compacta'!C:F,4,0)</f>
        <v>152</v>
      </c>
      <c r="G117" s="173"/>
    </row>
    <row r="118" spans="1:7" ht="18.75">
      <c r="B118" s="778" t="str">
        <f>_xlfn.XLOOKUP(C118,'Tarifa Compacta'!C:C,'Tarifa Compacta'!B:B,"",0,1)</f>
        <v>-</v>
      </c>
      <c r="C118" s="865" t="s">
        <v>4074</v>
      </c>
      <c r="D118" s="875" t="str">
        <f>VLOOKUP(C118,'Tarifa Compacta'!C:F,3,0)</f>
        <v>All in One 12kW trifásico 260L res. 9kW - ¡Novedad!</v>
      </c>
      <c r="E118" s="876">
        <f>VLOOKUP(C118,'Tarifa Compacta'!C:F,4,0)</f>
        <v>13178</v>
      </c>
      <c r="G118" s="173"/>
    </row>
    <row r="119" spans="1:7" ht="18">
      <c r="B119" s="592" t="str">
        <f>_xlfn.XLOOKUP(C119,'Tarifa Compacta'!C:C,'Tarifa Compacta'!B:B,"",0,1)</f>
        <v>5025232976218</v>
      </c>
      <c r="C119" s="739" t="s">
        <v>3077</v>
      </c>
      <c r="D119" s="344" t="str">
        <f>VLOOKUP(C119,'Tarifa Compacta'!C:F,3,0)</f>
        <v>All in One Compact 260L res 9kW ¡Novedad!</v>
      </c>
      <c r="E119" s="593">
        <f>VLOOKUP(C119,'Tarifa Compacta'!C:F,4,0)</f>
        <v>8119</v>
      </c>
      <c r="G119" s="173"/>
    </row>
    <row r="120" spans="1:7" ht="18">
      <c r="B120" s="592" t="str">
        <f>_xlfn.XLOOKUP(C120,'Tarifa Compacta'!C:C,'Tarifa Compacta'!B:B,"",0,1)</f>
        <v>5025232960309</v>
      </c>
      <c r="C120" s="739" t="s">
        <v>2731</v>
      </c>
      <c r="D120" s="344" t="str">
        <f>VLOOKUP(C120,'Tarifa Compacta'!C:F,3,0)</f>
        <v>Unidad exterior 12kW trifásica R32</v>
      </c>
      <c r="E120" s="593">
        <f>VLOOKUP(C120,'Tarifa Compacta'!C:F,4,0)</f>
        <v>4907</v>
      </c>
      <c r="G120" s="173"/>
    </row>
    <row r="121" spans="1:7" ht="18">
      <c r="B121" s="256" t="str">
        <f>_xlfn.XLOOKUP(C121,'Tarifa Compacta'!C:C,'Tarifa Compacta'!B:B,"",0,1)</f>
        <v>5025232932061</v>
      </c>
      <c r="C121" s="878" t="s">
        <v>91</v>
      </c>
      <c r="D121" s="347" t="str">
        <f>VLOOKUP(C121,'Tarifa Compacta'!C:F,3,0)</f>
        <v>AQUAREA, módulo para conexión a internet</v>
      </c>
      <c r="E121" s="594">
        <f>VLOOKUP(C121,'Tarifa Compacta'!C:F,4,0)</f>
        <v>152</v>
      </c>
      <c r="G121" s="173"/>
    </row>
    <row r="122" spans="1:7" ht="18.75">
      <c r="A122" s="615"/>
      <c r="B122" s="864" t="str">
        <f>_xlfn.XLOOKUP(C122,'Tarifa Compacta'!C:C,'Tarifa Compacta'!B:B,"",0,1)</f>
        <v>-</v>
      </c>
      <c r="C122" s="865" t="s">
        <v>4075</v>
      </c>
      <c r="D122" s="875" t="str">
        <f>VLOOKUP(C122,'Tarifa Compacta'!C:F,3,0)</f>
        <v>All in One 16kW trifásico 260L res. 9kW - ¡Novedad!</v>
      </c>
      <c r="E122" s="866">
        <f>VLOOKUP(C122,'Tarifa Compacta'!C:F,4,0)</f>
        <v>13577</v>
      </c>
      <c r="F122" s="615"/>
      <c r="G122" s="618"/>
    </row>
    <row r="123" spans="1:7" ht="18">
      <c r="A123" s="615"/>
      <c r="B123" s="592" t="str">
        <f>_xlfn.XLOOKUP(C123,'Tarifa Compacta'!C:C,'Tarifa Compacta'!B:B,"",0,1)</f>
        <v>5025232976232</v>
      </c>
      <c r="C123" s="739" t="s">
        <v>3079</v>
      </c>
      <c r="D123" s="867" t="str">
        <f>VLOOKUP(C123,'Tarifa Compacta'!C:F,3,0)</f>
        <v>All in One Compact 260L res 9kW ¡Novedad!</v>
      </c>
      <c r="E123" s="868">
        <f>VLOOKUP(C123,'Tarifa Compacta'!C:F,4,0)</f>
        <v>7576</v>
      </c>
      <c r="F123" s="615"/>
      <c r="G123" s="618"/>
    </row>
    <row r="124" spans="1:7" ht="18">
      <c r="A124" s="615"/>
      <c r="B124" s="592" t="str">
        <f>_xlfn.XLOOKUP(C124,'Tarifa Compacta'!C:C,'Tarifa Compacta'!B:B,"",0,1)</f>
        <v>5025232960316</v>
      </c>
      <c r="C124" s="739" t="s">
        <v>2732</v>
      </c>
      <c r="D124" s="867" t="str">
        <f>VLOOKUP(C124,'Tarifa Compacta'!C:F,3,0)</f>
        <v>Unidad exterior 16kW trifásica R32</v>
      </c>
      <c r="E124" s="868">
        <f>VLOOKUP(C124,'Tarifa Compacta'!C:F,4,0)</f>
        <v>5849</v>
      </c>
      <c r="F124" s="615"/>
      <c r="G124" s="618"/>
    </row>
    <row r="125" spans="1:7" ht="18">
      <c r="A125" s="615"/>
      <c r="B125" s="256" t="str">
        <f>_xlfn.XLOOKUP(C125,'Tarifa Compacta'!C:C,'Tarifa Compacta'!B:B,"",0,1)</f>
        <v>5025232932061</v>
      </c>
      <c r="C125" s="869" t="s">
        <v>91</v>
      </c>
      <c r="D125" s="870" t="str">
        <f>VLOOKUP(C125,'Tarifa Compacta'!C:F,3,0)</f>
        <v>AQUAREA, módulo para conexión a internet</v>
      </c>
      <c r="E125" s="871">
        <f>VLOOKUP(C125,'Tarifa Compacta'!C:F,4,0)</f>
        <v>152</v>
      </c>
      <c r="F125" s="615"/>
      <c r="G125" s="618"/>
    </row>
    <row r="126" spans="1:7" s="1" customFormat="1" ht="39.950000000000003" customHeight="1">
      <c r="B126" s="28" t="str">
        <f>'Títulos y textos'!A60</f>
        <v>SISTEMA ALL IN ONE 260 L COMPACT CON ÁNODO ELÉCTRICO AQUAREA SERIE K (R32)</v>
      </c>
      <c r="C126" s="28"/>
      <c r="D126" s="29"/>
      <c r="E126" s="30"/>
    </row>
    <row r="127" spans="1:7" ht="18.75">
      <c r="B127" s="669" t="str">
        <f>_xlfn.XLOOKUP(C127,'Tarifa Compacta'!C:C,'Tarifa Compacta'!B:B,"",0,1)</f>
        <v>-</v>
      </c>
      <c r="C127" s="685" t="s">
        <v>4132</v>
      </c>
      <c r="D127" s="668" t="str">
        <f>VLOOKUP(C127,'Tarifa Compacta'!C:F,3,0)</f>
        <v>All in One 9kW monofásico 260L res. 3kW ánodo elec. - ¡Disponible a partir de febrero '25!</v>
      </c>
      <c r="E127" s="686">
        <f>VLOOKUP(C127,'Tarifa Compacta'!C:F,4,0)</f>
        <v>9418</v>
      </c>
      <c r="G127" s="173"/>
    </row>
    <row r="128" spans="1:7" ht="18">
      <c r="B128" s="683" t="str">
        <f>_xlfn.XLOOKUP(C128,'Tarifa Compacta'!C:C,'Tarifa Compacta'!B:B,"",0,1)</f>
        <v>5025232977703</v>
      </c>
      <c r="C128" s="665" t="s">
        <v>3075</v>
      </c>
      <c r="D128" s="674" t="str">
        <f>VLOOKUP(C128,'Tarifa Compacta'!C:F,3,0)</f>
        <v>All in One Compact 260L res 6kW ánodo elec. ¡Disponible a partir de febrero '25!</v>
      </c>
      <c r="E128" s="667">
        <f>VLOOKUP(C128,'Tarifa Compacta'!C:F,4,0)</f>
        <v>6313</v>
      </c>
      <c r="G128" s="173"/>
    </row>
    <row r="129" spans="1:7" ht="18">
      <c r="B129" s="683" t="str">
        <f>_xlfn.XLOOKUP(C129,'Tarifa Compacta'!C:C,'Tarifa Compacta'!B:B,"",0,1)</f>
        <v>5025232943784</v>
      </c>
      <c r="C129" s="665" t="s">
        <v>40</v>
      </c>
      <c r="D129" s="674" t="str">
        <f>VLOOKUP(C129,'Tarifa Compacta'!C:F,3,0)</f>
        <v>Unidad exterior 9kW monofásica R32</v>
      </c>
      <c r="E129" s="667">
        <f>VLOOKUP(C129,'Tarifa Compacta'!C:F,4,0)</f>
        <v>2953</v>
      </c>
      <c r="G129" s="173"/>
    </row>
    <row r="130" spans="1:7" ht="18">
      <c r="B130" s="664" t="str">
        <f>_xlfn.XLOOKUP(C130,'Tarifa Compacta'!C:C,'Tarifa Compacta'!B:B,"",0,1)</f>
        <v>5025232932061</v>
      </c>
      <c r="C130" s="670" t="s">
        <v>91</v>
      </c>
      <c r="D130" s="671" t="str">
        <f>VLOOKUP(C130,'Tarifa Compacta'!C:F,3,0)</f>
        <v>AQUAREA, módulo para conexión a internet</v>
      </c>
      <c r="E130" s="672">
        <f>VLOOKUP(C130,'Tarifa Compacta'!C:F,4,0)</f>
        <v>152</v>
      </c>
      <c r="G130" s="173"/>
    </row>
    <row r="131" spans="1:7" ht="18.75">
      <c r="A131" s="615"/>
      <c r="B131" s="675" t="str">
        <f>_xlfn.XLOOKUP(C131,'Tarifa Compacta'!C:C,'Tarifa Compacta'!B:B,"",0,1)</f>
        <v>-</v>
      </c>
      <c r="C131" s="685" t="s">
        <v>4069</v>
      </c>
      <c r="D131" s="668" t="str">
        <f>VLOOKUP(C131,'Tarifa Compacta'!C:F,3,0)</f>
        <v>All in One 12kW monofásico 260L res. 6kW ánodo elec. - ¡Disponible a partir de febrero '25!</v>
      </c>
      <c r="E131" s="682">
        <f>VLOOKUP(C131,'Tarifa Compacta'!C:F,4,0)</f>
        <v>10639</v>
      </c>
      <c r="F131" s="615"/>
      <c r="G131" s="618"/>
    </row>
    <row r="132" spans="1:7" ht="18">
      <c r="A132" s="615"/>
      <c r="B132" s="683" t="str">
        <f>_xlfn.XLOOKUP(C132,'Tarifa Compacta'!C:C,'Tarifa Compacta'!B:B,"",0,1)</f>
        <v>5025232977703</v>
      </c>
      <c r="C132" s="665" t="s">
        <v>3075</v>
      </c>
      <c r="D132" s="684" t="str">
        <f>VLOOKUP(C132,'Tarifa Compacta'!C:F,3,0)</f>
        <v>All in One Compact 260L res 6kW ánodo elec. ¡Disponible a partir de febrero '25!</v>
      </c>
      <c r="E132" s="677">
        <f>VLOOKUP(C132,'Tarifa Compacta'!C:F,4,0)</f>
        <v>6313</v>
      </c>
      <c r="F132" s="615"/>
      <c r="G132" s="618"/>
    </row>
    <row r="133" spans="1:7" ht="18">
      <c r="A133" s="615"/>
      <c r="B133" s="683" t="str">
        <f>_xlfn.XLOOKUP(C133,'Tarifa Compacta'!C:C,'Tarifa Compacta'!B:B,"",0,1)</f>
        <v>5025232960293</v>
      </c>
      <c r="C133" s="676" t="s">
        <v>41</v>
      </c>
      <c r="D133" s="684" t="str">
        <f>VLOOKUP(C133,'Tarifa Compacta'!C:F,3,0)</f>
        <v>Unidad exterior 12kW monofásica R32 ¡Disponible a partir de febrero '25!</v>
      </c>
      <c r="E133" s="677">
        <f>VLOOKUP(C133,'Tarifa Compacta'!C:F,4,0)</f>
        <v>4174</v>
      </c>
      <c r="F133" s="615"/>
      <c r="G133" s="618"/>
    </row>
    <row r="134" spans="1:7" ht="18">
      <c r="A134" s="615"/>
      <c r="B134" s="664" t="str">
        <f>_xlfn.XLOOKUP(C134,'Tarifa Compacta'!C:C,'Tarifa Compacta'!B:B,"",0,1)</f>
        <v>5025232932061</v>
      </c>
      <c r="C134" s="678" t="s">
        <v>91</v>
      </c>
      <c r="D134" s="679" t="str">
        <f>VLOOKUP(C134,'Tarifa Compacta'!C:F,3,0)</f>
        <v>AQUAREA, módulo para conexión a internet</v>
      </c>
      <c r="E134" s="680">
        <f>VLOOKUP(C134,'Tarifa Compacta'!C:F,4,0)</f>
        <v>152</v>
      </c>
      <c r="F134" s="615"/>
      <c r="G134" s="618"/>
    </row>
    <row r="135" spans="1:7" ht="18.75">
      <c r="A135" s="615"/>
      <c r="B135" s="675" t="str">
        <f>_xlfn.XLOOKUP(C135,'Tarifa Compacta'!C:C,'Tarifa Compacta'!B:B,"",0,1)</f>
        <v>-</v>
      </c>
      <c r="C135" s="685" t="s">
        <v>4070</v>
      </c>
      <c r="D135" s="668" t="str">
        <f>VLOOKUP(C135,'Tarifa Compacta'!C:F,3,0)</f>
        <v>All in One 16kW monofásico 260L res. 6kW ánodo elec. - ¡Disponible finales del '25!</v>
      </c>
      <c r="E135" s="682">
        <f>VLOOKUP(C135,'Tarifa Compacta'!C:F,4,0)</f>
        <v>11975.2</v>
      </c>
      <c r="F135" s="615"/>
      <c r="G135" s="618"/>
    </row>
    <row r="136" spans="1:7" ht="18">
      <c r="A136" s="615"/>
      <c r="B136" s="683" t="str">
        <f>_xlfn.XLOOKUP(C136,'Tarifa Compacta'!C:C,'Tarifa Compacta'!B:B,"",0,1)</f>
        <v>#</v>
      </c>
      <c r="C136" s="665" t="s">
        <v>3087</v>
      </c>
      <c r="D136" s="684" t="str">
        <f>VLOOKUP(C136,'Tarifa Compacta'!C:F,3,0)</f>
        <v>All in One Compact 260L res 6kW ánodo elec. ¡Disponible finales del '25!</v>
      </c>
      <c r="E136" s="677">
        <f>VLOOKUP(C136,'Tarifa Compacta'!C:F,4,0)</f>
        <v>6857</v>
      </c>
      <c r="F136" s="615"/>
      <c r="G136" s="618"/>
    </row>
    <row r="137" spans="1:7" ht="18">
      <c r="A137" s="615"/>
      <c r="B137" s="683" t="str">
        <f>_xlfn.XLOOKUP(C137,'Tarifa Compacta'!C:C,'Tarifa Compacta'!B:B,"",0,1)</f>
        <v>4010869636216</v>
      </c>
      <c r="C137" s="665" t="s">
        <v>3056</v>
      </c>
      <c r="D137" s="684" t="str">
        <f>VLOOKUP(C137,'Tarifa Compacta'!C:F,3,0)</f>
        <v>Unidad exterior 16kW monofásica R32 - ¡Disponible a partir de septiembre '25!</v>
      </c>
      <c r="E137" s="677">
        <f>VLOOKUP(C137,'Tarifa Compacta'!C:F,4,0)</f>
        <v>4966.2</v>
      </c>
      <c r="F137" s="615"/>
      <c r="G137" s="618"/>
    </row>
    <row r="138" spans="1:7" ht="18">
      <c r="A138" s="615"/>
      <c r="B138" s="664" t="str">
        <f>_xlfn.XLOOKUP(C138,'Tarifa Compacta'!C:C,'Tarifa Compacta'!B:B,"",0,1)</f>
        <v>5025232932061</v>
      </c>
      <c r="C138" s="678" t="s">
        <v>91</v>
      </c>
      <c r="D138" s="679" t="str">
        <f>VLOOKUP(C138,'Tarifa Compacta'!C:F,3,0)</f>
        <v>AQUAREA, módulo para conexión a internet</v>
      </c>
      <c r="E138" s="680">
        <f>VLOOKUP(C138,'Tarifa Compacta'!C:F,4,0)</f>
        <v>152</v>
      </c>
      <c r="F138" s="615"/>
      <c r="G138" s="618"/>
    </row>
    <row r="139" spans="1:7" ht="18.75">
      <c r="B139" s="778" t="str">
        <f>_xlfn.XLOOKUP(C139,'Tarifa Compacta'!C:C,'Tarifa Compacta'!B:B,"",0,1)</f>
        <v>-</v>
      </c>
      <c r="C139" s="865" t="s">
        <v>4076</v>
      </c>
      <c r="D139" s="875" t="str">
        <f>VLOOKUP(C139,'Tarifa Compacta'!C:F,3,0)</f>
        <v>All in One 9kW trifásico 260L res. 9kW ánodo elec. - ¡Novedad!</v>
      </c>
      <c r="E139" s="876">
        <f>VLOOKUP(C139,'Tarifa Compacta'!C:F,4,0)</f>
        <v>12731</v>
      </c>
      <c r="G139" s="173"/>
    </row>
    <row r="140" spans="1:7" ht="18">
      <c r="B140" s="592" t="str">
        <f>_xlfn.XLOOKUP(C140,'Tarifa Compacta'!C:C,'Tarifa Compacta'!B:B,"",0,1)</f>
        <v>5025232976225</v>
      </c>
      <c r="C140" s="739" t="s">
        <v>3078</v>
      </c>
      <c r="D140" s="344" t="str">
        <f>VLOOKUP(C140,'Tarifa Compacta'!C:F,3,0)</f>
        <v>All in One Compact 260L res 9kW ánodo eléctrico ¡Novedad!</v>
      </c>
      <c r="E140" s="593">
        <f>VLOOKUP(C140,'Tarifa Compacta'!C:F,4,0)</f>
        <v>8806</v>
      </c>
      <c r="G140" s="173"/>
    </row>
    <row r="141" spans="1:7" ht="18">
      <c r="B141" s="592" t="str">
        <f>_xlfn.XLOOKUP(C141,'Tarifa Compacta'!C:C,'Tarifa Compacta'!B:B,"",0,1)</f>
        <v>5025232960286</v>
      </c>
      <c r="C141" s="739" t="s">
        <v>2730</v>
      </c>
      <c r="D141" s="344" t="str">
        <f>VLOOKUP(C141,'Tarifa Compacta'!C:F,3,0)</f>
        <v>Unidad exterior 9kW trifásica R32</v>
      </c>
      <c r="E141" s="877">
        <f>VLOOKUP(C141,'Tarifa Compacta'!C:F,4,0)</f>
        <v>3773</v>
      </c>
      <c r="G141" s="173"/>
    </row>
    <row r="142" spans="1:7" ht="18">
      <c r="B142" s="256" t="str">
        <f>_xlfn.XLOOKUP(C142,'Tarifa Compacta'!C:C,'Tarifa Compacta'!B:B,"",0,1)</f>
        <v>5025232932061</v>
      </c>
      <c r="C142" s="878" t="s">
        <v>91</v>
      </c>
      <c r="D142" s="347" t="str">
        <f>VLOOKUP(C142,'Tarifa Compacta'!C:F,3,0)</f>
        <v>AQUAREA, módulo para conexión a internet</v>
      </c>
      <c r="E142" s="879">
        <f>VLOOKUP(C142,'Tarifa Compacta'!C:F,4,0)</f>
        <v>152</v>
      </c>
      <c r="G142" s="173"/>
    </row>
    <row r="143" spans="1:7" ht="18.75">
      <c r="B143" s="778" t="str">
        <f>_xlfn.XLOOKUP(C143,'Tarifa Compacta'!C:C,'Tarifa Compacta'!B:B,"",0,1)</f>
        <v>-</v>
      </c>
      <c r="C143" s="865" t="s">
        <v>4077</v>
      </c>
      <c r="D143" s="875" t="str">
        <f>VLOOKUP(C143,'Tarifa Compacta'!C:F,3,0)</f>
        <v>All in One 12kW trifásico 260L res. 9kW ánodo elec. - ¡Novedad!</v>
      </c>
      <c r="E143" s="876">
        <f>VLOOKUP(C143,'Tarifa Compacta'!C:F,4,0)</f>
        <v>13865</v>
      </c>
      <c r="G143" s="173"/>
    </row>
    <row r="144" spans="1:7" ht="18">
      <c r="B144" s="592" t="str">
        <f>_xlfn.XLOOKUP(C144,'Tarifa Compacta'!C:C,'Tarifa Compacta'!B:B,"",0,1)</f>
        <v>5025232976225</v>
      </c>
      <c r="C144" s="739" t="s">
        <v>3078</v>
      </c>
      <c r="D144" s="344" t="str">
        <f>VLOOKUP(C144,'Tarifa Compacta'!C:F,3,0)</f>
        <v>All in One Compact 260L res 9kW ánodo eléctrico ¡Novedad!</v>
      </c>
      <c r="E144" s="593">
        <f>VLOOKUP(C144,'Tarifa Compacta'!C:F,4,0)</f>
        <v>8806</v>
      </c>
      <c r="G144" s="173"/>
    </row>
    <row r="145" spans="1:7" ht="18">
      <c r="B145" s="592" t="str">
        <f>_xlfn.XLOOKUP(C145,'Tarifa Compacta'!C:C,'Tarifa Compacta'!B:B,"",0,1)</f>
        <v>5025232960309</v>
      </c>
      <c r="C145" s="739" t="s">
        <v>2731</v>
      </c>
      <c r="D145" s="344" t="str">
        <f>VLOOKUP(C145,'Tarifa Compacta'!C:F,3,0)</f>
        <v>Unidad exterior 12kW trifásica R32</v>
      </c>
      <c r="E145" s="593">
        <f>VLOOKUP(C145,'Tarifa Compacta'!C:F,4,0)</f>
        <v>4907</v>
      </c>
      <c r="G145" s="173"/>
    </row>
    <row r="146" spans="1:7" ht="18">
      <c r="B146" s="256" t="str">
        <f>_xlfn.XLOOKUP(C146,'Tarifa Compacta'!C:C,'Tarifa Compacta'!B:B,"",0,1)</f>
        <v>5025232932061</v>
      </c>
      <c r="C146" s="878" t="s">
        <v>91</v>
      </c>
      <c r="D146" s="347" t="str">
        <f>VLOOKUP(C146,'Tarifa Compacta'!C:F,3,0)</f>
        <v>AQUAREA, módulo para conexión a internet</v>
      </c>
      <c r="E146" s="594">
        <f>VLOOKUP(C146,'Tarifa Compacta'!C:F,4,0)</f>
        <v>152</v>
      </c>
      <c r="G146" s="173"/>
    </row>
    <row r="147" spans="1:7" ht="18.75">
      <c r="A147" s="615"/>
      <c r="B147" s="864" t="str">
        <f>_xlfn.XLOOKUP(C147,'Tarifa Compacta'!C:C,'Tarifa Compacta'!B:B,"",0,1)</f>
        <v>-</v>
      </c>
      <c r="C147" s="865" t="s">
        <v>4078</v>
      </c>
      <c r="D147" s="875" t="str">
        <f>VLOOKUP(C147,'Tarifa Compacta'!C:F,3,0)</f>
        <v>All in One 16kW trifásico 260L res. 9kW ánodo elec. - ¡Novedad!</v>
      </c>
      <c r="E147" s="866">
        <f>VLOOKUP(C147,'Tarifa Compacta'!C:F,4,0)</f>
        <v>14039</v>
      </c>
      <c r="F147" s="615"/>
      <c r="G147" s="618"/>
    </row>
    <row r="148" spans="1:7" ht="18">
      <c r="A148" s="615"/>
      <c r="B148" s="592" t="str">
        <f>_xlfn.XLOOKUP(C148,'Tarifa Compacta'!C:C,'Tarifa Compacta'!B:B,"",0,1)</f>
        <v>5025232976249</v>
      </c>
      <c r="C148" s="739" t="s">
        <v>3080</v>
      </c>
      <c r="D148" s="867" t="str">
        <f>VLOOKUP(C148,'Tarifa Compacta'!C:F,3,0)</f>
        <v>All in One Compact 260L res 9kW ánodo eléctrico ¡Novedad!</v>
      </c>
      <c r="E148" s="868">
        <f>VLOOKUP(C148,'Tarifa Compacta'!C:F,4,0)</f>
        <v>8038</v>
      </c>
      <c r="F148" s="615"/>
      <c r="G148" s="618"/>
    </row>
    <row r="149" spans="1:7" ht="18">
      <c r="A149" s="615"/>
      <c r="B149" s="592" t="str">
        <f>_xlfn.XLOOKUP(C149,'Tarifa Compacta'!C:C,'Tarifa Compacta'!B:B,"",0,1)</f>
        <v>5025232960316</v>
      </c>
      <c r="C149" s="739" t="s">
        <v>2732</v>
      </c>
      <c r="D149" s="867" t="str">
        <f>VLOOKUP(C149,'Tarifa Compacta'!C:F,3,0)</f>
        <v>Unidad exterior 16kW trifásica R32</v>
      </c>
      <c r="E149" s="868">
        <f>VLOOKUP(C149,'Tarifa Compacta'!C:F,4,0)</f>
        <v>5849</v>
      </c>
      <c r="F149" s="615"/>
      <c r="G149" s="618"/>
    </row>
    <row r="150" spans="1:7" ht="18">
      <c r="A150" s="615"/>
      <c r="B150" s="256" t="str">
        <f>_xlfn.XLOOKUP(C150,'Tarifa Compacta'!C:C,'Tarifa Compacta'!B:B,"",0,1)</f>
        <v>5025232932061</v>
      </c>
      <c r="C150" s="869" t="s">
        <v>91</v>
      </c>
      <c r="D150" s="870" t="str">
        <f>VLOOKUP(C150,'Tarifa Compacta'!C:F,3,0)</f>
        <v>AQUAREA, módulo para conexión a internet</v>
      </c>
      <c r="E150" s="871">
        <f>VLOOKUP(C150,'Tarifa Compacta'!C:F,4,0)</f>
        <v>152</v>
      </c>
      <c r="F150" s="615"/>
      <c r="G150" s="618"/>
    </row>
    <row r="151" spans="1:7" s="1" customFormat="1" ht="39.950000000000003" customHeight="1">
      <c r="B151" s="28" t="str">
        <f>'Títulos y textos'!A61</f>
        <v>SISTEMA BIBLOC AQUAREA SERIE K (R32)</v>
      </c>
      <c r="C151" s="28"/>
      <c r="D151" s="29"/>
      <c r="E151" s="30"/>
    </row>
    <row r="152" spans="1:7" ht="18.75">
      <c r="B152" s="66" t="str">
        <f>_xlfn.XLOOKUP(C152,'Tarifa Compacta'!C:C,'Tarifa Compacta'!B:B,"",0,1)</f>
        <v>4010869384971</v>
      </c>
      <c r="C152" s="21" t="s">
        <v>955</v>
      </c>
      <c r="D152" s="4" t="str">
        <f>VLOOKUP(C152,'Tarifa Compacta'!C:F,3,0)</f>
        <v>Bibloc 3kW monofásico res. 3kW</v>
      </c>
      <c r="E152" s="15">
        <f>VLOOKUP(C152,'Tarifa Compacta'!C:F,4,0)</f>
        <v>5323</v>
      </c>
      <c r="G152" s="173"/>
    </row>
    <row r="153" spans="1:7" ht="18">
      <c r="B153" s="5" t="str">
        <f>_xlfn.XLOOKUP(C153,'Tarifa Compacta'!C:C,'Tarifa Compacta'!B:B,"",0,1)</f>
        <v>5025232944033</v>
      </c>
      <c r="C153" s="71" t="s">
        <v>53</v>
      </c>
      <c r="D153" s="4" t="str">
        <f>VLOOKUP(C153,'Tarifa Compacta'!C:F,3,0)</f>
        <v>Unidad interior Bibloc monofásica Serie K</v>
      </c>
      <c r="E153" s="174">
        <f>VLOOKUP(C153,'Tarifa Compacta'!C:F,4,0)</f>
        <v>3335</v>
      </c>
    </row>
    <row r="154" spans="1:7" ht="18">
      <c r="B154" s="5" t="str">
        <f>_xlfn.XLOOKUP(C154,'Tarifa Compacta'!C:C,'Tarifa Compacta'!B:B,"",0,1)</f>
        <v>5025232944446</v>
      </c>
      <c r="C154" s="71" t="s">
        <v>37</v>
      </c>
      <c r="D154" s="4" t="str">
        <f>VLOOKUP(C154,'Tarifa Compacta'!C:F,3,0)</f>
        <v>Unidad exterior 3kW monofásica R32</v>
      </c>
      <c r="E154" s="174">
        <f>VLOOKUP(C154,'Tarifa Compacta'!C:F,4,0)</f>
        <v>1836</v>
      </c>
    </row>
    <row r="155" spans="1:7" ht="18">
      <c r="B155" s="63" t="str">
        <f>_xlfn.XLOOKUP(C155,'Tarifa Compacta'!C:C,'Tarifa Compacta'!B:B,"",0,1)</f>
        <v>5025232932061</v>
      </c>
      <c r="C155" s="72" t="s">
        <v>91</v>
      </c>
      <c r="D155" s="26" t="str">
        <f>VLOOKUP(C155,'Tarifa Compacta'!C:F,3,0)</f>
        <v>AQUAREA, módulo para conexión a internet</v>
      </c>
      <c r="E155" s="175">
        <f>VLOOKUP(C155,'Tarifa Compacta'!C:F,4,0)</f>
        <v>152</v>
      </c>
    </row>
    <row r="156" spans="1:7" ht="18.75">
      <c r="B156" s="66" t="str">
        <f>_xlfn.XLOOKUP(C156,'Tarifa Compacta'!C:C,'Tarifa Compacta'!B:B,"",0,1)</f>
        <v>4010869385053</v>
      </c>
      <c r="C156" s="21" t="s">
        <v>957</v>
      </c>
      <c r="D156" s="4" t="str">
        <f>VLOOKUP(C156,'Tarifa Compacta'!C:F,3,0)</f>
        <v>Bibloc 5kW monofásico res. 3kW</v>
      </c>
      <c r="E156" s="15">
        <f>VLOOKUP(C156,'Tarifa Compacta'!C:F,4,0)</f>
        <v>5532</v>
      </c>
      <c r="G156" s="173"/>
    </row>
    <row r="157" spans="1:7" ht="18">
      <c r="B157" s="5" t="str">
        <f>_xlfn.XLOOKUP(C157,'Tarifa Compacta'!C:C,'Tarifa Compacta'!B:B,"",0,1)</f>
        <v>5025232944033</v>
      </c>
      <c r="C157" s="71" t="s">
        <v>53</v>
      </c>
      <c r="D157" s="4" t="str">
        <f>VLOOKUP(C157,'Tarifa Compacta'!C:F,3,0)</f>
        <v>Unidad interior Bibloc monofásica Serie K</v>
      </c>
      <c r="E157" s="174">
        <f>VLOOKUP(C157,'Tarifa Compacta'!C:F,4,0)</f>
        <v>3335</v>
      </c>
    </row>
    <row r="158" spans="1:7" ht="18">
      <c r="B158" s="5" t="str">
        <f>_xlfn.XLOOKUP(C158,'Tarifa Compacta'!C:C,'Tarifa Compacta'!B:B,"",0,1)</f>
        <v>5025232943760</v>
      </c>
      <c r="C158" s="71" t="s">
        <v>38</v>
      </c>
      <c r="D158" s="4" t="str">
        <f>VLOOKUP(C158,'Tarifa Compacta'!C:F,3,0)</f>
        <v>Unidad exterior 5kW monofásica R32</v>
      </c>
      <c r="E158" s="174">
        <f>VLOOKUP(C158,'Tarifa Compacta'!C:F,4,0)</f>
        <v>2045</v>
      </c>
    </row>
    <row r="159" spans="1:7" ht="18">
      <c r="B159" s="63" t="str">
        <f>_xlfn.XLOOKUP(C159,'Tarifa Compacta'!C:C,'Tarifa Compacta'!B:B,"",0,1)</f>
        <v>5025232932061</v>
      </c>
      <c r="C159" s="72" t="s">
        <v>91</v>
      </c>
      <c r="D159" s="26" t="str">
        <f>VLOOKUP(C159,'Tarifa Compacta'!C:F,3,0)</f>
        <v>AQUAREA, módulo para conexión a internet</v>
      </c>
      <c r="E159" s="175">
        <f>VLOOKUP(C159,'Tarifa Compacta'!C:F,4,0)</f>
        <v>152</v>
      </c>
    </row>
    <row r="160" spans="1:7" ht="18.75">
      <c r="B160" s="66" t="str">
        <f>_xlfn.XLOOKUP(C160,'Tarifa Compacta'!C:C,'Tarifa Compacta'!B:B,"",0,1)</f>
        <v>4010869385015</v>
      </c>
      <c r="C160" s="21" t="s">
        <v>960</v>
      </c>
      <c r="D160" s="4" t="str">
        <f>VLOOKUP(C160,'Tarifa Compacta'!C:F,3,0)</f>
        <v>Bibloc 7kW monofásico res. 3kW</v>
      </c>
      <c r="E160" s="15">
        <f>VLOOKUP(C160,'Tarifa Compacta'!C:F,4,0)</f>
        <v>6066</v>
      </c>
    </row>
    <row r="161" spans="2:7" ht="18">
      <c r="B161" s="5" t="str">
        <f>_xlfn.XLOOKUP(C161,'Tarifa Compacta'!C:C,'Tarifa Compacta'!B:B,"",0,1)</f>
        <v>5025232944033</v>
      </c>
      <c r="C161" s="71" t="s">
        <v>53</v>
      </c>
      <c r="D161" s="4" t="str">
        <f>VLOOKUP(C161,'Tarifa Compacta'!C:F,3,0)</f>
        <v>Unidad interior Bibloc monofásica Serie K</v>
      </c>
      <c r="E161" s="174">
        <f>VLOOKUP(C161,'Tarifa Compacta'!C:F,4,0)</f>
        <v>3335</v>
      </c>
    </row>
    <row r="162" spans="2:7" ht="18">
      <c r="B162" s="5" t="str">
        <f>_xlfn.XLOOKUP(C162,'Tarifa Compacta'!C:C,'Tarifa Compacta'!B:B,"",0,1)</f>
        <v>5025232943777</v>
      </c>
      <c r="C162" s="71" t="s">
        <v>39</v>
      </c>
      <c r="D162" s="4" t="str">
        <f>VLOOKUP(C162,'Tarifa Compacta'!C:F,3,0)</f>
        <v>Unidad exterior 7kW monofásica R32</v>
      </c>
      <c r="E162" s="174">
        <f>VLOOKUP(C162,'Tarifa Compacta'!C:F,4,0)</f>
        <v>2579</v>
      </c>
    </row>
    <row r="163" spans="2:7" ht="18">
      <c r="B163" s="63" t="str">
        <f>_xlfn.XLOOKUP(C163,'Tarifa Compacta'!C:C,'Tarifa Compacta'!B:B,"",0,1)</f>
        <v>5025232932061</v>
      </c>
      <c r="C163" s="72" t="s">
        <v>91</v>
      </c>
      <c r="D163" s="26" t="str">
        <f>VLOOKUP(C163,'Tarifa Compacta'!C:F,3,0)</f>
        <v>AQUAREA, módulo para conexión a internet</v>
      </c>
      <c r="E163" s="175">
        <f>VLOOKUP(C163,'Tarifa Compacta'!C:F,4,0)</f>
        <v>152</v>
      </c>
    </row>
    <row r="164" spans="2:7" ht="18.75">
      <c r="B164" s="66" t="str">
        <f>_xlfn.XLOOKUP(C164,'Tarifa Compacta'!C:C,'Tarifa Compacta'!B:B,"",0,1)</f>
        <v>4010869385022</v>
      </c>
      <c r="C164" s="21" t="s">
        <v>964</v>
      </c>
      <c r="D164" s="4" t="str">
        <f>VLOOKUP(C164,'Tarifa Compacta'!C:F,3,0)</f>
        <v>Bibloc 9kW monofásico res. 3kW</v>
      </c>
      <c r="E164" s="15">
        <f>VLOOKUP(C164,'Tarifa Compacta'!C:F,4,0)</f>
        <v>6440</v>
      </c>
    </row>
    <row r="165" spans="2:7" ht="18">
      <c r="B165" s="5" t="str">
        <f>_xlfn.XLOOKUP(C165,'Tarifa Compacta'!C:C,'Tarifa Compacta'!B:B,"",0,1)</f>
        <v>5025232944033</v>
      </c>
      <c r="C165" s="71" t="s">
        <v>53</v>
      </c>
      <c r="D165" s="4" t="str">
        <f>VLOOKUP(C165,'Tarifa Compacta'!C:F,3,0)</f>
        <v>Unidad interior Bibloc monofásica Serie K</v>
      </c>
      <c r="E165" s="174">
        <f>VLOOKUP(C165,'Tarifa Compacta'!C:F,4,0)</f>
        <v>3335</v>
      </c>
    </row>
    <row r="166" spans="2:7" ht="18">
      <c r="B166" s="5" t="str">
        <f>_xlfn.XLOOKUP(C166,'Tarifa Compacta'!C:C,'Tarifa Compacta'!B:B,"",0,1)</f>
        <v>5025232943784</v>
      </c>
      <c r="C166" s="71" t="s">
        <v>40</v>
      </c>
      <c r="D166" s="4" t="str">
        <f>VLOOKUP(C166,'Tarifa Compacta'!C:F,3,0)</f>
        <v>Unidad exterior 9kW monofásica R32</v>
      </c>
      <c r="E166" s="174">
        <f>VLOOKUP(C166,'Tarifa Compacta'!C:F,4,0)</f>
        <v>2953</v>
      </c>
    </row>
    <row r="167" spans="2:7" ht="18">
      <c r="B167" s="63" t="str">
        <f>_xlfn.XLOOKUP(C167,'Tarifa Compacta'!C:C,'Tarifa Compacta'!B:B,"",0,1)</f>
        <v>5025232932061</v>
      </c>
      <c r="C167" s="72" t="s">
        <v>91</v>
      </c>
      <c r="D167" s="26" t="str">
        <f>VLOOKUP(C167,'Tarifa Compacta'!C:F,3,0)</f>
        <v>AQUAREA, módulo para conexión a internet</v>
      </c>
      <c r="E167" s="175">
        <f>VLOOKUP(C167,'Tarifa Compacta'!C:F,4,0)</f>
        <v>152</v>
      </c>
    </row>
    <row r="168" spans="2:7" ht="18.75">
      <c r="B168" s="669" t="str">
        <f>_xlfn.XLOOKUP(C168,'Tarifa Compacta'!C:C,'Tarifa Compacta'!B:B,"",0,1)</f>
        <v>-</v>
      </c>
      <c r="C168" s="685" t="s">
        <v>2829</v>
      </c>
      <c r="D168" s="668" t="str">
        <f>VLOOKUP(C168,'Tarifa Compacta'!C:F,3,0)</f>
        <v>Bibloc 12kW monofásico res. 3kW - ¡Disponible a partir de febrero '25!</v>
      </c>
      <c r="E168" s="686">
        <f>VLOOKUP(C168,'Tarifa Compacta'!C:F,4,0)</f>
        <v>8306</v>
      </c>
    </row>
    <row r="169" spans="2:7" ht="18">
      <c r="B169" s="683" t="str">
        <f>_xlfn.XLOOKUP(C169,'Tarifa Compacta'!C:C,'Tarifa Compacta'!B:B,"",0,1)</f>
        <v>5025232960255</v>
      </c>
      <c r="C169" s="665" t="s">
        <v>54</v>
      </c>
      <c r="D169" s="674" t="str">
        <f>VLOOKUP(C169,'Tarifa Compacta'!C:F,3,0)</f>
        <v>Unidad interior Bibloc monofásica Serie K ¡Disponible a partir de febrero '25!</v>
      </c>
      <c r="E169" s="667">
        <f>VLOOKUP(C169,'Tarifa Compacta'!C:F,4,0)</f>
        <v>3980</v>
      </c>
    </row>
    <row r="170" spans="2:7" ht="18">
      <c r="B170" s="683" t="str">
        <f>_xlfn.XLOOKUP(C170,'Tarifa Compacta'!C:C,'Tarifa Compacta'!B:B,"",0,1)</f>
        <v>5025232960293</v>
      </c>
      <c r="C170" s="665" t="s">
        <v>41</v>
      </c>
      <c r="D170" s="674" t="str">
        <f>VLOOKUP(C170,'Tarifa Compacta'!C:F,3,0)</f>
        <v>Unidad exterior 12kW monofásica R32 ¡Disponible a partir de febrero '25!</v>
      </c>
      <c r="E170" s="667">
        <f>VLOOKUP(C170,'Tarifa Compacta'!C:F,4,0)</f>
        <v>4174</v>
      </c>
    </row>
    <row r="171" spans="2:7" ht="18">
      <c r="B171" s="664" t="str">
        <f>_xlfn.XLOOKUP(C171,'Tarifa Compacta'!C:C,'Tarifa Compacta'!B:B,"",0,1)</f>
        <v>5025232932061</v>
      </c>
      <c r="C171" s="670" t="s">
        <v>91</v>
      </c>
      <c r="D171" s="671" t="str">
        <f>VLOOKUP(C171,'Tarifa Compacta'!C:F,3,0)</f>
        <v>AQUAREA, módulo para conexión a internet</v>
      </c>
      <c r="E171" s="672">
        <f>VLOOKUP(C171,'Tarifa Compacta'!C:F,4,0)</f>
        <v>152</v>
      </c>
    </row>
    <row r="172" spans="2:7" ht="18.75">
      <c r="B172" s="66" t="str">
        <f>_xlfn.XLOOKUP(C172,'Tarifa Compacta'!C:C,'Tarifa Compacta'!B:B,"",0,1)</f>
        <v>-</v>
      </c>
      <c r="C172" s="21" t="s">
        <v>4204</v>
      </c>
      <c r="D172" s="4" t="str">
        <f>VLOOKUP(C172,'Tarifa Compacta'!C:F,3,0)</f>
        <v>Bibloc 9kW trifásico res. 3kW</v>
      </c>
      <c r="E172" s="15">
        <f>VLOOKUP(C172,'Tarifa Compacta'!C:F,4,0)</f>
        <v>7625</v>
      </c>
      <c r="G172" s="173"/>
    </row>
    <row r="173" spans="2:7" ht="18">
      <c r="B173" s="5" t="str">
        <f>_xlfn.XLOOKUP(C173,'Tarifa Compacta'!C:C,'Tarifa Compacta'!B:B,"",0,1)</f>
        <v>5025232960231</v>
      </c>
      <c r="C173" s="71" t="s">
        <v>2727</v>
      </c>
      <c r="D173" s="4" t="str">
        <f>VLOOKUP(C173,'Tarifa Compacta'!C:F,3,0)</f>
        <v>Unidad interior Bibloc trifásica Serie K</v>
      </c>
      <c r="E173" s="174">
        <f>VLOOKUP(C173,'Tarifa Compacta'!C:F,4,0)</f>
        <v>3700</v>
      </c>
    </row>
    <row r="174" spans="2:7" ht="18">
      <c r="B174" s="5" t="str">
        <f>_xlfn.XLOOKUP(C174,'Tarifa Compacta'!C:C,'Tarifa Compacta'!B:B,"",0,1)</f>
        <v>5025232960286</v>
      </c>
      <c r="C174" s="71" t="s">
        <v>2730</v>
      </c>
      <c r="D174" s="4" t="str">
        <f>VLOOKUP(C174,'Tarifa Compacta'!C:F,3,0)</f>
        <v>Unidad exterior 9kW trifásica R32</v>
      </c>
      <c r="E174" s="174">
        <f>VLOOKUP(C174,'Tarifa Compacta'!C:F,4,0)</f>
        <v>3773</v>
      </c>
    </row>
    <row r="175" spans="2:7" ht="18">
      <c r="B175" s="63" t="str">
        <f>_xlfn.XLOOKUP(C175,'Tarifa Compacta'!C:C,'Tarifa Compacta'!B:B,"",0,1)</f>
        <v>5025232932061</v>
      </c>
      <c r="C175" s="72" t="s">
        <v>91</v>
      </c>
      <c r="D175" s="26" t="str">
        <f>VLOOKUP(C175,'Tarifa Compacta'!C:F,3,0)</f>
        <v>AQUAREA, módulo para conexión a internet</v>
      </c>
      <c r="E175" s="175">
        <f>VLOOKUP(C175,'Tarifa Compacta'!C:F,4,0)</f>
        <v>152</v>
      </c>
    </row>
    <row r="176" spans="2:7" ht="18.75">
      <c r="B176" s="66" t="str">
        <f>_xlfn.XLOOKUP(C176,'Tarifa Compacta'!C:C,'Tarifa Compacta'!B:B,"",0,1)</f>
        <v>-</v>
      </c>
      <c r="C176" s="21" t="s">
        <v>4205</v>
      </c>
      <c r="D176" s="4" t="str">
        <f>VLOOKUP(C176,'Tarifa Compacta'!C:F,3,0)</f>
        <v>Bibloc 12kW trifásico res. 9kW</v>
      </c>
      <c r="E176" s="15">
        <f>VLOOKUP(C176,'Tarifa Compacta'!C:F,4,0)</f>
        <v>9318</v>
      </c>
    </row>
    <row r="177" spans="2:5" ht="18">
      <c r="B177" s="5" t="str">
        <f>_xlfn.XLOOKUP(C177,'Tarifa Compacta'!C:C,'Tarifa Compacta'!B:B,"",0,1)</f>
        <v>5025232960262</v>
      </c>
      <c r="C177" s="71" t="s">
        <v>2728</v>
      </c>
      <c r="D177" s="4" t="str">
        <f>VLOOKUP(C177,'Tarifa Compacta'!C:F,3,0)</f>
        <v>Unidad interior Bibloc trifásica Serie K</v>
      </c>
      <c r="E177" s="174">
        <f>VLOOKUP(C177,'Tarifa Compacta'!C:F,4,0)</f>
        <v>4259</v>
      </c>
    </row>
    <row r="178" spans="2:5" ht="18">
      <c r="B178" s="5" t="str">
        <f>_xlfn.XLOOKUP(C178,'Tarifa Compacta'!C:C,'Tarifa Compacta'!B:B,"",0,1)</f>
        <v>5025232960309</v>
      </c>
      <c r="C178" s="71" t="s">
        <v>2731</v>
      </c>
      <c r="D178" s="4" t="str">
        <f>VLOOKUP(C178,'Tarifa Compacta'!C:F,3,0)</f>
        <v>Unidad exterior 12kW trifásica R32</v>
      </c>
      <c r="E178" s="174">
        <f>VLOOKUP(C178,'Tarifa Compacta'!C:F,4,0)</f>
        <v>4907</v>
      </c>
    </row>
    <row r="179" spans="2:5" ht="18">
      <c r="B179" s="63" t="str">
        <f>_xlfn.XLOOKUP(C179,'Tarifa Compacta'!C:C,'Tarifa Compacta'!B:B,"",0,1)</f>
        <v>5025232932061</v>
      </c>
      <c r="C179" s="72" t="s">
        <v>91</v>
      </c>
      <c r="D179" s="26" t="str">
        <f>VLOOKUP(C179,'Tarifa Compacta'!C:F,3,0)</f>
        <v>AQUAREA, módulo para conexión a internet</v>
      </c>
      <c r="E179" s="175">
        <f>VLOOKUP(C179,'Tarifa Compacta'!C:F,4,0)</f>
        <v>152</v>
      </c>
    </row>
    <row r="180" spans="2:5" ht="18.75">
      <c r="B180" s="66" t="str">
        <f>_xlfn.XLOOKUP(C180,'Tarifa Compacta'!C:C,'Tarifa Compacta'!B:B,"",0,1)</f>
        <v>-</v>
      </c>
      <c r="C180" s="21" t="s">
        <v>4206</v>
      </c>
      <c r="D180" s="4" t="str">
        <f>VLOOKUP(C180,'Tarifa Compacta'!C:F,3,0)</f>
        <v>Bibloc 16kW trifásico res. 9kW</v>
      </c>
      <c r="E180" s="15">
        <f>VLOOKUP(C180,'Tarifa Compacta'!C:F,4,0)</f>
        <v>10616</v>
      </c>
    </row>
    <row r="181" spans="2:5" ht="18">
      <c r="B181" s="5" t="str">
        <f>_xlfn.XLOOKUP(C181,'Tarifa Compacta'!C:C,'Tarifa Compacta'!B:B,"",0,1)</f>
        <v>5025232960279</v>
      </c>
      <c r="C181" s="71" t="s">
        <v>2729</v>
      </c>
      <c r="D181" s="4" t="str">
        <f>VLOOKUP(C181,'Tarifa Compacta'!C:F,3,0)</f>
        <v>Unidad interior Bibloc trifásica Serie K</v>
      </c>
      <c r="E181" s="174">
        <f>VLOOKUP(C181,'Tarifa Compacta'!C:F,4,0)</f>
        <v>4615</v>
      </c>
    </row>
    <row r="182" spans="2:5" ht="18">
      <c r="B182" s="5" t="str">
        <f>_xlfn.XLOOKUP(C182,'Tarifa Compacta'!C:C,'Tarifa Compacta'!B:B,"",0,1)</f>
        <v>5025232960316</v>
      </c>
      <c r="C182" s="71" t="s">
        <v>2732</v>
      </c>
      <c r="D182" s="4" t="str">
        <f>VLOOKUP(C182,'Tarifa Compacta'!C:F,3,0)</f>
        <v>Unidad exterior 16kW trifásica R32</v>
      </c>
      <c r="E182" s="174">
        <f>VLOOKUP(C182,'Tarifa Compacta'!C:F,4,0)</f>
        <v>5849</v>
      </c>
    </row>
    <row r="183" spans="2:5" ht="18">
      <c r="B183" s="63" t="str">
        <f>_xlfn.XLOOKUP(C183,'Tarifa Compacta'!C:C,'Tarifa Compacta'!B:B,"",0,1)</f>
        <v>5025232932061</v>
      </c>
      <c r="C183" s="72" t="s">
        <v>91</v>
      </c>
      <c r="D183" s="26" t="str">
        <f>VLOOKUP(C183,'Tarifa Compacta'!C:F,3,0)</f>
        <v>AQUAREA, módulo para conexión a internet</v>
      </c>
      <c r="E183" s="175">
        <f>VLOOKUP(C183,'Tarifa Compacta'!C:F,4,0)</f>
        <v>152</v>
      </c>
    </row>
    <row r="184" spans="2:5" ht="18">
      <c r="B184" s="563"/>
      <c r="C184" s="564"/>
      <c r="D184" s="565"/>
      <c r="E184" s="566"/>
    </row>
    <row r="185" spans="2:5" s="1" customFormat="1" ht="39.950000000000003" customHeight="1">
      <c r="B185" s="567" t="str">
        <f>'Títulos y textos'!A24</f>
        <v>SISTEMA DE POTENCIA CONTINUA (T-Cap)</v>
      </c>
      <c r="C185" s="567"/>
      <c r="D185" s="568"/>
      <c r="E185" s="569"/>
    </row>
    <row r="186" spans="2:5" ht="9.9499999999999993" customHeight="1">
      <c r="B186" s="11"/>
      <c r="C186" s="12"/>
      <c r="D186" s="13"/>
      <c r="E186" s="74"/>
    </row>
    <row r="187" spans="2:5" s="1" customFormat="1" ht="39.950000000000003" customHeight="1">
      <c r="B187" s="28" t="str">
        <f>'Títulos y textos'!A56</f>
        <v>SISTEMA ALL IN ONE 185 L COMPACT AQUAREA SERIE K (R32)</v>
      </c>
      <c r="C187" s="28"/>
      <c r="D187" s="29"/>
      <c r="E187" s="30"/>
    </row>
    <row r="188" spans="2:5" ht="18.75">
      <c r="B188" s="66" t="str">
        <f>_xlfn.XLOOKUP(C188,'Tarifa Compacta'!C:C,'Tarifa Compacta'!B:B,"",0,1)</f>
        <v>4010869383325</v>
      </c>
      <c r="C188" s="21" t="s">
        <v>929</v>
      </c>
      <c r="D188" s="4" t="str">
        <f>VLOOKUP(C188,'Tarifa Compacta'!C:F,3,0)</f>
        <v>All in One 185L 9 kW Monofásico resist. de 6kW</v>
      </c>
      <c r="E188" s="15">
        <f>VLOOKUP(C188,'Tarifa Compacta'!C:F,4,0)</f>
        <v>10239.900000000001</v>
      </c>
    </row>
    <row r="189" spans="2:5" ht="18">
      <c r="B189" s="5" t="str">
        <f>_xlfn.XLOOKUP(C189,'Tarifa Compacta'!C:C,'Tarifa Compacta'!B:B,"",0,1)</f>
        <v>5025232943999</v>
      </c>
      <c r="C189" s="71" t="s">
        <v>49</v>
      </c>
      <c r="D189" s="4" t="str">
        <f>VLOOKUP(C189,'Tarifa Compacta'!C:F,3,0)</f>
        <v>All in One Compact 185L res 6kW</v>
      </c>
      <c r="E189" s="174">
        <f>VLOOKUP(C189,'Tarifa Compacta'!C:F,4,0)</f>
        <v>5679.9000000000005</v>
      </c>
    </row>
    <row r="190" spans="2:5" ht="18">
      <c r="B190" s="5" t="str">
        <f>_xlfn.XLOOKUP(C190,'Tarifa Compacta'!C:C,'Tarifa Compacta'!B:B,"",0,1)</f>
        <v>5025232943791</v>
      </c>
      <c r="C190" s="71" t="s">
        <v>42</v>
      </c>
      <c r="D190" s="4" t="str">
        <f>VLOOKUP(C190,'Tarifa Compacta'!C:F,3,0)</f>
        <v>Unidad exterior 9kW monofásica R32</v>
      </c>
      <c r="E190" s="174">
        <f>VLOOKUP(C190,'Tarifa Compacta'!C:F,4,0)</f>
        <v>4408</v>
      </c>
    </row>
    <row r="191" spans="2:5" ht="18">
      <c r="B191" s="63" t="str">
        <f>_xlfn.XLOOKUP(C191,'Tarifa Compacta'!C:C,'Tarifa Compacta'!B:B,"",0,1)</f>
        <v>5025232932061</v>
      </c>
      <c r="C191" s="72" t="s">
        <v>91</v>
      </c>
      <c r="D191" s="26" t="str">
        <f>VLOOKUP(C191,'Tarifa Compacta'!C:F,3,0)</f>
        <v>AQUAREA, módulo para conexión a internet</v>
      </c>
      <c r="E191" s="175">
        <f>VLOOKUP(C191,'Tarifa Compacta'!C:F,4,0)</f>
        <v>152</v>
      </c>
    </row>
    <row r="192" spans="2:5" ht="18.75">
      <c r="B192" s="66" t="str">
        <f>_xlfn.XLOOKUP(C192,'Tarifa Compacta'!C:C,'Tarifa Compacta'!B:B,"",0,1)</f>
        <v>4010869383486</v>
      </c>
      <c r="C192" s="21" t="s">
        <v>935</v>
      </c>
      <c r="D192" s="4" t="str">
        <f>VLOOKUP(C192,'Tarifa Compacta'!C:F,3,0)</f>
        <v>All in One 185L 12 kW Monofásico resist. de 6kW</v>
      </c>
      <c r="E192" s="15">
        <f>VLOOKUP(C192,'Tarifa Compacta'!C:F,4,0)</f>
        <v>11030.900000000001</v>
      </c>
    </row>
    <row r="193" spans="2:5" ht="18">
      <c r="B193" s="5" t="str">
        <f>_xlfn.XLOOKUP(C193,'Tarifa Compacta'!C:C,'Tarifa Compacta'!B:B,"",0,1)</f>
        <v>5025232943999</v>
      </c>
      <c r="C193" s="71" t="s">
        <v>49</v>
      </c>
      <c r="D193" s="4" t="str">
        <f>VLOOKUP(C193,'Tarifa Compacta'!C:F,3,0)</f>
        <v>All in One Compact 185L res 6kW</v>
      </c>
      <c r="E193" s="174">
        <f>VLOOKUP(C193,'Tarifa Compacta'!C:F,4,0)</f>
        <v>5679.9000000000005</v>
      </c>
    </row>
    <row r="194" spans="2:5" ht="18">
      <c r="B194" s="5" t="str">
        <f>_xlfn.XLOOKUP(C194,'Tarifa Compacta'!C:C,'Tarifa Compacta'!B:B,"",0,1)</f>
        <v>5025232943814</v>
      </c>
      <c r="C194" s="71" t="s">
        <v>43</v>
      </c>
      <c r="D194" s="4" t="str">
        <f>VLOOKUP(C194,'Tarifa Compacta'!C:F,3,0)</f>
        <v>Unidad exterior 12kW monofásica R32</v>
      </c>
      <c r="E194" s="174">
        <f>VLOOKUP(C194,'Tarifa Compacta'!C:F,4,0)</f>
        <v>5199</v>
      </c>
    </row>
    <row r="195" spans="2:5" ht="18">
      <c r="B195" s="63" t="str">
        <f>_xlfn.XLOOKUP(C195,'Tarifa Compacta'!C:C,'Tarifa Compacta'!B:B,"",0,1)</f>
        <v>5025232932061</v>
      </c>
      <c r="C195" s="72" t="s">
        <v>91</v>
      </c>
      <c r="D195" s="26" t="str">
        <f>VLOOKUP(C195,'Tarifa Compacta'!C:F,3,0)</f>
        <v>AQUAREA, módulo para conexión a internet</v>
      </c>
      <c r="E195" s="175">
        <f>VLOOKUP(C195,'Tarifa Compacta'!C:F,4,0)</f>
        <v>152</v>
      </c>
    </row>
    <row r="196" spans="2:5" ht="18.75">
      <c r="B196" s="66" t="str">
        <f>_xlfn.XLOOKUP(C196,'Tarifa Compacta'!C:C,'Tarifa Compacta'!B:B,"",0,1)</f>
        <v>4010869385114</v>
      </c>
      <c r="C196" s="21" t="s">
        <v>931</v>
      </c>
      <c r="D196" s="4" t="str">
        <f>VLOOKUP(C196,'Tarifa Compacta'!C:F,3,0)</f>
        <v>All in One 185L 9 kW Trifásico resist. de 9kW</v>
      </c>
      <c r="E196" s="15">
        <f>VLOOKUP(C196,'Tarifa Compacta'!C:F,4,0)</f>
        <v>12357</v>
      </c>
    </row>
    <row r="197" spans="2:5" ht="18">
      <c r="B197" s="5" t="str">
        <f>_xlfn.XLOOKUP(C197,'Tarifa Compacta'!C:C,'Tarifa Compacta'!B:B,"",0,1)</f>
        <v>5025232946785</v>
      </c>
      <c r="C197" s="71" t="s">
        <v>51</v>
      </c>
      <c r="D197" s="4" t="str">
        <f>VLOOKUP(C197,'Tarifa Compacta'!C:F,3,0)</f>
        <v>All in One Compact 185L res 9kW</v>
      </c>
      <c r="E197" s="174">
        <f>VLOOKUP(C197,'Tarifa Compacta'!C:F,4,0)</f>
        <v>6696</v>
      </c>
    </row>
    <row r="198" spans="2:5" ht="18">
      <c r="B198" s="5" t="str">
        <f>_xlfn.XLOOKUP(C198,'Tarifa Compacta'!C:C,'Tarifa Compacta'!B:B,"",0,1)</f>
        <v>5025232943807</v>
      </c>
      <c r="C198" s="71" t="s">
        <v>44</v>
      </c>
      <c r="D198" s="4" t="str">
        <f>VLOOKUP(C198,'Tarifa Compacta'!C:F,3,0)</f>
        <v>Unidad exterior 9kW trifásica R32</v>
      </c>
      <c r="E198" s="394">
        <f>VLOOKUP(C198,'Tarifa Compacta'!C:F,4,0)</f>
        <v>5509</v>
      </c>
    </row>
    <row r="199" spans="2:5" ht="18">
      <c r="B199" s="63" t="str">
        <f>_xlfn.XLOOKUP(C199,'Tarifa Compacta'!C:C,'Tarifa Compacta'!B:B,"",0,1)</f>
        <v>5025232932061</v>
      </c>
      <c r="C199" s="72" t="s">
        <v>91</v>
      </c>
      <c r="D199" s="26" t="str">
        <f>VLOOKUP(C199,'Tarifa Compacta'!C:F,3,0)</f>
        <v>AQUAREA, módulo para conexión a internet</v>
      </c>
      <c r="E199" s="176">
        <f>VLOOKUP(C199,'Tarifa Compacta'!C:F,4,0)</f>
        <v>152</v>
      </c>
    </row>
    <row r="200" spans="2:5" ht="18.75">
      <c r="B200" s="66" t="str">
        <f>_xlfn.XLOOKUP(C200,'Tarifa Compacta'!C:C,'Tarifa Compacta'!B:B,"",0,1)</f>
        <v>4010869385091</v>
      </c>
      <c r="C200" s="21" t="s">
        <v>937</v>
      </c>
      <c r="D200" s="4" t="str">
        <f>VLOOKUP(C200,'Tarifa Compacta'!C:F,3,0)</f>
        <v>All in One 185L 12 kW Trifásico resist. de 9kW</v>
      </c>
      <c r="E200" s="15">
        <f>VLOOKUP(C200,'Tarifa Compacta'!C:F,4,0)</f>
        <v>12630</v>
      </c>
    </row>
    <row r="201" spans="2:5" ht="18">
      <c r="B201" s="5" t="str">
        <f>_xlfn.XLOOKUP(C201,'Tarifa Compacta'!C:C,'Tarifa Compacta'!B:B,"",0,1)</f>
        <v>5025232946785</v>
      </c>
      <c r="C201" s="71" t="s">
        <v>51</v>
      </c>
      <c r="D201" s="4" t="str">
        <f>VLOOKUP(C201,'Tarifa Compacta'!C:F,3,0)</f>
        <v>All in One Compact 185L res 9kW</v>
      </c>
      <c r="E201" s="174">
        <f>VLOOKUP(C201,'Tarifa Compacta'!C:F,4,0)</f>
        <v>6696</v>
      </c>
    </row>
    <row r="202" spans="2:5" ht="18">
      <c r="B202" s="5" t="str">
        <f>_xlfn.XLOOKUP(C202,'Tarifa Compacta'!C:C,'Tarifa Compacta'!B:B,"",0,1)</f>
        <v>5025232943821</v>
      </c>
      <c r="C202" s="71" t="s">
        <v>45</v>
      </c>
      <c r="D202" s="4" t="str">
        <f>VLOOKUP(C202,'Tarifa Compacta'!C:F,3,0)</f>
        <v>Unidad exterior 12kW trifásica R32</v>
      </c>
      <c r="E202" s="174">
        <f>VLOOKUP(C202,'Tarifa Compacta'!C:F,4,0)</f>
        <v>5782</v>
      </c>
    </row>
    <row r="203" spans="2:5" ht="18">
      <c r="B203" s="63" t="str">
        <f>_xlfn.XLOOKUP(C203,'Tarifa Compacta'!C:C,'Tarifa Compacta'!B:B,"",0,1)</f>
        <v>5025232932061</v>
      </c>
      <c r="C203" s="72" t="s">
        <v>91</v>
      </c>
      <c r="D203" s="26" t="str">
        <f>VLOOKUP(C203,'Tarifa Compacta'!C:F,3,0)</f>
        <v>AQUAREA, módulo para conexión a internet</v>
      </c>
      <c r="E203" s="175">
        <f>VLOOKUP(C203,'Tarifa Compacta'!C:F,4,0)</f>
        <v>152</v>
      </c>
    </row>
    <row r="204" spans="2:5" ht="18.75">
      <c r="B204" s="778" t="str">
        <f>_xlfn.XLOOKUP(C204,'Tarifa Compacta'!C:C,'Tarifa Compacta'!B:B,"",0,1)</f>
        <v>-</v>
      </c>
      <c r="C204" s="865" t="s">
        <v>2830</v>
      </c>
      <c r="D204" s="875" t="str">
        <f>VLOOKUP(C204,'Tarifa Compacta'!C:F,3,0)</f>
        <v>All in One 185L 16kW Trifásico resist. de 9kW ¡Novedad!</v>
      </c>
      <c r="E204" s="876">
        <f>VLOOKUP(C204,'Tarifa Compacta'!C:F,4,0)</f>
        <v>14282</v>
      </c>
    </row>
    <row r="205" spans="2:5" ht="18">
      <c r="B205" s="592" t="str">
        <f>_xlfn.XLOOKUP(C205,'Tarifa Compacta'!C:C,'Tarifa Compacta'!B:B,"",0,1)</f>
        <v>5025232946808</v>
      </c>
      <c r="C205" s="739" t="s">
        <v>2723</v>
      </c>
      <c r="D205" s="344" t="str">
        <f>VLOOKUP(C205,'Tarifa Compacta'!C:F,3,0)</f>
        <v>All in One Compact 185L res 9kW</v>
      </c>
      <c r="E205" s="593">
        <f>VLOOKUP(C205,'Tarifa Compacta'!C:F,4,0)</f>
        <v>7355</v>
      </c>
    </row>
    <row r="206" spans="2:5" ht="18">
      <c r="B206" s="592" t="str">
        <f>_xlfn.XLOOKUP(C206,'Tarifa Compacta'!C:C,'Tarifa Compacta'!B:B,"",0,1)</f>
        <v>5025232951352</v>
      </c>
      <c r="C206" s="739" t="s">
        <v>2726</v>
      </c>
      <c r="D206" s="344" t="str">
        <f>VLOOKUP(C206,'Tarifa Compacta'!C:F,3,0)</f>
        <v>Unidad exterior 16kW trifásica R32</v>
      </c>
      <c r="E206" s="593">
        <f>VLOOKUP(C206,'Tarifa Compacta'!C:F,4,0)</f>
        <v>6775</v>
      </c>
    </row>
    <row r="207" spans="2:5" ht="18">
      <c r="B207" s="256" t="str">
        <f>_xlfn.XLOOKUP(C207,'Tarifa Compacta'!C:C,'Tarifa Compacta'!B:B,"",0,1)</f>
        <v>5025232932061</v>
      </c>
      <c r="C207" s="878" t="s">
        <v>91</v>
      </c>
      <c r="D207" s="347" t="str">
        <f>VLOOKUP(C207,'Tarifa Compacta'!C:F,3,0)</f>
        <v>AQUAREA, módulo para conexión a internet</v>
      </c>
      <c r="E207" s="594">
        <f>VLOOKUP(C207,'Tarifa Compacta'!C:F,4,0)</f>
        <v>152</v>
      </c>
    </row>
    <row r="208" spans="2:5" s="1" customFormat="1" ht="39.950000000000003" customHeight="1">
      <c r="B208" s="28" t="str">
        <f>'Títulos y textos'!A58</f>
        <v>SISTEMA ALL IN ONE 185 L COMPACT CON ÁNODO ELÉCTRICO AQUAREA SERIE K (R32)</v>
      </c>
      <c r="C208" s="28"/>
      <c r="D208" s="29"/>
      <c r="E208" s="30"/>
    </row>
    <row r="209" spans="2:5" ht="18.75">
      <c r="B209" s="66" t="str">
        <f>_xlfn.XLOOKUP(C209,'Tarifa Compacta'!C:C,'Tarifa Compacta'!B:B,"",0,1)</f>
        <v>4010869383530</v>
      </c>
      <c r="C209" s="21" t="s">
        <v>930</v>
      </c>
      <c r="D209" s="4" t="str">
        <f>VLOOKUP(C209,'Tarifa Compacta'!C:F,3,0)</f>
        <v>All in One 185L 9 kW Monofásico resist. de 6kW con ánodo eléctrico</v>
      </c>
      <c r="E209" s="15">
        <f>VLOOKUP(C209,'Tarifa Compacta'!C:F,4,0)</f>
        <v>10701.900000000001</v>
      </c>
    </row>
    <row r="210" spans="2:5" ht="18">
      <c r="B210" s="5" t="str">
        <f>_xlfn.XLOOKUP(C210,'Tarifa Compacta'!C:C,'Tarifa Compacta'!B:B,"",0,1)</f>
        <v>5025232946778</v>
      </c>
      <c r="C210" s="71" t="s">
        <v>50</v>
      </c>
      <c r="D210" s="4" t="str">
        <f>VLOOKUP(C210,'Tarifa Compacta'!C:F,3,0)</f>
        <v>All in One Compact 185L res 6kW ánodo eléctrico - ¡Ya disponible!</v>
      </c>
      <c r="E210" s="174">
        <f>VLOOKUP(C210,'Tarifa Compacta'!C:F,4,0)</f>
        <v>6141.9000000000005</v>
      </c>
    </row>
    <row r="211" spans="2:5" ht="18">
      <c r="B211" s="5" t="str">
        <f>_xlfn.XLOOKUP(C211,'Tarifa Compacta'!C:C,'Tarifa Compacta'!B:B,"",0,1)</f>
        <v>5025232943791</v>
      </c>
      <c r="C211" s="71" t="s">
        <v>42</v>
      </c>
      <c r="D211" s="4" t="str">
        <f>VLOOKUP(C211,'Tarifa Compacta'!C:F,3,0)</f>
        <v>Unidad exterior 9kW monofásica R32</v>
      </c>
      <c r="E211" s="174">
        <f>VLOOKUP(C211,'Tarifa Compacta'!C:F,4,0)</f>
        <v>4408</v>
      </c>
    </row>
    <row r="212" spans="2:5" ht="18">
      <c r="B212" s="63" t="str">
        <f>_xlfn.XLOOKUP(C212,'Tarifa Compacta'!C:C,'Tarifa Compacta'!B:B,"",0,1)</f>
        <v>5025232932061</v>
      </c>
      <c r="C212" s="72" t="s">
        <v>91</v>
      </c>
      <c r="D212" s="26" t="str">
        <f>VLOOKUP(C212,'Tarifa Compacta'!C:F,3,0)</f>
        <v>AQUAREA, módulo para conexión a internet</v>
      </c>
      <c r="E212" s="175">
        <f>VLOOKUP(C212,'Tarifa Compacta'!C:F,4,0)</f>
        <v>152</v>
      </c>
    </row>
    <row r="213" spans="2:5" ht="18.75">
      <c r="B213" s="66" t="str">
        <f>_xlfn.XLOOKUP(C213,'Tarifa Compacta'!C:C,'Tarifa Compacta'!B:B,"",0,1)</f>
        <v>4010869383561</v>
      </c>
      <c r="C213" s="21" t="s">
        <v>936</v>
      </c>
      <c r="D213" s="4" t="str">
        <f>VLOOKUP(C213,'Tarifa Compacta'!C:F,3,0)</f>
        <v>All in One 185L 12 kW Monofásico resist. de 6kW con ánodo eléctrico</v>
      </c>
      <c r="E213" s="15">
        <f>VLOOKUP(C213,'Tarifa Compacta'!C:F,4,0)</f>
        <v>11492.900000000001</v>
      </c>
    </row>
    <row r="214" spans="2:5" ht="18">
      <c r="B214" s="5" t="str">
        <f>_xlfn.XLOOKUP(C214,'Tarifa Compacta'!C:C,'Tarifa Compacta'!B:B,"",0,1)</f>
        <v>5025232946778</v>
      </c>
      <c r="C214" s="71" t="s">
        <v>50</v>
      </c>
      <c r="D214" s="4" t="str">
        <f>VLOOKUP(C214,'Tarifa Compacta'!C:F,3,0)</f>
        <v>All in One Compact 185L res 6kW ánodo eléctrico - ¡Ya disponible!</v>
      </c>
      <c r="E214" s="174">
        <f>VLOOKUP(C214,'Tarifa Compacta'!C:F,4,0)</f>
        <v>6141.9000000000005</v>
      </c>
    </row>
    <row r="215" spans="2:5" ht="18">
      <c r="B215" s="5" t="str">
        <f>_xlfn.XLOOKUP(C215,'Tarifa Compacta'!C:C,'Tarifa Compacta'!B:B,"",0,1)</f>
        <v>5025232943814</v>
      </c>
      <c r="C215" s="71" t="s">
        <v>43</v>
      </c>
      <c r="D215" s="4" t="str">
        <f>VLOOKUP(C215,'Tarifa Compacta'!C:F,3,0)</f>
        <v>Unidad exterior 12kW monofásica R32</v>
      </c>
      <c r="E215" s="174">
        <f>VLOOKUP(C215,'Tarifa Compacta'!C:F,4,0)</f>
        <v>5199</v>
      </c>
    </row>
    <row r="216" spans="2:5" ht="18">
      <c r="B216" s="63" t="str">
        <f>_xlfn.XLOOKUP(C216,'Tarifa Compacta'!C:C,'Tarifa Compacta'!B:B,"",0,1)</f>
        <v>5025232932061</v>
      </c>
      <c r="C216" s="72" t="s">
        <v>91</v>
      </c>
      <c r="D216" s="26" t="str">
        <f>VLOOKUP(C216,'Tarifa Compacta'!C:F,3,0)</f>
        <v>AQUAREA, módulo para conexión a internet</v>
      </c>
      <c r="E216" s="175">
        <f>VLOOKUP(C216,'Tarifa Compacta'!C:F,4,0)</f>
        <v>152</v>
      </c>
    </row>
    <row r="217" spans="2:5" ht="18.75">
      <c r="B217" s="66" t="str">
        <f>_xlfn.XLOOKUP(C217,'Tarifa Compacta'!C:C,'Tarifa Compacta'!B:B,"",0,1)</f>
        <v>4010869385084</v>
      </c>
      <c r="C217" s="21" t="s">
        <v>932</v>
      </c>
      <c r="D217" s="4" t="str">
        <f>VLOOKUP(C217,'Tarifa Compacta'!C:F,3,0)</f>
        <v>All in One 185L 9 kW Trifásico resist. de 9kW con ánodo eléctrico</v>
      </c>
      <c r="E217" s="15">
        <f>VLOOKUP(C217,'Tarifa Compacta'!C:F,4,0)</f>
        <v>13027</v>
      </c>
    </row>
    <row r="218" spans="2:5" ht="18">
      <c r="B218" s="5" t="str">
        <f>_xlfn.XLOOKUP(C218,'Tarifa Compacta'!C:C,'Tarifa Compacta'!B:B,"",0,1)</f>
        <v>5025232946792</v>
      </c>
      <c r="C218" s="71" t="s">
        <v>52</v>
      </c>
      <c r="D218" s="4" t="str">
        <f>VLOOKUP(C218,'Tarifa Compacta'!C:F,3,0)</f>
        <v xml:space="preserve">All in One Compact 185L res 9kW ánodo eléctrico </v>
      </c>
      <c r="E218" s="174">
        <f>VLOOKUP(C218,'Tarifa Compacta'!C:F,4,0)</f>
        <v>7366</v>
      </c>
    </row>
    <row r="219" spans="2:5" ht="18">
      <c r="B219" s="5" t="str">
        <f>_xlfn.XLOOKUP(C219,'Tarifa Compacta'!C:C,'Tarifa Compacta'!B:B,"",0,1)</f>
        <v>5025232943807</v>
      </c>
      <c r="C219" s="71" t="s">
        <v>44</v>
      </c>
      <c r="D219" s="4" t="str">
        <f>VLOOKUP(C219,'Tarifa Compacta'!C:F,3,0)</f>
        <v>Unidad exterior 9kW trifásica R32</v>
      </c>
      <c r="E219" s="394">
        <f>VLOOKUP(C219,'Tarifa Compacta'!C:F,4,0)</f>
        <v>5509</v>
      </c>
    </row>
    <row r="220" spans="2:5" ht="18">
      <c r="B220" s="63" t="str">
        <f>_xlfn.XLOOKUP(C220,'Tarifa Compacta'!C:C,'Tarifa Compacta'!B:B,"",0,1)</f>
        <v>5025232932061</v>
      </c>
      <c r="C220" s="72" t="s">
        <v>91</v>
      </c>
      <c r="D220" s="26" t="str">
        <f>VLOOKUP(C220,'Tarifa Compacta'!C:F,3,0)</f>
        <v>AQUAREA, módulo para conexión a internet</v>
      </c>
      <c r="E220" s="176">
        <f>VLOOKUP(C220,'Tarifa Compacta'!C:F,4,0)</f>
        <v>152</v>
      </c>
    </row>
    <row r="221" spans="2:5" ht="18.75">
      <c r="B221" s="66" t="str">
        <f>_xlfn.XLOOKUP(C221,'Tarifa Compacta'!C:C,'Tarifa Compacta'!B:B,"",0,1)</f>
        <v>4010869385107</v>
      </c>
      <c r="C221" s="21" t="s">
        <v>938</v>
      </c>
      <c r="D221" s="4" t="str">
        <f>VLOOKUP(C221,'Tarifa Compacta'!C:F,3,0)</f>
        <v>All in One 185L 12 kW Trifásico resist. de 9kW con ánodo eléctrico</v>
      </c>
      <c r="E221" s="15">
        <f>VLOOKUP(C221,'Tarifa Compacta'!C:F,4,0)</f>
        <v>13300</v>
      </c>
    </row>
    <row r="222" spans="2:5" ht="18">
      <c r="B222" s="5" t="str">
        <f>_xlfn.XLOOKUP(C222,'Tarifa Compacta'!C:C,'Tarifa Compacta'!B:B,"",0,1)</f>
        <v>5025232946792</v>
      </c>
      <c r="C222" s="71" t="s">
        <v>52</v>
      </c>
      <c r="D222" s="4" t="str">
        <f>VLOOKUP(C222,'Tarifa Compacta'!C:F,3,0)</f>
        <v xml:space="preserve">All in One Compact 185L res 9kW ánodo eléctrico </v>
      </c>
      <c r="E222" s="174">
        <f>VLOOKUP(C222,'Tarifa Compacta'!C:F,4,0)</f>
        <v>7366</v>
      </c>
    </row>
    <row r="223" spans="2:5" ht="18">
      <c r="B223" s="5" t="str">
        <f>_xlfn.XLOOKUP(C223,'Tarifa Compacta'!C:C,'Tarifa Compacta'!B:B,"",0,1)</f>
        <v>5025232943821</v>
      </c>
      <c r="C223" s="71" t="s">
        <v>45</v>
      </c>
      <c r="D223" s="4" t="str">
        <f>VLOOKUP(C223,'Tarifa Compacta'!C:F,3,0)</f>
        <v>Unidad exterior 12kW trifásica R32</v>
      </c>
      <c r="E223" s="174">
        <f>VLOOKUP(C223,'Tarifa Compacta'!C:F,4,0)</f>
        <v>5782</v>
      </c>
    </row>
    <row r="224" spans="2:5" ht="18">
      <c r="B224" s="63" t="str">
        <f>_xlfn.XLOOKUP(C224,'Tarifa Compacta'!C:C,'Tarifa Compacta'!B:B,"",0,1)</f>
        <v>5025232932061</v>
      </c>
      <c r="C224" s="72" t="s">
        <v>91</v>
      </c>
      <c r="D224" s="26" t="str">
        <f>VLOOKUP(C224,'Tarifa Compacta'!C:F,3,0)</f>
        <v>AQUAREA, módulo para conexión a internet</v>
      </c>
      <c r="E224" s="175">
        <f>VLOOKUP(C224,'Tarifa Compacta'!C:F,4,0)</f>
        <v>152</v>
      </c>
    </row>
    <row r="225" spans="1:7" ht="18.75">
      <c r="B225" s="778" t="str">
        <f>_xlfn.XLOOKUP(C225,'Tarifa Compacta'!C:C,'Tarifa Compacta'!B:B,"",0,1)</f>
        <v>-</v>
      </c>
      <c r="C225" s="865" t="s">
        <v>2831</v>
      </c>
      <c r="D225" s="875" t="str">
        <f>VLOOKUP(C225,'Tarifa Compacta'!C:F,3,0)</f>
        <v>All in One 185L 16kW Trifásico resist. de 9kW con ánodo eléctrico ¡Novedad!</v>
      </c>
      <c r="E225" s="876">
        <f>VLOOKUP(C225,'Tarifa Compacta'!C:F,4,0)</f>
        <v>14744</v>
      </c>
    </row>
    <row r="226" spans="1:7" ht="18">
      <c r="B226" s="592" t="str">
        <f>_xlfn.XLOOKUP(C226,'Tarifa Compacta'!C:C,'Tarifa Compacta'!B:B,"",0,1)</f>
        <v>5025232946815</v>
      </c>
      <c r="C226" s="739" t="s">
        <v>2724</v>
      </c>
      <c r="D226" s="344" t="str">
        <f>VLOOKUP(C226,'Tarifa Compacta'!C:F,3,0)</f>
        <v>All in One Compact 185L res 9kW ánodo eléctrico</v>
      </c>
      <c r="E226" s="593">
        <f>VLOOKUP(C226,'Tarifa Compacta'!C:F,4,0)</f>
        <v>7817</v>
      </c>
    </row>
    <row r="227" spans="1:7" ht="18">
      <c r="B227" s="592" t="str">
        <f>_xlfn.XLOOKUP(C227,'Tarifa Compacta'!C:C,'Tarifa Compacta'!B:B,"",0,1)</f>
        <v>5025232951352</v>
      </c>
      <c r="C227" s="739" t="s">
        <v>2726</v>
      </c>
      <c r="D227" s="344" t="str">
        <f>VLOOKUP(C227,'Tarifa Compacta'!C:F,3,0)</f>
        <v>Unidad exterior 16kW trifásica R32</v>
      </c>
      <c r="E227" s="593">
        <f>VLOOKUP(C227,'Tarifa Compacta'!C:F,4,0)</f>
        <v>6775</v>
      </c>
    </row>
    <row r="228" spans="1:7" ht="18">
      <c r="B228" s="256" t="str">
        <f>_xlfn.XLOOKUP(C228,'Tarifa Compacta'!C:C,'Tarifa Compacta'!B:B,"",0,1)</f>
        <v>5025232932061</v>
      </c>
      <c r="C228" s="878" t="s">
        <v>91</v>
      </c>
      <c r="D228" s="347" t="str">
        <f>VLOOKUP(C228,'Tarifa Compacta'!C:F,3,0)</f>
        <v>AQUAREA, módulo para conexión a internet</v>
      </c>
      <c r="E228" s="594">
        <f>VLOOKUP(C228,'Tarifa Compacta'!C:F,4,0)</f>
        <v>152</v>
      </c>
    </row>
    <row r="229" spans="1:7" s="1" customFormat="1" ht="39.950000000000003" customHeight="1">
      <c r="B229" s="28" t="str">
        <f>'Títulos y textos'!A59</f>
        <v>SISTEMA ALL IN ONE 260 L COMPACT AQUAREA SERIE K (R32)</v>
      </c>
      <c r="C229" s="28"/>
      <c r="D229" s="29"/>
      <c r="E229" s="30"/>
    </row>
    <row r="230" spans="1:7" ht="18.75">
      <c r="B230" s="669" t="str">
        <f>_xlfn.XLOOKUP(C230,'Tarifa Compacta'!C:C,'Tarifa Compacta'!B:B,"",0,1)</f>
        <v>-</v>
      </c>
      <c r="C230" s="685" t="s">
        <v>4085</v>
      </c>
      <c r="D230" s="668" t="str">
        <f>VLOOKUP(C230,'Tarifa Compacta'!C:F,3,0)</f>
        <v>All in One 260L 9 kW Monofásico resist. de 6kW - ¡Disponible a partir de febrero '25!</v>
      </c>
      <c r="E230" s="686">
        <f>VLOOKUP(C230,'Tarifa Compacta'!C:F,4,0)</f>
        <v>10411</v>
      </c>
      <c r="G230" s="173"/>
    </row>
    <row r="231" spans="1:7" ht="18">
      <c r="B231" s="683" t="str">
        <f>_xlfn.XLOOKUP(C231,'Tarifa Compacta'!C:C,'Tarifa Compacta'!B:B,"",0,1)</f>
        <v>5025232977697</v>
      </c>
      <c r="C231" s="665" t="s">
        <v>3074</v>
      </c>
      <c r="D231" s="674" t="str">
        <f>VLOOKUP(C231,'Tarifa Compacta'!C:F,3,0)</f>
        <v>All in One Compact 260L res 6kW ¡Disponible a partir de febrero '25!</v>
      </c>
      <c r="E231" s="667">
        <f>VLOOKUP(C231,'Tarifa Compacta'!C:F,4,0)</f>
        <v>5851</v>
      </c>
      <c r="G231" s="173"/>
    </row>
    <row r="232" spans="1:7" ht="18">
      <c r="B232" s="683" t="str">
        <f>_xlfn.XLOOKUP(C232,'Tarifa Compacta'!C:C,'Tarifa Compacta'!B:B,"",0,1)</f>
        <v>5025232943791</v>
      </c>
      <c r="C232" s="665" t="s">
        <v>42</v>
      </c>
      <c r="D232" s="674" t="str">
        <f>VLOOKUP(C232,'Tarifa Compacta'!C:F,3,0)</f>
        <v>Unidad exterior 9kW monofásica R32</v>
      </c>
      <c r="E232" s="667">
        <f>VLOOKUP(C232,'Tarifa Compacta'!C:F,4,0)</f>
        <v>4408</v>
      </c>
      <c r="G232" s="173"/>
    </row>
    <row r="233" spans="1:7" ht="18">
      <c r="B233" s="664" t="str">
        <f>_xlfn.XLOOKUP(C233,'Tarifa Compacta'!C:C,'Tarifa Compacta'!B:B,"",0,1)</f>
        <v>5025232932061</v>
      </c>
      <c r="C233" s="670" t="s">
        <v>91</v>
      </c>
      <c r="D233" s="671" t="str">
        <f>VLOOKUP(C233,'Tarifa Compacta'!C:F,3,0)</f>
        <v>AQUAREA, módulo para conexión a internet</v>
      </c>
      <c r="E233" s="672">
        <f>VLOOKUP(C233,'Tarifa Compacta'!C:F,4,0)</f>
        <v>152</v>
      </c>
      <c r="G233" s="173"/>
    </row>
    <row r="234" spans="1:7" ht="18.75">
      <c r="A234" s="615"/>
      <c r="B234" s="675" t="str">
        <f>_xlfn.XLOOKUP(C234,'Tarifa Compacta'!C:C,'Tarifa Compacta'!B:B,"",0,1)</f>
        <v>-</v>
      </c>
      <c r="C234" s="685" t="s">
        <v>4086</v>
      </c>
      <c r="D234" s="668" t="str">
        <f>VLOOKUP(C234,'Tarifa Compacta'!C:F,3,0)</f>
        <v>All in One 260L 12 kW Monofásico resist. de 6kW - ¡Disponible a partir de febrero '25!</v>
      </c>
      <c r="E234" s="682">
        <f>VLOOKUP(C234,'Tarifa Compacta'!C:F,4,0)</f>
        <v>11202</v>
      </c>
      <c r="F234" s="615"/>
      <c r="G234" s="618"/>
    </row>
    <row r="235" spans="1:7" ht="18">
      <c r="A235" s="615"/>
      <c r="B235" s="683" t="str">
        <f>_xlfn.XLOOKUP(C235,'Tarifa Compacta'!C:C,'Tarifa Compacta'!B:B,"",0,1)</f>
        <v>5025232977697</v>
      </c>
      <c r="C235" s="665" t="s">
        <v>3074</v>
      </c>
      <c r="D235" s="684" t="str">
        <f>VLOOKUP(C235,'Tarifa Compacta'!C:F,3,0)</f>
        <v>All in One Compact 260L res 6kW ¡Disponible a partir de febrero '25!</v>
      </c>
      <c r="E235" s="677">
        <f>VLOOKUP(C235,'Tarifa Compacta'!C:F,4,0)</f>
        <v>5851</v>
      </c>
      <c r="F235" s="615"/>
      <c r="G235" s="618"/>
    </row>
    <row r="236" spans="1:7" ht="18">
      <c r="A236" s="615"/>
      <c r="B236" s="683" t="str">
        <f>_xlfn.XLOOKUP(C236,'Tarifa Compacta'!C:C,'Tarifa Compacta'!B:B,"",0,1)</f>
        <v>5025232943814</v>
      </c>
      <c r="C236" s="665" t="s">
        <v>43</v>
      </c>
      <c r="D236" s="684" t="str">
        <f>VLOOKUP(C236,'Tarifa Compacta'!C:F,3,0)</f>
        <v>Unidad exterior 12kW monofásica R32</v>
      </c>
      <c r="E236" s="677">
        <f>VLOOKUP(C236,'Tarifa Compacta'!C:F,4,0)</f>
        <v>5199</v>
      </c>
      <c r="F236" s="615"/>
      <c r="G236" s="618"/>
    </row>
    <row r="237" spans="1:7" ht="18">
      <c r="A237" s="615"/>
      <c r="B237" s="664" t="str">
        <f>_xlfn.XLOOKUP(C237,'Tarifa Compacta'!C:C,'Tarifa Compacta'!B:B,"",0,1)</f>
        <v>5025232932061</v>
      </c>
      <c r="C237" s="678" t="s">
        <v>91</v>
      </c>
      <c r="D237" s="679" t="str">
        <f>VLOOKUP(C237,'Tarifa Compacta'!C:F,3,0)</f>
        <v>AQUAREA, módulo para conexión a internet</v>
      </c>
      <c r="E237" s="680">
        <f>VLOOKUP(C237,'Tarifa Compacta'!C:F,4,0)</f>
        <v>152</v>
      </c>
      <c r="F237" s="615"/>
      <c r="G237" s="618"/>
    </row>
    <row r="238" spans="1:7" ht="18.75">
      <c r="B238" s="778" t="str">
        <f>_xlfn.XLOOKUP(C238,'Tarifa Compacta'!C:C,'Tarifa Compacta'!B:B,"",0,1)</f>
        <v>-</v>
      </c>
      <c r="C238" s="865" t="s">
        <v>4089</v>
      </c>
      <c r="D238" s="875" t="str">
        <f>VLOOKUP(C238,'Tarifa Compacta'!C:F,3,0)</f>
        <v>All in One 260L 9 kW Trifásico resist. de 9kW - ¡Novedad!</v>
      </c>
      <c r="E238" s="876">
        <f>VLOOKUP(C238,'Tarifa Compacta'!C:F,4,0)</f>
        <v>13780</v>
      </c>
      <c r="G238" s="173"/>
    </row>
    <row r="239" spans="1:7" ht="18">
      <c r="B239" s="592" t="str">
        <f>_xlfn.XLOOKUP(C239,'Tarifa Compacta'!C:C,'Tarifa Compacta'!B:B,"",0,1)</f>
        <v>5025232976218</v>
      </c>
      <c r="C239" s="739" t="s">
        <v>3077</v>
      </c>
      <c r="D239" s="344" t="str">
        <f>VLOOKUP(C239,'Tarifa Compacta'!C:F,3,0)</f>
        <v>All in One Compact 260L res 9kW ¡Novedad!</v>
      </c>
      <c r="E239" s="593">
        <f>VLOOKUP(C239,'Tarifa Compacta'!C:F,4,0)</f>
        <v>8119</v>
      </c>
      <c r="G239" s="173"/>
    </row>
    <row r="240" spans="1:7" ht="18">
      <c r="B240" s="592" t="str">
        <f>_xlfn.XLOOKUP(C240,'Tarifa Compacta'!C:C,'Tarifa Compacta'!B:B,"",0,1)</f>
        <v>5025232943807</v>
      </c>
      <c r="C240" s="739" t="s">
        <v>44</v>
      </c>
      <c r="D240" s="344" t="str">
        <f>VLOOKUP(C240,'Tarifa Compacta'!C:F,3,0)</f>
        <v>Unidad exterior 9kW trifásica R32</v>
      </c>
      <c r="E240" s="877">
        <f>VLOOKUP(C240,'Tarifa Compacta'!C:F,4,0)</f>
        <v>5509</v>
      </c>
      <c r="G240" s="173"/>
    </row>
    <row r="241" spans="1:7" ht="18">
      <c r="B241" s="256" t="str">
        <f>_xlfn.XLOOKUP(C241,'Tarifa Compacta'!C:C,'Tarifa Compacta'!B:B,"",0,1)</f>
        <v>5025232932061</v>
      </c>
      <c r="C241" s="878" t="s">
        <v>91</v>
      </c>
      <c r="D241" s="347" t="str">
        <f>VLOOKUP(C241,'Tarifa Compacta'!C:F,3,0)</f>
        <v>AQUAREA, módulo para conexión a internet</v>
      </c>
      <c r="E241" s="879">
        <f>VLOOKUP(C241,'Tarifa Compacta'!C:F,4,0)</f>
        <v>152</v>
      </c>
      <c r="G241" s="173"/>
    </row>
    <row r="242" spans="1:7" ht="18.75">
      <c r="B242" s="778" t="str">
        <f>_xlfn.XLOOKUP(C242,'Tarifa Compacta'!C:C,'Tarifa Compacta'!B:B,"",0,1)</f>
        <v>-</v>
      </c>
      <c r="C242" s="865" t="s">
        <v>4090</v>
      </c>
      <c r="D242" s="875" t="str">
        <f>VLOOKUP(C242,'Tarifa Compacta'!C:F,3,0)</f>
        <v>All in One 260L 12 kW Trifásico resist. de 9kW -¡Novedad!</v>
      </c>
      <c r="E242" s="876">
        <f>VLOOKUP(C242,'Tarifa Compacta'!C:F,4,0)</f>
        <v>14053</v>
      </c>
      <c r="G242" s="173"/>
    </row>
    <row r="243" spans="1:7" ht="18">
      <c r="B243" s="592" t="str">
        <f>_xlfn.XLOOKUP(C243,'Tarifa Compacta'!C:C,'Tarifa Compacta'!B:B,"",0,1)</f>
        <v>5025232976218</v>
      </c>
      <c r="C243" s="739" t="s">
        <v>3077</v>
      </c>
      <c r="D243" s="344" t="str">
        <f>VLOOKUP(C243,'Tarifa Compacta'!C:F,3,0)</f>
        <v>All in One Compact 260L res 9kW ¡Novedad!</v>
      </c>
      <c r="E243" s="593">
        <f>VLOOKUP(C243,'Tarifa Compacta'!C:F,4,0)</f>
        <v>8119</v>
      </c>
      <c r="G243" s="173"/>
    </row>
    <row r="244" spans="1:7" ht="18">
      <c r="B244" s="592" t="str">
        <f>_xlfn.XLOOKUP(C244,'Tarifa Compacta'!C:C,'Tarifa Compacta'!B:B,"",0,1)</f>
        <v>5025232943821</v>
      </c>
      <c r="C244" s="739" t="s">
        <v>45</v>
      </c>
      <c r="D244" s="344" t="str">
        <f>VLOOKUP(C244,'Tarifa Compacta'!C:F,3,0)</f>
        <v>Unidad exterior 12kW trifásica R32</v>
      </c>
      <c r="E244" s="593">
        <f>VLOOKUP(C244,'Tarifa Compacta'!C:F,4,0)</f>
        <v>5782</v>
      </c>
      <c r="G244" s="173"/>
    </row>
    <row r="245" spans="1:7" ht="18">
      <c r="B245" s="256" t="str">
        <f>_xlfn.XLOOKUP(C245,'Tarifa Compacta'!C:C,'Tarifa Compacta'!B:B,"",0,1)</f>
        <v>5025232932061</v>
      </c>
      <c r="C245" s="878" t="s">
        <v>91</v>
      </c>
      <c r="D245" s="347" t="str">
        <f>VLOOKUP(C245,'Tarifa Compacta'!C:F,3,0)</f>
        <v>AQUAREA, módulo para conexión a internet</v>
      </c>
      <c r="E245" s="594">
        <f>VLOOKUP(C245,'Tarifa Compacta'!C:F,4,0)</f>
        <v>152</v>
      </c>
      <c r="G245" s="173"/>
    </row>
    <row r="246" spans="1:7" ht="18.75">
      <c r="A246" s="615"/>
      <c r="B246" s="864" t="str">
        <f>_xlfn.XLOOKUP(C246,'Tarifa Compacta'!C:C,'Tarifa Compacta'!B:B,"",0,1)</f>
        <v>-</v>
      </c>
      <c r="C246" s="865" t="s">
        <v>4091</v>
      </c>
      <c r="D246" s="875" t="str">
        <f>VLOOKUP(C246,'Tarifa Compacta'!C:F,3,0)</f>
        <v>All in One 260L 16kW Trifásico resist. de 9kW - ¡Novedad!</v>
      </c>
      <c r="E246" s="866">
        <f>VLOOKUP(C246,'Tarifa Compacta'!C:F,4,0)</f>
        <v>14503</v>
      </c>
      <c r="F246" s="615"/>
      <c r="G246" s="618"/>
    </row>
    <row r="247" spans="1:7" ht="18">
      <c r="A247" s="615"/>
      <c r="B247" s="592" t="str">
        <f>_xlfn.XLOOKUP(C247,'Tarifa Compacta'!C:C,'Tarifa Compacta'!B:B,"",0,1)</f>
        <v>5025232976232</v>
      </c>
      <c r="C247" s="739" t="s">
        <v>3079</v>
      </c>
      <c r="D247" s="867" t="str">
        <f>VLOOKUP(C247,'Tarifa Compacta'!C:F,3,0)</f>
        <v>All in One Compact 260L res 9kW ¡Novedad!</v>
      </c>
      <c r="E247" s="868">
        <f>VLOOKUP(C247,'Tarifa Compacta'!C:F,4,0)</f>
        <v>7576</v>
      </c>
      <c r="F247" s="615"/>
      <c r="G247" s="618"/>
    </row>
    <row r="248" spans="1:7" ht="18">
      <c r="A248" s="615"/>
      <c r="B248" s="592" t="str">
        <f>_xlfn.XLOOKUP(C248,'Tarifa Compacta'!C:C,'Tarifa Compacta'!B:B,"",0,1)</f>
        <v>5025232951352</v>
      </c>
      <c r="C248" s="739" t="s">
        <v>2726</v>
      </c>
      <c r="D248" s="867" t="str">
        <f>VLOOKUP(C248,'Tarifa Compacta'!C:F,3,0)</f>
        <v>Unidad exterior 16kW trifásica R32</v>
      </c>
      <c r="E248" s="868">
        <f>VLOOKUP(C248,'Tarifa Compacta'!C:F,4,0)</f>
        <v>6775</v>
      </c>
      <c r="F248" s="615"/>
      <c r="G248" s="618"/>
    </row>
    <row r="249" spans="1:7" ht="18">
      <c r="A249" s="615"/>
      <c r="B249" s="256" t="str">
        <f>_xlfn.XLOOKUP(C249,'Tarifa Compacta'!C:C,'Tarifa Compacta'!B:B,"",0,1)</f>
        <v>5025232932061</v>
      </c>
      <c r="C249" s="869" t="s">
        <v>91</v>
      </c>
      <c r="D249" s="870" t="str">
        <f>VLOOKUP(C249,'Tarifa Compacta'!C:F,3,0)</f>
        <v>AQUAREA, módulo para conexión a internet</v>
      </c>
      <c r="E249" s="871">
        <f>VLOOKUP(C249,'Tarifa Compacta'!C:F,4,0)</f>
        <v>152</v>
      </c>
      <c r="F249" s="615"/>
      <c r="G249" s="618"/>
    </row>
    <row r="250" spans="1:7" s="1" customFormat="1" ht="39.950000000000003" customHeight="1">
      <c r="B250" s="28" t="str">
        <f>'Títulos y textos'!A60</f>
        <v>SISTEMA ALL IN ONE 260 L COMPACT CON ÁNODO ELÉCTRICO AQUAREA SERIE K (R32)</v>
      </c>
      <c r="C250" s="28"/>
      <c r="D250" s="29"/>
      <c r="E250" s="30"/>
    </row>
    <row r="251" spans="1:7" ht="18.75">
      <c r="B251" s="669" t="str">
        <f>_xlfn.XLOOKUP(C251,'Tarifa Compacta'!C:C,'Tarifa Compacta'!B:B,"",0,1)</f>
        <v>-</v>
      </c>
      <c r="C251" s="685" t="s">
        <v>4087</v>
      </c>
      <c r="D251" s="668" t="str">
        <f>VLOOKUP(C251,'Tarifa Compacta'!C:F,3,0)</f>
        <v>All in One 260L 9 kW Monofásico resist. de 6kW con ánodo eléctrico - ¡Disponible a partir de febrero '25!</v>
      </c>
      <c r="E251" s="686">
        <f>VLOOKUP(C251,'Tarifa Compacta'!C:F,4,0)</f>
        <v>10873</v>
      </c>
      <c r="G251" s="173"/>
    </row>
    <row r="252" spans="1:7" ht="18">
      <c r="B252" s="683" t="str">
        <f>_xlfn.XLOOKUP(C252,'Tarifa Compacta'!C:C,'Tarifa Compacta'!B:B,"",0,1)</f>
        <v>5025232977703</v>
      </c>
      <c r="C252" s="665" t="s">
        <v>3075</v>
      </c>
      <c r="D252" s="674" t="str">
        <f>VLOOKUP(C252,'Tarifa Compacta'!C:F,3,0)</f>
        <v>All in One Compact 260L res 6kW ánodo elec. ¡Disponible a partir de febrero '25!</v>
      </c>
      <c r="E252" s="667">
        <f>VLOOKUP(C252,'Tarifa Compacta'!C:F,4,0)</f>
        <v>6313</v>
      </c>
      <c r="G252" s="173"/>
    </row>
    <row r="253" spans="1:7" ht="18">
      <c r="B253" s="683" t="str">
        <f>_xlfn.XLOOKUP(C253,'Tarifa Compacta'!C:C,'Tarifa Compacta'!B:B,"",0,1)</f>
        <v>5025232943791</v>
      </c>
      <c r="C253" s="665" t="s">
        <v>42</v>
      </c>
      <c r="D253" s="674" t="str">
        <f>VLOOKUP(C253,'Tarifa Compacta'!C:F,3,0)</f>
        <v>Unidad exterior 9kW monofásica R32</v>
      </c>
      <c r="E253" s="667">
        <f>VLOOKUP(C253,'Tarifa Compacta'!C:F,4,0)</f>
        <v>4408</v>
      </c>
      <c r="G253" s="173"/>
    </row>
    <row r="254" spans="1:7" ht="18">
      <c r="B254" s="664" t="str">
        <f>_xlfn.XLOOKUP(C254,'Tarifa Compacta'!C:C,'Tarifa Compacta'!B:B,"",0,1)</f>
        <v>5025232932061</v>
      </c>
      <c r="C254" s="670" t="s">
        <v>91</v>
      </c>
      <c r="D254" s="671" t="str">
        <f>VLOOKUP(C254,'Tarifa Compacta'!C:F,3,0)</f>
        <v>AQUAREA, módulo para conexión a internet</v>
      </c>
      <c r="E254" s="672">
        <f>VLOOKUP(C254,'Tarifa Compacta'!C:F,4,0)</f>
        <v>152</v>
      </c>
      <c r="G254" s="173"/>
    </row>
    <row r="255" spans="1:7" ht="18.75">
      <c r="A255" s="615"/>
      <c r="B255" s="675" t="str">
        <f>_xlfn.XLOOKUP(C255,'Tarifa Compacta'!C:C,'Tarifa Compacta'!B:B,"",0,1)</f>
        <v>-</v>
      </c>
      <c r="C255" s="685" t="s">
        <v>4088</v>
      </c>
      <c r="D255" s="668" t="str">
        <f>VLOOKUP(C255,'Tarifa Compacta'!C:F,3,0)</f>
        <v>All in One 260L 12 kW Monofásico resist. de 6kW con ánodo eléctrico - ¡Disponible a partir de febrero '25!</v>
      </c>
      <c r="E255" s="682">
        <f>VLOOKUP(C255,'Tarifa Compacta'!C:F,4,0)</f>
        <v>11664</v>
      </c>
      <c r="F255" s="615"/>
      <c r="G255" s="618"/>
    </row>
    <row r="256" spans="1:7" ht="18">
      <c r="A256" s="615"/>
      <c r="B256" s="683" t="str">
        <f>_xlfn.XLOOKUP(C256,'Tarifa Compacta'!C:C,'Tarifa Compacta'!B:B,"",0,1)</f>
        <v>5025232977703</v>
      </c>
      <c r="C256" s="665" t="s">
        <v>3075</v>
      </c>
      <c r="D256" s="684" t="str">
        <f>VLOOKUP(C256,'Tarifa Compacta'!C:F,3,0)</f>
        <v>All in One Compact 260L res 6kW ánodo elec. ¡Disponible a partir de febrero '25!</v>
      </c>
      <c r="E256" s="677">
        <f>VLOOKUP(C256,'Tarifa Compacta'!C:F,4,0)</f>
        <v>6313</v>
      </c>
      <c r="F256" s="615"/>
      <c r="G256" s="618"/>
    </row>
    <row r="257" spans="1:7" ht="18">
      <c r="A257" s="615"/>
      <c r="B257" s="683" t="str">
        <f>_xlfn.XLOOKUP(C257,'Tarifa Compacta'!C:C,'Tarifa Compacta'!B:B,"",0,1)</f>
        <v>5025232943814</v>
      </c>
      <c r="C257" s="665" t="s">
        <v>43</v>
      </c>
      <c r="D257" s="684" t="str">
        <f>VLOOKUP(C257,'Tarifa Compacta'!C:F,3,0)</f>
        <v>Unidad exterior 12kW monofásica R32</v>
      </c>
      <c r="E257" s="677">
        <f>VLOOKUP(C257,'Tarifa Compacta'!C:F,4,0)</f>
        <v>5199</v>
      </c>
      <c r="F257" s="615"/>
      <c r="G257" s="618"/>
    </row>
    <row r="258" spans="1:7" ht="18">
      <c r="A258" s="615"/>
      <c r="B258" s="664" t="str">
        <f>_xlfn.XLOOKUP(C258,'Tarifa Compacta'!C:C,'Tarifa Compacta'!B:B,"",0,1)</f>
        <v>5025232932061</v>
      </c>
      <c r="C258" s="678" t="s">
        <v>91</v>
      </c>
      <c r="D258" s="679" t="str">
        <f>VLOOKUP(C258,'Tarifa Compacta'!C:F,3,0)</f>
        <v>AQUAREA, módulo para conexión a internet</v>
      </c>
      <c r="E258" s="680">
        <f>VLOOKUP(C258,'Tarifa Compacta'!C:F,4,0)</f>
        <v>152</v>
      </c>
      <c r="F258" s="615"/>
      <c r="G258" s="618"/>
    </row>
    <row r="259" spans="1:7" ht="18.75">
      <c r="B259" s="669" t="str">
        <f>_xlfn.XLOOKUP(C259,'Tarifa Compacta'!C:C,'Tarifa Compacta'!B:B,"",0,1)</f>
        <v>-</v>
      </c>
      <c r="C259" s="685" t="s">
        <v>4092</v>
      </c>
      <c r="D259" s="668" t="str">
        <f>VLOOKUP(C259,'Tarifa Compacta'!C:F,3,0)</f>
        <v>All in One 260L 9 kW Trifásico resist. de 9kW con ánodo eléctrico -¡Novedad!</v>
      </c>
      <c r="E259" s="686">
        <f>VLOOKUP(C259,'Tarifa Compacta'!C:F,4,0)</f>
        <v>14467</v>
      </c>
      <c r="G259" s="173"/>
    </row>
    <row r="260" spans="1:7" ht="18">
      <c r="B260" s="683" t="str">
        <f>_xlfn.XLOOKUP(C260,'Tarifa Compacta'!C:C,'Tarifa Compacta'!B:B,"",0,1)</f>
        <v>5025232976225</v>
      </c>
      <c r="C260" s="665" t="s">
        <v>3078</v>
      </c>
      <c r="D260" s="674" t="str">
        <f>VLOOKUP(C260,'Tarifa Compacta'!C:F,3,0)</f>
        <v>All in One Compact 260L res 9kW ánodo eléctrico ¡Novedad!</v>
      </c>
      <c r="E260" s="667">
        <f>VLOOKUP(C260,'Tarifa Compacta'!C:F,4,0)</f>
        <v>8806</v>
      </c>
      <c r="G260" s="173"/>
    </row>
    <row r="261" spans="1:7" ht="18">
      <c r="B261" s="683" t="str">
        <f>_xlfn.XLOOKUP(C261,'Tarifa Compacta'!C:C,'Tarifa Compacta'!B:B,"",0,1)</f>
        <v>5025232943807</v>
      </c>
      <c r="C261" s="665" t="s">
        <v>44</v>
      </c>
      <c r="D261" s="674" t="str">
        <f>VLOOKUP(C261,'Tarifa Compacta'!C:F,3,0)</f>
        <v>Unidad exterior 9kW trifásica R32</v>
      </c>
      <c r="E261" s="850">
        <f>VLOOKUP(C261,'Tarifa Compacta'!C:F,4,0)</f>
        <v>5509</v>
      </c>
      <c r="G261" s="173"/>
    </row>
    <row r="262" spans="1:7" ht="18">
      <c r="B262" s="664" t="str">
        <f>_xlfn.XLOOKUP(C262,'Tarifa Compacta'!C:C,'Tarifa Compacta'!B:B,"",0,1)</f>
        <v>5025232932061</v>
      </c>
      <c r="C262" s="670" t="s">
        <v>91</v>
      </c>
      <c r="D262" s="671" t="str">
        <f>VLOOKUP(C262,'Tarifa Compacta'!C:F,3,0)</f>
        <v>AQUAREA, módulo para conexión a internet</v>
      </c>
      <c r="E262" s="851">
        <f>VLOOKUP(C262,'Tarifa Compacta'!C:F,4,0)</f>
        <v>152</v>
      </c>
      <c r="G262" s="173"/>
    </row>
    <row r="263" spans="1:7" ht="18.75">
      <c r="B263" s="669" t="str">
        <f>_xlfn.XLOOKUP(C263,'Tarifa Compacta'!C:C,'Tarifa Compacta'!B:B,"",0,1)</f>
        <v>-</v>
      </c>
      <c r="C263" s="685" t="s">
        <v>4093</v>
      </c>
      <c r="D263" s="668" t="str">
        <f>VLOOKUP(C263,'Tarifa Compacta'!C:F,3,0)</f>
        <v>All in One 260L 12 kW Trifásico resist. de 9kW con ánodo eléctrico - ¡Novedad!</v>
      </c>
      <c r="E263" s="686">
        <f>VLOOKUP(C263,'Tarifa Compacta'!C:F,4,0)</f>
        <v>14740</v>
      </c>
      <c r="G263" s="173"/>
    </row>
    <row r="264" spans="1:7" ht="18">
      <c r="B264" s="683" t="str">
        <f>_xlfn.XLOOKUP(C264,'Tarifa Compacta'!C:C,'Tarifa Compacta'!B:B,"",0,1)</f>
        <v>5025232976225</v>
      </c>
      <c r="C264" s="665" t="s">
        <v>3078</v>
      </c>
      <c r="D264" s="674" t="str">
        <f>VLOOKUP(C264,'Tarifa Compacta'!C:F,3,0)</f>
        <v>All in One Compact 260L res 9kW ánodo eléctrico ¡Novedad!</v>
      </c>
      <c r="E264" s="667">
        <f>VLOOKUP(C264,'Tarifa Compacta'!C:F,4,0)</f>
        <v>8806</v>
      </c>
      <c r="G264" s="173"/>
    </row>
    <row r="265" spans="1:7" ht="18">
      <c r="B265" s="683" t="str">
        <f>_xlfn.XLOOKUP(C265,'Tarifa Compacta'!C:C,'Tarifa Compacta'!B:B,"",0,1)</f>
        <v>5025232943821</v>
      </c>
      <c r="C265" s="665" t="s">
        <v>45</v>
      </c>
      <c r="D265" s="674" t="str">
        <f>VLOOKUP(C265,'Tarifa Compacta'!C:F,3,0)</f>
        <v>Unidad exterior 12kW trifásica R32</v>
      </c>
      <c r="E265" s="667">
        <f>VLOOKUP(C265,'Tarifa Compacta'!C:F,4,0)</f>
        <v>5782</v>
      </c>
      <c r="G265" s="173"/>
    </row>
    <row r="266" spans="1:7" ht="18">
      <c r="B266" s="664" t="str">
        <f>_xlfn.XLOOKUP(C266,'Tarifa Compacta'!C:C,'Tarifa Compacta'!B:B,"",0,1)</f>
        <v>5025232932061</v>
      </c>
      <c r="C266" s="670" t="s">
        <v>91</v>
      </c>
      <c r="D266" s="671" t="str">
        <f>VLOOKUP(C266,'Tarifa Compacta'!C:F,3,0)</f>
        <v>AQUAREA, módulo para conexión a internet</v>
      </c>
      <c r="E266" s="672">
        <f>VLOOKUP(C266,'Tarifa Compacta'!C:F,4,0)</f>
        <v>152</v>
      </c>
      <c r="G266" s="173"/>
    </row>
    <row r="267" spans="1:7" ht="18.75">
      <c r="A267" s="615"/>
      <c r="B267" s="675" t="str">
        <f>_xlfn.XLOOKUP(C267,'Tarifa Compacta'!C:C,'Tarifa Compacta'!B:B,"",0,1)</f>
        <v>-</v>
      </c>
      <c r="C267" s="685" t="s">
        <v>4094</v>
      </c>
      <c r="D267" s="668" t="str">
        <f>VLOOKUP(C267,'Tarifa Compacta'!C:F,3,0)</f>
        <v>All in One 260L 16kW Trifásico resist. de 9kW con ánodo eléctrico - ¡Novedad!</v>
      </c>
      <c r="E267" s="682">
        <f>VLOOKUP(C267,'Tarifa Compacta'!C:F,4,0)</f>
        <v>14965</v>
      </c>
      <c r="F267" s="615"/>
      <c r="G267" s="618"/>
    </row>
    <row r="268" spans="1:7" ht="18">
      <c r="A268" s="615"/>
      <c r="B268" s="683" t="str">
        <f>_xlfn.XLOOKUP(C268,'Tarifa Compacta'!C:C,'Tarifa Compacta'!B:B,"",0,1)</f>
        <v>5025232976249</v>
      </c>
      <c r="C268" s="665" t="s">
        <v>3080</v>
      </c>
      <c r="D268" s="684" t="str">
        <f>VLOOKUP(C268,'Tarifa Compacta'!C:F,3,0)</f>
        <v>All in One Compact 260L res 9kW ánodo eléctrico ¡Novedad!</v>
      </c>
      <c r="E268" s="677">
        <f>VLOOKUP(C268,'Tarifa Compacta'!C:F,4,0)</f>
        <v>8038</v>
      </c>
      <c r="F268" s="615"/>
      <c r="G268" s="618"/>
    </row>
    <row r="269" spans="1:7" ht="18">
      <c r="A269" s="615"/>
      <c r="B269" s="683" t="str">
        <f>_xlfn.XLOOKUP(C269,'Tarifa Compacta'!C:C,'Tarifa Compacta'!B:B,"",0,1)</f>
        <v>5025232951352</v>
      </c>
      <c r="C269" s="665" t="s">
        <v>2726</v>
      </c>
      <c r="D269" s="684" t="str">
        <f>VLOOKUP(C269,'Tarifa Compacta'!C:F,3,0)</f>
        <v>Unidad exterior 16kW trifásica R32</v>
      </c>
      <c r="E269" s="677">
        <f>VLOOKUP(C269,'Tarifa Compacta'!C:F,4,0)</f>
        <v>6775</v>
      </c>
      <c r="F269" s="615"/>
      <c r="G269" s="618"/>
    </row>
    <row r="270" spans="1:7" ht="18">
      <c r="A270" s="615"/>
      <c r="B270" s="664" t="str">
        <f>_xlfn.XLOOKUP(C270,'Tarifa Compacta'!C:C,'Tarifa Compacta'!B:B,"",0,1)</f>
        <v>5025232932061</v>
      </c>
      <c r="C270" s="678" t="s">
        <v>91</v>
      </c>
      <c r="D270" s="679" t="str">
        <f>VLOOKUP(C270,'Tarifa Compacta'!C:F,3,0)</f>
        <v>AQUAREA, módulo para conexión a internet</v>
      </c>
      <c r="E270" s="680">
        <f>VLOOKUP(C270,'Tarifa Compacta'!C:F,4,0)</f>
        <v>152</v>
      </c>
      <c r="F270" s="615"/>
      <c r="G270" s="618"/>
    </row>
    <row r="271" spans="1:7" s="1" customFormat="1" ht="39.950000000000003" customHeight="1">
      <c r="B271" s="28" t="str">
        <f>'Títulos y textos'!A61</f>
        <v>SISTEMA BIBLOC AQUAREA SERIE K (R32)</v>
      </c>
      <c r="C271" s="28"/>
      <c r="D271" s="29"/>
      <c r="E271" s="30"/>
    </row>
    <row r="272" spans="1:7" ht="18.75">
      <c r="B272" s="66" t="str">
        <f>_xlfn.XLOOKUP(C272,'Tarifa Compacta'!C:C,'Tarifa Compacta'!B:B,"",0,1)</f>
        <v>-</v>
      </c>
      <c r="C272" s="21" t="s">
        <v>3919</v>
      </c>
      <c r="D272" s="4" t="str">
        <f>VLOOKUP(C272,'Tarifa Compacta'!C:F,3,0)</f>
        <v>Bibloc 9 kW Monofásico resist. 3kW</v>
      </c>
      <c r="E272" s="15">
        <f>VLOOKUP(C272,'Tarifa Compacta'!C:F,4,0)</f>
        <v>7962</v>
      </c>
    </row>
    <row r="273" spans="2:5" ht="18">
      <c r="B273" s="5" t="str">
        <f>_xlfn.XLOOKUP(C273,'Tarifa Compacta'!C:C,'Tarifa Compacta'!B:B,"",0,1)</f>
        <v>5025232943708</v>
      </c>
      <c r="C273" s="71" t="s">
        <v>55</v>
      </c>
      <c r="D273" s="4" t="str">
        <f>VLOOKUP(C273,'Tarifa Compacta'!C:F,3,0)</f>
        <v>Unidad interior Bibloc T-Cap monofásica Generación K 9kW</v>
      </c>
      <c r="E273" s="174">
        <f>VLOOKUP(C273,'Tarifa Compacta'!C:F,4,0)</f>
        <v>3402</v>
      </c>
    </row>
    <row r="274" spans="2:5" ht="18">
      <c r="B274" s="5" t="str">
        <f>_xlfn.XLOOKUP(C274,'Tarifa Compacta'!C:C,'Tarifa Compacta'!B:B,"",0,1)</f>
        <v>5025232943791</v>
      </c>
      <c r="C274" s="71" t="s">
        <v>42</v>
      </c>
      <c r="D274" s="4" t="str">
        <f>VLOOKUP(C274,'Tarifa Compacta'!C:F,3,0)</f>
        <v>Unidad exterior 9kW monofásica R32</v>
      </c>
      <c r="E274" s="174">
        <f>VLOOKUP(C274,'Tarifa Compacta'!C:F,4,0)</f>
        <v>4408</v>
      </c>
    </row>
    <row r="275" spans="2:5" ht="18">
      <c r="B275" s="63" t="str">
        <f>_xlfn.XLOOKUP(C275,'Tarifa Compacta'!C:C,'Tarifa Compacta'!B:B,"",0,1)</f>
        <v>5025232932061</v>
      </c>
      <c r="C275" s="72" t="s">
        <v>91</v>
      </c>
      <c r="D275" s="26" t="str">
        <f>VLOOKUP(C275,'Tarifa Compacta'!C:F,3,0)</f>
        <v>AQUAREA, módulo para conexión a internet</v>
      </c>
      <c r="E275" s="175">
        <f>VLOOKUP(C275,'Tarifa Compacta'!C:F,4,0)</f>
        <v>152</v>
      </c>
    </row>
    <row r="276" spans="2:5" ht="18.75">
      <c r="B276" s="66" t="str">
        <f>_xlfn.XLOOKUP(C276,'Tarifa Compacta'!C:C,'Tarifa Compacta'!B:B,"",0,1)</f>
        <v>-</v>
      </c>
      <c r="C276" s="21" t="s">
        <v>3920</v>
      </c>
      <c r="D276" s="4" t="str">
        <f>VLOOKUP(C276,'Tarifa Compacta'!C:F,3,0)</f>
        <v>Bibloc 12 kW Monofásico resist. 6kW</v>
      </c>
      <c r="E276" s="15">
        <f>VLOOKUP(C276,'Tarifa Compacta'!C:F,4,0)</f>
        <v>9411</v>
      </c>
    </row>
    <row r="277" spans="2:5" ht="18">
      <c r="B277" s="5" t="str">
        <f>_xlfn.XLOOKUP(C277,'Tarifa Compacta'!C:C,'Tarifa Compacta'!B:B,"",0,1)</f>
        <v>5025232943746</v>
      </c>
      <c r="C277" s="71" t="s">
        <v>56</v>
      </c>
      <c r="D277" s="4" t="str">
        <f>VLOOKUP(C277,'Tarifa Compacta'!C:F,3,0)</f>
        <v>Unidad interior Bibloc T-Cap monofásica Generación K 12kW</v>
      </c>
      <c r="E277" s="174">
        <f>VLOOKUP(C277,'Tarifa Compacta'!C:F,4,0)</f>
        <v>4060</v>
      </c>
    </row>
    <row r="278" spans="2:5" ht="18">
      <c r="B278" s="5" t="str">
        <f>_xlfn.XLOOKUP(C278,'Tarifa Compacta'!C:C,'Tarifa Compacta'!B:B,"",0,1)</f>
        <v>5025232943814</v>
      </c>
      <c r="C278" s="71" t="s">
        <v>43</v>
      </c>
      <c r="D278" s="4" t="str">
        <f>VLOOKUP(C278,'Tarifa Compacta'!C:F,3,0)</f>
        <v>Unidad exterior 12kW monofásica R32</v>
      </c>
      <c r="E278" s="174">
        <f>VLOOKUP(C278,'Tarifa Compacta'!C:F,4,0)</f>
        <v>5199</v>
      </c>
    </row>
    <row r="279" spans="2:5" ht="18">
      <c r="B279" s="63" t="str">
        <f>_xlfn.XLOOKUP(C279,'Tarifa Compacta'!C:C,'Tarifa Compacta'!B:B,"",0,1)</f>
        <v>5025232932061</v>
      </c>
      <c r="C279" s="72" t="s">
        <v>91</v>
      </c>
      <c r="D279" s="26" t="str">
        <f>VLOOKUP(C279,'Tarifa Compacta'!C:F,3,0)</f>
        <v>AQUAREA, módulo para conexión a internet</v>
      </c>
      <c r="E279" s="175">
        <f>VLOOKUP(C279,'Tarifa Compacta'!C:F,4,0)</f>
        <v>152</v>
      </c>
    </row>
    <row r="280" spans="2:5" ht="18.75">
      <c r="B280" s="66" t="str">
        <f>_xlfn.XLOOKUP(C280,'Tarifa Compacta'!C:C,'Tarifa Compacta'!B:B,"",0,1)</f>
        <v>-</v>
      </c>
      <c r="C280" s="21" t="s">
        <v>3921</v>
      </c>
      <c r="D280" s="4" t="str">
        <f>VLOOKUP(C280,'Tarifa Compacta'!C:F,3,0)</f>
        <v>Bibloc 9 kW Trifásico resist. 3kW</v>
      </c>
      <c r="E280" s="15">
        <f>VLOOKUP(C280,'Tarifa Compacta'!C:F,4,0)</f>
        <v>9435</v>
      </c>
    </row>
    <row r="281" spans="2:5" ht="18">
      <c r="B281" s="5" t="str">
        <f>_xlfn.XLOOKUP(C281,'Tarifa Compacta'!C:C,'Tarifa Compacta'!B:B,"",0,1)</f>
        <v>5025232943715</v>
      </c>
      <c r="C281" s="71" t="s">
        <v>57</v>
      </c>
      <c r="D281" s="4" t="str">
        <f>VLOOKUP(C281,'Tarifa Compacta'!C:F,3,0)</f>
        <v>Unidad interior Bibloc T-Cap trifásica Generación K 9kW</v>
      </c>
      <c r="E281" s="174">
        <f>VLOOKUP(C281,'Tarifa Compacta'!C:F,4,0)</f>
        <v>3774</v>
      </c>
    </row>
    <row r="282" spans="2:5" ht="18">
      <c r="B282" s="5" t="str">
        <f>_xlfn.XLOOKUP(C282,'Tarifa Compacta'!C:C,'Tarifa Compacta'!B:B,"",0,1)</f>
        <v>5025232943807</v>
      </c>
      <c r="C282" s="71" t="s">
        <v>44</v>
      </c>
      <c r="D282" s="4" t="str">
        <f>VLOOKUP(C282,'Tarifa Compacta'!C:F,3,0)</f>
        <v>Unidad exterior 9kW trifásica R32</v>
      </c>
      <c r="E282" s="174">
        <f>VLOOKUP(C282,'Tarifa Compacta'!C:F,4,0)</f>
        <v>5509</v>
      </c>
    </row>
    <row r="283" spans="2:5" ht="18">
      <c r="B283" s="63" t="str">
        <f>_xlfn.XLOOKUP(C283,'Tarifa Compacta'!C:C,'Tarifa Compacta'!B:B,"",0,1)</f>
        <v>5025232932061</v>
      </c>
      <c r="C283" s="72" t="s">
        <v>91</v>
      </c>
      <c r="D283" s="26" t="str">
        <f>VLOOKUP(C283,'Tarifa Compacta'!C:F,3,0)</f>
        <v>AQUAREA, módulo para conexión a internet</v>
      </c>
      <c r="E283" s="175">
        <f>VLOOKUP(C283,'Tarifa Compacta'!C:F,4,0)</f>
        <v>152</v>
      </c>
    </row>
    <row r="284" spans="2:5" ht="18.75">
      <c r="B284" s="66" t="str">
        <f>_xlfn.XLOOKUP(C284,'Tarifa Compacta'!C:C,'Tarifa Compacta'!B:B,"",0,1)</f>
        <v>-</v>
      </c>
      <c r="C284" s="21" t="s">
        <v>3922</v>
      </c>
      <c r="D284" s="4" t="str">
        <f>VLOOKUP(C284,'Tarifa Compacta'!C:F,3,0)</f>
        <v>Bibloc 12 kW Trifásico resist. 9kW</v>
      </c>
      <c r="E284" s="15">
        <f>VLOOKUP(C284,'Tarifa Compacta'!C:F,4,0)</f>
        <v>10278</v>
      </c>
    </row>
    <row r="285" spans="2:5" ht="18">
      <c r="B285" s="5" t="str">
        <f>_xlfn.XLOOKUP(C285,'Tarifa Compacta'!C:C,'Tarifa Compacta'!B:B,"",0,1)</f>
        <v>5025232943753</v>
      </c>
      <c r="C285" s="71" t="s">
        <v>58</v>
      </c>
      <c r="D285" s="4" t="str">
        <f>VLOOKUP(C285,'Tarifa Compacta'!C:F,3,0)</f>
        <v>Unidad interior Bibloc T-Cap trifásica Generación K 12kW</v>
      </c>
      <c r="E285" s="174">
        <f>VLOOKUP(C285,'Tarifa Compacta'!C:F,4,0)</f>
        <v>4344</v>
      </c>
    </row>
    <row r="286" spans="2:5" ht="18">
      <c r="B286" s="5" t="str">
        <f>_xlfn.XLOOKUP(C286,'Tarifa Compacta'!C:C,'Tarifa Compacta'!B:B,"",0,1)</f>
        <v>5025232943821</v>
      </c>
      <c r="C286" s="71" t="s">
        <v>45</v>
      </c>
      <c r="D286" s="4" t="str">
        <f>VLOOKUP(C286,'Tarifa Compacta'!C:F,3,0)</f>
        <v>Unidad exterior 12kW trifásica R32</v>
      </c>
      <c r="E286" s="174">
        <f>VLOOKUP(C286,'Tarifa Compacta'!C:F,4,0)</f>
        <v>5782</v>
      </c>
    </row>
    <row r="287" spans="2:5" ht="18">
      <c r="B287" s="63" t="str">
        <f>_xlfn.XLOOKUP(C287,'Tarifa Compacta'!C:C,'Tarifa Compacta'!B:B,"",0,1)</f>
        <v>5025232932061</v>
      </c>
      <c r="C287" s="72" t="s">
        <v>91</v>
      </c>
      <c r="D287" s="26" t="str">
        <f>VLOOKUP(C287,'Tarifa Compacta'!C:F,3,0)</f>
        <v>AQUAREA, módulo para conexión a internet</v>
      </c>
      <c r="E287" s="175">
        <f>VLOOKUP(C287,'Tarifa Compacta'!C:F,4,0)</f>
        <v>152</v>
      </c>
    </row>
    <row r="288" spans="2:5" ht="18.75">
      <c r="B288" s="778" t="str">
        <f>_xlfn.XLOOKUP(C288,'Tarifa Compacta'!C:C,'Tarifa Compacta'!B:B,"",0,1)</f>
        <v>-</v>
      </c>
      <c r="C288" s="865" t="s">
        <v>3923</v>
      </c>
      <c r="D288" s="875" t="str">
        <f>VLOOKUP(C288,'Tarifa Compacta'!C:F,3,0)</f>
        <v>Bibloc 16 kW Trifásico resist. 9kW - ¡Novedad!</v>
      </c>
      <c r="E288" s="876">
        <f>VLOOKUP(C288,'Tarifa Compacta'!C:F,4,0)</f>
        <v>11864</v>
      </c>
    </row>
    <row r="289" spans="2:5" ht="18">
      <c r="B289" s="592" t="str">
        <f>_xlfn.XLOOKUP(C289,'Tarifa Compacta'!C:C,'Tarifa Compacta'!B:B,"",0,1)</f>
        <v>5025232951604</v>
      </c>
      <c r="C289" s="739" t="s">
        <v>2725</v>
      </c>
      <c r="D289" s="344" t="str">
        <f>VLOOKUP(C289,'Tarifa Compacta'!C:F,3,0)</f>
        <v>Unidad interior Bibloc T-Cap trifásica Generación K 16kW</v>
      </c>
      <c r="E289" s="593">
        <f>VLOOKUP(C289,'Tarifa Compacta'!C:F,4,0)</f>
        <v>4937</v>
      </c>
    </row>
    <row r="290" spans="2:5" ht="18">
      <c r="B290" s="592" t="str">
        <f>_xlfn.XLOOKUP(C290,'Tarifa Compacta'!C:C,'Tarifa Compacta'!B:B,"",0,1)</f>
        <v>5025232951352</v>
      </c>
      <c r="C290" s="739" t="s">
        <v>2726</v>
      </c>
      <c r="D290" s="344" t="str">
        <f>VLOOKUP(C290,'Tarifa Compacta'!C:F,3,0)</f>
        <v>Unidad exterior 16kW trifásica R32</v>
      </c>
      <c r="E290" s="593">
        <f>VLOOKUP(C290,'Tarifa Compacta'!C:F,4,0)</f>
        <v>6775</v>
      </c>
    </row>
    <row r="291" spans="2:5" ht="18">
      <c r="B291" s="256" t="str">
        <f>_xlfn.XLOOKUP(C291,'Tarifa Compacta'!C:C,'Tarifa Compacta'!B:B,"",0,1)</f>
        <v>5025232932061</v>
      </c>
      <c r="C291" s="878" t="s">
        <v>91</v>
      </c>
      <c r="D291" s="347" t="str">
        <f>VLOOKUP(C291,'Tarifa Compacta'!C:F,3,0)</f>
        <v>AQUAREA, módulo para conexión a internet</v>
      </c>
      <c r="E291" s="594">
        <f>VLOOKUP(C291,'Tarifa Compacta'!C:F,4,0)</f>
        <v>152</v>
      </c>
    </row>
    <row r="292" spans="2:5" ht="18">
      <c r="B292" s="5"/>
      <c r="C292" s="71"/>
      <c r="D292" s="4"/>
      <c r="E292" s="174"/>
    </row>
    <row r="293" spans="2:5" s="17" customFormat="1" ht="50.1" customHeight="1">
      <c r="B293" s="560" t="str">
        <f>'Títulos y textos'!A62</f>
        <v>AQUAREA SERIE J (R32)</v>
      </c>
      <c r="C293" s="560"/>
      <c r="D293" s="561"/>
      <c r="E293" s="562"/>
    </row>
    <row r="294" spans="2:5" ht="9.9499999999999993" customHeight="1">
      <c r="B294" s="11"/>
      <c r="C294" s="12"/>
      <c r="D294" s="13"/>
      <c r="E294" s="74"/>
    </row>
    <row r="295" spans="2:5" s="1" customFormat="1" ht="39.950000000000003" customHeight="1">
      <c r="B295" s="570" t="str">
        <f>'Títulos y textos'!A64</f>
        <v>AQUAREA ECOFLEX</v>
      </c>
      <c r="C295" s="632"/>
      <c r="D295" s="633"/>
      <c r="E295" s="634"/>
    </row>
    <row r="296" spans="2:5" ht="9.9499999999999993" customHeight="1">
      <c r="B296" s="11"/>
      <c r="C296" s="12"/>
      <c r="D296" s="13"/>
      <c r="E296" s="74"/>
    </row>
    <row r="297" spans="2:5" s="1" customFormat="1" ht="39.950000000000003" customHeight="1">
      <c r="B297" s="28" t="str">
        <f>'Títulos y textos'!A65</f>
        <v xml:space="preserve">SISTEMA ECOFLEX AQUAREA SERIE J (R32) </v>
      </c>
      <c r="C297" s="28"/>
      <c r="D297" s="29"/>
      <c r="E297" s="30"/>
    </row>
    <row r="298" spans="2:5" ht="18.75">
      <c r="B298" s="66" t="str">
        <f>_xlfn.XLOOKUP(C298,'Tarifa Compacta'!C:C,'Tarifa Compacta'!B:B,"",0,1)</f>
        <v>4010869381420</v>
      </c>
      <c r="C298" s="21" t="s">
        <v>927</v>
      </c>
      <c r="D298" s="4" t="str">
        <f>VLOOKUP(C298,'Tarifa Compacta'!C:F,3,0)</f>
        <v>8 kW monofásico</v>
      </c>
      <c r="E298" s="15">
        <f>VLOOKUP(C298,'Tarifa Compacta'!C:F,4,0)</f>
        <v>10756</v>
      </c>
    </row>
    <row r="299" spans="2:5" ht="18">
      <c r="B299" s="5" t="str">
        <f>_xlfn.XLOOKUP(C299,'Tarifa Compacta'!C:C,'Tarifa Compacta'!B:B,"",0,1)</f>
        <v>5025232925117</v>
      </c>
      <c r="C299" s="71" t="s">
        <v>34</v>
      </c>
      <c r="D299" s="4" t="str">
        <f>VLOOKUP(C299,'Tarifa Compacta'!C:F,3,0)</f>
        <v>Hidrokit All in One especial EcoFleX Generación J</v>
      </c>
      <c r="E299" s="174">
        <f>VLOOKUP(C299,'Tarifa Compacta'!C:F,4,0)</f>
        <v>5469</v>
      </c>
    </row>
    <row r="300" spans="2:5" ht="18">
      <c r="B300" s="5" t="str">
        <f>_xlfn.XLOOKUP(C300,'Tarifa Compacta'!C:C,'Tarifa Compacta'!B:B,"",0,1)</f>
        <v>5025232925131</v>
      </c>
      <c r="C300" s="71" t="s">
        <v>36</v>
      </c>
      <c r="D300" s="393" t="str">
        <f>VLOOKUP(C300,'Tarifa Compacta'!C:F,3,0)</f>
        <v>Unidad de conducto DX con nanoe™X especial EcoFleX</v>
      </c>
      <c r="E300" s="174">
        <f>VLOOKUP(C300,'Tarifa Compacta'!C:F,4,0)</f>
        <v>1404</v>
      </c>
    </row>
    <row r="301" spans="2:5" ht="18">
      <c r="B301" s="63" t="str">
        <f>_xlfn.XLOOKUP(C301,'Tarifa Compacta'!C:C,'Tarifa Compacta'!B:B,"",0,1)</f>
        <v>5025232925124</v>
      </c>
      <c r="C301" s="72" t="s">
        <v>35</v>
      </c>
      <c r="D301" s="26" t="str">
        <f>VLOOKUP(C301,'Tarifa Compacta'!C:F,3,0)</f>
        <v>Unidad exterior sistema EcoFleX</v>
      </c>
      <c r="E301" s="175">
        <f>VLOOKUP(C301,'Tarifa Compacta'!C:F,4,0)</f>
        <v>3883</v>
      </c>
    </row>
    <row r="302" spans="2:5" ht="18">
      <c r="B302" s="563"/>
      <c r="C302" s="564"/>
      <c r="D302" s="565"/>
      <c r="E302" s="566"/>
    </row>
    <row r="303" spans="2:5" s="17" customFormat="1" ht="50.1" customHeight="1">
      <c r="B303" s="570" t="str">
        <f>'Títulos y textos'!A23</f>
        <v>SISTEMA DE ALTA EFICIENCIA (HP)</v>
      </c>
      <c r="C303" s="570"/>
      <c r="D303" s="571"/>
      <c r="E303" s="572"/>
    </row>
    <row r="304" spans="2:5" ht="9.9499999999999993" customHeight="1">
      <c r="B304" s="11"/>
      <c r="C304" s="12"/>
      <c r="D304" s="13"/>
      <c r="E304" s="74"/>
    </row>
    <row r="305" spans="1:5" ht="39.75" customHeight="1">
      <c r="A305" s="1"/>
      <c r="B305" s="28" t="str">
        <f>'Títulos y textos'!A66</f>
        <v>SISTEMA MONOBLOC AQUAREA SERIE J (R32)</v>
      </c>
      <c r="C305" s="28"/>
      <c r="D305" s="29"/>
      <c r="E305" s="30"/>
    </row>
    <row r="306" spans="1:5" ht="18.75">
      <c r="B306" s="63" t="str">
        <f>_xlfn.XLOOKUP(C306,'Tarifa Compacta'!C:C,'Tarifa Compacta'!B:B,"",0,1)</f>
        <v>5025232910656</v>
      </c>
      <c r="C306" s="23" t="s">
        <v>10</v>
      </c>
      <c r="D306" s="40" t="str">
        <f>VLOOKUP(C306,'Tarifa Compacta'!C:F,3,0)</f>
        <v>Unidad monobloc 5kW Monofásica</v>
      </c>
      <c r="E306" s="27">
        <f>VLOOKUP(C306,'Tarifa Compacta'!C:F,4,0)</f>
        <v>3377</v>
      </c>
    </row>
    <row r="307" spans="1:5" ht="18.75">
      <c r="B307" s="63" t="str">
        <f>_xlfn.XLOOKUP(C307,'Tarifa Compacta'!C:C,'Tarifa Compacta'!B:B,"",0,1)</f>
        <v>5025232910663</v>
      </c>
      <c r="C307" s="23" t="s">
        <v>11</v>
      </c>
      <c r="D307" s="40" t="str">
        <f>VLOOKUP(C307,'Tarifa Compacta'!C:F,3,0)</f>
        <v>Unidad monobloc 7Kw Monofásica</v>
      </c>
      <c r="E307" s="27">
        <f>VLOOKUP(C307,'Tarifa Compacta'!C:F,4,0)</f>
        <v>4666</v>
      </c>
    </row>
    <row r="308" spans="1:5" ht="18.75">
      <c r="B308" s="63" t="str">
        <f>_xlfn.XLOOKUP(C308,'Tarifa Compacta'!C:C,'Tarifa Compacta'!B:B,"",0,1)</f>
        <v>5025232910670</v>
      </c>
      <c r="C308" s="23" t="s">
        <v>12</v>
      </c>
      <c r="D308" s="26" t="str">
        <f>VLOOKUP(C308,'Tarifa Compacta'!C:F,3,0)</f>
        <v>Unidad monobloc 9Kw Monofásica</v>
      </c>
      <c r="E308" s="27">
        <f>VLOOKUP(C308,'Tarifa Compacta'!C:F,4,0)</f>
        <v>5439</v>
      </c>
    </row>
    <row r="309" spans="1:5" ht="18">
      <c r="B309" s="563"/>
      <c r="C309" s="564"/>
      <c r="D309" s="565"/>
      <c r="E309" s="566"/>
    </row>
    <row r="310" spans="1:5" s="17" customFormat="1" ht="50.1" customHeight="1">
      <c r="B310" s="570" t="str">
        <f>'Títulos y textos'!A24</f>
        <v>SISTEMA DE POTENCIA CONTINUA (T-Cap)</v>
      </c>
      <c r="C310" s="570"/>
      <c r="D310" s="571"/>
      <c r="E310" s="572"/>
    </row>
    <row r="311" spans="1:5" ht="9.9499999999999993" customHeight="1">
      <c r="B311" s="11"/>
      <c r="C311" s="11"/>
      <c r="D311" s="13"/>
      <c r="E311" s="74"/>
    </row>
    <row r="312" spans="1:5" s="1" customFormat="1" ht="39.950000000000003" customHeight="1">
      <c r="B312" s="28" t="str">
        <f>'Títulos y textos'!A66</f>
        <v>SISTEMA MONOBLOC AQUAREA SERIE J (R32)</v>
      </c>
      <c r="C312" s="28"/>
      <c r="D312" s="29"/>
      <c r="E312" s="30"/>
    </row>
    <row r="313" spans="1:5" ht="18.75">
      <c r="B313" s="63" t="str">
        <f>_xlfn.XLOOKUP(C313,'Tarifa Compacta'!C:C,'Tarifa Compacta'!B:B,"",0,1)</f>
        <v>5025232910687</v>
      </c>
      <c r="C313" s="23" t="s">
        <v>26</v>
      </c>
      <c r="D313" s="26" t="str">
        <f>VLOOKUP(C313,'Tarifa Compacta'!C:F,3,0)</f>
        <v>Unidad monobloc 9 kW Monofásica</v>
      </c>
      <c r="E313" s="27">
        <f>VLOOKUP(C313,'Tarifa Compacta'!C:F,4,0)</f>
        <v>8082</v>
      </c>
    </row>
    <row r="314" spans="1:5" ht="18.75">
      <c r="B314" s="63" t="str">
        <f>_xlfn.XLOOKUP(C314,'Tarifa Compacta'!C:C,'Tarifa Compacta'!B:B,"",0,1)</f>
        <v>5025232910694</v>
      </c>
      <c r="C314" s="23" t="s">
        <v>27</v>
      </c>
      <c r="D314" s="26" t="str">
        <f>VLOOKUP(C314,'Tarifa Compacta'!C:F,3,0)</f>
        <v>Unidad monobloc 12 kW Monofásica</v>
      </c>
      <c r="E314" s="27">
        <f>VLOOKUP(C314,'Tarifa Compacta'!C:F,4,0)</f>
        <v>8990</v>
      </c>
    </row>
    <row r="315" spans="1:5" ht="18.75">
      <c r="B315" s="63" t="str">
        <f>_xlfn.XLOOKUP(C315,'Tarifa Compacta'!C:C,'Tarifa Compacta'!B:B,"",0,1)</f>
        <v>5025232910748</v>
      </c>
      <c r="C315" s="23" t="s">
        <v>28</v>
      </c>
      <c r="D315" s="26" t="str">
        <f>VLOOKUP(C315,'Tarifa Compacta'!C:F,3,0)</f>
        <v>Unidad monobloc 9 kW Trifásica</v>
      </c>
      <c r="E315" s="27">
        <f>VLOOKUP(C315,'Tarifa Compacta'!C:F,4,0)</f>
        <v>9410</v>
      </c>
    </row>
    <row r="316" spans="1:5" ht="18.75">
      <c r="B316" s="63" t="str">
        <f>_xlfn.XLOOKUP(C316,'Tarifa Compacta'!C:C,'Tarifa Compacta'!B:B,"",0,1)</f>
        <v>5025232910700</v>
      </c>
      <c r="C316" s="23" t="s">
        <v>29</v>
      </c>
      <c r="D316" s="26" t="str">
        <f>VLOOKUP(C316,'Tarifa Compacta'!C:F,3,0)</f>
        <v>Unidad monobloc 12 kW Trifásica</v>
      </c>
      <c r="E316" s="27">
        <f>VLOOKUP(C316,'Tarifa Compacta'!C:F,4,0)</f>
        <v>10152</v>
      </c>
    </row>
    <row r="317" spans="1:5" ht="18.75">
      <c r="B317" s="63" t="str">
        <f>_xlfn.XLOOKUP(C317,'Tarifa Compacta'!C:C,'Tarifa Compacta'!B:B,"",0,1)</f>
        <v>5025232910717</v>
      </c>
      <c r="C317" s="23" t="s">
        <v>30</v>
      </c>
      <c r="D317" s="26" t="str">
        <f>VLOOKUP(C317,'Tarifa Compacta'!C:F,3,0)</f>
        <v>Unidad monobloc 16 kW Trifásica</v>
      </c>
      <c r="E317" s="27">
        <f>VLOOKUP(C317,'Tarifa Compacta'!C:F,4,0)</f>
        <v>11923</v>
      </c>
    </row>
    <row r="319" spans="1:5">
      <c r="B319" s="36" t="str">
        <f>'Títulos y textos'!A19</f>
        <v>* PVPR significa Precio de Venta al Público Recomendado</v>
      </c>
    </row>
  </sheetData>
  <sheetProtection algorithmName="SHA-512" hashValue="8BqSoIRFrD7F8NAZ9tmJhLjszMHdF9SAoa3hBEXXTdcD3ZEk62TNMEDvWKmasHyJ+te6DUwDfUJcRDeMvDWXhA==" saltValue="HfYtAUy/OKzx6sEC5o4Leg==" spinCount="100000" sheet="1" objects="1" scenarios="1"/>
  <hyperlinks>
    <hyperlink ref="B4" r:id="rId1" display="www.aircon.panasonic.es" xr:uid="{A46A5595-3508-4388-880B-952E23ADD44A}"/>
  </hyperlinks>
  <pageMargins left="0.7" right="0.7" top="0.75" bottom="0.75" header="0.3" footer="0.3"/>
  <customProperties>
    <customPr name="_pios_id" r:id="rId2"/>
  </customProperties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9B56A3-F50C-464A-A055-E3C34DD7F3B8}">
  <sheetPr codeName="Hoja8">
    <tabColor rgb="FFE06136"/>
  </sheetPr>
  <dimension ref="A1:G171"/>
  <sheetViews>
    <sheetView showGridLines="0" zoomScaleNormal="100" workbookViewId="0">
      <pane ySplit="5" topLeftCell="A6" activePane="bottomLeft" state="frozen"/>
      <selection activeCell="C13" sqref="C13"/>
      <selection pane="bottomLeft" activeCell="B1" sqref="B1"/>
    </sheetView>
  </sheetViews>
  <sheetFormatPr baseColWidth="10" defaultColWidth="0" defaultRowHeight="15"/>
  <cols>
    <col min="1" max="1" width="2.140625" style="2" customWidth="1"/>
    <col min="2" max="2" width="20.5703125" style="36" customWidth="1"/>
    <col min="3" max="3" width="30.5703125" style="36" customWidth="1"/>
    <col min="4" max="4" width="125.5703125" style="37" customWidth="1"/>
    <col min="5" max="5" width="15.5703125" style="38" customWidth="1"/>
    <col min="6" max="6" width="11.42578125" style="2" customWidth="1"/>
    <col min="7" max="7" width="0" style="2" hidden="1" customWidth="1"/>
    <col min="8" max="16384" width="11.42578125" style="2" hidden="1"/>
  </cols>
  <sheetData>
    <row r="1" spans="2:5" s="17" customFormat="1" ht="12" customHeight="1">
      <c r="C1" s="53"/>
      <c r="D1" s="18"/>
      <c r="E1" s="41"/>
    </row>
    <row r="2" spans="2:5" ht="30" customHeight="1">
      <c r="B2" s="271"/>
      <c r="C2" s="272"/>
      <c r="D2" s="273"/>
      <c r="E2" s="274"/>
    </row>
    <row r="3" spans="2:5" s="19" customFormat="1" ht="28.5">
      <c r="B3" s="276" t="str">
        <f>'Títulos y textos'!A21</f>
        <v>GAMA AQUAREA</v>
      </c>
      <c r="C3" s="276"/>
      <c r="D3" s="276" t="str">
        <f>'Tarifa Compacta'!E2</f>
        <v>Febrero 2025</v>
      </c>
      <c r="E3" s="366"/>
    </row>
    <row r="4" spans="2:5" ht="18">
      <c r="B4" s="43" t="str">
        <f>'Tarifa Compacta'!E3</f>
        <v>www.aircon.panasonic.es</v>
      </c>
      <c r="C4" s="3"/>
      <c r="D4" s="58"/>
      <c r="E4" s="9"/>
    </row>
    <row r="5" spans="2:5" ht="39.950000000000003" customHeight="1">
      <c r="B5" s="391" t="str">
        <f>'Títulos y textos'!A8</f>
        <v>CÓDIGO EAN</v>
      </c>
      <c r="C5" s="10" t="str">
        <f>'Títulos y textos'!A9</f>
        <v>MODELO</v>
      </c>
      <c r="D5" s="10" t="str">
        <f>'Títulos y textos'!A10</f>
        <v>DESCRIPCIÓN</v>
      </c>
      <c r="E5" s="10" t="str">
        <f>'Títulos y textos'!A13</f>
        <v>PVPR* (€)</v>
      </c>
    </row>
    <row r="6" spans="2:5" s="17" customFormat="1" ht="50.25" customHeight="1">
      <c r="B6" s="560" t="str">
        <f>'Títulos y textos'!A91</f>
        <v>DHW - BOMBAS DE CALOR ACS</v>
      </c>
      <c r="C6" s="560"/>
      <c r="D6" s="561"/>
      <c r="E6" s="562"/>
    </row>
    <row r="7" spans="2:5" ht="9.9499999999999993" customHeight="1">
      <c r="B7" s="11"/>
      <c r="C7" s="12"/>
      <c r="D7" s="13"/>
      <c r="E7" s="74"/>
    </row>
    <row r="8" spans="2:5" ht="18.75">
      <c r="B8" s="69" t="str">
        <f>_xlfn.XLOOKUP(C8,'Tarifa Compacta'!C:C,'Tarifa Compacta'!B:B,"",0,1)</f>
        <v>3410539660137</v>
      </c>
      <c r="C8" s="165" t="s">
        <v>155</v>
      </c>
      <c r="D8" s="40" t="str">
        <f>VLOOKUP($C8,'Tarifa Compacta'!$C:$F,3,0)</f>
        <v>Bomba de calor de pared para producción de ACS (100L)</v>
      </c>
      <c r="E8" s="168">
        <f>VLOOKUP($C8,'Tarifa Compacta'!$C:$F,4,0)</f>
        <v>1984</v>
      </c>
    </row>
    <row r="9" spans="2:5" ht="18.75">
      <c r="B9" s="69" t="str">
        <f>_xlfn.XLOOKUP(C9,'Tarifa Compacta'!C:C,'Tarifa Compacta'!B:B,"",0,1)</f>
        <v>3410539760196</v>
      </c>
      <c r="C9" s="165" t="s">
        <v>156</v>
      </c>
      <c r="D9" s="40" t="str">
        <f>VLOOKUP($C9,'Tarifa Compacta'!$C:$F,3,0)</f>
        <v>Bomba de calor de pared para producción de ACS (150L)</v>
      </c>
      <c r="E9" s="168">
        <f>VLOOKUP($C9,'Tarifa Compacta'!$C:$F,4,0)</f>
        <v>2147</v>
      </c>
    </row>
    <row r="10" spans="2:5" ht="18.75">
      <c r="B10" s="69" t="str">
        <f>_xlfn.XLOOKUP(C10,'Tarifa Compacta'!C:C,'Tarifa Compacta'!B:B,"",0,1)</f>
        <v>3410539861015</v>
      </c>
      <c r="C10" s="165" t="s">
        <v>157</v>
      </c>
      <c r="D10" s="40" t="str">
        <f>VLOOKUP($C10,'Tarifa Compacta'!$C:$F,3,0)</f>
        <v>Bomba de calor sobresuelo para producción de ACS (200L)</v>
      </c>
      <c r="E10" s="168">
        <f>VLOOKUP($C10,'Tarifa Compacta'!$C:$F,4,0)</f>
        <v>2945</v>
      </c>
    </row>
    <row r="11" spans="2:5" ht="18.75">
      <c r="B11" s="69" t="str">
        <f>_xlfn.XLOOKUP(C11,'Tarifa Compacta'!C:C,'Tarifa Compacta'!B:B,"",0,1)</f>
        <v>3410539861183</v>
      </c>
      <c r="C11" s="165" t="s">
        <v>671</v>
      </c>
      <c r="D11" s="169" t="str">
        <f>VLOOKUP($C11,'Tarifa Compacta'!$C:$F,3,0)</f>
        <v>SOLO PROYECTO - Bomba de calor sobresuelo para producción de ACS (250L) + Apoyo Solar / Caldera</v>
      </c>
      <c r="E11" s="168">
        <f>VLOOKUP($C11,'Tarifa Compacta'!$C:$F,4,0)</f>
        <v>3087</v>
      </c>
    </row>
    <row r="12" spans="2:5" ht="18.75">
      <c r="B12" s="69" t="str">
        <f>_xlfn.XLOOKUP(C12,'Tarifa Compacta'!C:C,'Tarifa Compacta'!B:B,"",0,1)</f>
        <v>3410539861176</v>
      </c>
      <c r="C12" s="165" t="s">
        <v>670</v>
      </c>
      <c r="D12" s="169" t="str">
        <f>VLOOKUP($C12,'Tarifa Compacta'!$C:$F,3,0)</f>
        <v>SOLO PROYECTO - Bomba de calor sobresuelo para producción de ACS (250L)</v>
      </c>
      <c r="E12" s="168">
        <f>VLOOKUP($C12,'Tarifa Compacta'!$C:$F,4,0)</f>
        <v>2977</v>
      </c>
    </row>
    <row r="13" spans="2:5" ht="18.75">
      <c r="B13" s="69" t="str">
        <f>_xlfn.XLOOKUP(C13,'Tarifa Compacta'!C:C,'Tarifa Compacta'!B:B,"",0,1)</f>
        <v>3410539861046</v>
      </c>
      <c r="C13" s="165" t="s">
        <v>159</v>
      </c>
      <c r="D13" s="40" t="str">
        <f>VLOOKUP($C13,'Tarifa Compacta'!$C:$F,3,0)</f>
        <v>Bomba de calor sobresuelo para producción de ACS (270L) + Apoyo Solar / Caldera</v>
      </c>
      <c r="E13" s="168">
        <f>VLOOKUP($C13,'Tarifa Compacta'!$C:$F,4,0)</f>
        <v>3323</v>
      </c>
    </row>
    <row r="14" spans="2:5" ht="18.75">
      <c r="B14" s="69" t="str">
        <f>_xlfn.XLOOKUP(C14,'Tarifa Compacta'!C:C,'Tarifa Compacta'!B:B,"",0,1)</f>
        <v>3410539861022</v>
      </c>
      <c r="C14" s="165" t="s">
        <v>158</v>
      </c>
      <c r="D14" s="40" t="str">
        <f>VLOOKUP($C14,'Tarifa Compacta'!$C:$F,3,0)</f>
        <v>Bomba de calor sobresuelo para producción de ACS (270L)</v>
      </c>
      <c r="E14" s="168">
        <f>VLOOKUP($C14,'Tarifa Compacta'!$C:$F,4,0)</f>
        <v>3287</v>
      </c>
    </row>
    <row r="15" spans="2:5" ht="18.75">
      <c r="B15" s="63" t="str">
        <f>_xlfn.XLOOKUP(C15,'Tarifa Compacta'!C:C,'Tarifa Compacta'!B:B,"",0,1)</f>
        <v>4010869356879</v>
      </c>
      <c r="C15" s="165" t="s">
        <v>160</v>
      </c>
      <c r="D15" s="152" t="str">
        <f>VLOOKUP($C15,'Tarifa Compacta'!$C:$F,3,0)</f>
        <v>Cuadrípode de apoyo sobre suelo para los modelos DHW 100 y 150 litros</v>
      </c>
      <c r="E15" s="168">
        <f>VLOOKUP($C15,'Tarifa Compacta'!$C:$F,4,0)</f>
        <v>82</v>
      </c>
    </row>
    <row r="16" spans="2:5" ht="18.75">
      <c r="B16" s="5"/>
      <c r="C16" s="21"/>
      <c r="D16" s="591"/>
      <c r="E16" s="22"/>
    </row>
    <row r="17" spans="1:7" s="17" customFormat="1" ht="50.25" customHeight="1">
      <c r="B17" s="948" t="str">
        <f>'Títulos y textos'!A106</f>
        <v>DISPOSITIVOS Panasonic - ºtado PARA GESTIÓN DE INSTALACIONES DE CALEFACCIÓN</v>
      </c>
      <c r="C17" s="948"/>
      <c r="D17" s="561"/>
      <c r="E17" s="949"/>
    </row>
    <row r="18" spans="1:7" s="917" customFormat="1" ht="18.75">
      <c r="B18" s="950"/>
      <c r="C18" s="951"/>
      <c r="D18" s="952"/>
      <c r="E18" s="953"/>
    </row>
    <row r="19" spans="1:7" ht="18.75">
      <c r="A19" s="917"/>
      <c r="B19" s="941" t="str">
        <f>_xlfn.XLOOKUP(C19,'Tarifa Compacta'!C:C,'Tarifa Compacta'!B:B,"",0,1)</f>
        <v>4260328612521</v>
      </c>
      <c r="C19" s="942" t="s">
        <v>3403</v>
      </c>
      <c r="D19" s="943" t="str">
        <f>VLOOKUP($C19,'Tarifa Compacta'!$C:$F,3,0)</f>
        <v>Optimizador de bombas de calor</v>
      </c>
      <c r="E19" s="944">
        <f>VLOOKUP($C19,'Tarifa Compacta'!$C:$F,4,0)</f>
        <v>206</v>
      </c>
      <c r="F19" s="917"/>
      <c r="G19" s="917"/>
    </row>
    <row r="20" spans="1:7" ht="18.75">
      <c r="A20" s="917"/>
      <c r="B20" s="941" t="str">
        <f>_xlfn.XLOOKUP(C20,'Tarifa Compacta'!C:C,'Tarifa Compacta'!B:B,"",0,1)</f>
        <v>4260328612040</v>
      </c>
      <c r="C20" s="942" t="s">
        <v>3405</v>
      </c>
      <c r="D20" s="943" t="str">
        <f>VLOOKUP($C20,'Tarifa Compacta'!$C:$F,3,0)</f>
        <v>Termostato automático para radiador individual</v>
      </c>
      <c r="E20" s="944">
        <f>VLOOKUP($C20,'Tarifa Compacta'!$C:$F,4,0)</f>
        <v>82</v>
      </c>
      <c r="F20" s="917"/>
      <c r="G20" s="917"/>
    </row>
    <row r="21" spans="1:7" s="938" customFormat="1" ht="18.75">
      <c r="B21" s="945" t="str">
        <f>_xlfn.XLOOKUP(C21,'Tarifa Compacta'!C:C,'Tarifa Compacta'!B:B,"",0,1)</f>
        <v>4260328612057</v>
      </c>
      <c r="C21" s="939" t="s">
        <v>3408</v>
      </c>
      <c r="D21" s="946" t="str">
        <f>VLOOKUP($C21,'Tarifa Compacta'!$C:$F,3,0)</f>
        <v>Termostato general</v>
      </c>
      <c r="E21" s="940">
        <f>VLOOKUP($C21,'Tarifa Compacta'!$C:$F,4,0)</f>
        <v>110</v>
      </c>
    </row>
    <row r="22" spans="1:7" ht="18.75">
      <c r="A22" s="917"/>
      <c r="B22" s="945" t="str">
        <f>_xlfn.XLOOKUP(C22,'Tarifa Compacta'!C:C,'Tarifa Compacta'!B:B,"",0,1)</f>
        <v>4260328612071</v>
      </c>
      <c r="C22" s="947" t="s">
        <v>3402</v>
      </c>
      <c r="D22" s="946" t="str">
        <f>VLOOKUP($C22,'Tarifa Compacta'!$C:$F,3,0)</f>
        <v>Pasarela Bridge</v>
      </c>
      <c r="E22" s="944">
        <f>VLOOKUP($C22,'Tarifa Compacta'!$C:$F,4,0)</f>
        <v>58</v>
      </c>
      <c r="F22" s="917"/>
      <c r="G22" s="917"/>
    </row>
    <row r="23" spans="1:7" ht="18.75">
      <c r="A23" s="917"/>
      <c r="B23" s="945" t="str">
        <f>_xlfn.XLOOKUP(C23,'Tarifa Compacta'!C:C,'Tarifa Compacta'!B:B,"",0,1)</f>
        <v>4260328612064</v>
      </c>
      <c r="C23" s="947" t="s">
        <v>3411</v>
      </c>
      <c r="D23" s="946" t="str">
        <f>VLOOKUP($C23,'Tarifa Compacta'!$C:$F,3,0)</f>
        <v>Sonda de temperatura</v>
      </c>
      <c r="E23" s="944">
        <f>VLOOKUP($C23,'Tarifa Compacta'!$C:$F,4,0)</f>
        <v>83</v>
      </c>
      <c r="F23" s="917"/>
      <c r="G23" s="917"/>
    </row>
    <row r="24" spans="1:7" ht="18.75">
      <c r="A24" s="917"/>
      <c r="B24" s="945" t="str">
        <f>_xlfn.XLOOKUP(C24,'Tarifa Compacta'!C:C,'Tarifa Compacta'!B:B,"",0,1)</f>
        <v>4260328612125</v>
      </c>
      <c r="C24" s="947" t="s">
        <v>3406</v>
      </c>
      <c r="D24" s="946" t="str">
        <f>VLOOKUP($C24,'Tarifa Compacta'!$C:$F,3,0)</f>
        <v>4 x Termostato radiador</v>
      </c>
      <c r="E24" s="944">
        <f>VLOOKUP($C24,'Tarifa Compacta'!$C:$F,4,0)</f>
        <v>302</v>
      </c>
      <c r="F24" s="917"/>
      <c r="G24" s="917"/>
    </row>
    <row r="25" spans="1:7" ht="18.75">
      <c r="A25" s="917"/>
      <c r="B25" s="945" t="str">
        <f>_xlfn.XLOOKUP(C25,'Tarifa Compacta'!C:C,'Tarifa Compacta'!B:B,"",0,1)</f>
        <v>4260328612132</v>
      </c>
      <c r="C25" s="947" t="s">
        <v>3409</v>
      </c>
      <c r="D25" s="946" t="str">
        <f>VLOOKUP($C25,'Tarifa Compacta'!$C:$F,3,0)</f>
        <v>1 x Termostato general + 1 x pasarela Bridge</v>
      </c>
      <c r="E25" s="944">
        <f>VLOOKUP($C25,'Tarifa Compacta'!$C:$F,4,0)</f>
        <v>163</v>
      </c>
      <c r="F25" s="917"/>
      <c r="G25" s="917"/>
    </row>
    <row r="26" spans="1:7" ht="18.75">
      <c r="A26" s="917"/>
      <c r="B26" s="945" t="str">
        <f>_xlfn.XLOOKUP(C26,'Tarifa Compacta'!C:C,'Tarifa Compacta'!B:B,"",0,1)</f>
        <v>4260328612118</v>
      </c>
      <c r="C26" s="947" t="s">
        <v>3407</v>
      </c>
      <c r="D26" s="946" t="str">
        <f>VLOOKUP($C26,'Tarifa Compacta'!$C:$F,3,0)</f>
        <v>1 xTermostato radiador + 1 x pasarela Bridge</v>
      </c>
      <c r="E26" s="944">
        <f>VLOOKUP($C26,'Tarifa Compacta'!$C:$F,4,0)</f>
        <v>132</v>
      </c>
      <c r="F26" s="917"/>
      <c r="G26" s="917"/>
    </row>
    <row r="27" spans="1:7" ht="18.75">
      <c r="A27" s="917"/>
      <c r="B27" s="945" t="str">
        <f>_xlfn.XLOOKUP(C27,'Tarifa Compacta'!C:C,'Tarifa Compacta'!B:B,"",0,1)</f>
        <v>4260328612149</v>
      </c>
      <c r="C27" s="947" t="s">
        <v>3410</v>
      </c>
      <c r="D27" s="946" t="str">
        <f>VLOOKUP($C27,'Tarifa Compacta'!$C:$F,3,0)</f>
        <v>2 x Termostatos radiador + 1 x Termostato general + 1 x pasarela Bridge</v>
      </c>
      <c r="E27" s="944">
        <f>VLOOKUP($C27,'Tarifa Compacta'!$C:$F,4,0)</f>
        <v>286</v>
      </c>
      <c r="F27" s="917"/>
      <c r="G27" s="917"/>
    </row>
    <row r="28" spans="1:7" ht="18.75">
      <c r="A28" s="917"/>
      <c r="B28" s="945">
        <f>_xlfn.XLOOKUP(C28,'Tarifa Compacta'!C:C,'Tarifa Compacta'!B:B,"",0,1)</f>
        <v>0</v>
      </c>
      <c r="C28" s="947" t="s">
        <v>4943</v>
      </c>
      <c r="D28" s="946" t="str">
        <f>VLOOKUP($C28,'Tarifa Compacta'!$C:$F,3,0)</f>
        <v>1 x Optimizador bombas de calor + 1 x Termostato de radiador</v>
      </c>
      <c r="E28" s="944">
        <f>VLOOKUP($C28,'Tarifa Compacta'!$C:$F,4,0)</f>
        <v>288</v>
      </c>
      <c r="F28" s="917"/>
      <c r="G28" s="917"/>
    </row>
    <row r="29" spans="1:7" ht="18.75">
      <c r="A29" s="917"/>
      <c r="B29" s="945">
        <f>_xlfn.XLOOKUP(C29,'Tarifa Compacta'!C:C,'Tarifa Compacta'!B:B,"",0,1)</f>
        <v>0</v>
      </c>
      <c r="C29" s="947" t="s">
        <v>4944</v>
      </c>
      <c r="D29" s="946" t="str">
        <f>VLOOKUP($C29,'Tarifa Compacta'!$C:$F,3,0)</f>
        <v>1 x Optimizador bombas de calor + 4 x Termostato de radiador</v>
      </c>
      <c r="E29" s="944">
        <f>VLOOKUP($C29,'Tarifa Compacta'!$C:$F,4,0)</f>
        <v>508</v>
      </c>
      <c r="F29" s="917"/>
      <c r="G29" s="917"/>
    </row>
    <row r="30" spans="1:7" ht="18.75">
      <c r="A30" s="917"/>
      <c r="B30" s="945">
        <f>_xlfn.XLOOKUP(C30,'Tarifa Compacta'!C:C,'Tarifa Compacta'!B:B,"",0,1)</f>
        <v>0</v>
      </c>
      <c r="C30" s="947" t="s">
        <v>4945</v>
      </c>
      <c r="D30" s="946" t="str">
        <f>VLOOKUP($C30,'Tarifa Compacta'!$C:$F,3,0)</f>
        <v>1 x Optimizador bombas de calor + 1 x Termostato general</v>
      </c>
      <c r="E30" s="944">
        <f>VLOOKUP($C30,'Tarifa Compacta'!$C:$F,4,0)</f>
        <v>412</v>
      </c>
      <c r="F30" s="917"/>
      <c r="G30" s="917"/>
    </row>
    <row r="31" spans="1:7" ht="18.75">
      <c r="A31" s="917"/>
      <c r="B31" s="945">
        <f>_xlfn.XLOOKUP(C31,'Tarifa Compacta'!C:C,'Tarifa Compacta'!B:B,"",0,1)</f>
        <v>0</v>
      </c>
      <c r="C31" s="947" t="s">
        <v>4946</v>
      </c>
      <c r="D31" s="946" t="str">
        <f>VLOOKUP($C31,'Tarifa Compacta'!$C:$F,3,0)</f>
        <v>1 x Optimizador bombas de calor + 1 x Termostato general + 2 x Termostato radiador</v>
      </c>
      <c r="E31" s="944">
        <f>VLOOKUP($C31,'Tarifa Compacta'!$C:$F,4,0)</f>
        <v>576</v>
      </c>
      <c r="F31" s="917"/>
      <c r="G31" s="917"/>
    </row>
    <row r="32" spans="1:7" ht="18.75">
      <c r="B32" s="5"/>
      <c r="C32" s="21"/>
      <c r="D32" s="4"/>
      <c r="E32" s="22"/>
    </row>
    <row r="33" spans="2:7" s="17" customFormat="1" ht="50.1" customHeight="1">
      <c r="B33" s="560" t="str">
        <f>'Títulos y textos'!A96</f>
        <v>UNIDADES DE VENTILACIÓN CON RECUPERACIÓN DE CALOR</v>
      </c>
      <c r="C33" s="560"/>
      <c r="D33" s="561"/>
      <c r="E33" s="562"/>
    </row>
    <row r="34" spans="2:7" ht="9.9499999999999993" customHeight="1">
      <c r="B34" s="11"/>
      <c r="C34" s="12"/>
      <c r="D34" s="13"/>
      <c r="E34" s="74"/>
    </row>
    <row r="35" spans="2:7" s="17" customFormat="1" ht="50.1" customHeight="1">
      <c r="B35" s="59" t="str">
        <f>'Títulos y textos'!A97</f>
        <v>UNIDADES DE VENTILACIÓN CON RECUPERACIÓN DE CALOR POR RUEDA ENTÁLPICA</v>
      </c>
      <c r="C35" s="59"/>
      <c r="D35" s="18"/>
      <c r="E35" s="395"/>
      <c r="G35" s="396"/>
    </row>
    <row r="36" spans="2:7" ht="18.75">
      <c r="B36" s="69" t="str">
        <f>_xlfn.XLOOKUP(C36,'Tarifa Compacta'!C:C,'Tarifa Compacta'!B:B,"",0,1)</f>
        <v>4010869359115</v>
      </c>
      <c r="C36" s="166" t="s">
        <v>129</v>
      </c>
      <c r="D36" s="170" t="str">
        <f>VLOOKUP($C36,'Tarifa Compacta'!$C:$F,3,0)</f>
        <v xml:space="preserve">Recuperador de calor (lado entrada aire izquierdo) por cable en All in One </v>
      </c>
      <c r="E36" s="52">
        <f>VLOOKUP($C36,'Tarifa Compacta'!$C:$F,4,0)</f>
        <v>3895</v>
      </c>
    </row>
    <row r="37" spans="2:7" ht="18.75">
      <c r="B37" s="69" t="str">
        <f>_xlfn.XLOOKUP(C37,'Tarifa Compacta'!C:C,'Tarifa Compacta'!B:B,"",0,1)</f>
        <v>4010869359122</v>
      </c>
      <c r="C37" s="166" t="s">
        <v>128</v>
      </c>
      <c r="D37" s="170" t="str">
        <f>VLOOKUP($C37,'Tarifa Compacta'!$C:$F,3,0)</f>
        <v>Recuperador de calor (lado entrada aire derecho) por cable en All in One</v>
      </c>
      <c r="E37" s="52">
        <f>VLOOKUP($C37,'Tarifa Compacta'!$C:$F,4,0)</f>
        <v>3895</v>
      </c>
    </row>
    <row r="38" spans="2:7" ht="18.75">
      <c r="B38" s="5"/>
      <c r="C38" s="21"/>
      <c r="D38" s="4"/>
      <c r="E38" s="22"/>
    </row>
    <row r="39" spans="2:7" s="1" customFormat="1" ht="51.75" customHeight="1">
      <c r="B39" s="28" t="str">
        <f>'Títulos y textos'!A98</f>
        <v>ACCESORIOS PAW-A2W-VENTA</v>
      </c>
      <c r="C39" s="28"/>
      <c r="D39" s="29"/>
      <c r="E39" s="30"/>
    </row>
    <row r="40" spans="2:7" ht="18.75">
      <c r="B40" s="171" t="str">
        <f>_xlfn.XLOOKUP(C40,'Tarifa Compacta'!C:C,'Tarifa Compacta'!B:B,"",0,1)</f>
        <v>4010869359139</v>
      </c>
      <c r="C40" s="14" t="s">
        <v>131</v>
      </c>
      <c r="D40" s="172" t="str">
        <f>VLOOKUP($C40,'Tarifa Compacta'!$C:$F,3,0)</f>
        <v xml:space="preserve">Cable para conexión eléctrica entre la unidad y el panel de control para PAW-A2W-VENTA </v>
      </c>
      <c r="E40" s="52">
        <f>VLOOKUP($C40,'Tarifa Compacta'!$C:$F,4,0)</f>
        <v>53</v>
      </c>
    </row>
    <row r="41" spans="2:7" ht="18.75">
      <c r="B41" s="69" t="str">
        <f>_xlfn.XLOOKUP(C41,'Tarifa Compacta'!C:C,'Tarifa Compacta'!B:B,"",0,1)</f>
        <v>4010869359146</v>
      </c>
      <c r="C41" s="166" t="s">
        <v>132</v>
      </c>
      <c r="D41" s="170" t="str">
        <f>VLOOKUP($C41,'Tarifa Compacta'!$C:$F,3,0)</f>
        <v xml:space="preserve">Conectores dobles para la instalación de varios paneles de control para PAW-A2W-VENTA </v>
      </c>
      <c r="E41" s="52">
        <f>VLOOKUP($C41,'Tarifa Compacta'!$C:$F,4,0)</f>
        <v>12</v>
      </c>
    </row>
    <row r="42" spans="2:7" ht="18.75">
      <c r="B42" s="69" t="str">
        <f>_xlfn.XLOOKUP(C42,'Tarifa Compacta'!C:C,'Tarifa Compacta'!B:B,"",0,1)</f>
        <v>4010869359153</v>
      </c>
      <c r="C42" s="14" t="s">
        <v>130</v>
      </c>
      <c r="D42" s="172" t="str">
        <f>VLOOKUP($C42,'Tarifa Compacta'!$C:$F,3,0)</f>
        <v xml:space="preserve">Panel de control táctil adicional para el PAW-A2W-VENTA  </v>
      </c>
      <c r="E42" s="52">
        <f>VLOOKUP($C42,'Tarifa Compacta'!$C:$F,4,0)</f>
        <v>277</v>
      </c>
    </row>
    <row r="43" spans="2:7" ht="18.75">
      <c r="B43" s="171" t="str">
        <f>_xlfn.XLOOKUP(C43,'Tarifa Compacta'!C:C,'Tarifa Compacta'!B:B,"",0,1)</f>
        <v>4010869359160</v>
      </c>
      <c r="C43" s="166" t="s">
        <v>137</v>
      </c>
      <c r="D43" s="170" t="str">
        <f>VLOOKUP($C43,'Tarifa Compacta'!$C:$F,3,0)</f>
        <v>Sensor de CO2 para conducto para PAW-A2W-VENTA</v>
      </c>
      <c r="E43" s="52">
        <f>VLOOKUP($C43,'Tarifa Compacta'!$C:$F,4,0)</f>
        <v>474</v>
      </c>
    </row>
    <row r="44" spans="2:7" ht="18.75">
      <c r="B44" s="69" t="str">
        <f>_xlfn.XLOOKUP(C44,'Tarifa Compacta'!C:C,'Tarifa Compacta'!B:B,"",0,1)</f>
        <v>4010869359177</v>
      </c>
      <c r="C44" s="14" t="s">
        <v>136</v>
      </c>
      <c r="D44" s="172" t="str">
        <f>VLOOKUP($C44,'Tarifa Compacta'!$C:$F,3,0)</f>
        <v>Sensor de humedad relativa y CO2, montado en pared, para PAW-A2W-VENTA</v>
      </c>
      <c r="E44" s="52">
        <f>VLOOKUP($C44,'Tarifa Compacta'!$C:$F,4,0)</f>
        <v>554</v>
      </c>
    </row>
    <row r="45" spans="2:7" ht="18.75">
      <c r="B45" s="69" t="str">
        <f>_xlfn.XLOOKUP(C45,'Tarifa Compacta'!C:C,'Tarifa Compacta'!B:B,"",0,1)</f>
        <v>4010869359184</v>
      </c>
      <c r="C45" s="165" t="s">
        <v>138</v>
      </c>
      <c r="D45" s="40" t="str">
        <f>VLOOKUP($C45,'Tarifa Compacta'!$C:$F,3,0)</f>
        <v>Sensor de CO2 montado en pared para PAW-A2W-VENTA</v>
      </c>
      <c r="E45" s="52">
        <f>VLOOKUP($C45,'Tarifa Compacta'!$C:$F,4,0)</f>
        <v>641</v>
      </c>
    </row>
    <row r="46" spans="2:7" ht="18.75">
      <c r="B46" s="63" t="str">
        <f>_xlfn.XLOOKUP(C46,'Tarifa Compacta'!C:C,'Tarifa Compacta'!B:B,"",0,1)</f>
        <v>4010869359191</v>
      </c>
      <c r="C46" s="165" t="s">
        <v>133</v>
      </c>
      <c r="D46" s="40" t="str">
        <f>VLOOKUP($C46,'Tarifa Compacta'!$C:$F,3,0)</f>
        <v>Kit de montaje en pared para panel táctil del PAW-A2W-VENTA</v>
      </c>
      <c r="E46" s="15">
        <f>VLOOKUP($C46,'Tarifa Compacta'!$C:$F,4,0)</f>
        <v>156</v>
      </c>
    </row>
    <row r="47" spans="2:7" ht="18.75">
      <c r="B47" s="69" t="str">
        <f>_xlfn.XLOOKUP(C47,'Tarifa Compacta'!C:C,'Tarifa Compacta'!B:B,"",0,1)</f>
        <v>4010869359207</v>
      </c>
      <c r="C47" s="166" t="s">
        <v>139</v>
      </c>
      <c r="D47" s="170" t="str">
        <f>VLOOKUP($C47,'Tarifa Compacta'!$C:$F,3,0)</f>
        <v>Kit de soporte mural para instalación independiente en la pared de PAW-A2W-VENTA</v>
      </c>
      <c r="E47" s="52">
        <f>VLOOKUP($C47,'Tarifa Compacta'!$C:$F,4,0)</f>
        <v>58</v>
      </c>
    </row>
    <row r="48" spans="2:7" ht="18.75">
      <c r="B48" s="69" t="str">
        <f>_xlfn.XLOOKUP(C48,'Tarifa Compacta'!C:C,'Tarifa Compacta'!B:B,"",0,1)</f>
        <v>4010869359214</v>
      </c>
      <c r="C48" s="14" t="s">
        <v>134</v>
      </c>
      <c r="D48" s="172" t="str">
        <f>VLOOKUP($C48,'Tarifa Compacta'!$C:$F,3,0)</f>
        <v xml:space="preserve">PCB opcional para funciones adicionales para el PAW-A2W-VENTA </v>
      </c>
      <c r="E48" s="52">
        <f>VLOOKUP($C48,'Tarifa Compacta'!$C:$F,4,0)</f>
        <v>87</v>
      </c>
    </row>
    <row r="49" spans="2:5" ht="18.75">
      <c r="B49" s="171" t="str">
        <f>_xlfn.XLOOKUP(C49,'Tarifa Compacta'!C:C,'Tarifa Compacta'!B:B,"",0,1)</f>
        <v>4010869359221</v>
      </c>
      <c r="C49" s="166" t="s">
        <v>135</v>
      </c>
      <c r="D49" s="170" t="str">
        <f>VLOOKUP($C49,'Tarifa Compacta'!$C:$F,3,0)</f>
        <v>Kit de filtros de entrada y evacuación para PAW-A2W-VENTA</v>
      </c>
      <c r="E49" s="52">
        <f>VLOOKUP($C49,'Tarifa Compacta'!$C:$F,4,0)</f>
        <v>105</v>
      </c>
    </row>
    <row r="50" spans="2:5" ht="18.75">
      <c r="B50" s="5"/>
      <c r="C50" s="21"/>
      <c r="D50" s="4"/>
      <c r="E50" s="22"/>
    </row>
    <row r="51" spans="2:5" ht="40.5" customHeight="1">
      <c r="B51" s="28" t="str">
        <f>'Títulos y textos'!A99</f>
        <v>UNIDAD DE VENTILACIÓN CON RECUPERACIÓN DE CALOR POR FLUJO CRUZADO A CONTRACORRIENTE</v>
      </c>
      <c r="C51" s="397"/>
      <c r="D51" s="398"/>
      <c r="E51" s="399"/>
    </row>
    <row r="52" spans="2:5" ht="18.75">
      <c r="B52" s="63" t="str">
        <f>_xlfn.XLOOKUP(C52,'Tarifa Compacta'!C:C,'Tarifa Compacta'!B:B,"",0,1)</f>
        <v>4010869401821</v>
      </c>
      <c r="C52" s="400" t="s">
        <v>140</v>
      </c>
      <c r="D52" s="401" t="str">
        <f>VLOOKUP($C52,'Tarifa Compacta'!$C:$F,3,0)</f>
        <v>VMC flj. paralelo  130 m3/h (hori/vert)</v>
      </c>
      <c r="E52" s="52">
        <f>VLOOKUP($C52,'Tarifa Compacta'!$C:$F,4,0)</f>
        <v>1508</v>
      </c>
    </row>
    <row r="53" spans="2:5" ht="18.75">
      <c r="B53" s="63" t="str">
        <f>_xlfn.XLOOKUP(C53,'Tarifa Compacta'!C:C,'Tarifa Compacta'!B:B,"",0,1)</f>
        <v>4010869401913</v>
      </c>
      <c r="C53" s="402" t="s">
        <v>141</v>
      </c>
      <c r="D53" s="403" t="str">
        <f>VLOOKUP($C53,'Tarifa Compacta'!$C:$F,3,0)</f>
        <v>VMC flj. paralelo  210 m3/h (hori/vert)</v>
      </c>
      <c r="E53" s="52">
        <f>VLOOKUP($C53,'Tarifa Compacta'!$C:$F,4,0)</f>
        <v>1616</v>
      </c>
    </row>
    <row r="54" spans="2:5" ht="18.75">
      <c r="B54" s="63" t="str">
        <f>_xlfn.XLOOKUP(C54,'Tarifa Compacta'!C:C,'Tarifa Compacta'!B:B,"",0,1)</f>
        <v>4010869401869</v>
      </c>
      <c r="C54" s="400" t="s">
        <v>142</v>
      </c>
      <c r="D54" s="401" t="str">
        <f>VLOOKUP($C54,'Tarifa Compacta'!$C:$F,3,0)</f>
        <v>VMC flj. paralelo 260 m3/h (hori/vert)</v>
      </c>
      <c r="E54" s="52">
        <f>VLOOKUP($C54,'Tarifa Compacta'!$C:$F,4,0)</f>
        <v>1731</v>
      </c>
    </row>
    <row r="55" spans="2:5" ht="18.75">
      <c r="B55" s="63" t="str">
        <f>_xlfn.XLOOKUP(C55,'Tarifa Compacta'!C:C,'Tarifa Compacta'!B:B,"",0,1)</f>
        <v>4010869401838</v>
      </c>
      <c r="C55" s="402" t="s">
        <v>143</v>
      </c>
      <c r="D55" s="403" t="str">
        <f>VLOOKUP($C55,'Tarifa Compacta'!$C:$F,3,0)</f>
        <v>VMC flj. paralelo 290 m3/h (hori/vert)</v>
      </c>
      <c r="E55" s="52">
        <f>VLOOKUP($C55,'Tarifa Compacta'!$C:$F,4,0)</f>
        <v>1855</v>
      </c>
    </row>
    <row r="56" spans="2:5" ht="18.75">
      <c r="B56" s="63" t="str">
        <f>_xlfn.XLOOKUP(C56,'Tarifa Compacta'!C:C,'Tarifa Compacta'!B:B,"",0,1)</f>
        <v>4010869401975</v>
      </c>
      <c r="C56" s="404" t="s">
        <v>144</v>
      </c>
      <c r="D56" s="405" t="str">
        <f>VLOOKUP($C56,'Tarifa Compacta'!$C:$F,3,0)</f>
        <v>VMC flj. paralelo  155 m3/h (horizontal)</v>
      </c>
      <c r="E56" s="52">
        <f>VLOOKUP($C56,'Tarifa Compacta'!$C:$F,4,0)</f>
        <v>1849</v>
      </c>
    </row>
    <row r="57" spans="2:5" ht="18.75">
      <c r="B57" s="63" t="str">
        <f>_xlfn.XLOOKUP(C57,'Tarifa Compacta'!C:C,'Tarifa Compacta'!B:B,"",0,1)</f>
        <v>4010869401814</v>
      </c>
      <c r="C57" s="400" t="s">
        <v>145</v>
      </c>
      <c r="D57" s="401" t="str">
        <f>VLOOKUP($C57,'Tarifa Compacta'!$C:$F,3,0)</f>
        <v>VMC flj. paralelo  170 m3/h (vertical)</v>
      </c>
      <c r="E57" s="52">
        <f>VLOOKUP($C57,'Tarifa Compacta'!$C:$F,4,0)</f>
        <v>2604</v>
      </c>
    </row>
    <row r="58" spans="2:5" ht="18.75">
      <c r="B58" s="63" t="str">
        <f>_xlfn.XLOOKUP(C58,'Tarifa Compacta'!C:C,'Tarifa Compacta'!B:B,"",0,1)</f>
        <v>4010869401920</v>
      </c>
      <c r="C58" s="404" t="s">
        <v>146</v>
      </c>
      <c r="D58" s="405" t="str">
        <f>VLOOKUP($C58,'Tarifa Compacta'!$C:$F,3,0)</f>
        <v>VMC flj. paralelo  300 m3/h (horizontal)</v>
      </c>
      <c r="E58" s="52">
        <f>VLOOKUP($C58,'Tarifa Compacta'!$C:$F,4,0)</f>
        <v>2195</v>
      </c>
    </row>
    <row r="59" spans="2:5" ht="18.75">
      <c r="B59" s="63" t="str">
        <f>_xlfn.XLOOKUP(C59,'Tarifa Compacta'!C:C,'Tarifa Compacta'!B:B,"",0,1)</f>
        <v>4010869401951</v>
      </c>
      <c r="C59" s="406" t="s">
        <v>147</v>
      </c>
      <c r="D59" s="407" t="str">
        <f>VLOOKUP($C59,'Tarifa Compacta'!$C:$F,3,0)</f>
        <v>VMC flj. paralelo  300 m3/h (vertical)</v>
      </c>
      <c r="E59" s="52">
        <f>VLOOKUP($C59,'Tarifa Compacta'!$C:$F,4,0)</f>
        <v>2707</v>
      </c>
    </row>
    <row r="60" spans="2:5" ht="18.75">
      <c r="B60" s="63" t="str">
        <f>_xlfn.XLOOKUP(C60,'Tarifa Compacta'!C:C,'Tarifa Compacta'!B:B,"",0,1)</f>
        <v>4010869401845</v>
      </c>
      <c r="C60" s="408" t="s">
        <v>148</v>
      </c>
      <c r="D60" s="409" t="str">
        <f>VLOOKUP($C60,'Tarifa Compacta'!$C:$F,3,0)</f>
        <v>VMC flj. paralelo  340 m3/h (horizontal)</v>
      </c>
      <c r="E60" s="52">
        <f>VLOOKUP($C60,'Tarifa Compacta'!$C:$F,4,0)</f>
        <v>2393</v>
      </c>
    </row>
    <row r="61" spans="2:5" ht="18.75">
      <c r="B61" s="63" t="str">
        <f>_xlfn.XLOOKUP(C61,'Tarifa Compacta'!C:C,'Tarifa Compacta'!B:B,"",0,1)</f>
        <v>4010869401890</v>
      </c>
      <c r="C61" s="408" t="s">
        <v>149</v>
      </c>
      <c r="D61" s="409" t="str">
        <f>VLOOKUP($C61,'Tarifa Compacta'!$C:$F,3,0)</f>
        <v>VMC flj. paralelo  340 m3/h (vertical)</v>
      </c>
      <c r="E61" s="52">
        <f>VLOOKUP($C61,'Tarifa Compacta'!$C:$F,4,0)</f>
        <v>3115</v>
      </c>
    </row>
    <row r="62" spans="2:5" ht="18.75">
      <c r="B62" s="63" t="str">
        <f>_xlfn.XLOOKUP(C62,'Tarifa Compacta'!C:C,'Tarifa Compacta'!B:B,"",0,1)</f>
        <v>4010869401968</v>
      </c>
      <c r="C62" s="408" t="s">
        <v>150</v>
      </c>
      <c r="D62" s="409" t="str">
        <f>VLOOKUP($C62,'Tarifa Compacta'!$C:$F,3,0)</f>
        <v>VMC flj. paralelo  440 m3/h (horizontal)</v>
      </c>
      <c r="E62" s="52">
        <f>VLOOKUP($C62,'Tarifa Compacta'!$C:$F,4,0)</f>
        <v>2608</v>
      </c>
    </row>
    <row r="63" spans="2:5" ht="18.75">
      <c r="B63" s="63" t="str">
        <f>_xlfn.XLOOKUP(C63,'Tarifa Compacta'!C:C,'Tarifa Compacta'!B:B,"",0,1)</f>
        <v>4010869401883</v>
      </c>
      <c r="C63" s="408" t="s">
        <v>151</v>
      </c>
      <c r="D63" s="409" t="str">
        <f>VLOOKUP($C63,'Tarifa Compacta'!$C:$F,3,0)</f>
        <v>VMC flj. paralelo  480 m3/h (vertical)</v>
      </c>
      <c r="E63" s="52">
        <f>VLOOKUP($C63,'Tarifa Compacta'!$C:$F,4,0)</f>
        <v>3585</v>
      </c>
    </row>
    <row r="64" spans="2:5" ht="18.75">
      <c r="B64" s="5"/>
      <c r="C64" s="21"/>
      <c r="D64" s="4"/>
      <c r="E64" s="22"/>
    </row>
    <row r="65" spans="2:5" s="1" customFormat="1" ht="51.75" customHeight="1">
      <c r="B65" s="28" t="str">
        <f>'Títulos y textos'!A100</f>
        <v>ACCESORIOS PAW-A2W-VENTX</v>
      </c>
      <c r="C65" s="28"/>
      <c r="D65" s="29"/>
      <c r="E65" s="30"/>
    </row>
    <row r="66" spans="2:5" ht="18.75">
      <c r="B66" s="63" t="str">
        <f>_xlfn.XLOOKUP(C66,'Tarifa Compacta'!C:C,'Tarifa Compacta'!B:B,"",0,1)</f>
        <v>4010869384797</v>
      </c>
      <c r="C66" s="406" t="s">
        <v>152</v>
      </c>
      <c r="D66" s="407" t="str">
        <f>VLOOKUP($C66,'Tarifa Compacta'!$C:$F,3,0)</f>
        <v>Control  (Negro),  CAI, Tª, H.R</v>
      </c>
      <c r="E66" s="52">
        <f>VLOOKUP($C66,'Tarifa Compacta'!$C:$F,4,0)</f>
        <v>165</v>
      </c>
    </row>
    <row r="67" spans="2:5" ht="18.75">
      <c r="B67" s="63" t="str">
        <f>_xlfn.XLOOKUP(C67,'Tarifa Compacta'!C:C,'Tarifa Compacta'!B:B,"",0,1)</f>
        <v>4010869384711</v>
      </c>
      <c r="C67" s="408" t="s">
        <v>153</v>
      </c>
      <c r="D67" s="409" t="str">
        <f>VLOOKUP($C67,'Tarifa Compacta'!$C:$F,3,0)</f>
        <v>Control  (Blanco), CAI, Tª, H.R</v>
      </c>
      <c r="E67" s="52">
        <f>VLOOKUP($C67,'Tarifa Compacta'!$C:$F,4,0)</f>
        <v>165</v>
      </c>
    </row>
    <row r="68" spans="2:5" ht="18.75">
      <c r="B68" s="63" t="str">
        <f>_xlfn.XLOOKUP(C68,'Tarifa Compacta'!C:C,'Tarifa Compacta'!B:B,"",0,1)</f>
        <v>4010869384940</v>
      </c>
      <c r="C68" s="408" t="s">
        <v>672</v>
      </c>
      <c r="D68" s="409" t="str">
        <f>VLOOKUP($C68,'Tarifa Compacta'!$C:$F,3,0)</f>
        <v>Resist. Elect. 0,5 kW DN 125mm</v>
      </c>
      <c r="E68" s="52">
        <f>VLOOKUP($C68,'Tarifa Compacta'!$C:$F,4,0)</f>
        <v>580</v>
      </c>
    </row>
    <row r="69" spans="2:5" ht="18.75">
      <c r="B69" s="63" t="str">
        <f>_xlfn.XLOOKUP(C69,'Tarifa Compacta'!C:C,'Tarifa Compacta'!B:B,"",0,1)</f>
        <v>4010869384926</v>
      </c>
      <c r="C69" s="408" t="s">
        <v>673</v>
      </c>
      <c r="D69" s="409" t="str">
        <f>VLOOKUP($C69,'Tarifa Compacta'!$C:$F,3,0)</f>
        <v>Resist. Elect. 1 kW DN 125mm</v>
      </c>
      <c r="E69" s="52">
        <f>VLOOKUP($C69,'Tarifa Compacta'!$C:$F,4,0)</f>
        <v>723</v>
      </c>
    </row>
    <row r="70" spans="2:5" ht="18.75">
      <c r="B70" s="63" t="str">
        <f>_xlfn.XLOOKUP(C70,'Tarifa Compacta'!C:C,'Tarifa Compacta'!B:B,"",0,1)</f>
        <v>4010869384896</v>
      </c>
      <c r="C70" s="408" t="s">
        <v>154</v>
      </c>
      <c r="D70" s="409" t="str">
        <f>VLOOKUP($C70,'Tarifa Compacta'!$C:$F,3,0)</f>
        <v>Filtros F7 para 10Z, 15Z, 20H, 20V</v>
      </c>
      <c r="E70" s="52">
        <f>VLOOKUP($C70,'Tarifa Compacta'!$C:$F,4,0)</f>
        <v>62</v>
      </c>
    </row>
    <row r="71" spans="2:5" ht="18.75">
      <c r="B71" s="410"/>
      <c r="C71" s="14"/>
      <c r="D71" s="172"/>
      <c r="E71" s="15"/>
    </row>
    <row r="72" spans="2:5" s="17" customFormat="1" ht="50.1" customHeight="1">
      <c r="B72" s="560" t="str">
        <f>'Títulos y textos'!A92</f>
        <v>DEPÓSITOS</v>
      </c>
      <c r="C72" s="560"/>
      <c r="D72" s="561"/>
      <c r="E72" s="562"/>
    </row>
    <row r="73" spans="2:5" ht="9.9499999999999993" customHeight="1">
      <c r="B73" s="11"/>
      <c r="C73" s="12"/>
      <c r="D73" s="13"/>
      <c r="E73" s="74"/>
    </row>
    <row r="74" spans="2:5" ht="51" customHeight="1">
      <c r="B74" s="28" t="str">
        <f>'Títulos y textos'!A93</f>
        <v>DEPÓSTITOS DE ACUMULACIÓN PARA ACS</v>
      </c>
      <c r="C74" s="397"/>
      <c r="D74" s="398"/>
      <c r="E74" s="399"/>
    </row>
    <row r="75" spans="2:5" ht="18.75">
      <c r="B75" s="69" t="str">
        <f>_xlfn.XLOOKUP(C75,'Tarifa Compacta'!C:C,'Tarifa Compacta'!B:B,"",0,1)</f>
        <v>4010869376143</v>
      </c>
      <c r="C75" s="165" t="s">
        <v>113</v>
      </c>
      <c r="D75" s="152" t="str">
        <f>VLOOKUP($C75,'Tarifa Compacta'!$C:$F,3,0)</f>
        <v>167L acero esmaltado</v>
      </c>
      <c r="E75" s="168">
        <f>VLOOKUP($C75,'Tarifa Compacta'!$C:$F,4,0)</f>
        <v>1725</v>
      </c>
    </row>
    <row r="76" spans="2:5" ht="18.75">
      <c r="B76" s="69" t="str">
        <f>_xlfn.XLOOKUP(C76,'Tarifa Compacta'!C:C,'Tarifa Compacta'!B:B,"",0,1)</f>
        <v>9004464481543</v>
      </c>
      <c r="C76" s="165" t="s">
        <v>114</v>
      </c>
      <c r="D76" s="152" t="str">
        <f>VLOOKUP($C76,'Tarifa Compacta'!$C:$F,3,0)</f>
        <v>200L acero esmaltado</v>
      </c>
      <c r="E76" s="168">
        <f>VLOOKUP($C76,'Tarifa Compacta'!$C:$F,4,0)</f>
        <v>1849</v>
      </c>
    </row>
    <row r="77" spans="2:5" ht="18.75">
      <c r="B77" s="69" t="str">
        <f>_xlfn.XLOOKUP(C77,'Tarifa Compacta'!C:C,'Tarifa Compacta'!B:B,"",0,1)</f>
        <v>9004464481550</v>
      </c>
      <c r="C77" s="165" t="s">
        <v>115</v>
      </c>
      <c r="D77" s="152" t="str">
        <f>VLOOKUP($C77,'Tarifa Compacta'!$C:$F,3,0)</f>
        <v>290L acero esmaltado</v>
      </c>
      <c r="E77" s="168">
        <f>VLOOKUP($C77,'Tarifa Compacta'!$C:$F,4,0)</f>
        <v>2249</v>
      </c>
    </row>
    <row r="78" spans="2:5" ht="18.75">
      <c r="B78" s="69" t="str">
        <f>_xlfn.XLOOKUP(C78,'Tarifa Compacta'!C:C,'Tarifa Compacta'!B:B,"",0,1)</f>
        <v>9004464481796</v>
      </c>
      <c r="C78" s="165" t="s">
        <v>116</v>
      </c>
      <c r="D78" s="152" t="str">
        <f>VLOOKUP($C78,'Tarifa Compacta'!$C:$F,3,0)</f>
        <v>380L acero esmaltado</v>
      </c>
      <c r="E78" s="168">
        <f>VLOOKUP($C78,'Tarifa Compacta'!$C:$F,4,0)</f>
        <v>2995</v>
      </c>
    </row>
    <row r="79" spans="2:5" ht="18.75">
      <c r="B79" s="69" t="str">
        <f>_xlfn.XLOOKUP(C79,'Tarifa Compacta'!C:C,'Tarifa Compacta'!B:B,"",0,1)</f>
        <v>9004464481802</v>
      </c>
      <c r="C79" s="165" t="s">
        <v>117</v>
      </c>
      <c r="D79" s="40" t="str">
        <f>VLOOKUP($C79,'Tarifa Compacta'!$C:$F,3,0)</f>
        <v>350L acero esmaltado - doble serpentín</v>
      </c>
      <c r="E79" s="168">
        <f>VLOOKUP($C79,'Tarifa Compacta'!$C:$F,4,0)</f>
        <v>2995</v>
      </c>
    </row>
    <row r="80" spans="2:5" ht="18.75">
      <c r="B80" s="69" t="str">
        <f>_xlfn.XLOOKUP(C80,'Tarifa Compacta'!C:C,'Tarifa Compacta'!B:B,"",0,1)</f>
        <v>9004464488290</v>
      </c>
      <c r="C80" s="165" t="s">
        <v>118</v>
      </c>
      <c r="D80" s="40" t="str">
        <f>VLOOKUP($C80,'Tarifa Compacta'!$C:$F,3,0)</f>
        <v>200L acero esmaltado con carcasa de huella cuadrada 60x60</v>
      </c>
      <c r="E80" s="168">
        <f>VLOOKUP($C80,'Tarifa Compacta'!$C:$F,4,0)</f>
        <v>4065</v>
      </c>
    </row>
    <row r="81" spans="2:5" ht="18.75">
      <c r="B81" s="69" t="str">
        <f>_xlfn.XLOOKUP(C81,'Tarifa Compacta'!C:C,'Tarifa Compacta'!B:B,"",0,1)</f>
        <v>4010869385589</v>
      </c>
      <c r="C81" s="165" t="s">
        <v>119</v>
      </c>
      <c r="D81" s="40" t="str">
        <f>VLOOKUP($C81,'Tarifa Compacta'!$C:$F,3,0)</f>
        <v>192L inox.</v>
      </c>
      <c r="E81" s="168">
        <f>VLOOKUP($C81,'Tarifa Compacta'!$C:$F,4,0)</f>
        <v>1620</v>
      </c>
    </row>
    <row r="82" spans="2:5" ht="18.75">
      <c r="B82" s="69" t="str">
        <f>_xlfn.XLOOKUP(C82,'Tarifa Compacta'!C:C,'Tarifa Compacta'!B:B,"",0,1)</f>
        <v>4010869385572</v>
      </c>
      <c r="C82" s="165" t="s">
        <v>120</v>
      </c>
      <c r="D82" s="40" t="str">
        <f>VLOOKUP($C82,'Tarifa Compacta'!$C:$F,3,0)</f>
        <v>284L inox.</v>
      </c>
      <c r="E82" s="168">
        <f>VLOOKUP($C82,'Tarifa Compacta'!$C:$F,4,0)</f>
        <v>1850</v>
      </c>
    </row>
    <row r="83" spans="2:5" ht="18.75">
      <c r="B83" s="69" t="str">
        <f>_xlfn.XLOOKUP(C83,'Tarifa Compacta'!C:C,'Tarifa Compacta'!B:B,"",0,1)</f>
        <v>4010869385596</v>
      </c>
      <c r="C83" s="165" t="s">
        <v>121</v>
      </c>
      <c r="D83" s="40" t="str">
        <f>VLOOKUP($C83,'Tarifa Compacta'!$C:$F,3,0)</f>
        <v>280L inox. Alta eficiencia</v>
      </c>
      <c r="E83" s="168">
        <f>VLOOKUP($C83,'Tarifa Compacta'!$C:$F,4,0)</f>
        <v>2395</v>
      </c>
    </row>
    <row r="84" spans="2:5" ht="18.75">
      <c r="B84" s="5"/>
      <c r="C84" s="21"/>
      <c r="D84" s="4"/>
      <c r="E84" s="22"/>
    </row>
    <row r="85" spans="2:5" ht="21">
      <c r="B85" s="28" t="str">
        <f>'Títulos y textos'!A94</f>
        <v>DEPÓSITOS COMBINADOS ACS + INERCIA</v>
      </c>
      <c r="C85" s="397"/>
      <c r="D85" s="398"/>
      <c r="E85" s="399"/>
    </row>
    <row r="86" spans="2:5" ht="18.75">
      <c r="B86" s="69" t="str">
        <f>_xlfn.XLOOKUP(C86,'Tarifa Compacta'!C:C,'Tarifa Compacta'!B:B,"",0,1)</f>
        <v>8430352615416</v>
      </c>
      <c r="C86" s="165" t="s">
        <v>107</v>
      </c>
      <c r="D86" s="152" t="str">
        <f>VLOOKUP($C86,'Tarifa Compacta'!$C:$F,3,0)</f>
        <v>COMBO: ACS esmaltado (185L) + inercia (80L)</v>
      </c>
      <c r="E86" s="168">
        <f>VLOOKUP($C86,'Tarifa Compacta'!$C:$F,4,0)</f>
        <v>6125</v>
      </c>
    </row>
    <row r="87" spans="2:5" ht="18.75">
      <c r="B87" s="69" t="str">
        <f>_xlfn.XLOOKUP(C87,'Tarifa Compacta'!C:C,'Tarifa Compacta'!B:B,"",0,1)</f>
        <v>7070644007409</v>
      </c>
      <c r="C87" s="165" t="s">
        <v>108</v>
      </c>
      <c r="D87" s="152" t="str">
        <f>VLOOKUP($C87,'Tarifa Compacta'!$C:$F,3,0)</f>
        <v>COMBO: ACS inox (230L) + inercia (60L)</v>
      </c>
      <c r="E87" s="168">
        <f>VLOOKUP($C87,'Tarifa Compacta'!$C:$F,4,0)</f>
        <v>5450</v>
      </c>
    </row>
    <row r="88" spans="2:5" ht="18.75">
      <c r="B88" s="5"/>
      <c r="C88" s="21"/>
      <c r="D88" s="4"/>
      <c r="E88" s="22"/>
    </row>
    <row r="89" spans="2:5" ht="21">
      <c r="B89" s="28" t="str">
        <f>'Títulos y textos'!A95</f>
        <v>DEPÓSITOS PARA INERCIA TÉRMICA, PULMÓN Y SEPARACIÓN HIDRÁULICA</v>
      </c>
      <c r="C89" s="397"/>
      <c r="D89" s="398"/>
      <c r="E89" s="399"/>
    </row>
    <row r="90" spans="2:5" ht="18.75">
      <c r="B90" s="69" t="str">
        <f>_xlfn.XLOOKUP(C90,'Tarifa Compacta'!C:C,'Tarifa Compacta'!B:B,"",0,1)</f>
        <v>7070644007416</v>
      </c>
      <c r="C90" s="165" t="s">
        <v>109</v>
      </c>
      <c r="D90" s="152" t="str">
        <f>VLOOKUP($C90,'Tarifa Compacta'!$C:$F,3,0)</f>
        <v>48L inox.</v>
      </c>
      <c r="E90" s="168">
        <f>VLOOKUP($C90,'Tarifa Compacta'!$C:$F,4,0)</f>
        <v>598</v>
      </c>
    </row>
    <row r="91" spans="2:5" ht="18.75">
      <c r="B91" s="69" t="str">
        <f>_xlfn.XLOOKUP(C91,'Tarifa Compacta'!C:C,'Tarifa Compacta'!B:B,"",0,1)</f>
        <v>4010869367080</v>
      </c>
      <c r="C91" s="165" t="s">
        <v>110</v>
      </c>
      <c r="D91" s="152" t="str">
        <f>VLOOKUP($C91,'Tarifa Compacta'!$C:$F,3,0)</f>
        <v>100L inox.</v>
      </c>
      <c r="E91" s="168">
        <f>VLOOKUP($C91,'Tarifa Compacta'!$C:$F,4,0)</f>
        <v>690</v>
      </c>
    </row>
    <row r="92" spans="2:5" ht="18.75">
      <c r="B92" s="69" t="str">
        <f>_xlfn.XLOOKUP(C92,'Tarifa Compacta'!C:C,'Tarifa Compacta'!B:B,"",0,1)</f>
        <v>4010869384445</v>
      </c>
      <c r="C92" s="165" t="s">
        <v>111</v>
      </c>
      <c r="D92" s="152" t="str">
        <f>VLOOKUP($C92,'Tarifa Compacta'!$C:$F,3,0)</f>
        <v>194L acero negro</v>
      </c>
      <c r="E92" s="168">
        <f>VLOOKUP($C92,'Tarifa Compacta'!$C:$F,4,0)</f>
        <v>888</v>
      </c>
    </row>
    <row r="93" spans="2:5" ht="18.75">
      <c r="B93" s="69" t="str">
        <f>_xlfn.XLOOKUP(C93,'Tarifa Compacta'!C:C,'Tarifa Compacta'!B:B,"",0,1)</f>
        <v>4010869384452</v>
      </c>
      <c r="C93" s="165" t="s">
        <v>112</v>
      </c>
      <c r="D93" s="152" t="str">
        <f>VLOOKUP($C93,'Tarifa Compacta'!$C:$F,3,0)</f>
        <v>252L acero negro</v>
      </c>
      <c r="E93" s="168">
        <f>VLOOKUP($C93,'Tarifa Compacta'!$C:$F,4,0)</f>
        <v>1070</v>
      </c>
    </row>
    <row r="94" spans="2:5" ht="18.75">
      <c r="B94" s="5"/>
      <c r="C94" s="21"/>
      <c r="D94" s="4"/>
      <c r="E94" s="22"/>
    </row>
    <row r="95" spans="2:5" s="17" customFormat="1" ht="50.1" customHeight="1">
      <c r="B95" s="560" t="str">
        <f>'Títulos y textos'!A101</f>
        <v>ACCESORIOS AQUAREA</v>
      </c>
      <c r="C95" s="560"/>
      <c r="D95" s="561"/>
      <c r="E95" s="562"/>
    </row>
    <row r="96" spans="2:5" ht="9.9499999999999993" customHeight="1">
      <c r="B96" s="11"/>
      <c r="C96" s="12"/>
      <c r="D96" s="13"/>
      <c r="E96" s="74"/>
    </row>
    <row r="97" spans="2:5" s="1" customFormat="1" ht="51.75" customHeight="1">
      <c r="B97" s="28" t="str">
        <f>'Títulos y textos'!A102</f>
        <v>ACCESORIOS HIDRÁULICOS</v>
      </c>
      <c r="C97" s="28"/>
      <c r="D97" s="29"/>
      <c r="E97" s="30"/>
    </row>
    <row r="98" spans="2:5" ht="18.75">
      <c r="B98" s="69" t="str">
        <f>_xlfn.XLOOKUP(C98,'Tarifa Compacta'!C:C,'Tarifa Compacta'!B:B,"",0,1)</f>
        <v>4010869360371</v>
      </c>
      <c r="C98" s="165" t="s">
        <v>106</v>
      </c>
      <c r="D98" s="152" t="str">
        <f>VLOOKUP($C98,'Tarifa Compacta'!$C:$F,3,0)</f>
        <v>Filtro hidráulico magnético para Aquarea Generación H</v>
      </c>
      <c r="E98" s="168">
        <f>VLOOKUP($C98,'Tarifa Compacta'!$C:$F,4,0)</f>
        <v>106</v>
      </c>
    </row>
    <row r="99" spans="2:5" ht="18.75">
      <c r="B99" s="69" t="str">
        <f>_xlfn.XLOOKUP(C99,'Tarifa Compacta'!C:C,'Tarifa Compacta'!B:B,"",0,1)</f>
        <v>4010869202671</v>
      </c>
      <c r="C99" s="165" t="s">
        <v>728</v>
      </c>
      <c r="D99" s="152" t="str">
        <f>VLOOKUP($C99,'Tarifa Compacta'!$C:$F,3,0)</f>
        <v>Kit de filtro hidráulico + 2 válvulas manuales de cierre</v>
      </c>
      <c r="E99" s="168">
        <f>VLOOKUP($C99,'Tarifa Compacta'!$C:$F,4,0)</f>
        <v>143</v>
      </c>
    </row>
    <row r="100" spans="2:5" ht="18.75">
      <c r="B100" s="69" t="str">
        <f>_xlfn.XLOOKUP(C100,'Tarifa Compacta'!C:C,'Tarifa Compacta'!B:B,"",0,1)</f>
        <v>4010869239295</v>
      </c>
      <c r="C100" s="165" t="s">
        <v>729</v>
      </c>
      <c r="D100" s="152" t="str">
        <f>VLOOKUP($C100,'Tarifa Compacta'!$C:$F,3,0)</f>
        <v>Filtro hidráulico</v>
      </c>
      <c r="E100" s="168">
        <f>VLOOKUP($C100,'Tarifa Compacta'!$C:$F,4,0)</f>
        <v>82</v>
      </c>
    </row>
    <row r="101" spans="2:5" ht="18.75">
      <c r="B101" s="69" t="str">
        <f>_xlfn.XLOOKUP(C101,'Tarifa Compacta'!C:C,'Tarifa Compacta'!B:B,"",0,1)</f>
        <v>5025232974559</v>
      </c>
      <c r="C101" s="165" t="s">
        <v>3093</v>
      </c>
      <c r="D101" s="954" t="str">
        <f>VLOOKUP($C101,'Tarifa Compacta'!$C:$F,3,0)</f>
        <v>Kit de válvula de 3 vías para UI bibloc Serie M ¡Novedad!</v>
      </c>
      <c r="E101" s="168">
        <f>VLOOKUP($C101,'Tarifa Compacta'!$C:$F,4,0)</f>
        <v>442</v>
      </c>
    </row>
    <row r="102" spans="2:5" ht="18.75">
      <c r="B102" s="69" t="str">
        <f>_xlfn.XLOOKUP(C102,'Tarifa Compacta'!C:C,'Tarifa Compacta'!B:B,"",0,1)</f>
        <v>5025232953653</v>
      </c>
      <c r="C102" s="165" t="s">
        <v>88</v>
      </c>
      <c r="D102" s="152" t="str">
        <f>VLOOKUP($C102,'Tarifa Compacta'!$C:$F,3,0)</f>
        <v>Kit de válvula de 3 vías para UI bibloc Series K y L</v>
      </c>
      <c r="E102" s="168">
        <f>VLOOKUP($C102,'Tarifa Compacta'!$C:$F,4,0)</f>
        <v>417</v>
      </c>
    </row>
    <row r="103" spans="2:5" ht="18.75">
      <c r="B103" s="69" t="str">
        <f>_xlfn.XLOOKUP(C103,'Tarifa Compacta'!C:C,'Tarifa Compacta'!B:B,"",0,1)</f>
        <v>5025232837335</v>
      </c>
      <c r="C103" s="165" t="s">
        <v>87</v>
      </c>
      <c r="D103" s="40" t="str">
        <f>VLOOKUP($C103,'Tarifa Compacta'!$C:$F,3,0)</f>
        <v>Kit de válvula de 3 vías para UI bibloc Series J y H</v>
      </c>
      <c r="E103" s="168">
        <f>VLOOKUP($C103,'Tarifa Compacta'!$C:$F,4,0)</f>
        <v>417</v>
      </c>
    </row>
    <row r="104" spans="2:5" ht="18.75">
      <c r="B104" s="69" t="str">
        <f>_xlfn.XLOOKUP(C104,'Tarifa Compacta'!C:C,'Tarifa Compacta'!B:B,"",0,1)</f>
        <v>8016615348996</v>
      </c>
      <c r="C104" s="165" t="s">
        <v>90</v>
      </c>
      <c r="D104" s="40" t="str">
        <f>VLOOKUP($C104,'Tarifa Compacta'!$C:$F,3,0)</f>
        <v>Válvula de alivio anticongelación</v>
      </c>
      <c r="E104" s="168">
        <f>VLOOKUP($C104,'Tarifa Compacta'!$C:$F,4,0)</f>
        <v>179</v>
      </c>
    </row>
    <row r="105" spans="2:5" ht="18.75">
      <c r="B105" s="69" t="str">
        <f>_xlfn.XLOOKUP(C105,'Tarifa Compacta'!C:C,'Tarifa Compacta'!B:B,"",0,1)</f>
        <v>4010869357692</v>
      </c>
      <c r="C105" s="165" t="s">
        <v>89</v>
      </c>
      <c r="D105" s="40" t="str">
        <f>VLOOKUP($C105,'Tarifa Compacta'!$C:$F,3,0)</f>
        <v xml:space="preserve">Válvula de 3 vías </v>
      </c>
      <c r="E105" s="168">
        <f>VLOOKUP($C105,'Tarifa Compacta'!$C:$F,4,0)</f>
        <v>206</v>
      </c>
    </row>
    <row r="106" spans="2:5" ht="18.75">
      <c r="B106" s="5"/>
      <c r="C106" s="21"/>
      <c r="D106" s="4"/>
      <c r="E106" s="22"/>
    </row>
    <row r="107" spans="2:5" s="1" customFormat="1" ht="39.950000000000003" customHeight="1">
      <c r="B107" s="28" t="str">
        <f>'Títulos y textos'!A103</f>
        <v>ACCESORIOS PARA DEPÓSITOS ACS E INERCIA</v>
      </c>
      <c r="C107" s="28"/>
      <c r="D107" s="29"/>
      <c r="E107" s="30"/>
    </row>
    <row r="108" spans="2:5" ht="18.75">
      <c r="B108" s="63" t="str">
        <f>_xlfn.XLOOKUP(C108,'Tarifa Compacta'!C:C,'Tarifa Compacta'!B:B,"",0,1)</f>
        <v>4010869166683</v>
      </c>
      <c r="C108" s="23" t="s">
        <v>125</v>
      </c>
      <c r="D108" s="24" t="str">
        <f>VLOOKUP($C108,'Tarifa Compacta'!$C:$F,3,0)</f>
        <v>Sonda Temperatura para tanque ACS (de terceros, no Panasonic)</v>
      </c>
      <c r="E108" s="27">
        <f>VLOOKUP($C108,'Tarifa Compacta'!$C:$F,4,0)</f>
        <v>86</v>
      </c>
    </row>
    <row r="109" spans="2:5" ht="18.75">
      <c r="B109" s="69" t="str">
        <f>_xlfn.XLOOKUP(C109,'Tarifa Compacta'!C:C,'Tarifa Compacta'!B:B,"",0,1)</f>
        <v>4010869190282</v>
      </c>
      <c r="C109" s="165" t="s">
        <v>122</v>
      </c>
      <c r="D109" s="152" t="str">
        <f>VLOOKUP($C109,'Tarifa Compacta'!$C:$F,3,0)</f>
        <v>Sensor con cable 6m de longitud</v>
      </c>
      <c r="E109" s="168">
        <f>VLOOKUP($C109,'Tarifa Compacta'!$C:$F,4,0)</f>
        <v>54</v>
      </c>
    </row>
    <row r="110" spans="2:5" ht="18.75">
      <c r="B110" s="69" t="str">
        <f>_xlfn.XLOOKUP(C110,'Tarifa Compacta'!C:C,'Tarifa Compacta'!B:B,"",0,1)</f>
        <v>4010869190299</v>
      </c>
      <c r="C110" s="166" t="s">
        <v>123</v>
      </c>
      <c r="D110" s="162" t="str">
        <f>VLOOKUP($C110,'Tarifa Compacta'!$C:$F,3,0)</f>
        <v>Sensor con cable 20m de longitud</v>
      </c>
      <c r="E110" s="52">
        <f>VLOOKUP($C110,'Tarifa Compacta'!$C:$F,4,0)</f>
        <v>76</v>
      </c>
    </row>
    <row r="111" spans="2:5" ht="18.75">
      <c r="B111" s="63" t="str">
        <f>_xlfn.XLOOKUP(C111,'Tarifa Compacta'!C:C,'Tarifa Compacta'!B:B,"",0,1)</f>
        <v>4010869203258</v>
      </c>
      <c r="C111" s="166" t="s">
        <v>124</v>
      </c>
      <c r="D111" s="24" t="str">
        <f>VLOOKUP($C111,'Tarifa Compacta'!$C:$F,3,0)</f>
        <v>Sensor con cable 6m de longitud y 6mm diámetro</v>
      </c>
      <c r="E111" s="27">
        <f>VLOOKUP($C111,'Tarifa Compacta'!$C:$F,4,0)</f>
        <v>54</v>
      </c>
    </row>
    <row r="112" spans="2:5" ht="18.75">
      <c r="B112" s="69" t="str">
        <f>_xlfn.XLOOKUP(C112,'Tarifa Compacta'!C:C,'Tarifa Compacta'!B:B,"",0,1)</f>
        <v>4010869387279</v>
      </c>
      <c r="C112" s="166" t="s">
        <v>126</v>
      </c>
      <c r="D112" s="152" t="str">
        <f>VLOOKUP($C112,'Tarifa Compacta'!$C:$F,3,0)</f>
        <v>Ánodo elect. Acumul. inox 200 LT</v>
      </c>
      <c r="E112" s="168">
        <f>VLOOKUP($C112,'Tarifa Compacta'!$C:$F,4,0)</f>
        <v>350</v>
      </c>
    </row>
    <row r="113" spans="1:7" ht="18.75">
      <c r="B113" s="69" t="str">
        <f>_xlfn.XLOOKUP(C113,'Tarifa Compacta'!C:C,'Tarifa Compacta'!B:B,"",0,1)</f>
        <v>4010869387262</v>
      </c>
      <c r="C113" s="166" t="s">
        <v>127</v>
      </c>
      <c r="D113" s="162" t="str">
        <f>VLOOKUP($C113,'Tarifa Compacta'!$C:$F,3,0)</f>
        <v>Ánodo elect. Acumul. inox 300 LT</v>
      </c>
      <c r="E113" s="52">
        <f>VLOOKUP($C113,'Tarifa Compacta'!$C:$F,4,0)</f>
        <v>400</v>
      </c>
    </row>
    <row r="114" spans="1:7" ht="18.75">
      <c r="B114" s="5"/>
      <c r="C114" s="21"/>
      <c r="D114" s="4"/>
      <c r="E114" s="22"/>
    </row>
    <row r="115" spans="1:7" s="1" customFormat="1" ht="39.950000000000003" customHeight="1">
      <c r="B115" s="28" t="str">
        <f>'Títulos y textos'!A105</f>
        <v>MANDOS DE CONTROL Y TERMOSTATOS</v>
      </c>
      <c r="C115" s="28"/>
      <c r="D115" s="29"/>
      <c r="E115" s="30"/>
    </row>
    <row r="116" spans="1:7" ht="18.75">
      <c r="B116" s="69" t="str">
        <f>_xlfn.XLOOKUP(C116,'Tarifa Compacta'!C:C,'Tarifa Compacta'!B:B,"",0,1)</f>
        <v>5025232979073</v>
      </c>
      <c r="C116" s="165" t="s">
        <v>3094</v>
      </c>
      <c r="D116" s="1050" t="str">
        <f>VLOOKUP($C116,'Tarifa Compacta'!$C:$F,3,0)</f>
        <v>Mando de pared seccundario opcional compatible con todas las generaciones, incluida Big Aquarea ¡Novedad!</v>
      </c>
      <c r="E116" s="168">
        <f>VLOOKUP($C116,'Tarifa Compacta'!$C:$F,4,0)</f>
        <v>316</v>
      </c>
    </row>
    <row r="117" spans="1:7" ht="18.75">
      <c r="B117" s="69" t="str">
        <f>_xlfn.XLOOKUP(C117,'Tarifa Compacta'!C:C,'Tarifa Compacta'!B:B,"",0,1)</f>
        <v>4010869202398</v>
      </c>
      <c r="C117" s="165" t="s">
        <v>100</v>
      </c>
      <c r="D117" s="40" t="str">
        <f>VLOOKUP($C117,'Tarifa Compacta'!$C:$F,3,0)</f>
        <v>Termostato de sala LCD, cableado, con temporizador semanal</v>
      </c>
      <c r="E117" s="168">
        <f>VLOOKUP($C117,'Tarifa Compacta'!$C:$F,4,0)</f>
        <v>173</v>
      </c>
    </row>
    <row r="118" spans="1:7" ht="18.75">
      <c r="B118" s="69" t="str">
        <f>_xlfn.XLOOKUP(C118,'Tarifa Compacta'!C:C,'Tarifa Compacta'!B:B,"",0,1)</f>
        <v>4010869202404</v>
      </c>
      <c r="C118" s="165" t="s">
        <v>99</v>
      </c>
      <c r="D118" s="40" t="str">
        <f>VLOOKUP($C118,'Tarifa Compacta'!$C:$F,3,0)</f>
        <v>Termostato de sala LCD, sin cable, con temporizador semanal</v>
      </c>
      <c r="E118" s="168">
        <f>VLOOKUP($C118,'Tarifa Compacta'!$C:$F,4,0)</f>
        <v>319</v>
      </c>
    </row>
    <row r="119" spans="1:7" ht="18.75">
      <c r="A119" s="917"/>
      <c r="B119" s="918"/>
      <c r="C119" s="919"/>
      <c r="D119" s="920"/>
      <c r="E119" s="921"/>
      <c r="F119" s="917"/>
      <c r="G119" s="917"/>
    </row>
    <row r="120" spans="1:7" s="1" customFormat="1" ht="39.950000000000003" customHeight="1">
      <c r="B120" s="28" t="str">
        <f>'Títulos y textos'!A108</f>
        <v>CONECTIVIDAD</v>
      </c>
      <c r="C120" s="28"/>
      <c r="D120" s="29"/>
      <c r="E120" s="30"/>
    </row>
    <row r="121" spans="1:7" s="1" customFormat="1" ht="18" customHeight="1">
      <c r="B121" s="63" t="str">
        <f>_xlfn.XLOOKUP(C121,'Tarifa Compacta'!C:C,'Tarifa Compacta'!B:B,"",0,1)</f>
        <v>5025232932061</v>
      </c>
      <c r="C121" s="28" t="s">
        <v>91</v>
      </c>
      <c r="D121" s="26" t="str">
        <f>VLOOKUP($C121,'Tarifa Compacta'!$C:$F,3,0)</f>
        <v>AQUAREA, módulo para conexión a internet</v>
      </c>
      <c r="E121" s="30">
        <f>VLOOKUP($C121,'Tarifa Compacta'!$C:$F,4,0)</f>
        <v>152</v>
      </c>
    </row>
    <row r="122" spans="1:7" ht="18.75">
      <c r="B122" s="63" t="str">
        <f>_xlfn.XLOOKUP(C122,'Tarifa Compacta'!C:C,'Tarifa Compacta'!B:B,"",0,1)</f>
        <v>4010869254410</v>
      </c>
      <c r="C122" s="23" t="s">
        <v>92</v>
      </c>
      <c r="D122" s="26" t="str">
        <f>VLOOKUP($C122,'Tarifa Compacta'!$C:$F,3,0)</f>
        <v>Cable alargador de 10 metros para el CZ-TAW1</v>
      </c>
      <c r="E122" s="168">
        <f>VLOOKUP($C122,'Tarifa Compacta'!$C:$F,4,0)</f>
        <v>65</v>
      </c>
    </row>
    <row r="123" spans="1:7" ht="18.75">
      <c r="B123" s="63" t="str">
        <f>_xlfn.XLOOKUP(C123,'Tarifa Compacta'!C:C,'Tarifa Compacta'!B:B,"",0,1)</f>
        <v>4010869257756</v>
      </c>
      <c r="C123" s="23" t="s">
        <v>97</v>
      </c>
      <c r="D123" s="26" t="str">
        <f>VLOOKUP($C123,'Tarifa Compacta'!$C:$F,3,0)</f>
        <v>Interfaz Aquarea KNX para Generación H y J</v>
      </c>
      <c r="E123" s="168">
        <f>VLOOKUP($C123,'Tarifa Compacta'!$C:$F,4,0)</f>
        <v>452</v>
      </c>
    </row>
    <row r="124" spans="1:7" ht="18.75">
      <c r="B124" s="63" t="str">
        <f>_xlfn.XLOOKUP(C124,'Tarifa Compacta'!C:C,'Tarifa Compacta'!B:B,"",0,1)</f>
        <v>8445409139258</v>
      </c>
      <c r="C124" s="23" t="s">
        <v>96</v>
      </c>
      <c r="D124" s="26" t="str">
        <f>VLOOKUP($C124,'Tarifa Compacta'!$C:$F,3,0)</f>
        <v xml:space="preserve">Interfaz KNX airzone para gen H y posterior </v>
      </c>
      <c r="E124" s="168">
        <f>VLOOKUP($C124,'Tarifa Compacta'!$C:$F,4,0)</f>
        <v>317</v>
      </c>
    </row>
    <row r="125" spans="1:7" ht="18.75">
      <c r="B125" s="63" t="str">
        <f>_xlfn.XLOOKUP(C125,'Tarifa Compacta'!C:C,'Tarifa Compacta'!B:B,"",0,1)</f>
        <v>8445409139241</v>
      </c>
      <c r="C125" s="23" t="s">
        <v>94</v>
      </c>
      <c r="D125" s="26" t="str">
        <f>VLOOKUP($C125,'Tarifa Compacta'!$C:$F,3,0)</f>
        <v xml:space="preserve">Interfaz ModBUS airzone para gen H y posterior </v>
      </c>
      <c r="E125" s="168">
        <f>VLOOKUP($C125,'Tarifa Compacta'!$C:$F,4,0)</f>
        <v>412</v>
      </c>
    </row>
    <row r="126" spans="1:7" ht="18.75">
      <c r="B126" s="63" t="str">
        <f>_xlfn.XLOOKUP(C126,'Tarifa Compacta'!C:C,'Tarifa Compacta'!B:B,"",0,1)</f>
        <v>4010869257763</v>
      </c>
      <c r="C126" s="23" t="s">
        <v>95</v>
      </c>
      <c r="D126" s="26" t="str">
        <f>VLOOKUP($C126,'Tarifa Compacta'!$C:$F,3,0)</f>
        <v>Interfaz Aquarea Modbus para Generación H y J</v>
      </c>
      <c r="E126" s="168">
        <f>VLOOKUP($C126,'Tarifa Compacta'!$C:$F,4,0)</f>
        <v>452</v>
      </c>
    </row>
    <row r="127" spans="1:7" ht="18.75">
      <c r="B127" s="664" t="str">
        <f>_xlfn.XLOOKUP(C127,'Tarifa Compacta'!C:C,'Tarifa Compacta'!B:B,"",0,1)</f>
        <v>4010869615631</v>
      </c>
      <c r="C127" s="687" t="s">
        <v>2737</v>
      </c>
      <c r="D127" s="673" t="str">
        <f>VLOOKUP($C127,'Tarifa Compacta'!$C:$F,3,0)</f>
        <v>Interfaz Aquarea Modbus para Generación M ¡Disponible a partir de abril '25!</v>
      </c>
      <c r="E127" s="688">
        <f>VLOOKUP($C127,'Tarifa Compacta'!$C:$F,4,0)</f>
        <v>374</v>
      </c>
    </row>
    <row r="128" spans="1:7" ht="18.75">
      <c r="B128" s="958" t="str">
        <f>_xlfn.XLOOKUP(C128,'Tarifa Compacta'!C:C,'Tarifa Compacta'!B:B,"",0,1)</f>
        <v>4010869594530</v>
      </c>
      <c r="C128" s="957" t="s">
        <v>3234</v>
      </c>
      <c r="D128" s="956" t="str">
        <f>VLOOKUP($C128,'Tarifa Compacta'!$C:$F,3,0)</f>
        <v>Interfaz de gestión Aquarea mediante Aquarea Home - ¡Disponible a partir de marzo '25!</v>
      </c>
      <c r="E128" s="955">
        <f>VLOOKUP($C128,'Tarifa Compacta'!$C:$F,4,0)</f>
        <v>1005</v>
      </c>
    </row>
    <row r="129" spans="1:7" ht="18.75">
      <c r="B129" s="63" t="str">
        <f>_xlfn.XLOOKUP(C129,'Tarifa Compacta'!C:C,'Tarifa Compacta'!B:B,"",0,1)</f>
        <v>8445409139180</v>
      </c>
      <c r="C129" s="23" t="s">
        <v>93</v>
      </c>
      <c r="D129" s="26" t="str">
        <f>VLOOKUP($C129,'Tarifa Compacta'!$C:$F,3,0)</f>
        <v>Medidor de consumo y producción desde medidores externos RTU</v>
      </c>
      <c r="E129" s="168">
        <f>VLOOKUP($C129,'Tarifa Compacta'!$C:$F,4,0)</f>
        <v>395</v>
      </c>
    </row>
    <row r="130" spans="1:7" ht="18.75">
      <c r="B130" s="5"/>
      <c r="C130" s="21"/>
      <c r="D130" s="4"/>
      <c r="E130" s="22"/>
    </row>
    <row r="131" spans="1:7" s="1" customFormat="1" ht="39.950000000000003" customHeight="1">
      <c r="B131" s="28" t="str">
        <f>'Títulos y textos'!A109</f>
        <v>AQUAREA MANAGER (HPM)</v>
      </c>
      <c r="C131" s="28"/>
      <c r="D131" s="29"/>
      <c r="E131" s="30"/>
    </row>
    <row r="132" spans="1:7" ht="18.75">
      <c r="B132" s="63" t="str">
        <f>_xlfn.XLOOKUP(C132,'Tarifa Compacta'!C:C,'Tarifa Compacta'!B:B,"",0,1)</f>
        <v>4010869202626</v>
      </c>
      <c r="C132" s="23" t="s">
        <v>741</v>
      </c>
      <c r="D132" s="26" t="str">
        <f>VLOOKUP($C132,'Tarifa Compacta'!$C:$F,3,0)</f>
        <v>Cable de red para conectar 2 Aquarea HPM</v>
      </c>
      <c r="E132" s="168">
        <f>VLOOKUP($C132,'Tarifa Compacta'!$C:$F,4,0)</f>
        <v>30</v>
      </c>
    </row>
    <row r="133" spans="1:7" ht="18.75">
      <c r="B133" s="63" t="str">
        <f>_xlfn.XLOOKUP(C133,'Tarifa Compacta'!C:C,'Tarifa Compacta'!B:B,"",0,1)</f>
        <v>4010869257268</v>
      </c>
      <c r="C133" s="23" t="s">
        <v>717</v>
      </c>
      <c r="D133" s="26" t="str">
        <f>VLOOKUP($C133,'Tarifa Compacta'!$C:$F,3,0)</f>
        <v>Router para conectar 2 o más Aquarea HPM</v>
      </c>
      <c r="E133" s="168">
        <f>VLOOKUP($C133,'Tarifa Compacta'!$C:$F,4,0)</f>
        <v>113</v>
      </c>
    </row>
    <row r="134" spans="1:7" ht="18.75">
      <c r="B134" s="63" t="str">
        <f>_xlfn.XLOOKUP(C134,'Tarifa Compacta'!C:C,'Tarifa Compacta'!B:B,"",0,1)</f>
        <v>4010869376129</v>
      </c>
      <c r="C134" s="23" t="s">
        <v>98</v>
      </c>
      <c r="D134" s="26" t="str">
        <f>VLOOKUP($C134,'Tarifa Compacta'!$C:$F,3,0)</f>
        <v>Modbus IP para comunicación BMS.</v>
      </c>
      <c r="E134" s="168">
        <f>VLOOKUP($C134,'Tarifa Compacta'!$C:$F,4,0)</f>
        <v>2410</v>
      </c>
    </row>
    <row r="135" spans="1:7" ht="18.75">
      <c r="B135" s="664" t="str">
        <f>_xlfn.XLOOKUP(C135,'Tarifa Compacta'!C:C,'Tarifa Compacta'!B:B,"",0,1)</f>
        <v>4010869599405</v>
      </c>
      <c r="C135" s="687" t="s">
        <v>2733</v>
      </c>
      <c r="D135" s="673" t="str">
        <f>VLOOKUP($C135,'Tarifa Compacta'!$C:$F,3,0)</f>
        <v>¡Novedad!</v>
      </c>
      <c r="E135" s="688">
        <f>VLOOKUP($C135,'Tarifa Compacta'!$C:$F,4,0)</f>
        <v>2445</v>
      </c>
    </row>
    <row r="136" spans="1:7" ht="18.75">
      <c r="B136" s="664" t="str">
        <f>_xlfn.XLOOKUP(C136,'Tarifa Compacta'!C:C,'Tarifa Compacta'!B:B,"",0,1)</f>
        <v>4010869608794</v>
      </c>
      <c r="C136" s="687" t="s">
        <v>3412</v>
      </c>
      <c r="D136" s="673" t="str">
        <f>VLOOKUP($C136,'Tarifa Compacta'!$C:$F,3,0)</f>
        <v>¡Novedad!</v>
      </c>
      <c r="E136" s="688">
        <f>VLOOKUP($C136,'Tarifa Compacta'!$C:$F,4,0)</f>
        <v>3872</v>
      </c>
    </row>
    <row r="137" spans="1:7" ht="18.75">
      <c r="B137" s="664" t="str">
        <f>_xlfn.XLOOKUP(C137,'Tarifa Compacta'!C:C,'Tarifa Compacta'!B:B,"",0,1)</f>
        <v>4010869608800</v>
      </c>
      <c r="C137" s="687" t="s">
        <v>3413</v>
      </c>
      <c r="D137" s="673" t="str">
        <f>VLOOKUP($C137,'Tarifa Compacta'!$C:$F,3,0)</f>
        <v>¡Novedad!</v>
      </c>
      <c r="E137" s="688">
        <f>VLOOKUP($C137,'Tarifa Compacta'!$C:$F,4,0)</f>
        <v>6287</v>
      </c>
    </row>
    <row r="138" spans="1:7" ht="18.75">
      <c r="A138" s="917"/>
      <c r="B138" s="918"/>
      <c r="C138" s="919"/>
      <c r="D138" s="920"/>
      <c r="E138" s="921"/>
      <c r="F138" s="917"/>
      <c r="G138" s="917"/>
    </row>
    <row r="139" spans="1:7" s="1" customFormat="1" ht="39.950000000000003" customHeight="1">
      <c r="B139" s="28" t="str">
        <f>'Títulos y textos'!A107</f>
        <v>PCBs PARA FUNCIONES ADICIONALES</v>
      </c>
      <c r="C139" s="28"/>
      <c r="D139" s="29"/>
      <c r="E139" s="30"/>
    </row>
    <row r="140" spans="1:7" ht="18.75">
      <c r="B140" s="63" t="str">
        <f>_xlfn.XLOOKUP(C140,'Tarifa Compacta'!C:C,'Tarifa Compacta'!B:B,"",0,1)</f>
        <v>5025232837328</v>
      </c>
      <c r="C140" s="167" t="s">
        <v>82</v>
      </c>
      <c r="D140" s="51" t="str">
        <f>VLOOKUP($C140,'Tarifa Compacta'!$C:$F,3,0)</f>
        <v>PCB para funciones avanzadas para la Generación H</v>
      </c>
      <c r="E140" s="52">
        <f>VLOOKUP($C140,'Tarifa Compacta'!$C:$F,4,0)</f>
        <v>238</v>
      </c>
    </row>
    <row r="141" spans="1:7" ht="18.75">
      <c r="B141" s="63" t="str">
        <f>_xlfn.XLOOKUP(C141,'Tarifa Compacta'!C:C,'Tarifa Compacta'!B:B,"",0,1)</f>
        <v>5025232953646</v>
      </c>
      <c r="C141" s="167" t="s">
        <v>83</v>
      </c>
      <c r="D141" s="51" t="str">
        <f>VLOOKUP($C141,'Tarifa Compacta'!$C:$F,3,0)</f>
        <v>PCB adicional generaciones K y L</v>
      </c>
      <c r="E141" s="52">
        <f>VLOOKUP($C141,'Tarifa Compacta'!$C:$F,4,0)</f>
        <v>238</v>
      </c>
    </row>
    <row r="142" spans="1:7" ht="18.75">
      <c r="B142" s="664" t="str">
        <f>_xlfn.XLOOKUP(C142,'Tarifa Compacta'!C:C,'Tarifa Compacta'!B:B,"",0,1)</f>
        <v>5025232970391</v>
      </c>
      <c r="C142" s="689" t="s">
        <v>1406</v>
      </c>
      <c r="D142" s="690" t="str">
        <f>VLOOKUP($C142,'Tarifa Compacta'!$C:$F,3,0)</f>
        <v>PCB adicional generación M 5kW ~ 16kW</v>
      </c>
      <c r="E142" s="691">
        <f>VLOOKUP($C142,'Tarifa Compacta'!$C:$F,4,0)</f>
        <v>244</v>
      </c>
    </row>
    <row r="143" spans="1:7" ht="18.75">
      <c r="B143" s="664" t="str">
        <f>_xlfn.XLOOKUP(C143,'Tarifa Compacta'!C:C,'Tarifa Compacta'!B:B,"",0,1)</f>
        <v>5025232974542</v>
      </c>
      <c r="C143" s="689" t="s">
        <v>1407</v>
      </c>
      <c r="D143" s="690" t="str">
        <f>VLOOKUP($C143,'Tarifa Compacta'!$C:$F,3,0)</f>
        <v>PCB adicional generación Big M 20kW ~ 30kW</v>
      </c>
      <c r="E143" s="691">
        <f>VLOOKUP($C143,'Tarifa Compacta'!$C:$F,4,0)</f>
        <v>244</v>
      </c>
    </row>
    <row r="144" spans="1:7" ht="18.75">
      <c r="B144" s="5"/>
      <c r="C144" s="21"/>
      <c r="D144" s="4"/>
      <c r="E144" s="22"/>
    </row>
    <row r="145" spans="2:5" s="1" customFormat="1" ht="39.950000000000003" customHeight="1">
      <c r="B145" s="28" t="str">
        <f>'Títulos y textos'!A110</f>
        <v>ACCESORIOS OPCIONALES PARA AQUAREA ALL-IN-ONE</v>
      </c>
      <c r="C145" s="28"/>
      <c r="D145" s="29"/>
      <c r="E145" s="30"/>
    </row>
    <row r="146" spans="2:5" ht="18.75">
      <c r="B146" s="63">
        <f>_xlfn.XLOOKUP(C146,'Tarifa Compacta'!C:C,'Tarifa Compacta'!B:B,"",0,1)</f>
        <v>4010869401876</v>
      </c>
      <c r="C146" s="23" t="s">
        <v>3885</v>
      </c>
      <c r="D146" s="26" t="str">
        <f>VLOOKUP($C146,'Tarifa Compacta'!$C:$F,3,0)</f>
        <v>Cubierta frontal para espacio de control</v>
      </c>
      <c r="E146" s="168">
        <f>VLOOKUP($C146,'Tarifa Compacta'!$C:$F,4,0)</f>
        <v>25</v>
      </c>
    </row>
    <row r="147" spans="2:5" ht="18.75">
      <c r="B147" s="63" t="str">
        <f>_xlfn.XLOOKUP(C147,'Tarifa Compacta'!C:C,'Tarifa Compacta'!B:B,"",0,1)</f>
        <v>4010869248723</v>
      </c>
      <c r="C147" s="23" t="s">
        <v>721</v>
      </c>
      <c r="D147" s="26" t="str">
        <f>VLOOKUP($C147,'Tarifa Compacta'!$C:$F,3,0)</f>
        <v>Cubierta lateral magnética All in One Series K y L</v>
      </c>
      <c r="E147" s="168">
        <f>VLOOKUP($C147,'Tarifa Compacta'!$C:$F,4,0)</f>
        <v>163</v>
      </c>
    </row>
    <row r="148" spans="2:5" ht="18.75">
      <c r="B148" s="63" t="str">
        <f>_xlfn.XLOOKUP(C148,'Tarifa Compacta'!C:C,'Tarifa Compacta'!B:B,"",0,1)</f>
        <v>4010869294966</v>
      </c>
      <c r="C148" s="23" t="s">
        <v>722</v>
      </c>
      <c r="D148" s="26" t="str">
        <f>VLOOKUP($C148,'Tarifa Compacta'!$C:$F,3,0)</f>
        <v>Kit de preinstalación de tuberías traseras para All in One serie J</v>
      </c>
      <c r="E148" s="168">
        <f>VLOOKUP($C148,'Tarifa Compacta'!$C:$F,4,0)</f>
        <v>623</v>
      </c>
    </row>
    <row r="149" spans="2:5" ht="18.75">
      <c r="B149" s="63" t="str">
        <f>_xlfn.XLOOKUP(C149,'Tarifa Compacta'!C:C,'Tarifa Compacta'!B:B,"",0,1)</f>
        <v>8016615578454</v>
      </c>
      <c r="C149" s="23" t="s">
        <v>723</v>
      </c>
      <c r="D149" s="26" t="s">
        <v>1338</v>
      </c>
      <c r="E149" s="168">
        <v>82</v>
      </c>
    </row>
    <row r="150" spans="2:5" ht="18.75">
      <c r="B150" s="5"/>
      <c r="C150" s="21"/>
      <c r="D150" s="4"/>
      <c r="E150" s="22"/>
    </row>
    <row r="151" spans="2:5" s="1" customFormat="1" ht="39.950000000000003" customHeight="1">
      <c r="B151" s="28" t="str">
        <f>'Títulos y textos'!A111</f>
        <v>ACCESORIOS DE LA UNIDAD EXTERIOR</v>
      </c>
      <c r="C151" s="28"/>
      <c r="D151" s="29"/>
      <c r="E151" s="30"/>
    </row>
    <row r="152" spans="2:5" ht="18.75">
      <c r="B152" s="63" t="str">
        <f>_xlfn.XLOOKUP(C152,'Tarifa Compacta'!C:C,'Tarifa Compacta'!B:B,"",0,1)</f>
        <v>4010869234047</v>
      </c>
      <c r="C152" s="23" t="s">
        <v>306</v>
      </c>
      <c r="D152" s="24" t="str">
        <f>VLOOKUP($C152,'Tarifa Compacta'!$C:$F,3,0)</f>
        <v xml:space="preserve">Soporte para amortiguación de ruido y vibraciones 95 x 600 x 130 (H x A x P) </v>
      </c>
      <c r="E152" s="168">
        <f>VLOOKUP($C152,'Tarifa Compacta'!$C:$F,4,0)</f>
        <v>201</v>
      </c>
    </row>
    <row r="153" spans="2:5" ht="18.75">
      <c r="B153" s="63" t="str">
        <f>_xlfn.XLOOKUP(C153,'Tarifa Compacta'!C:C,'Tarifa Compacta'!B:B,"",0,1)</f>
        <v>4010869401852</v>
      </c>
      <c r="C153" s="23" t="s">
        <v>3097</v>
      </c>
      <c r="D153" s="24" t="str">
        <f>VLOOKUP($C153,'Tarifa Compacta'!$C:$F,3,0)</f>
        <v xml:space="preserve">Plataforma de Elevación 400 x 940 x 400 (H x A x P) </v>
      </c>
      <c r="E153" s="168">
        <f>VLOOKUP($C153,'Tarifa Compacta'!$C:$F,4,0)</f>
        <v>325</v>
      </c>
    </row>
    <row r="154" spans="2:5" ht="18.75">
      <c r="B154" s="63" t="str">
        <f>_xlfn.XLOOKUP(C154,'Tarifa Compacta'!C:C,'Tarifa Compacta'!B:B,"",0,1)</f>
        <v>4010869401944</v>
      </c>
      <c r="C154" s="23" t="s">
        <v>3098</v>
      </c>
      <c r="D154" s="24" t="str">
        <f>VLOOKUP($C154,'Tarifa Compacta'!$C:$F,3,0)</f>
        <v xml:space="preserve">Plataforma de Elevación 400 x 1100 x 400 (H x A x P) </v>
      </c>
      <c r="E154" s="168">
        <f>VLOOKUP($C154,'Tarifa Compacta'!$C:$F,4,0)</f>
        <v>400</v>
      </c>
    </row>
    <row r="155" spans="2:5" ht="18.75">
      <c r="B155" s="63" t="str">
        <f>_xlfn.XLOOKUP(C155,'Tarifa Compacta'!C:C,'Tarifa Compacta'!B:B,"",0,1)</f>
        <v>4010869401937</v>
      </c>
      <c r="C155" s="23" t="s">
        <v>3099</v>
      </c>
      <c r="D155" s="24" t="str">
        <f>VLOOKUP($C155,'Tarifa Compacta'!$C:$F,3,0)</f>
        <v xml:space="preserve">Resistencia eléctrica para bandeja 400 x 940 x 400 (H x A x P) </v>
      </c>
      <c r="E155" s="168">
        <f>VLOOKUP($C155,'Tarifa Compacta'!$C:$F,4,0)</f>
        <v>115</v>
      </c>
    </row>
    <row r="156" spans="2:5" ht="18.75">
      <c r="B156" s="63" t="str">
        <f>_xlfn.XLOOKUP(C156,'Tarifa Compacta'!C:C,'Tarifa Compacta'!B:B,"",0,1)</f>
        <v>4010869401906</v>
      </c>
      <c r="C156" s="23" t="s">
        <v>3100</v>
      </c>
      <c r="D156" s="24" t="str">
        <f>VLOOKUP($C156,'Tarifa Compacta'!$C:$F,3,0)</f>
        <v xml:space="preserve">Resistencia eléctrica para bandeja 400 x 1100 x 400 (H x A x P) </v>
      </c>
      <c r="E156" s="168">
        <f>VLOOKUP($C156,'Tarifa Compacta'!$C:$F,4,0)</f>
        <v>135</v>
      </c>
    </row>
    <row r="157" spans="2:5" ht="18.75">
      <c r="B157" s="63" t="str">
        <f>_xlfn.XLOOKUP(C157,'Tarifa Compacta'!C:C,'Tarifa Compacta'!B:B,"",0,1)</f>
        <v>4010869208437</v>
      </c>
      <c r="C157" s="23" t="s">
        <v>304</v>
      </c>
      <c r="D157" s="26" t="str">
        <f>VLOOKUP(C157,'Tarifa Compacta'!C:F,3,0)</f>
        <v>Bandeja para condensado de agua compatible la base de soporte</v>
      </c>
      <c r="E157" s="168">
        <f>VLOOKUP($C157,'Tarifa Compacta'!$C:$F,4,0)</f>
        <v>351</v>
      </c>
    </row>
    <row r="158" spans="2:5" ht="18.75">
      <c r="B158" s="63" t="str">
        <f>_xlfn.XLOOKUP(C158,'Tarifa Compacta'!C:C,'Tarifa Compacta'!B:B,"",0,1)</f>
        <v>5025232590049</v>
      </c>
      <c r="C158" s="23" t="s">
        <v>707</v>
      </c>
      <c r="D158" s="26" t="str">
        <f>VLOOKUP(C158,'Tarifa Compacta'!C:F,3,0)</f>
        <v>Bandeja de condensados (Bibloc y Monobloc, series C, D)</v>
      </c>
      <c r="E158" s="168">
        <f>VLOOKUP($C158,'Tarifa Compacta'!$C:$F,4,0)</f>
        <v>184</v>
      </c>
    </row>
    <row r="159" spans="2:5" ht="18.75">
      <c r="B159" s="63" t="str">
        <f>_xlfn.XLOOKUP(C159,'Tarifa Compacta'!C:C,'Tarifa Compacta'!B:B,"",0,1)</f>
        <v>5025232702534</v>
      </c>
      <c r="C159" s="23" t="s">
        <v>84</v>
      </c>
      <c r="D159" s="26" t="str">
        <f>VLOOKUP(C159,'Tarifa Compacta'!C:F,3,0)</f>
        <v>Bandeja de condensados (para 3 kW y 5 kW)</v>
      </c>
      <c r="E159" s="168">
        <f>VLOOKUP($C159,'Tarifa Compacta'!$C:$F,4,0)</f>
        <v>184</v>
      </c>
    </row>
    <row r="160" spans="2:5" ht="18.75">
      <c r="B160" s="63" t="str">
        <f>_xlfn.XLOOKUP(C160,'Tarifa Compacta'!C:C,'Tarifa Compacta'!B:B,"",0,1)</f>
        <v>5025232951598</v>
      </c>
      <c r="C160" s="23" t="s">
        <v>86</v>
      </c>
      <c r="D160" s="26" t="str">
        <f>VLOOKUP(C160,'Tarifa Compacta'!C:F,3,0)</f>
        <v>Resist bandeja de condensados gen. L</v>
      </c>
      <c r="E160" s="168">
        <f>VLOOKUP($C160,'Tarifa Compacta'!$C:$F,4,0)</f>
        <v>175</v>
      </c>
    </row>
    <row r="161" spans="2:5" ht="18.75">
      <c r="B161" s="63" t="str">
        <f>_xlfn.XLOOKUP(C161,'Tarifa Compacta'!C:C,'Tarifa Compacta'!B:B,"",0,1)</f>
        <v>5025232760275</v>
      </c>
      <c r="C161" s="23" t="s">
        <v>85</v>
      </c>
      <c r="D161" s="26" t="str">
        <f>VLOOKUP(C161,'Tarifa Compacta'!C:F,3,0)</f>
        <v>Bandeja de condensados (para serie F)</v>
      </c>
      <c r="E161" s="168">
        <f>VLOOKUP($C161,'Tarifa Compacta'!$C:$F,4,0)</f>
        <v>184</v>
      </c>
    </row>
    <row r="162" spans="2:5" ht="18.75">
      <c r="B162" s="5"/>
      <c r="C162" s="21"/>
      <c r="D162" s="4"/>
      <c r="E162" s="22"/>
    </row>
    <row r="163" spans="2:5" s="1" customFormat="1" ht="39.950000000000003" customHeight="1">
      <c r="B163" s="28" t="str">
        <f>'Títulos y textos'!A112</f>
        <v>SENSORES  Y SONDAS</v>
      </c>
      <c r="C163" s="28"/>
      <c r="D163" s="29"/>
      <c r="E163" s="30"/>
    </row>
    <row r="164" spans="2:5" ht="18.75">
      <c r="B164" s="63" t="str">
        <f>_xlfn.XLOOKUP(C164,'Tarifa Compacta'!C:C,'Tarifa Compacta'!B:B,"",0,1)</f>
        <v>4010869209304</v>
      </c>
      <c r="C164" s="23" t="s">
        <v>103</v>
      </c>
      <c r="D164" s="24" t="str">
        <f>VLOOKUP($C164,'Tarifa Compacta'!$C:$F,3,0)</f>
        <v>Sensor temperatura exterior</v>
      </c>
      <c r="E164" s="168">
        <f>VLOOKUP($C164,'Tarifa Compacta'!$C:$F,4,0)</f>
        <v>60</v>
      </c>
    </row>
    <row r="165" spans="2:5" ht="18.75">
      <c r="B165" s="63" t="str">
        <f>_xlfn.XLOOKUP(C165,'Tarifa Compacta'!C:C,'Tarifa Compacta'!B:B,"",0,1)</f>
        <v>4010869209328</v>
      </c>
      <c r="C165" s="23" t="s">
        <v>104</v>
      </c>
      <c r="D165" s="24" t="str">
        <f>VLOOKUP($C165,'Tarifa Compacta'!$C:$F,3,0)</f>
        <v>Sensor temperatura zona ambiente</v>
      </c>
      <c r="E165" s="168">
        <f>VLOOKUP($C165,'Tarifa Compacta'!$C:$F,4,0)</f>
        <v>60</v>
      </c>
    </row>
    <row r="166" spans="2:5" ht="18.75">
      <c r="B166" s="63" t="str">
        <f>_xlfn.XLOOKUP(C166,'Tarifa Compacta'!C:C,'Tarifa Compacta'!B:B,"",0,1)</f>
        <v>4010869209298</v>
      </c>
      <c r="C166" s="23" t="s">
        <v>101</v>
      </c>
      <c r="D166" s="26" t="str">
        <f>VLOOKUP($C166,'Tarifa Compacta'!$C:$F,3,0)</f>
        <v>Sensor temperatura tanque acumulación (sonda de inmersión)</v>
      </c>
      <c r="E166" s="168">
        <f>VLOOKUP($C166,'Tarifa Compacta'!$C:$F,4,0)</f>
        <v>49</v>
      </c>
    </row>
    <row r="167" spans="2:5" ht="18.75">
      <c r="B167" s="63" t="str">
        <f>_xlfn.XLOOKUP(C167,'Tarifa Compacta'!C:C,'Tarifa Compacta'!B:B,"",0,1)</f>
        <v>4010869209311</v>
      </c>
      <c r="C167" s="23" t="s">
        <v>105</v>
      </c>
      <c r="D167" s="24" t="str">
        <f>VLOOKUP($C167,'Tarifa Compacta'!$C:$F,3,0)</f>
        <v>Sensor temperatura circuito de calefacción (sonda de contacto)</v>
      </c>
      <c r="E167" s="168">
        <f>VLOOKUP($C167,'Tarifa Compacta'!$C:$F,4,0)</f>
        <v>60</v>
      </c>
    </row>
    <row r="168" spans="2:5" ht="18.75">
      <c r="B168" s="63" t="str">
        <f>_xlfn.XLOOKUP(C168,'Tarifa Compacta'!C:C,'Tarifa Compacta'!B:B,"",0,1)</f>
        <v>4010869555760</v>
      </c>
      <c r="C168" s="23" t="s">
        <v>3414</v>
      </c>
      <c r="D168" s="946" t="str">
        <f>VLOOKUP($C168,'Tarifa Compacta'!$C:$F,3,0)</f>
        <v>Sensor para resistencia de apoyo de terceros en Aquarea serie M</v>
      </c>
      <c r="E168" s="168">
        <f>VLOOKUP($C168,'Tarifa Compacta'!$C:$F,4,0)</f>
        <v>60</v>
      </c>
    </row>
    <row r="169" spans="2:5" ht="18.75">
      <c r="B169" s="63" t="str">
        <f>_xlfn.XLOOKUP(C169,'Tarifa Compacta'!C:C,'Tarifa Compacta'!B:B,"",0,1)</f>
        <v>4010869209335</v>
      </c>
      <c r="C169" s="23" t="s">
        <v>102</v>
      </c>
      <c r="D169" s="26" t="str">
        <f>VLOOKUP($C169,'Tarifa Compacta'!$C:$F,3,0)</f>
        <v>Sensor temperatura solar</v>
      </c>
      <c r="E169" s="168">
        <f>VLOOKUP($C169,'Tarifa Compacta'!$C:$F,4,0)</f>
        <v>49</v>
      </c>
    </row>
    <row r="170" spans="2:5" ht="18.75">
      <c r="B170" s="5"/>
      <c r="C170" s="21"/>
      <c r="D170" s="4"/>
      <c r="E170" s="22"/>
    </row>
    <row r="171" spans="2:5">
      <c r="B171" s="36" t="str">
        <f>'Títulos y textos'!A19</f>
        <v>* PVPR significa Precio de Venta al Público Recomendado</v>
      </c>
    </row>
  </sheetData>
  <sheetProtection algorithmName="SHA-512" hashValue="7aPKf03m3QdSKrhgz7IV6IqjkjCoMYDyP5PnFf3ilHjB+Hlg66VymPdtN9fPzoIOOXk7Vnp5eAHiwZUlhbrDEw==" saltValue="2xHp21dZrfefStlAnPeaRw==" spinCount="100000" sheet="1" objects="1" scenarios="1"/>
  <phoneticPr fontId="95" type="noConversion"/>
  <hyperlinks>
    <hyperlink ref="B4" r:id="rId1" display="www.aircon.panasonic.es" xr:uid="{9EA1215A-42DB-41E4-BE7E-09B76711AE48}"/>
  </hyperlinks>
  <pageMargins left="0.7" right="0.7" top="0.75" bottom="0.75" header="0.3" footer="0.3"/>
  <pageSetup paperSize="9" orientation="portrait" r:id="rId2"/>
  <customProperties>
    <customPr name="_pios_id" r:id="rId3"/>
  </customProperties>
  <drawing r:id="rId4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7482F7-14AA-492D-A2F4-C03A824799DF}">
  <sheetPr>
    <tabColor rgb="FFE06136"/>
  </sheetPr>
  <dimension ref="A1:G58"/>
  <sheetViews>
    <sheetView showGridLines="0" zoomScaleNormal="100" workbookViewId="0">
      <pane ySplit="6" topLeftCell="A7" activePane="bottomLeft" state="frozen"/>
      <selection pane="bottomLeft" activeCell="B1" sqref="B1"/>
    </sheetView>
  </sheetViews>
  <sheetFormatPr baseColWidth="10" defaultColWidth="0" defaultRowHeight="15"/>
  <cols>
    <col min="1" max="1" width="2.140625" style="2" customWidth="1"/>
    <col min="2" max="2" width="20.5703125" style="36" customWidth="1"/>
    <col min="3" max="3" width="30.5703125" style="36" customWidth="1"/>
    <col min="4" max="4" width="125.5703125" style="37" customWidth="1"/>
    <col min="5" max="5" width="15.5703125" style="38" customWidth="1"/>
    <col min="6" max="6" width="11.42578125" style="2" customWidth="1"/>
    <col min="7" max="7" width="0" style="2" hidden="1" customWidth="1"/>
    <col min="8" max="16384" width="11.42578125" style="2" hidden="1"/>
  </cols>
  <sheetData>
    <row r="1" spans="2:7" s="17" customFormat="1" ht="12" customHeight="1">
      <c r="C1" s="53"/>
      <c r="D1" s="18"/>
      <c r="E1" s="41"/>
    </row>
    <row r="2" spans="2:7" ht="30" customHeight="1">
      <c r="B2" s="271"/>
      <c r="C2" s="272"/>
      <c r="D2" s="273"/>
      <c r="E2" s="274"/>
    </row>
    <row r="3" spans="2:7" s="19" customFormat="1" ht="28.5">
      <c r="B3" s="276" t="str">
        <f>'Títulos y textos'!A21</f>
        <v>GAMA AQUAREA</v>
      </c>
      <c r="C3" s="276"/>
      <c r="D3" s="276" t="str">
        <f>'Tarifa Compacta'!E2</f>
        <v>Febrero 2025</v>
      </c>
      <c r="E3" s="366"/>
    </row>
    <row r="4" spans="2:7" s="19" customFormat="1" ht="28.5">
      <c r="B4" s="276" t="str">
        <f>'Títulos y textos'!A22</f>
        <v>PRODUCTOS EN LIQUIDACIÓN (Hasta fin de existencias)</v>
      </c>
      <c r="C4" s="384"/>
      <c r="D4" s="384"/>
      <c r="E4" s="385"/>
    </row>
    <row r="5" spans="2:7" ht="18">
      <c r="B5" s="43" t="str">
        <f>'Tarifa Compacta'!E3</f>
        <v>www.aircon.panasonic.es</v>
      </c>
      <c r="C5" s="3"/>
      <c r="D5" s="58"/>
      <c r="E5" s="9"/>
    </row>
    <row r="6" spans="2:7" ht="39.950000000000003" customHeight="1">
      <c r="B6" s="391" t="str">
        <f>'Títulos y textos'!A8</f>
        <v>CÓDIGO EAN</v>
      </c>
      <c r="C6" s="10" t="str">
        <f>'Títulos y textos'!A9</f>
        <v>MODELO</v>
      </c>
      <c r="D6" s="10" t="str">
        <f>'Títulos y textos'!A10</f>
        <v>DESCRIPCIÓN</v>
      </c>
      <c r="E6" s="10" t="str">
        <f>'Títulos y textos'!A13</f>
        <v>PVPR* (€)</v>
      </c>
    </row>
    <row r="7" spans="2:7" s="17" customFormat="1" ht="50.1" customHeight="1">
      <c r="B7" s="560" t="str">
        <f>'Títulos y textos'!A62</f>
        <v>AQUAREA SERIE J (R32)</v>
      </c>
      <c r="C7" s="560"/>
      <c r="D7" s="561"/>
      <c r="E7" s="562"/>
    </row>
    <row r="8" spans="2:7" ht="9.9499999999999993" customHeight="1">
      <c r="B8" s="11"/>
      <c r="C8" s="12"/>
      <c r="D8" s="13"/>
      <c r="E8" s="74"/>
    </row>
    <row r="9" spans="2:7" s="1" customFormat="1" ht="39.950000000000003" customHeight="1">
      <c r="B9" s="567" t="str">
        <f>'Títulos y textos'!A27</f>
        <v>KITS DE ALTA EFICIENCIA (HP)</v>
      </c>
      <c r="C9" s="567"/>
      <c r="D9" s="568"/>
      <c r="E9" s="569"/>
    </row>
    <row r="10" spans="2:7" ht="9.9499999999999993" customHeight="1">
      <c r="B10" s="11"/>
      <c r="C10" s="12"/>
      <c r="D10" s="13"/>
      <c r="E10" s="74"/>
    </row>
    <row r="11" spans="2:7" s="1" customFormat="1" ht="39.950000000000003" customHeight="1">
      <c r="B11" s="28" t="str">
        <f>'Títulos y textos'!A67</f>
        <v>SISTEMA BIBLOC AQUAREA SERIE J (R32)</v>
      </c>
      <c r="C11" s="28"/>
      <c r="D11" s="29"/>
      <c r="E11" s="30"/>
    </row>
    <row r="12" spans="2:7" ht="18.75">
      <c r="B12" s="66" t="str">
        <f>_xlfn.XLOOKUP(C12,'Tarifa Compacta'!C:C,'Tarifa Compacta'!B:B,"",0,1)</f>
        <v>4010869381413</v>
      </c>
      <c r="C12" s="21" t="s">
        <v>959</v>
      </c>
      <c r="D12" s="4" t="str">
        <f>VLOOKUP(C12,'Tarifa Compacta'!C:F,3,0)</f>
        <v>Sistema bibloc 7kW monofásico - Solo hasta fin de existencias</v>
      </c>
      <c r="E12" s="15">
        <f>VLOOKUP(C12,'Tarifa Compacta'!C:F,4,0)</f>
        <v>6310</v>
      </c>
      <c r="F12" s="887"/>
      <c r="G12" s="888"/>
    </row>
    <row r="13" spans="2:7" ht="18">
      <c r="B13" s="5">
        <f>_xlfn.XLOOKUP(C13,'Tarifa Compacta'!C:C,'Tarifa Compacta'!B:B,"",0,1)</f>
        <v>0</v>
      </c>
      <c r="C13" s="71" t="s">
        <v>1000</v>
      </c>
      <c r="D13" s="889" t="str">
        <f>VLOOKUP(C13,'Tarifa Compacta'!C:F,3,0)</f>
        <v>Unidad interior Bibloc serie J - Solo hasta fin de existencias</v>
      </c>
      <c r="E13" s="61">
        <f>VLOOKUP(C13,'Tarifa Compacta'!C:F,4,0)</f>
        <v>3487</v>
      </c>
      <c r="G13" s="888"/>
    </row>
    <row r="14" spans="2:7" ht="18">
      <c r="B14" s="63" t="str">
        <f>_xlfn.XLOOKUP(C14,'Tarifa Compacta'!C:C,'Tarifa Compacta'!B:B,"",0,1)</f>
        <v>5025232890385</v>
      </c>
      <c r="C14" s="72" t="s">
        <v>1003</v>
      </c>
      <c r="D14" s="890" t="str">
        <f>VLOOKUP(C14,'Tarifa Compacta'!C:F,3,0)</f>
        <v>Unidad exterior 7kW - Solo hasta fin de existencias</v>
      </c>
      <c r="E14" s="65">
        <f>VLOOKUP(C14,'Tarifa Compacta'!C:F,4,0)</f>
        <v>2823</v>
      </c>
      <c r="G14" s="888"/>
    </row>
    <row r="15" spans="2:7" ht="18.75">
      <c r="B15" s="66" t="str">
        <f>_xlfn.XLOOKUP(C15,'Tarifa Compacta'!C:C,'Tarifa Compacta'!B:B,"",0,1)</f>
        <v>4010869381468</v>
      </c>
      <c r="C15" s="21" t="s">
        <v>963</v>
      </c>
      <c r="D15" s="4" t="str">
        <f>VLOOKUP(C15,'Tarifa Compacta'!C:F,3,0)</f>
        <v>Sistema bibloc 9kW monofásico - Solo hasta fin de existencias</v>
      </c>
      <c r="E15" s="15">
        <f>VLOOKUP(C15,'Tarifa Compacta'!C:F,4,0)</f>
        <v>6612</v>
      </c>
      <c r="G15" s="888"/>
    </row>
    <row r="16" spans="2:7" ht="18">
      <c r="B16" s="5">
        <f>_xlfn.XLOOKUP(C16,'Tarifa Compacta'!C:C,'Tarifa Compacta'!B:B,"",0,1)</f>
        <v>0</v>
      </c>
      <c r="C16" s="71" t="s">
        <v>1000</v>
      </c>
      <c r="D16" s="889" t="str">
        <f>VLOOKUP(C16,'Tarifa Compacta'!C:F,3,0)</f>
        <v>Unidad interior Bibloc serie J - Solo hasta fin de existencias</v>
      </c>
      <c r="E16" s="61">
        <f>VLOOKUP(C16,'Tarifa Compacta'!C:F,4,0)</f>
        <v>3487</v>
      </c>
      <c r="G16" s="888"/>
    </row>
    <row r="17" spans="2:7" ht="18">
      <c r="B17" s="63" t="str">
        <f>_xlfn.XLOOKUP(C17,'Tarifa Compacta'!C:C,'Tarifa Compacta'!B:B,"",0,1)</f>
        <v>5025232910298</v>
      </c>
      <c r="C17" s="72" t="s">
        <v>1004</v>
      </c>
      <c r="D17" s="890" t="str">
        <f>VLOOKUP(C17,'Tarifa Compacta'!C:F,3,0)</f>
        <v>Unidad exterior 9kW - Solo hasta fin de existencias</v>
      </c>
      <c r="E17" s="175">
        <f>VLOOKUP(C17,'Tarifa Compacta'!C:F,4,0)</f>
        <v>3125</v>
      </c>
      <c r="G17" s="888"/>
    </row>
    <row r="18" spans="2:7" ht="18.75">
      <c r="B18" s="563"/>
      <c r="C18" s="20"/>
      <c r="D18" s="892"/>
      <c r="E18" s="893"/>
    </row>
    <row r="19" spans="2:7" s="17" customFormat="1" ht="50.1" customHeight="1">
      <c r="B19" s="560" t="str">
        <f>'Títulos y textos'!A71</f>
        <v>AQUAREA SERIE H (R410A)</v>
      </c>
      <c r="C19" s="560"/>
      <c r="D19" s="561"/>
      <c r="E19" s="562"/>
    </row>
    <row r="20" spans="2:7" ht="9.9499999999999993" customHeight="1">
      <c r="B20" s="11"/>
      <c r="C20" s="12"/>
      <c r="D20" s="13"/>
      <c r="E20" s="74"/>
    </row>
    <row r="21" spans="2:7" s="1" customFormat="1" ht="39.950000000000003" customHeight="1">
      <c r="B21" s="567" t="str">
        <f>'Títulos y textos'!A23</f>
        <v>SISTEMA DE ALTA EFICIENCIA (HP)</v>
      </c>
      <c r="C21" s="567"/>
      <c r="D21" s="568"/>
      <c r="E21" s="569"/>
    </row>
    <row r="22" spans="2:7" ht="9.9499999999999993" customHeight="1">
      <c r="B22" s="11"/>
      <c r="C22" s="12"/>
      <c r="D22" s="13"/>
      <c r="E22" s="74"/>
    </row>
    <row r="23" spans="2:7" s="1" customFormat="1" ht="39.950000000000003" customHeight="1">
      <c r="B23" s="28" t="str">
        <f>'Títulos y textos'!A80</f>
        <v>ALTA EFICIENCIA - SISTEMA MONOBLOC AQUAREA SERIE H</v>
      </c>
      <c r="C23" s="28"/>
      <c r="D23" s="29"/>
      <c r="E23" s="30"/>
    </row>
    <row r="24" spans="2:7" ht="18.75">
      <c r="B24" s="63" t="str">
        <f>_xlfn.XLOOKUP(C24,'Tarifa Compacta'!C:C,'Tarifa Compacta'!B:B,"",0,1)</f>
        <v>5025232874408</v>
      </c>
      <c r="C24" s="23" t="s">
        <v>13</v>
      </c>
      <c r="D24" s="891" t="str">
        <f>VLOOKUP(C24,'Tarifa Compacta'!C:F,3,0)</f>
        <v>Hasta final de existencias</v>
      </c>
      <c r="E24" s="27">
        <f>VLOOKUP(C24,'Tarifa Compacta'!C:F,4,0)</f>
        <v>5835</v>
      </c>
    </row>
    <row r="25" spans="2:7" ht="18.75">
      <c r="B25" s="63" t="str">
        <f>_xlfn.XLOOKUP(C25,'Tarifa Compacta'!C:C,'Tarifa Compacta'!B:B,"",0,1)</f>
        <v>5025232874392</v>
      </c>
      <c r="C25" s="23" t="s">
        <v>14</v>
      </c>
      <c r="D25" s="891" t="str">
        <f>VLOOKUP(C25,'Tarifa Compacta'!C:F,3,0)</f>
        <v>Hasta final de existencias</v>
      </c>
      <c r="E25" s="27">
        <f>VLOOKUP(C25,'Tarifa Compacta'!C:F,4,0)</f>
        <v>7209</v>
      </c>
    </row>
    <row r="26" spans="2:7" ht="18.75">
      <c r="B26" s="563"/>
      <c r="C26" s="20"/>
      <c r="D26" s="892"/>
      <c r="E26" s="893"/>
    </row>
    <row r="27" spans="2:7" s="1" customFormat="1" ht="39.950000000000003" customHeight="1">
      <c r="B27" s="567" t="str">
        <f>'Títulos y textos'!A24</f>
        <v>SISTEMA DE POTENCIA CONTINUA (T-Cap)</v>
      </c>
      <c r="C27" s="567"/>
      <c r="D27" s="568"/>
      <c r="E27" s="569"/>
    </row>
    <row r="28" spans="2:7" ht="9.9499999999999993" customHeight="1">
      <c r="B28" s="11"/>
      <c r="C28" s="11"/>
      <c r="D28" s="13"/>
      <c r="E28" s="74"/>
    </row>
    <row r="29" spans="2:7" s="1" customFormat="1" ht="39.950000000000003" customHeight="1">
      <c r="B29" s="28" t="str">
        <f>'Títulos y textos'!A76</f>
        <v>POTENCIA CONTINUADA - SISTEMA BIBLOC SERIE H</v>
      </c>
      <c r="C29" s="28"/>
      <c r="D29" s="29"/>
      <c r="E29" s="30"/>
    </row>
    <row r="30" spans="2:7" ht="18.75">
      <c r="B30" s="66" t="str">
        <f>_xlfn.XLOOKUP(C30,'Tarifa Compacta'!C:C,'Tarifa Compacta'!B:B,"",0,1)</f>
        <v>4010869381154</v>
      </c>
      <c r="C30" s="21" t="s">
        <v>974</v>
      </c>
      <c r="D30" s="4" t="str">
        <f>VLOOKUP(C30,'Tarifa Compacta'!C:F,3,0)</f>
        <v>9kW Monofásico - Hasta final de existencias</v>
      </c>
      <c r="E30" s="22">
        <f>VLOOKUP(C30,'Tarifa Compacta'!C:F,4,0)</f>
        <v>7397</v>
      </c>
    </row>
    <row r="31" spans="2:7" ht="18">
      <c r="B31" s="5" t="str">
        <f>_xlfn.XLOOKUP(C31,'Tarifa Compacta'!C:C,'Tarifa Compacta'!B:B,"",0,1)</f>
        <v>5025232855094</v>
      </c>
      <c r="C31" s="71" t="s">
        <v>76</v>
      </c>
      <c r="D31" s="889" t="str">
        <f>VLOOKUP(C31,'Tarifa Compacta'!C:F,3,0)</f>
        <v>Hasta final de existencias</v>
      </c>
      <c r="E31" s="61">
        <f>VLOOKUP(C31,'Tarifa Compacta'!C:F,4,0)</f>
        <v>3205</v>
      </c>
    </row>
    <row r="32" spans="2:7" ht="18">
      <c r="B32" s="63" t="str">
        <f>_xlfn.XLOOKUP(C32,'Tarifa Compacta'!C:C,'Tarifa Compacta'!B:B,"",0,1)</f>
        <v>5025232855148</v>
      </c>
      <c r="C32" s="72" t="s">
        <v>64</v>
      </c>
      <c r="D32" s="890" t="str">
        <f>VLOOKUP(C32,'Tarifa Compacta'!C:F,3,0)</f>
        <v>Hasta final de existencias</v>
      </c>
      <c r="E32" s="65">
        <f>VLOOKUP(C32,'Tarifa Compacta'!C:F,4,0)</f>
        <v>4192</v>
      </c>
    </row>
    <row r="33" spans="2:7" ht="18.75">
      <c r="B33" s="66" t="str">
        <f>_xlfn.XLOOKUP(C33,'Tarifa Compacta'!C:C,'Tarifa Compacta'!B:B,"",0,1)</f>
        <v>4010869381550</v>
      </c>
      <c r="C33" s="21" t="s">
        <v>976</v>
      </c>
      <c r="D33" s="4" t="str">
        <f>VLOOKUP(C33,'Tarifa Compacta'!C:F,3,0)</f>
        <v>12kW Monofásico - Hasta final de existencias</v>
      </c>
      <c r="E33" s="22">
        <f>VLOOKUP(C33,'Tarifa Compacta'!C:F,4,0)</f>
        <v>9276</v>
      </c>
    </row>
    <row r="34" spans="2:7" ht="18">
      <c r="B34" s="5" t="str">
        <f>_xlfn.XLOOKUP(C34,'Tarifa Compacta'!C:C,'Tarifa Compacta'!B:B,"",0,1)</f>
        <v>5025232855117</v>
      </c>
      <c r="C34" s="71" t="s">
        <v>77</v>
      </c>
      <c r="D34" s="889" t="str">
        <f>VLOOKUP(C34,'Tarifa Compacta'!C:F,3,0)</f>
        <v>Hasta final de existencias</v>
      </c>
      <c r="E34" s="61">
        <f>VLOOKUP(C34,'Tarifa Compacta'!C:F,4,0)</f>
        <v>4179</v>
      </c>
    </row>
    <row r="35" spans="2:7" ht="18">
      <c r="B35" s="63" t="str">
        <f>_xlfn.XLOOKUP(C35,'Tarifa Compacta'!C:C,'Tarifa Compacta'!B:B,"",0,1)</f>
        <v>5025232855162</v>
      </c>
      <c r="C35" s="72" t="s">
        <v>65</v>
      </c>
      <c r="D35" s="890" t="str">
        <f>VLOOKUP(C35,'Tarifa Compacta'!C:F,3,0)</f>
        <v>Hasta final de existencias</v>
      </c>
      <c r="E35" s="65">
        <f>VLOOKUP(C35,'Tarifa Compacta'!C:F,4,0)</f>
        <v>5097</v>
      </c>
    </row>
    <row r="36" spans="2:7" ht="18.75">
      <c r="B36" s="563"/>
      <c r="C36" s="20"/>
      <c r="D36" s="892"/>
      <c r="E36" s="893"/>
    </row>
    <row r="37" spans="2:7" s="17" customFormat="1" ht="50.1" customHeight="1">
      <c r="B37" s="560" t="str">
        <f>'Títulos y textos'!A83</f>
        <v>AQUAREA SERIE F Y G (R407)</v>
      </c>
      <c r="C37" s="560"/>
      <c r="D37" s="561"/>
      <c r="E37" s="562"/>
    </row>
    <row r="38" spans="2:7" ht="9.9499999999999993" customHeight="1">
      <c r="B38" s="11"/>
      <c r="C38" s="12"/>
      <c r="D38" s="13"/>
      <c r="E38" s="74"/>
    </row>
    <row r="39" spans="2:7" s="1" customFormat="1" ht="39.950000000000003" customHeight="1">
      <c r="B39" s="567" t="str">
        <f>'Títulos y textos'!A84</f>
        <v>SISTEMA MONOBLOC O BIBLOC AQUAREA HT SOLO CALEFACCIÓN</v>
      </c>
      <c r="C39" s="567"/>
      <c r="D39" s="568"/>
      <c r="E39" s="569"/>
    </row>
    <row r="40" spans="2:7" ht="9.9499999999999993" customHeight="1">
      <c r="B40" s="11"/>
      <c r="C40" s="12"/>
      <c r="D40" s="13"/>
      <c r="E40" s="74"/>
    </row>
    <row r="41" spans="2:7" s="1" customFormat="1" ht="39.950000000000003" customHeight="1">
      <c r="B41" s="28" t="str">
        <f>'Títulos y textos'!A85</f>
        <v>SISTEMA BIBLOC HT SOLO CALEFACCIÓN</v>
      </c>
      <c r="C41" s="28"/>
      <c r="D41" s="29"/>
      <c r="E41" s="30"/>
    </row>
    <row r="42" spans="2:7" ht="18.75">
      <c r="B42" s="66" t="str">
        <f>_xlfn.XLOOKUP(C42,'Tarifa Compacta'!C:C,'Tarifa Compacta'!B:B,"",0,1)</f>
        <v>4010869242622</v>
      </c>
      <c r="C42" s="21" t="s">
        <v>970</v>
      </c>
      <c r="D42" s="4" t="str">
        <f>VLOOKUP(C42,'Tarifa Compacta'!C:F,3,0)</f>
        <v>9Kw Monofásico - Solo hasta fin de existencias</v>
      </c>
      <c r="E42" s="15">
        <f>VLOOKUP(C42,'Tarifa Compacta'!C:F,4,0)</f>
        <v>7190</v>
      </c>
      <c r="F42" s="887"/>
      <c r="G42" s="888"/>
    </row>
    <row r="43" spans="2:7" ht="18">
      <c r="B43" s="5" t="str">
        <f>_xlfn.XLOOKUP(C43,'Tarifa Compacta'!C:C,'Tarifa Compacta'!B:B,"",0,1)</f>
        <v>5025232769575</v>
      </c>
      <c r="C43" s="71" t="s">
        <v>659</v>
      </c>
      <c r="D43" s="889" t="str">
        <f>VLOOKUP(C43,'Tarifa Compacta'!C:F,3,0)</f>
        <v>Unidad bibloc 9kW monofásica HT - Solo hasta fin de existencias</v>
      </c>
      <c r="E43" s="61">
        <f>VLOOKUP(C43,'Tarifa Compacta'!C:F,4,0)</f>
        <v>2836</v>
      </c>
      <c r="G43" s="888"/>
    </row>
    <row r="44" spans="2:7" ht="18">
      <c r="B44" s="63" t="str">
        <f>_xlfn.XLOOKUP(C44,'Tarifa Compacta'!C:C,'Tarifa Compacta'!B:B,"",0,1)</f>
        <v>5025232769650</v>
      </c>
      <c r="C44" s="72" t="s">
        <v>657</v>
      </c>
      <c r="D44" s="890" t="str">
        <f>VLOOKUP(C44,'Tarifa Compacta'!C:F,3,0)</f>
        <v>Unidad exterior 9kW trifásica HT - Solo hasta fin de existencias</v>
      </c>
      <c r="E44" s="65">
        <f>VLOOKUP(C44,'Tarifa Compacta'!C:F,4,0)</f>
        <v>4354</v>
      </c>
      <c r="G44" s="888"/>
    </row>
    <row r="45" spans="2:7" ht="18.75">
      <c r="B45" s="66" t="str">
        <f>_xlfn.XLOOKUP(C45,'Tarifa Compacta'!C:C,'Tarifa Compacta'!B:B,"",0,1)</f>
        <v>4010869242608</v>
      </c>
      <c r="C45" s="21" t="s">
        <v>972</v>
      </c>
      <c r="D45" s="4" t="str">
        <f>VLOOKUP(C45,'Tarifa Compacta'!C:F,3,0)</f>
        <v>12Kw Monofásico - Solo hasta fin de existencias</v>
      </c>
      <c r="E45" s="15">
        <f>VLOOKUP(C45,'Tarifa Compacta'!C:F,4,0)</f>
        <v>8889</v>
      </c>
      <c r="G45" s="888"/>
    </row>
    <row r="46" spans="2:7" ht="18">
      <c r="B46" s="5" t="str">
        <f>_xlfn.XLOOKUP(C46,'Tarifa Compacta'!C:C,'Tarifa Compacta'!B:B,"",0,1)</f>
        <v>5025232769599</v>
      </c>
      <c r="C46" s="71" t="s">
        <v>660</v>
      </c>
      <c r="D46" s="889" t="str">
        <f>VLOOKUP(C46,'Tarifa Compacta'!C:F,3,0)</f>
        <v>Unidad bibloc 12kW monofásica HT - Solo hasta fin de existencias</v>
      </c>
      <c r="E46" s="61">
        <f>VLOOKUP(C46,'Tarifa Compacta'!C:F,4,0)</f>
        <v>3074</v>
      </c>
      <c r="G46" s="888"/>
    </row>
    <row r="47" spans="2:7" ht="18">
      <c r="B47" s="63" t="str">
        <f>_xlfn.XLOOKUP(C47,'Tarifa Compacta'!C:C,'Tarifa Compacta'!B:B,"",0,1)</f>
        <v>5025232769674</v>
      </c>
      <c r="C47" s="72" t="s">
        <v>658</v>
      </c>
      <c r="D47" s="890" t="str">
        <f>VLOOKUP(C47,'Tarifa Compacta'!C:F,3,0)</f>
        <v>Unidad exterior 12kW monofásica HT - Solo hasta fin de existencias</v>
      </c>
      <c r="E47" s="175">
        <f>VLOOKUP(C47,'Tarifa Compacta'!C:F,4,0)</f>
        <v>5815</v>
      </c>
      <c r="G47" s="888"/>
    </row>
    <row r="48" spans="2:7" ht="18.75">
      <c r="B48" s="66" t="str">
        <f>_xlfn.XLOOKUP(C48,'Tarifa Compacta'!C:C,'Tarifa Compacta'!B:B,"",0,1)</f>
        <v>4010869242615</v>
      </c>
      <c r="C48" s="21" t="s">
        <v>971</v>
      </c>
      <c r="D48" s="4" t="str">
        <f>VLOOKUP(C48,'Tarifa Compacta'!C:F,3,0)</f>
        <v>9Kw Trifásico - Solo hasta fin de existencias</v>
      </c>
      <c r="E48" s="22">
        <f>VLOOKUP(C48,'Tarifa Compacta'!C:F,4,0)</f>
        <v>8831</v>
      </c>
    </row>
    <row r="49" spans="2:7" ht="18">
      <c r="B49" s="5" t="str">
        <f>_xlfn.XLOOKUP(C49,'Tarifa Compacta'!C:C,'Tarifa Compacta'!B:B,"",0,1)</f>
        <v>5025232769582</v>
      </c>
      <c r="C49" s="71" t="s">
        <v>663</v>
      </c>
      <c r="D49" s="889" t="str">
        <f>VLOOKUP(C49,'Tarifa Compacta'!C:F,3,0)</f>
        <v>Unidad bibloc 9kW trifásica HT - Solo hasta fin de existencias</v>
      </c>
      <c r="E49" s="61">
        <f>VLOOKUP(C49,'Tarifa Compacta'!C:F,4,0)</f>
        <v>3153</v>
      </c>
    </row>
    <row r="50" spans="2:7" ht="18">
      <c r="B50" s="63" t="str">
        <f>_xlfn.XLOOKUP(C50,'Tarifa Compacta'!C:C,'Tarifa Compacta'!B:B,"",0,1)</f>
        <v>5025232769667</v>
      </c>
      <c r="C50" s="72" t="s">
        <v>661</v>
      </c>
      <c r="D50" s="890" t="str">
        <f>VLOOKUP(C50,'Tarifa Compacta'!C:F,3,0)</f>
        <v>Unidad exterior 9kW trifásica HT - Solo hasta fin de existencias</v>
      </c>
      <c r="E50" s="65">
        <f>VLOOKUP(C50,'Tarifa Compacta'!C:F,4,0)</f>
        <v>5678</v>
      </c>
    </row>
    <row r="51" spans="2:7" ht="18.75">
      <c r="B51" s="66" t="str">
        <f>_xlfn.XLOOKUP(C51,'Tarifa Compacta'!C:C,'Tarifa Compacta'!B:B,"",0,1)</f>
        <v>4010869242592</v>
      </c>
      <c r="C51" s="21" t="s">
        <v>973</v>
      </c>
      <c r="D51" s="4" t="str">
        <f>VLOOKUP(C51,'Tarifa Compacta'!C:F,3,0)</f>
        <v>12Kw Trifásico - Solo hasta fin de existencias</v>
      </c>
      <c r="E51" s="22">
        <f>VLOOKUP(C51,'Tarifa Compacta'!C:F,4,0)</f>
        <v>9425</v>
      </c>
    </row>
    <row r="52" spans="2:7" ht="18">
      <c r="B52" s="5" t="str">
        <f>_xlfn.XLOOKUP(C52,'Tarifa Compacta'!C:C,'Tarifa Compacta'!B:B,"",0,1)</f>
        <v>5025232769605</v>
      </c>
      <c r="C52" s="71" t="s">
        <v>664</v>
      </c>
      <c r="D52" s="889" t="str">
        <f>VLOOKUP(C52,'Tarifa Compacta'!C:F,3,0)</f>
        <v>Unidad bibloc 12kW trifásica HT - Solo hasta fin de existencias</v>
      </c>
      <c r="E52" s="61">
        <f>VLOOKUP(C52,'Tarifa Compacta'!C:F,4,0)</f>
        <v>3393</v>
      </c>
    </row>
    <row r="53" spans="2:7" ht="18">
      <c r="B53" s="63" t="str">
        <f>_xlfn.XLOOKUP(C53,'Tarifa Compacta'!C:C,'Tarifa Compacta'!B:B,"",0,1)</f>
        <v>5025232769681</v>
      </c>
      <c r="C53" s="72" t="s">
        <v>662</v>
      </c>
      <c r="D53" s="890" t="str">
        <f>VLOOKUP(C53,'Tarifa Compacta'!C:F,3,0)</f>
        <v>Unidad exterior 12kW trifásica HT - Solo hasta fin de existencias</v>
      </c>
      <c r="E53" s="65">
        <f>VLOOKUP(C53,'Tarifa Compacta'!C:F,4,0)</f>
        <v>6032</v>
      </c>
    </row>
    <row r="54" spans="2:7" s="1" customFormat="1" ht="39.950000000000003" customHeight="1">
      <c r="B54" s="28" t="str">
        <f>'Títulos y textos'!A98</f>
        <v>ACCESORIOS PAW-A2W-VENTA</v>
      </c>
      <c r="C54" s="28"/>
      <c r="D54" s="29"/>
      <c r="E54" s="30"/>
    </row>
    <row r="55" spans="2:7" ht="18.75">
      <c r="B55" s="66" t="str">
        <f>_xlfn.XLOOKUP(C55,'Tarifa Compacta'!C:C,'Tarifa Compacta'!B:B,"",0,1)</f>
        <v>5025232823642</v>
      </c>
      <c r="C55" s="21" t="s">
        <v>665</v>
      </c>
      <c r="D55" s="4" t="str">
        <f>VLOOKUP(C55,'Tarifa Compacta'!C:F,3,0)</f>
        <v>Unidad monobloc 9kW monofásica HT - Solo hasta fin de existencias</v>
      </c>
      <c r="E55" s="15">
        <f>VLOOKUP(C55,'Tarifa Compacta'!C:F,4,0)</f>
        <v>8856</v>
      </c>
      <c r="F55" s="887"/>
      <c r="G55" s="888"/>
    </row>
    <row r="56" spans="2:7" ht="18.75">
      <c r="B56" s="894" t="str">
        <f>_xlfn.XLOOKUP(C56,'Tarifa Compacta'!C:C,'Tarifa Compacta'!B:B,"",0,1)</f>
        <v>5025232823666</v>
      </c>
      <c r="C56" s="23" t="s">
        <v>666</v>
      </c>
      <c r="D56" s="26" t="str">
        <f>VLOOKUP(C56,'Tarifa Compacta'!C:F,3,0)</f>
        <v>Unidad monobloc 12kW monofásica HT - Solo hasta fin de existencias</v>
      </c>
      <c r="E56" s="895">
        <f>VLOOKUP(C56,'Tarifa Compacta'!C:F,4,0)</f>
        <v>9875</v>
      </c>
      <c r="G56" s="888"/>
    </row>
    <row r="58" spans="2:7">
      <c r="B58" s="36" t="str">
        <f>'Títulos y textos'!A19</f>
        <v>* PVPR significa Precio de Venta al Público Recomendado</v>
      </c>
    </row>
  </sheetData>
  <sheetProtection algorithmName="SHA-512" hashValue="Gn8I1ZlPm54T2eOOasDoynaRdCSyriFQ4M9YfTDAhsBy2WpN0fFCuqmdzvW6lHFS5JJm45UtKVXLulaVanGGLQ==" saltValue="JyRZGN6VATaWHuZ2Lor8Jg==" spinCount="100000" sheet="1" objects="1" scenarios="1"/>
  <hyperlinks>
    <hyperlink ref="B5" r:id="rId1" display="www.aircon.panasonic.es" xr:uid="{BB4E3F52-F360-46F1-970C-B7226216EFDA}"/>
  </hyperlinks>
  <pageMargins left="0.7" right="0.7" top="0.75" bottom="0.75" header="0.3" footer="0.3"/>
  <customProperties>
    <customPr name="_pios_id" r:id="rId2"/>
  </customPropertie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997853-B749-4E3C-9B84-A839B9073FC2}">
  <sheetPr codeName="Hoja9">
    <tabColor theme="0" tint="-0.499984740745262"/>
  </sheetPr>
  <dimension ref="A1:G629"/>
  <sheetViews>
    <sheetView zoomScaleNormal="100" workbookViewId="0">
      <pane ySplit="5" topLeftCell="A6" activePane="bottomLeft" state="frozen"/>
      <selection activeCell="C13" sqref="C13"/>
      <selection pane="bottomLeft" activeCell="B1" sqref="B1"/>
    </sheetView>
  </sheetViews>
  <sheetFormatPr baseColWidth="10" defaultColWidth="0" defaultRowHeight="15"/>
  <cols>
    <col min="1" max="1" width="2.140625" style="2" customWidth="1"/>
    <col min="2" max="2" width="20.5703125" style="36" customWidth="1"/>
    <col min="3" max="3" width="30.5703125" style="36" customWidth="1"/>
    <col min="4" max="4" width="125.5703125" style="37" customWidth="1"/>
    <col min="5" max="5" width="15.5703125" style="38" customWidth="1"/>
    <col min="6" max="6" width="11.42578125" style="2" customWidth="1"/>
    <col min="7" max="7" width="0" style="2" hidden="1" customWidth="1"/>
    <col min="8" max="16384" width="11.42578125" style="2" hidden="1"/>
  </cols>
  <sheetData>
    <row r="1" spans="1:6" s="252" customFormat="1" ht="12" customHeight="1">
      <c r="C1" s="728"/>
      <c r="D1" s="602"/>
      <c r="E1" s="603"/>
    </row>
    <row r="2" spans="1:6" s="248" customFormat="1" ht="30" customHeight="1">
      <c r="B2" s="1045"/>
      <c r="C2" s="1046"/>
      <c r="D2" s="1047"/>
      <c r="E2" s="1048"/>
    </row>
    <row r="3" spans="1:6" s="249" customFormat="1" ht="30" customHeight="1">
      <c r="B3" s="371" t="str">
        <f>'Títulos y textos'!A115</f>
        <v>FAN COILS</v>
      </c>
      <c r="C3" s="371"/>
      <c r="D3" s="371" t="str">
        <f>'Tarifa Compacta'!E2</f>
        <v>Febrero 2025</v>
      </c>
      <c r="E3" s="599"/>
    </row>
    <row r="4" spans="1:6" s="248" customFormat="1" ht="18">
      <c r="B4" s="278" t="str">
        <f>'Tarifa Compacta'!E3</f>
        <v>www.aircon.panasonic.es</v>
      </c>
      <c r="C4" s="600"/>
      <c r="D4" s="601"/>
      <c r="E4" s="279"/>
    </row>
    <row r="5" spans="1:6" s="248" customFormat="1" ht="39.950000000000003" customHeight="1">
      <c r="B5" s="391" t="str">
        <f>'Títulos y textos'!A8</f>
        <v>CÓDIGO EAN</v>
      </c>
      <c r="C5" s="10" t="str">
        <f>'Títulos y textos'!A9</f>
        <v>MODELO</v>
      </c>
      <c r="D5" s="10" t="str">
        <f>'Títulos y textos'!A10</f>
        <v>DESCRIPCIÓN</v>
      </c>
      <c r="E5" s="10" t="str">
        <f>'Títulos y textos'!A13</f>
        <v>PVPR* (€)</v>
      </c>
    </row>
    <row r="6" spans="1:6" s="252" customFormat="1" ht="50.1" customHeight="1">
      <c r="B6" s="1049" t="str">
        <f>'Títulos y textos'!A116</f>
        <v>FAN COILS SMART</v>
      </c>
      <c r="C6" s="1049"/>
      <c r="D6" s="1049"/>
      <c r="E6" s="1049"/>
    </row>
    <row r="7" spans="1:6" ht="9.9499999999999993" customHeight="1">
      <c r="A7" s="248"/>
      <c r="B7" s="11"/>
      <c r="C7" s="12"/>
      <c r="D7" s="13"/>
      <c r="E7" s="74"/>
      <c r="F7" s="248"/>
    </row>
    <row r="8" spans="1:6" s="1" customFormat="1" ht="39.950000000000003" customHeight="1">
      <c r="A8" s="253"/>
      <c r="B8" s="595" t="str">
        <f>'Títulos y textos'!A117</f>
        <v>FAN COILS SMART DE PARED</v>
      </c>
      <c r="C8" s="595"/>
      <c r="D8" s="597"/>
      <c r="E8" s="729"/>
      <c r="F8" s="253"/>
    </row>
    <row r="9" spans="1:6" ht="9.9499999999999993" customHeight="1">
      <c r="A9" s="248"/>
      <c r="B9" s="11"/>
      <c r="C9" s="12"/>
      <c r="D9" s="13"/>
      <c r="E9" s="74"/>
      <c r="F9" s="248"/>
    </row>
    <row r="10" spans="1:6" s="248" customFormat="1" ht="39.950000000000003" customHeight="1">
      <c r="B10" s="595" t="str">
        <f>'Títulos y textos'!A118</f>
        <v>FAN COILS SMART DE PARED BÁSICO PARA CONTROL 0V ~ 10V (Modulación del ventilador)</v>
      </c>
      <c r="C10" s="596"/>
      <c r="D10" s="597"/>
      <c r="E10" s="598"/>
    </row>
    <row r="11" spans="1:6" s="730" customFormat="1" ht="14.1" customHeight="1">
      <c r="B11" s="499" t="str">
        <f>_xlfn.XLOOKUP(C11,'Tarifa Compacta'!C:C,'Tarifa Compacta'!B:B,"",0,1)</f>
        <v>4010869593557</v>
      </c>
      <c r="C11" s="500" t="s">
        <v>3146</v>
      </c>
      <c r="D11" s="501" t="str">
        <f>VLOOKUP(C11,'Tarifa Compacta'!C:E,3,0)</f>
        <v>FC pared básico para control 0V ~10V (sin control y sin válvula) 10 conexiones hidráulicas a izquierdas</v>
      </c>
      <c r="E11" s="502">
        <f>VLOOKUP(C11,'Tarifa Compacta'!C:F,4,0)</f>
        <v>1034</v>
      </c>
    </row>
    <row r="12" spans="1:6" s="730" customFormat="1" ht="14.1" customHeight="1">
      <c r="B12" s="503" t="str">
        <f>_xlfn.XLOOKUP(C12,'Tarifa Compacta'!C:C,'Tarifa Compacta'!B:B,"",0,1)</f>
        <v>4010869593465</v>
      </c>
      <c r="C12" s="523" t="s">
        <v>3137</v>
      </c>
      <c r="D12" s="504" t="str">
        <f>VLOOKUP(C12,'Tarifa Compacta'!C:E,3,0)</f>
        <v>FC pared básico para control 0V ~10V  (sin control y sin válvula) 10 conexiones hidráulicas a derechas</v>
      </c>
      <c r="E12" s="505">
        <f>VLOOKUP(C12,'Tarifa Compacta'!C:F,4,0)</f>
        <v>989</v>
      </c>
    </row>
    <row r="13" spans="1:6" s="730" customFormat="1" ht="14.1" customHeight="1">
      <c r="B13" s="503" t="str">
        <f>_xlfn.XLOOKUP(C13,'Tarifa Compacta'!C:C,'Tarifa Compacta'!B:B,"",0,1)</f>
        <v>4010869593564</v>
      </c>
      <c r="C13" s="523" t="s">
        <v>3147</v>
      </c>
      <c r="D13" s="504" t="str">
        <f>VLOOKUP(C13,'Tarifa Compacta'!C:E,3,0)</f>
        <v>FC pared básico para control 0V ~10V  (sin control y sin válvula) 15 conexiones hidráulicas a izquierdas</v>
      </c>
      <c r="E13" s="505">
        <f>VLOOKUP(C13,'Tarifa Compacta'!C:F,4,0)</f>
        <v>1137</v>
      </c>
    </row>
    <row r="14" spans="1:6" s="730" customFormat="1" ht="14.1" customHeight="1">
      <c r="B14" s="503" t="str">
        <f>_xlfn.XLOOKUP(C14,'Tarifa Compacta'!C:C,'Tarifa Compacta'!B:B,"",0,1)</f>
        <v>4010869593472</v>
      </c>
      <c r="C14" s="523" t="s">
        <v>3138</v>
      </c>
      <c r="D14" s="504" t="str">
        <f>VLOOKUP(C14,'Tarifa Compacta'!C:E,3,0)</f>
        <v>FC pared básico para control 0V ~10V  (sin control y sin válvula) 15 conexiones hidráulicas a derechas</v>
      </c>
      <c r="E14" s="505">
        <f>VLOOKUP(C14,'Tarifa Compacta'!C:F,4,0)</f>
        <v>1092</v>
      </c>
    </row>
    <row r="15" spans="1:6" s="730" customFormat="1" ht="14.1" customHeight="1">
      <c r="B15" s="503" t="str">
        <f>_xlfn.XLOOKUP(C15,'Tarifa Compacta'!C:C,'Tarifa Compacta'!B:B,"",0,1)</f>
        <v>4010869593571</v>
      </c>
      <c r="C15" s="523" t="s">
        <v>3148</v>
      </c>
      <c r="D15" s="504" t="str">
        <f>VLOOKUP(C15,'Tarifa Compacta'!C:E,3,0)</f>
        <v>FC pared básico para control 0V ~10V  (sin control y sin válvula) 20 conexiones hidráulicas a izquierdas</v>
      </c>
      <c r="E15" s="505">
        <f>VLOOKUP(C15,'Tarifa Compacta'!C:F,4,0)</f>
        <v>1250</v>
      </c>
    </row>
    <row r="16" spans="1:6" s="730" customFormat="1" ht="14.1" customHeight="1">
      <c r="A16" s="548"/>
      <c r="B16" s="503" t="str">
        <f>_xlfn.XLOOKUP(C16,'Tarifa Compacta'!C:C,'Tarifa Compacta'!B:B,"",0,1)</f>
        <v>4010869593489</v>
      </c>
      <c r="C16" s="523" t="s">
        <v>3139</v>
      </c>
      <c r="D16" s="504" t="str">
        <f>VLOOKUP(C16,'Tarifa Compacta'!C:E,3,0)</f>
        <v>FC pared básico para control 0V ~10V  (sin control y sin válvula) 20 conexiones hidráulicas a derechas</v>
      </c>
      <c r="E16" s="505">
        <f>VLOOKUP(C16,'Tarifa Compacta'!C:F,4,0)</f>
        <v>1206</v>
      </c>
    </row>
    <row r="17" spans="1:5" s="730" customFormat="1" ht="14.1" customHeight="1">
      <c r="A17" s="548"/>
      <c r="B17" s="508" t="str">
        <f>_xlfn.XLOOKUP(C17,'Tarifa Compacta'!C:C,'Tarifa Compacta'!B:B,"",0,1)</f>
        <v>4010869593625</v>
      </c>
      <c r="C17" s="509" t="s">
        <v>3153</v>
      </c>
      <c r="D17" s="510" t="str">
        <f>VLOOKUP(C17,'Tarifa Compacta'!C:E,3,0)</f>
        <v>FC pared básico para control 0V ~10V  (sin control y sin válvula) 40 conexiones hidráulicas a derechas</v>
      </c>
      <c r="E17" s="511">
        <f>VLOOKUP(C17,'Tarifa Compacta'!C:F,4,0)</f>
        <v>1395</v>
      </c>
    </row>
    <row r="18" spans="1:5" s="550" customFormat="1" ht="16.5">
      <c r="A18" s="548"/>
      <c r="B18" s="731"/>
      <c r="C18" s="732"/>
      <c r="D18" s="554"/>
      <c r="E18" s="558"/>
    </row>
    <row r="19" spans="1:5" s="248" customFormat="1" ht="39.950000000000003" customHeight="1">
      <c r="B19" s="595" t="str">
        <f>'Títulos y textos'!A119</f>
        <v>FAN COILS SMART DE PARED CON CONTROL IR SIN VÁLVULA DE 3 VÍAS</v>
      </c>
      <c r="C19" s="596"/>
      <c r="D19" s="597"/>
      <c r="E19" s="598"/>
    </row>
    <row r="20" spans="1:5" s="730" customFormat="1" ht="14.1" customHeight="1">
      <c r="B20" s="499" t="str">
        <f>_xlfn.XLOOKUP(C20,'Tarifa Compacta'!C:C,'Tarifa Compacta'!B:B,"",0,1)</f>
        <v>4010869593496</v>
      </c>
      <c r="C20" s="500" t="s">
        <v>3140</v>
      </c>
      <c r="D20" s="501" t="str">
        <f>VLOOKUP(C20,'Tarifa Compacta'!C:E,3,0)</f>
        <v>FC pared con control IR sin válvula 10 conexiones hidráulicas a izquierdas</v>
      </c>
      <c r="E20" s="502">
        <f>VLOOKUP(C20,'Tarifa Compacta'!C:F,4,0)</f>
        <v>1062</v>
      </c>
    </row>
    <row r="21" spans="1:5" s="730" customFormat="1" ht="14.1" customHeight="1">
      <c r="B21" s="503" t="str">
        <f>_xlfn.XLOOKUP(C21,'Tarifa Compacta'!C:C,'Tarifa Compacta'!B:B,"",0,1)</f>
        <v>4010869593434</v>
      </c>
      <c r="C21" s="523" t="s">
        <v>3134</v>
      </c>
      <c r="D21" s="504" t="str">
        <f>VLOOKUP(C21,'Tarifa Compacta'!C:E,3,0)</f>
        <v>FC pared con control IR sin válvula 10 conexiones hidráulicas a derechas</v>
      </c>
      <c r="E21" s="505">
        <f>VLOOKUP(C21,'Tarifa Compacta'!C:F,4,0)</f>
        <v>989</v>
      </c>
    </row>
    <row r="22" spans="1:5" s="730" customFormat="1" ht="14.1" customHeight="1">
      <c r="B22" s="503" t="str">
        <f>_xlfn.XLOOKUP(C22,'Tarifa Compacta'!C:C,'Tarifa Compacta'!B:B,"",0,1)</f>
        <v>4010869593502</v>
      </c>
      <c r="C22" s="523" t="s">
        <v>3141</v>
      </c>
      <c r="D22" s="504" t="str">
        <f>VLOOKUP(C22,'Tarifa Compacta'!C:E,3,0)</f>
        <v>FC pared con control IR sin válvula 15 conexiones hidráulicas a izquierdas</v>
      </c>
      <c r="E22" s="505">
        <f>VLOOKUP(C22,'Tarifa Compacta'!C:F,4,0)</f>
        <v>1162</v>
      </c>
    </row>
    <row r="23" spans="1:5" s="730" customFormat="1" ht="14.1" customHeight="1">
      <c r="B23" s="503" t="str">
        <f>_xlfn.XLOOKUP(C23,'Tarifa Compacta'!C:C,'Tarifa Compacta'!B:B,"",0,1)</f>
        <v>4010869593441</v>
      </c>
      <c r="C23" s="523" t="s">
        <v>3135</v>
      </c>
      <c r="D23" s="504" t="str">
        <f>VLOOKUP(C23,'Tarifa Compacta'!C:E,3,0)</f>
        <v>FC pared con control IR sin válvula 15 conexiones hidráulicas a derechas</v>
      </c>
      <c r="E23" s="505">
        <f>VLOOKUP(C23,'Tarifa Compacta'!C:F,4,0)</f>
        <v>1092</v>
      </c>
    </row>
    <row r="24" spans="1:5" s="730" customFormat="1" ht="14.1" customHeight="1">
      <c r="B24" s="503" t="str">
        <f>_xlfn.XLOOKUP(C24,'Tarifa Compacta'!C:C,'Tarifa Compacta'!B:B,"",0,1)</f>
        <v>4010869593519</v>
      </c>
      <c r="C24" s="523" t="s">
        <v>3142</v>
      </c>
      <c r="D24" s="504" t="str">
        <f>VLOOKUP(C24,'Tarifa Compacta'!C:E,3,0)</f>
        <v>FC pared con control IR sin válvula 20 conexiones hidráulicas a izquierdas</v>
      </c>
      <c r="E24" s="505">
        <f>VLOOKUP(C24,'Tarifa Compacta'!C:F,4,0)</f>
        <v>1275</v>
      </c>
    </row>
    <row r="25" spans="1:5" s="730" customFormat="1" ht="14.1" customHeight="1">
      <c r="A25" s="548"/>
      <c r="B25" s="503" t="str">
        <f>_xlfn.XLOOKUP(C25,'Tarifa Compacta'!C:C,'Tarifa Compacta'!B:B,"",0,1)</f>
        <v>4010869593458</v>
      </c>
      <c r="C25" s="523" t="s">
        <v>3136</v>
      </c>
      <c r="D25" s="504" t="str">
        <f>VLOOKUP(C25,'Tarifa Compacta'!C:E,3,0)</f>
        <v>FC pared con control IR sin válvula 20 conexiones hidráulicas a derechas</v>
      </c>
      <c r="E25" s="505">
        <f>VLOOKUP(C25,'Tarifa Compacta'!C:F,4,0)</f>
        <v>1206</v>
      </c>
    </row>
    <row r="26" spans="1:5" s="730" customFormat="1" ht="14.1" customHeight="1">
      <c r="A26" s="548"/>
      <c r="B26" s="508" t="str">
        <f>_xlfn.XLOOKUP(C26,'Tarifa Compacta'!C:C,'Tarifa Compacta'!B:B,"",0,1)</f>
        <v>4010869593618</v>
      </c>
      <c r="C26" s="509" t="s">
        <v>3152</v>
      </c>
      <c r="D26" s="510" t="str">
        <f>VLOOKUP(C26,'Tarifa Compacta'!C:E,3,0)</f>
        <v>FC pared con control IR sin válvula 40 conexiones hidráulicas a derechas</v>
      </c>
      <c r="E26" s="511">
        <f>VLOOKUP(C26,'Tarifa Compacta'!C:F,4,0)</f>
        <v>1395</v>
      </c>
    </row>
    <row r="27" spans="1:5" s="550" customFormat="1" ht="16.5">
      <c r="A27" s="548"/>
      <c r="B27" s="731"/>
      <c r="C27" s="732"/>
      <c r="D27" s="554"/>
      <c r="E27" s="558"/>
    </row>
    <row r="28" spans="1:5" s="248" customFormat="1" ht="39.950000000000003" customHeight="1">
      <c r="B28" s="595" t="str">
        <f>'Títulos y textos'!A120</f>
        <v>FAN COILS SMART DE PARED CON CONTROL IR Y VÁLVULA DE 3 VÍAS</v>
      </c>
      <c r="C28" s="596"/>
      <c r="D28" s="597"/>
      <c r="E28" s="598"/>
    </row>
    <row r="29" spans="1:5" s="730" customFormat="1" ht="14.1" customHeight="1">
      <c r="B29" s="499" t="str">
        <f>_xlfn.XLOOKUP(C29,'Tarifa Compacta'!C:C,'Tarifa Compacta'!B:B,"",0,1)</f>
        <v>4010869593373</v>
      </c>
      <c r="C29" s="500" t="s">
        <v>3128</v>
      </c>
      <c r="D29" s="501" t="str">
        <f>VLOOKUP(C29,'Tarifa Compacta'!C:E,3,0)</f>
        <v>FC pared con control IR y válvula de 3 vias10 conexiones hidráulicas a derechas</v>
      </c>
      <c r="E29" s="502">
        <f>VLOOKUP(C29,'Tarifa Compacta'!C:F,4,0)</f>
        <v>1250</v>
      </c>
    </row>
    <row r="30" spans="1:5" s="730" customFormat="1" ht="14.1" customHeight="1">
      <c r="B30" s="503" t="str">
        <f>_xlfn.XLOOKUP(C30,'Tarifa Compacta'!C:C,'Tarifa Compacta'!B:B,"",0,1)</f>
        <v>4010869593380</v>
      </c>
      <c r="C30" s="523" t="s">
        <v>3129</v>
      </c>
      <c r="D30" s="504" t="str">
        <f>VLOOKUP(C30,'Tarifa Compacta'!C:E,3,0)</f>
        <v>FC pared con control IR y válvula de 3 vias 15 conexiones hidráulicas a derechas</v>
      </c>
      <c r="E30" s="505">
        <f>VLOOKUP(C30,'Tarifa Compacta'!C:F,4,0)</f>
        <v>1350</v>
      </c>
    </row>
    <row r="31" spans="1:5" s="730" customFormat="1" ht="14.1" customHeight="1">
      <c r="B31" s="503" t="str">
        <f>_xlfn.XLOOKUP(C31,'Tarifa Compacta'!C:C,'Tarifa Compacta'!B:B,"",0,1)</f>
        <v>4010869593397</v>
      </c>
      <c r="C31" s="523" t="s">
        <v>3130</v>
      </c>
      <c r="D31" s="504" t="str">
        <f>VLOOKUP(C31,'Tarifa Compacta'!C:E,3,0)</f>
        <v>FC pared con control IR y válvula de 3 vias 20 conexiones hidráulicas a derechas</v>
      </c>
      <c r="E31" s="505">
        <f>VLOOKUP(C31,'Tarifa Compacta'!C:F,4,0)</f>
        <v>1464</v>
      </c>
    </row>
    <row r="32" spans="1:5" s="730" customFormat="1" ht="14.1" customHeight="1">
      <c r="A32" s="548"/>
      <c r="B32" s="508" t="str">
        <f>_xlfn.XLOOKUP(C32,'Tarifa Compacta'!C:C,'Tarifa Compacta'!B:B,"",0,1)</f>
        <v>4010869593595</v>
      </c>
      <c r="C32" s="509" t="s">
        <v>3150</v>
      </c>
      <c r="D32" s="510" t="str">
        <f>VLOOKUP(C32,'Tarifa Compacta'!C:E,3,0)</f>
        <v>FC pared con control IR y válvula de 3 vias 40 conexiones hidráulicas derechas</v>
      </c>
      <c r="E32" s="511">
        <f>VLOOKUP(C32,'Tarifa Compacta'!C:F,4,0)</f>
        <v>1623</v>
      </c>
    </row>
    <row r="33" spans="1:5" s="550" customFormat="1" ht="16.5">
      <c r="A33" s="548"/>
      <c r="B33" s="731"/>
      <c r="C33" s="732"/>
      <c r="D33" s="554"/>
      <c r="E33" s="558"/>
    </row>
    <row r="34" spans="1:5" s="248" customFormat="1" ht="39.950000000000003" customHeight="1">
      <c r="B34" s="595" t="str">
        <f>'Títulos y textos'!A121</f>
        <v>FAN COILS SMART DE PARED CON CONTROL POR CABLE SIN VÁLVULA DE 3 VÍAS</v>
      </c>
      <c r="C34" s="596"/>
      <c r="D34" s="597"/>
      <c r="E34" s="598"/>
    </row>
    <row r="35" spans="1:5" s="730" customFormat="1" ht="14.1" customHeight="1">
      <c r="B35" s="499" t="str">
        <f>_xlfn.XLOOKUP(C35,'Tarifa Compacta'!C:C,'Tarifa Compacta'!B:B,"",0,1)</f>
        <v>4010869593526</v>
      </c>
      <c r="C35" s="500" t="s">
        <v>3143</v>
      </c>
      <c r="D35" s="501" t="str">
        <f>VLOOKUP(C35,'Tarifa Compacta'!C:E,3,0)</f>
        <v>FC pared con control por cable sin válvula 10 conexiones hidráulicas a izquierdas</v>
      </c>
      <c r="E35" s="502">
        <f>VLOOKUP(C35,'Tarifa Compacta'!C:F,4,0)</f>
        <v>1034</v>
      </c>
    </row>
    <row r="36" spans="1:5" s="730" customFormat="1" ht="14.1" customHeight="1">
      <c r="B36" s="503" t="str">
        <f>_xlfn.XLOOKUP(C36,'Tarifa Compacta'!C:C,'Tarifa Compacta'!B:B,"",0,1)</f>
        <v>4010869593403</v>
      </c>
      <c r="C36" s="523" t="s">
        <v>3131</v>
      </c>
      <c r="D36" s="504" t="str">
        <f>VLOOKUP(C36,'Tarifa Compacta'!C:E,3,0)</f>
        <v>FC pared con control por cable sin válvula 10 conexiones hidráulicas a derechas</v>
      </c>
      <c r="E36" s="505">
        <f>VLOOKUP(C36,'Tarifa Compacta'!C:F,4,0)</f>
        <v>1014</v>
      </c>
    </row>
    <row r="37" spans="1:5" s="730" customFormat="1" ht="14.1" customHeight="1">
      <c r="B37" s="503" t="str">
        <f>_xlfn.XLOOKUP(C37,'Tarifa Compacta'!C:C,'Tarifa Compacta'!B:B,"",0,1)</f>
        <v>4010869593533</v>
      </c>
      <c r="C37" s="523" t="s">
        <v>3144</v>
      </c>
      <c r="D37" s="504" t="str">
        <f>VLOOKUP(C37,'Tarifa Compacta'!C:E,3,0)</f>
        <v>FC pared con control por cable sin válvula 15 conexiones hidráulicas a izquierdas</v>
      </c>
      <c r="E37" s="505">
        <f>VLOOKUP(C37,'Tarifa Compacta'!C:F,4,0)</f>
        <v>1137</v>
      </c>
    </row>
    <row r="38" spans="1:5" s="730" customFormat="1" ht="14.1" customHeight="1">
      <c r="B38" s="503" t="str">
        <f>_xlfn.XLOOKUP(C38,'Tarifa Compacta'!C:C,'Tarifa Compacta'!B:B,"",0,1)</f>
        <v>4010869593410</v>
      </c>
      <c r="C38" s="523" t="s">
        <v>3132</v>
      </c>
      <c r="D38" s="504" t="str">
        <f>VLOOKUP(C38,'Tarifa Compacta'!C:E,3,0)</f>
        <v>FC pared con control por cable sin válvula 15 conexiones hidráulicas a derechas</v>
      </c>
      <c r="E38" s="505">
        <f>VLOOKUP(C38,'Tarifa Compacta'!C:F,4,0)</f>
        <v>1117</v>
      </c>
    </row>
    <row r="39" spans="1:5" s="730" customFormat="1" ht="14.1" customHeight="1">
      <c r="B39" s="503" t="str">
        <f>_xlfn.XLOOKUP(C39,'Tarifa Compacta'!C:C,'Tarifa Compacta'!B:B,"",0,1)</f>
        <v>4010869593540</v>
      </c>
      <c r="C39" s="523" t="s">
        <v>3145</v>
      </c>
      <c r="D39" s="504" t="str">
        <f>VLOOKUP(C39,'Tarifa Compacta'!C:E,3,0)</f>
        <v>FC pared con control por cable sin válvula 20 conexiones hidráulicas a izquierdas</v>
      </c>
      <c r="E39" s="505">
        <f>VLOOKUP(C39,'Tarifa Compacta'!C:F,4,0)</f>
        <v>1250</v>
      </c>
    </row>
    <row r="40" spans="1:5" s="730" customFormat="1" ht="14.1" customHeight="1">
      <c r="A40" s="548"/>
      <c r="B40" s="503" t="str">
        <f>_xlfn.XLOOKUP(C40,'Tarifa Compacta'!C:C,'Tarifa Compacta'!B:B,"",0,1)</f>
        <v>4010869593427</v>
      </c>
      <c r="C40" s="523" t="s">
        <v>3133</v>
      </c>
      <c r="D40" s="504" t="str">
        <f>VLOOKUP(C40,'Tarifa Compacta'!C:E,3,0)</f>
        <v>FC pared con control por cable sin válvula 20 conexiones hidráulicas a derechas</v>
      </c>
      <c r="E40" s="505">
        <f>VLOOKUP(C40,'Tarifa Compacta'!C:F,4,0)</f>
        <v>1231</v>
      </c>
    </row>
    <row r="41" spans="1:5" s="730" customFormat="1" ht="14.1" customHeight="1">
      <c r="A41" s="548"/>
      <c r="B41" s="508" t="str">
        <f>_xlfn.XLOOKUP(C41,'Tarifa Compacta'!C:C,'Tarifa Compacta'!B:B,"",0,1)</f>
        <v>4010869593601</v>
      </c>
      <c r="C41" s="509" t="s">
        <v>3151</v>
      </c>
      <c r="D41" s="510" t="str">
        <f>VLOOKUP(C41,'Tarifa Compacta'!C:E,3,0)</f>
        <v>FC pared con control por cable sin válvula 40 conexiones hidráulicas a derechas</v>
      </c>
      <c r="E41" s="511">
        <f>VLOOKUP(C41,'Tarifa Compacta'!C:F,4,0)</f>
        <v>1523</v>
      </c>
    </row>
    <row r="42" spans="1:5" s="550" customFormat="1" ht="16.5">
      <c r="A42" s="548"/>
      <c r="B42" s="731"/>
      <c r="C42" s="732"/>
      <c r="D42" s="554"/>
      <c r="E42" s="558"/>
    </row>
    <row r="43" spans="1:5" s="248" customFormat="1" ht="39.950000000000003" customHeight="1">
      <c r="B43" s="595" t="str">
        <f>'Títulos y textos'!A122</f>
        <v>FAN COILS SMART DE PARED CON CONTROL POR CABLE Y VÁLVULA DE 3 VÍAS</v>
      </c>
      <c r="C43" s="596"/>
      <c r="D43" s="597"/>
      <c r="E43" s="598"/>
    </row>
    <row r="44" spans="1:5" s="730" customFormat="1" ht="14.1" customHeight="1">
      <c r="B44" s="499" t="str">
        <f>_xlfn.XLOOKUP(C44,'Tarifa Compacta'!C:C,'Tarifa Compacta'!B:B,"",0,1)</f>
        <v>4010869593342</v>
      </c>
      <c r="C44" s="500" t="s">
        <v>3125</v>
      </c>
      <c r="D44" s="501" t="str">
        <f>VLOOKUP(C44,'Tarifa Compacta'!C:E,3,0)</f>
        <v>FC pared con control por cable y válvula de 3 vias10 conexiones hidráulicas a derechas</v>
      </c>
      <c r="E44" s="502">
        <f>VLOOKUP(C44,'Tarifa Compacta'!C:F,4,0)</f>
        <v>1275</v>
      </c>
    </row>
    <row r="45" spans="1:5" s="730" customFormat="1" ht="14.1" customHeight="1">
      <c r="B45" s="503" t="str">
        <f>_xlfn.XLOOKUP(C45,'Tarifa Compacta'!C:C,'Tarifa Compacta'!B:B,"",0,1)</f>
        <v>4010869593359</v>
      </c>
      <c r="C45" s="523" t="s">
        <v>3126</v>
      </c>
      <c r="D45" s="504" t="str">
        <f>VLOOKUP(C45,'Tarifa Compacta'!C:E,3,0)</f>
        <v>FC pared con control por cable y válvula de 3 vias 15 conexiones hidráulicas a derechas</v>
      </c>
      <c r="E45" s="505">
        <f>VLOOKUP(C45,'Tarifa Compacta'!C:F,4,0)</f>
        <v>1375</v>
      </c>
    </row>
    <row r="46" spans="1:5" s="730" customFormat="1" ht="14.1" customHeight="1">
      <c r="B46" s="503" t="str">
        <f>_xlfn.XLOOKUP(C46,'Tarifa Compacta'!C:C,'Tarifa Compacta'!B:B,"",0,1)</f>
        <v>4010869593366</v>
      </c>
      <c r="C46" s="523" t="s">
        <v>3127</v>
      </c>
      <c r="D46" s="504" t="str">
        <f>VLOOKUP(C46,'Tarifa Compacta'!C:E,3,0)</f>
        <v>FC pared con control por cable y válvula de 3 vias 20 conexiones hidráulicas a derechas</v>
      </c>
      <c r="E46" s="505">
        <f>VLOOKUP(C46,'Tarifa Compacta'!C:F,4,0)</f>
        <v>1489</v>
      </c>
    </row>
    <row r="47" spans="1:5" s="730" customFormat="1" ht="14.1" customHeight="1">
      <c r="A47" s="548"/>
      <c r="B47" s="508" t="str">
        <f>_xlfn.XLOOKUP(C47,'Tarifa Compacta'!C:C,'Tarifa Compacta'!B:B,"",0,1)</f>
        <v>4010869593588</v>
      </c>
      <c r="C47" s="509" t="s">
        <v>3149</v>
      </c>
      <c r="D47" s="510" t="str">
        <f>VLOOKUP(C47,'Tarifa Compacta'!C:E,3,0)</f>
        <v>FC pared con control por cable y válvula de 3 vias 40 conexiones hidráulicas a derechas</v>
      </c>
      <c r="E47" s="511">
        <f>VLOOKUP(C47,'Tarifa Compacta'!C:F,4,0)</f>
        <v>1750</v>
      </c>
    </row>
    <row r="48" spans="1:5" s="550" customFormat="1" ht="16.5">
      <c r="A48" s="548"/>
      <c r="B48" s="731"/>
      <c r="C48" s="732"/>
      <c r="D48" s="554"/>
      <c r="E48" s="558"/>
    </row>
    <row r="49" spans="1:6" ht="9.9499999999999993" customHeight="1">
      <c r="A49" s="248"/>
      <c r="B49" s="11"/>
      <c r="C49" s="12"/>
      <c r="D49" s="13"/>
      <c r="E49" s="74"/>
      <c r="F49" s="248"/>
    </row>
    <row r="50" spans="1:6" s="1" customFormat="1" ht="39.950000000000003" customHeight="1">
      <c r="A50" s="253"/>
      <c r="B50" s="595" t="str">
        <f>'Títulos y textos'!A123</f>
        <v>FAN COILS SMART CONSOLA DE SUELO</v>
      </c>
      <c r="C50" s="595"/>
      <c r="D50" s="597"/>
      <c r="E50" s="729"/>
      <c r="F50" s="253"/>
    </row>
    <row r="51" spans="1:6" ht="9.9499999999999993" customHeight="1">
      <c r="A51" s="248"/>
      <c r="B51" s="11"/>
      <c r="C51" s="12"/>
      <c r="D51" s="13"/>
      <c r="E51" s="74"/>
      <c r="F51" s="248"/>
    </row>
    <row r="52" spans="1:6" s="248" customFormat="1" ht="39.950000000000003" customHeight="1">
      <c r="B52" s="595" t="str">
        <f>'Títulos y textos'!A124</f>
        <v>FAN COILS SMART CONSOLA DE SUELO BÁSICOS</v>
      </c>
      <c r="C52" s="596"/>
      <c r="D52" s="597"/>
      <c r="E52" s="598"/>
    </row>
    <row r="53" spans="1:6" s="730" customFormat="1" ht="14.1" customHeight="1">
      <c r="B53" s="499" t="str">
        <f>_xlfn.XLOOKUP(C53,'Tarifa Compacta'!C:C,'Tarifa Compacta'!B:B,"",0,1)</f>
        <v>4010869593243</v>
      </c>
      <c r="C53" s="500" t="s">
        <v>3115</v>
      </c>
      <c r="D53" s="501" t="str">
        <f>VLOOKUP(C53,'Tarifa Compacta'!C:E,3,0)</f>
        <v>FC suelo básico (sin control y sin válvula) 10 conexiones hidráulicas a izquierdas</v>
      </c>
      <c r="E53" s="502">
        <f>VLOOKUP(C53,'Tarifa Compacta'!C:F,4,0)</f>
        <v>678</v>
      </c>
    </row>
    <row r="54" spans="1:6" s="730" customFormat="1" ht="14.1" customHeight="1">
      <c r="B54" s="503" t="str">
        <f>_xlfn.XLOOKUP(C54,'Tarifa Compacta'!C:C,'Tarifa Compacta'!B:B,"",0,1)</f>
        <v>4010869593250</v>
      </c>
      <c r="C54" s="523" t="s">
        <v>3116</v>
      </c>
      <c r="D54" s="504" t="str">
        <f>VLOOKUP(C54,'Tarifa Compacta'!C:E,3,0)</f>
        <v>FC suelo básico (sin control y sin válvula) 10 conexiones hidráulicas a derechas</v>
      </c>
      <c r="E54" s="505">
        <f>VLOOKUP(C54,'Tarifa Compacta'!C:F,4,0)</f>
        <v>725</v>
      </c>
    </row>
    <row r="55" spans="1:6" s="730" customFormat="1" ht="14.1" customHeight="1">
      <c r="B55" s="503" t="str">
        <f>_xlfn.XLOOKUP(C55,'Tarifa Compacta'!C:C,'Tarifa Compacta'!B:B,"",0,1)</f>
        <v>4010869593267</v>
      </c>
      <c r="C55" s="523" t="s">
        <v>3117</v>
      </c>
      <c r="D55" s="504" t="str">
        <f>VLOOKUP(C55,'Tarifa Compacta'!C:E,3,0)</f>
        <v>FC suelo básico (sin control y sin válvula) 20 conexiones hidráulicas a izquierdas</v>
      </c>
      <c r="E55" s="505">
        <f>VLOOKUP(C55,'Tarifa Compacta'!C:F,4,0)</f>
        <v>742</v>
      </c>
    </row>
    <row r="56" spans="1:6" s="730" customFormat="1" ht="14.1" customHeight="1">
      <c r="B56" s="503" t="str">
        <f>_xlfn.XLOOKUP(C56,'Tarifa Compacta'!C:C,'Tarifa Compacta'!B:B,"",0,1)</f>
        <v>4010869593274</v>
      </c>
      <c r="C56" s="523" t="s">
        <v>3118</v>
      </c>
      <c r="D56" s="504" t="str">
        <f>VLOOKUP(C56,'Tarifa Compacta'!C:E,3,0)</f>
        <v>FC suelo básico (sin control y sin válvula) 20 conexiones hidráulicas a derechas</v>
      </c>
      <c r="E56" s="505">
        <f>VLOOKUP(C56,'Tarifa Compacta'!C:F,4,0)</f>
        <v>789</v>
      </c>
    </row>
    <row r="57" spans="1:6" s="730" customFormat="1" ht="14.1" customHeight="1">
      <c r="B57" s="503" t="str">
        <f>_xlfn.XLOOKUP(C57,'Tarifa Compacta'!C:C,'Tarifa Compacta'!B:B,"",0,1)</f>
        <v>4010869593281</v>
      </c>
      <c r="C57" s="523" t="s">
        <v>3119</v>
      </c>
      <c r="D57" s="504" t="str">
        <f>VLOOKUP(C57,'Tarifa Compacta'!C:E,3,0)</f>
        <v>FC suelo básico (sin control y sin válvula) 30 conexiones hidráulicas a izquierdas</v>
      </c>
      <c r="E57" s="505">
        <f>VLOOKUP(C57,'Tarifa Compacta'!C:F,4,0)</f>
        <v>870</v>
      </c>
    </row>
    <row r="58" spans="1:6" s="730" customFormat="1" ht="14.1" customHeight="1">
      <c r="B58" s="503" t="str">
        <f>_xlfn.XLOOKUP(C58,'Tarifa Compacta'!C:C,'Tarifa Compacta'!B:B,"",0,1)</f>
        <v>4010869593298</v>
      </c>
      <c r="C58" s="523" t="s">
        <v>3120</v>
      </c>
      <c r="D58" s="504" t="str">
        <f>VLOOKUP(C58,'Tarifa Compacta'!C:E,3,0)</f>
        <v>FC suelo básico (sin control y sin válvula) 30 conexiones hidráulicas a derechas</v>
      </c>
      <c r="E58" s="505">
        <f>VLOOKUP(C58,'Tarifa Compacta'!C:F,4,0)</f>
        <v>914</v>
      </c>
    </row>
    <row r="59" spans="1:6" s="730" customFormat="1" ht="14.1" customHeight="1">
      <c r="B59" s="503" t="str">
        <f>_xlfn.XLOOKUP(C59,'Tarifa Compacta'!C:C,'Tarifa Compacta'!B:B,"",0,1)</f>
        <v>4010869593304</v>
      </c>
      <c r="C59" s="523" t="s">
        <v>3121</v>
      </c>
      <c r="D59" s="504" t="str">
        <f>VLOOKUP(C59,'Tarifa Compacta'!C:E,3,0)</f>
        <v>FC suelo básico (sin control y sin válvula) 35 conexiones hidráulicas a izquierdas</v>
      </c>
      <c r="E59" s="505">
        <f>VLOOKUP(C59,'Tarifa Compacta'!C:F,4,0)</f>
        <v>1034</v>
      </c>
    </row>
    <row r="60" spans="1:6" s="730" customFormat="1" ht="14.1" customHeight="1">
      <c r="B60" s="503" t="str">
        <f>_xlfn.XLOOKUP(C60,'Tarifa Compacta'!C:C,'Tarifa Compacta'!B:B,"",0,1)</f>
        <v>4010869593311</v>
      </c>
      <c r="C60" s="523" t="s">
        <v>3122</v>
      </c>
      <c r="D60" s="504" t="str">
        <f>VLOOKUP(C60,'Tarifa Compacta'!C:E,3,0)</f>
        <v>FC suelo básico (sin control y sin válvula) 35 conexiones hidráulicas a derechas</v>
      </c>
      <c r="E60" s="505">
        <f>VLOOKUP(C60,'Tarifa Compacta'!C:F,4,0)</f>
        <v>1078</v>
      </c>
    </row>
    <row r="61" spans="1:6" s="730" customFormat="1" ht="14.1" customHeight="1">
      <c r="A61" s="548"/>
      <c r="B61" s="503" t="str">
        <f>_xlfn.XLOOKUP(C61,'Tarifa Compacta'!C:C,'Tarifa Compacta'!B:B,"",0,1)</f>
        <v>4010869593328</v>
      </c>
      <c r="C61" s="523" t="s">
        <v>3123</v>
      </c>
      <c r="D61" s="504" t="str">
        <f>VLOOKUP(C61,'Tarifa Compacta'!C:E,3,0)</f>
        <v>FC suelo básico (sin control y sin válvula) 40 conexiones hidráulicas a izquierdas</v>
      </c>
      <c r="E61" s="505">
        <f>VLOOKUP(C61,'Tarifa Compacta'!C:F,4,0)</f>
        <v>1162</v>
      </c>
    </row>
    <row r="62" spans="1:6" s="730" customFormat="1" ht="14.1" customHeight="1">
      <c r="A62" s="548"/>
      <c r="B62" s="508" t="str">
        <f>_xlfn.XLOOKUP(C62,'Tarifa Compacta'!C:C,'Tarifa Compacta'!B:B,"",0,1)</f>
        <v>4010869593335</v>
      </c>
      <c r="C62" s="509" t="s">
        <v>3124</v>
      </c>
      <c r="D62" s="510" t="str">
        <f>VLOOKUP(C62,'Tarifa Compacta'!C:E,3,0)</f>
        <v>FC suelo básico (sin control y sin válvula) 20 conexiones hidráulicas a derechas</v>
      </c>
      <c r="E62" s="511">
        <f>VLOOKUP(C62,'Tarifa Compacta'!C:F,4,0)</f>
        <v>1206</v>
      </c>
    </row>
    <row r="63" spans="1:6" s="550" customFormat="1" ht="16.5">
      <c r="A63" s="548"/>
      <c r="B63" s="731"/>
      <c r="C63" s="732"/>
      <c r="D63" s="554"/>
      <c r="E63" s="558"/>
    </row>
    <row r="64" spans="1:6" s="248" customFormat="1" ht="39.950000000000003" customHeight="1">
      <c r="B64" s="595" t="str">
        <f>'Títulos y textos'!A125</f>
        <v>FAN COILS SMART CONSOLA DE SUELO CON CONTROL POR CABLE Y VÁLVULA DE 3 VÍAS</v>
      </c>
      <c r="C64" s="596"/>
      <c r="D64" s="597"/>
      <c r="E64" s="598"/>
    </row>
    <row r="65" spans="1:6" s="730" customFormat="1" ht="14.1" customHeight="1">
      <c r="B65" s="499" t="str">
        <f>_xlfn.XLOOKUP(C65,'Tarifa Compacta'!C:C,'Tarifa Compacta'!B:B,"",0,1)</f>
        <v>4010869593151</v>
      </c>
      <c r="C65" s="500" t="s">
        <v>3106</v>
      </c>
      <c r="D65" s="501" t="str">
        <f>VLOOKUP(C65,'Tarifa Compacta'!C:E,3,0)</f>
        <v>FC suelo con control por cable y válvula de 3 vias 10 conexiones hidráulicas a izquierdas</v>
      </c>
      <c r="E65" s="502">
        <f>VLOOKUP(C65,'Tarifa Compacta'!C:F,4,0)</f>
        <v>1137</v>
      </c>
    </row>
    <row r="66" spans="1:6" s="730" customFormat="1" ht="14.1" customHeight="1">
      <c r="B66" s="503" t="str">
        <f>_xlfn.XLOOKUP(C66,'Tarifa Compacta'!C:C,'Tarifa Compacta'!B:B,"",0,1)</f>
        <v>4010869593175</v>
      </c>
      <c r="C66" s="523" t="s">
        <v>3108</v>
      </c>
      <c r="D66" s="504" t="str">
        <f>VLOOKUP(C66,'Tarifa Compacta'!C:E,3,0)</f>
        <v>FC suelo con control por cable y válvula de 3 vias 20 conexiones hidráulicas a izquierdas</v>
      </c>
      <c r="E66" s="505">
        <f>VLOOKUP(C66,'Tarifa Compacta'!C:F,4,0)</f>
        <v>1198</v>
      </c>
    </row>
    <row r="67" spans="1:6" s="730" customFormat="1" ht="14.1" customHeight="1">
      <c r="B67" s="503" t="str">
        <f>_xlfn.XLOOKUP(C67,'Tarifa Compacta'!C:C,'Tarifa Compacta'!B:B,"",0,1)</f>
        <v>4010869593199</v>
      </c>
      <c r="C67" s="523" t="s">
        <v>3110</v>
      </c>
      <c r="D67" s="504" t="str">
        <f>VLOOKUP(C67,'Tarifa Compacta'!C:E,3,0)</f>
        <v>FC suelo con control por cable y válvula de 3 vias 30 conexiones hidráulicas a izquierdas</v>
      </c>
      <c r="E67" s="505">
        <f>VLOOKUP(C67,'Tarifa Compacta'!C:F,4,0)</f>
        <v>1325</v>
      </c>
    </row>
    <row r="68" spans="1:6" s="730" customFormat="1" ht="14.1" customHeight="1">
      <c r="B68" s="733" t="str">
        <f>_xlfn.XLOOKUP(C68,'Tarifa Compacta'!C:C,'Tarifa Compacta'!B:B,"",0,1)</f>
        <v>4010869593212</v>
      </c>
      <c r="C68" s="523" t="s">
        <v>3112</v>
      </c>
      <c r="D68" s="504" t="str">
        <f>VLOOKUP(C68,'Tarifa Compacta'!C:E,3,0)</f>
        <v>FC suelo con control por cable y válvula de 3 vias 35 conexiones hidráulicas a izquierdas</v>
      </c>
      <c r="E68" s="505">
        <f>VLOOKUP(C68,'Tarifa Compacta'!C:F,4,0)</f>
        <v>1489</v>
      </c>
    </row>
    <row r="69" spans="1:6" s="730" customFormat="1" ht="14.1" customHeight="1">
      <c r="A69" s="548"/>
      <c r="B69" s="508" t="str">
        <f>_xlfn.XLOOKUP(C69,'Tarifa Compacta'!C:C,'Tarifa Compacta'!B:B,"",0,1)</f>
        <v>4010869593236</v>
      </c>
      <c r="C69" s="509" t="s">
        <v>3114</v>
      </c>
      <c r="D69" s="510" t="str">
        <f>VLOOKUP(C69,'Tarifa Compacta'!C:E,3,0)</f>
        <v>FC suelo con control por cable y válvula de 3 vias 40 conexiones hidráulicas a izquierdas</v>
      </c>
      <c r="E69" s="511">
        <f>VLOOKUP(C69,'Tarifa Compacta'!C:F,4,0)</f>
        <v>1617</v>
      </c>
    </row>
    <row r="70" spans="1:6" s="550" customFormat="1" ht="16.5">
      <c r="A70" s="548"/>
      <c r="B70" s="731"/>
      <c r="C70" s="732"/>
      <c r="D70" s="554"/>
      <c r="E70" s="558"/>
    </row>
    <row r="71" spans="1:6" s="248" customFormat="1" ht="39.950000000000003" customHeight="1">
      <c r="B71" s="595" t="str">
        <f>'Títulos y textos'!A126</f>
        <v>FAN COILS SMART CONSOLA DE SUELO CON CONTROL INTEGRADO Y VÁLVULA DE 3 VÍAS</v>
      </c>
      <c r="C71" s="596"/>
      <c r="D71" s="597"/>
      <c r="E71" s="598"/>
    </row>
    <row r="72" spans="1:6" s="730" customFormat="1" ht="14.1" customHeight="1">
      <c r="B72" s="499" t="str">
        <f>_xlfn.XLOOKUP(C72,'Tarifa Compacta'!C:C,'Tarifa Compacta'!B:B,"",0,1)</f>
        <v>4010869593144</v>
      </c>
      <c r="C72" s="500" t="s">
        <v>3105</v>
      </c>
      <c r="D72" s="501" t="str">
        <f>VLOOKUP(C72,'Tarifa Compacta'!C:E,3,0)</f>
        <v>FC suelo con control integrado y válvula de 3 vias 10 conexiones hidráulicas a izquierdas</v>
      </c>
      <c r="E72" s="502">
        <f>VLOOKUP(C72,'Tarifa Compacta'!C:F,4,0)</f>
        <v>1198</v>
      </c>
    </row>
    <row r="73" spans="1:6" s="730" customFormat="1" ht="14.1" customHeight="1">
      <c r="B73" s="503" t="str">
        <f>_xlfn.XLOOKUP(C73,'Tarifa Compacta'!C:C,'Tarifa Compacta'!B:B,"",0,1)</f>
        <v>4010869593168</v>
      </c>
      <c r="C73" s="523" t="s">
        <v>3107</v>
      </c>
      <c r="D73" s="504" t="str">
        <f>VLOOKUP(C73,'Tarifa Compacta'!C:E,3,0)</f>
        <v>FC suelo con control integrado y válvula de 3 vias 20 conexiones hidráulicas a izquierdas</v>
      </c>
      <c r="E73" s="505">
        <f>VLOOKUP(C73,'Tarifa Compacta'!C:F,4,0)</f>
        <v>1262</v>
      </c>
    </row>
    <row r="74" spans="1:6" s="730" customFormat="1" ht="14.1" customHeight="1">
      <c r="B74" s="503" t="str">
        <f>_xlfn.XLOOKUP(C74,'Tarifa Compacta'!C:C,'Tarifa Compacta'!B:B,"",0,1)</f>
        <v>4010869593182</v>
      </c>
      <c r="C74" s="523" t="s">
        <v>3109</v>
      </c>
      <c r="D74" s="504" t="str">
        <f>VLOOKUP(C74,'Tarifa Compacta'!C:E,3,0)</f>
        <v>FC suelo con control integrado y válvula de 3 vias 30 conexiones hidráulicas a izquierdas</v>
      </c>
      <c r="E74" s="505">
        <f>VLOOKUP(C74,'Tarifa Compacta'!C:F,4,0)</f>
        <v>1389</v>
      </c>
    </row>
    <row r="75" spans="1:6" s="730" customFormat="1" ht="14.1" customHeight="1">
      <c r="B75" s="503" t="str">
        <f>_xlfn.XLOOKUP(C75,'Tarifa Compacta'!C:C,'Tarifa Compacta'!B:B,"",0,1)</f>
        <v>4010869593205</v>
      </c>
      <c r="C75" s="523" t="s">
        <v>3111</v>
      </c>
      <c r="D75" s="504" t="str">
        <f>VLOOKUP(C75,'Tarifa Compacta'!C:E,3,0)</f>
        <v>FC suelo con control integrado y válvula de 3 vias 35 conexiones hidráulicas a izquierdas</v>
      </c>
      <c r="E75" s="505">
        <f>VLOOKUP(C75,'Tarifa Compacta'!C:F,4,0)</f>
        <v>1553</v>
      </c>
    </row>
    <row r="76" spans="1:6" s="730" customFormat="1" ht="14.1" customHeight="1">
      <c r="A76" s="548"/>
      <c r="B76" s="508" t="str">
        <f>_xlfn.XLOOKUP(C76,'Tarifa Compacta'!C:C,'Tarifa Compacta'!B:B,"",0,1)</f>
        <v>4010869593229</v>
      </c>
      <c r="C76" s="509" t="s">
        <v>3113</v>
      </c>
      <c r="D76" s="510" t="str">
        <f>VLOOKUP(C76,'Tarifa Compacta'!C:E,3,0)</f>
        <v>FC suelo con control integrado y válvula de 3 vias 40 conexiones hidráulicas a izquierdas</v>
      </c>
      <c r="E76" s="511">
        <f>VLOOKUP(C76,'Tarifa Compacta'!C:F,4,0)</f>
        <v>1681</v>
      </c>
    </row>
    <row r="77" spans="1:6" s="550" customFormat="1" ht="16.5">
      <c r="A77" s="548"/>
      <c r="B77" s="731"/>
      <c r="C77" s="732"/>
      <c r="D77" s="554"/>
      <c r="E77" s="558"/>
    </row>
    <row r="78" spans="1:6" ht="9.9499999999999993" customHeight="1">
      <c r="A78" s="248"/>
      <c r="B78" s="11"/>
      <c r="C78" s="12"/>
      <c r="D78" s="13"/>
      <c r="E78" s="74"/>
      <c r="F78" s="248"/>
    </row>
    <row r="79" spans="1:6" s="1" customFormat="1" ht="39.950000000000003" customHeight="1">
      <c r="A79" s="253"/>
      <c r="B79" s="595" t="str">
        <f>'Títulos y textos'!A127</f>
        <v>FAN COILS SMART DE CONDUCTOS</v>
      </c>
      <c r="C79" s="595"/>
      <c r="D79" s="597"/>
      <c r="E79" s="729"/>
      <c r="F79" s="253"/>
    </row>
    <row r="80" spans="1:6" ht="9.9499999999999993" customHeight="1">
      <c r="A80" s="248"/>
      <c r="B80" s="11"/>
      <c r="C80" s="12"/>
      <c r="D80" s="13"/>
      <c r="E80" s="74"/>
      <c r="F80" s="248"/>
    </row>
    <row r="81" spans="1:5" s="248" customFormat="1" ht="39.950000000000003" customHeight="1">
      <c r="B81" s="595" t="str">
        <f>'Títulos y textos'!A128</f>
        <v>FAN COILS SMART DE CONDUCTOS CON MANDO DE PARED IR</v>
      </c>
      <c r="C81" s="596"/>
      <c r="D81" s="597"/>
      <c r="E81" s="598"/>
    </row>
    <row r="82" spans="1:5" s="730" customFormat="1" ht="14.1" customHeight="1">
      <c r="B82" s="499" t="str">
        <f>_xlfn.XLOOKUP(C82,'Tarifa Compacta'!C:C,'Tarifa Compacta'!B:B,"",0,1)</f>
        <v>4010869593779</v>
      </c>
      <c r="C82" s="500" t="s">
        <v>3168</v>
      </c>
      <c r="D82" s="501" t="str">
        <f>VLOOKUP(C82,'Tarifa Compacta'!C:E,3,0)</f>
        <v>FC conductos básico 15 conexiones hidráulicas a izquierdas</v>
      </c>
      <c r="E82" s="502">
        <f>VLOOKUP(C82,'Tarifa Compacta'!C:F,4,0)</f>
        <v>1250</v>
      </c>
    </row>
    <row r="83" spans="1:5" s="730" customFormat="1" ht="14.1" customHeight="1">
      <c r="B83" s="503" t="str">
        <f>_xlfn.XLOOKUP(C83,'Tarifa Compacta'!C:C,'Tarifa Compacta'!B:B,"",0,1)</f>
        <v>4010869593656</v>
      </c>
      <c r="C83" s="523" t="s">
        <v>3156</v>
      </c>
      <c r="D83" s="504" t="str">
        <f>VLOOKUP(C83,'Tarifa Compacta'!C:E,3,0)</f>
        <v>FC conductos básico 15 conexiones hidráulicas a derechas</v>
      </c>
      <c r="E83" s="505">
        <f>VLOOKUP(C83,'Tarifa Compacta'!C:F,4,0)</f>
        <v>1206</v>
      </c>
    </row>
    <row r="84" spans="1:5" s="730" customFormat="1" ht="14.1" customHeight="1">
      <c r="B84" s="503" t="str">
        <f>_xlfn.XLOOKUP(C84,'Tarifa Compacta'!C:C,'Tarifa Compacta'!B:B,"",0,1)</f>
        <v>4010869593786</v>
      </c>
      <c r="C84" s="523" t="s">
        <v>3169</v>
      </c>
      <c r="D84" s="504" t="str">
        <f>VLOOKUP(C84,'Tarifa Compacta'!C:E,3,0)</f>
        <v>FC conductos básico 20 conexiones hidráulicas a izquierdas</v>
      </c>
      <c r="E84" s="505">
        <f>VLOOKUP(C84,'Tarifa Compacta'!C:F,4,0)</f>
        <v>1403</v>
      </c>
    </row>
    <row r="85" spans="1:5" s="730" customFormat="1" ht="14.1" customHeight="1">
      <c r="B85" s="503" t="str">
        <f>_xlfn.XLOOKUP(C85,'Tarifa Compacta'!C:C,'Tarifa Compacta'!B:B,"",0,1)</f>
        <v>4010869593663</v>
      </c>
      <c r="C85" s="523" t="s">
        <v>3157</v>
      </c>
      <c r="D85" s="504" t="str">
        <f>VLOOKUP(C85,'Tarifa Compacta'!C:E,3,0)</f>
        <v>FC conductos básico 20 conexiones hidráulicas a derechas</v>
      </c>
      <c r="E85" s="505">
        <f>VLOOKUP(C85,'Tarifa Compacta'!C:F,4,0)</f>
        <v>1356</v>
      </c>
    </row>
    <row r="86" spans="1:5" s="730" customFormat="1" ht="14.1" customHeight="1">
      <c r="B86" s="503" t="str">
        <f>_xlfn.XLOOKUP(C86,'Tarifa Compacta'!C:C,'Tarifa Compacta'!B:B,"",0,1)</f>
        <v>4010869593793</v>
      </c>
      <c r="C86" s="523" t="s">
        <v>3170</v>
      </c>
      <c r="D86" s="504" t="str">
        <f>VLOOKUP(C86,'Tarifa Compacta'!C:E,3,0)</f>
        <v>FC conductos básico 25 conexiones hidráulicas a izquierdas</v>
      </c>
      <c r="E86" s="505">
        <f>VLOOKUP(C86,'Tarifa Compacta'!C:F,4,0)</f>
        <v>1795</v>
      </c>
    </row>
    <row r="87" spans="1:5" s="730" customFormat="1" ht="14.1" customHeight="1">
      <c r="B87" s="503" t="str">
        <f>_xlfn.XLOOKUP(C87,'Tarifa Compacta'!C:C,'Tarifa Compacta'!B:B,"",0,1)</f>
        <v>4010869593670</v>
      </c>
      <c r="C87" s="523" t="s">
        <v>3158</v>
      </c>
      <c r="D87" s="504" t="str">
        <f>VLOOKUP(C87,'Tarifa Compacta'!C:E,3,0)</f>
        <v>FC conductos básico 25 conexiones hidráulicas a derechas</v>
      </c>
      <c r="E87" s="505">
        <f>VLOOKUP(C87,'Tarifa Compacta'!C:F,4,0)</f>
        <v>1750</v>
      </c>
    </row>
    <row r="88" spans="1:5" s="730" customFormat="1" ht="14.1" customHeight="1">
      <c r="B88" s="503" t="str">
        <f>_xlfn.XLOOKUP(C88,'Tarifa Compacta'!C:C,'Tarifa Compacta'!B:B,"",0,1)</f>
        <v>4010869593809</v>
      </c>
      <c r="C88" s="523" t="s">
        <v>3171</v>
      </c>
      <c r="D88" s="504" t="str">
        <f>VLOOKUP(C88,'Tarifa Compacta'!C:E,3,0)</f>
        <v>FC conductos básico 35 conexiones hidráulicas a izquierdas</v>
      </c>
      <c r="E88" s="505">
        <f>VLOOKUP(C88,'Tarifa Compacta'!C:F,4,0)</f>
        <v>1923</v>
      </c>
    </row>
    <row r="89" spans="1:5" s="730" customFormat="1" ht="14.1" customHeight="1">
      <c r="B89" s="503" t="str">
        <f>_xlfn.XLOOKUP(C89,'Tarifa Compacta'!C:C,'Tarifa Compacta'!B:B,"",0,1)</f>
        <v>4010869593687</v>
      </c>
      <c r="C89" s="523" t="s">
        <v>3159</v>
      </c>
      <c r="D89" s="504" t="str">
        <f>VLOOKUP(C89,'Tarifa Compacta'!C:E,3,0)</f>
        <v>FC conductos básico 35 conexiones hidráulicas a derechas</v>
      </c>
      <c r="E89" s="505">
        <f>VLOOKUP(C89,'Tarifa Compacta'!C:F,4,0)</f>
        <v>1875</v>
      </c>
    </row>
    <row r="90" spans="1:5" s="730" customFormat="1" ht="14.1" customHeight="1">
      <c r="A90" s="548"/>
      <c r="B90" s="503" t="str">
        <f>_xlfn.XLOOKUP(C90,'Tarifa Compacta'!C:C,'Tarifa Compacta'!B:B,"",0,1)</f>
        <v>4010869593816</v>
      </c>
      <c r="C90" s="523" t="s">
        <v>3172</v>
      </c>
      <c r="D90" s="504" t="str">
        <f>VLOOKUP(C90,'Tarifa Compacta'!C:E,3,0)</f>
        <v>FC conductos básico 45 conexiones hidráulicas a izquierdas</v>
      </c>
      <c r="E90" s="505">
        <f>VLOOKUP(C90,'Tarifa Compacta'!C:F,4,0)</f>
        <v>2453</v>
      </c>
    </row>
    <row r="91" spans="1:5" s="730" customFormat="1" ht="14.1" customHeight="1">
      <c r="A91" s="548"/>
      <c r="B91" s="508" t="str">
        <f>_xlfn.XLOOKUP(C91,'Tarifa Compacta'!C:C,'Tarifa Compacta'!B:B,"",0,1)</f>
        <v>4010869593694</v>
      </c>
      <c r="C91" s="509" t="s">
        <v>3160</v>
      </c>
      <c r="D91" s="510" t="str">
        <f>VLOOKUP(C91,'Tarifa Compacta'!C:E,3,0)</f>
        <v>FC conductos básico 45 conexiones hidráulicas a derechas</v>
      </c>
      <c r="E91" s="511">
        <f>VLOOKUP(C91,'Tarifa Compacta'!C:F,4,0)</f>
        <v>2409</v>
      </c>
    </row>
    <row r="92" spans="1:5" s="550" customFormat="1" ht="16.5">
      <c r="A92" s="548"/>
      <c r="B92" s="731"/>
      <c r="C92" s="732"/>
      <c r="D92" s="554"/>
      <c r="E92" s="558"/>
    </row>
    <row r="93" spans="1:5" s="248" customFormat="1" ht="39.950000000000003" customHeight="1">
      <c r="B93" s="595" t="str">
        <f>'Títulos y textos'!A129</f>
        <v>FAN COILS SMART DE CONDUCTOS PARA CONTROL 0V ~ 10V (Modulación del ventilador)</v>
      </c>
      <c r="C93" s="596"/>
      <c r="D93" s="597"/>
      <c r="E93" s="598"/>
    </row>
    <row r="94" spans="1:5" s="730" customFormat="1" ht="14.1" customHeight="1">
      <c r="B94" s="499" t="str">
        <f>_xlfn.XLOOKUP(C94,'Tarifa Compacta'!C:C,'Tarifa Compacta'!B:B,"",0,1)</f>
        <v>4010869593823</v>
      </c>
      <c r="C94" s="500" t="s">
        <v>3173</v>
      </c>
      <c r="D94" s="501" t="str">
        <f>VLOOKUP(C94,'Tarifa Compacta'!C:E,3,0)</f>
        <v>FC conductos para control 0V ~10V 15 conexiones hidráulicas a izquierdas</v>
      </c>
      <c r="E94" s="502">
        <f>VLOOKUP(C94,'Tarifa Compacta'!C:F,4,0)</f>
        <v>1150</v>
      </c>
    </row>
    <row r="95" spans="1:5" s="730" customFormat="1" ht="14.1" customHeight="1">
      <c r="B95" s="503" t="str">
        <f>_xlfn.XLOOKUP(C95,'Tarifa Compacta'!C:C,'Tarifa Compacta'!B:B,"",0,1)</f>
        <v>4010869593700</v>
      </c>
      <c r="C95" s="523" t="s">
        <v>3161</v>
      </c>
      <c r="D95" s="504" t="str">
        <f>VLOOKUP(C95,'Tarifa Compacta'!C:E,3,0)</f>
        <v>FC conductos para control 0V ~10V 15 conexiones hidráulicas a derechas</v>
      </c>
      <c r="E95" s="505">
        <f>VLOOKUP(C95,'Tarifa Compacta'!C:F,4,0)</f>
        <v>1103</v>
      </c>
    </row>
    <row r="96" spans="1:5" s="730" customFormat="1" ht="14.1" customHeight="1">
      <c r="B96" s="503" t="str">
        <f>_xlfn.XLOOKUP(C96,'Tarifa Compacta'!C:C,'Tarifa Compacta'!B:B,"",0,1)</f>
        <v>4010869593830</v>
      </c>
      <c r="C96" s="523" t="s">
        <v>3174</v>
      </c>
      <c r="D96" s="504" t="str">
        <f>VLOOKUP(C96,'Tarifa Compacta'!C:E,3,0)</f>
        <v>FC conductos para control 0V ~10V 20 conexiones hidráulicas a izquierdas</v>
      </c>
      <c r="E96" s="505">
        <f>VLOOKUP(C96,'Tarifa Compacta'!C:F,4,0)</f>
        <v>1289</v>
      </c>
    </row>
    <row r="97" spans="1:6" s="730" customFormat="1" ht="14.1" customHeight="1">
      <c r="B97" s="503" t="str">
        <f>_xlfn.XLOOKUP(C97,'Tarifa Compacta'!C:C,'Tarifa Compacta'!B:B,"",0,1)</f>
        <v>4010869593717</v>
      </c>
      <c r="C97" s="523" t="s">
        <v>3162</v>
      </c>
      <c r="D97" s="504" t="str">
        <f>VLOOKUP(C97,'Tarifa Compacta'!C:E,3,0)</f>
        <v>FC conductos para control 0V ~10V 20 conexiones hidráulicas a derechas</v>
      </c>
      <c r="E97" s="505">
        <f>VLOOKUP(C97,'Tarifa Compacta'!C:F,4,0)</f>
        <v>1242</v>
      </c>
    </row>
    <row r="98" spans="1:6" s="730" customFormat="1" ht="14.1" customHeight="1">
      <c r="B98" s="503" t="str">
        <f>_xlfn.XLOOKUP(C98,'Tarifa Compacta'!C:C,'Tarifa Compacta'!B:B,"",0,1)</f>
        <v>4010869593847</v>
      </c>
      <c r="C98" s="523" t="s">
        <v>3175</v>
      </c>
      <c r="D98" s="504" t="str">
        <f>VLOOKUP(C98,'Tarifa Compacta'!C:E,3,0)</f>
        <v>FC conductos para control 0V ~10V 25 conexiones hidráulicas a izquierdas</v>
      </c>
      <c r="E98" s="505">
        <f>VLOOKUP(C98,'Tarifa Compacta'!C:F,4,0)</f>
        <v>1720</v>
      </c>
    </row>
    <row r="99" spans="1:6" s="730" customFormat="1" ht="14.1" customHeight="1">
      <c r="B99" s="503" t="str">
        <f>_xlfn.XLOOKUP(C99,'Tarifa Compacta'!C:C,'Tarifa Compacta'!B:B,"",0,1)</f>
        <v>4010869593724</v>
      </c>
      <c r="C99" s="523" t="s">
        <v>3163</v>
      </c>
      <c r="D99" s="504" t="str">
        <f>VLOOKUP(C99,'Tarifa Compacta'!C:E,3,0)</f>
        <v>FC conductos para control 0V ~10V 25 conexiones hidráulicas a derechas</v>
      </c>
      <c r="E99" s="505">
        <f>VLOOKUP(C99,'Tarifa Compacta'!C:F,4,0)</f>
        <v>1673</v>
      </c>
    </row>
    <row r="100" spans="1:6" s="730" customFormat="1" ht="14.1" customHeight="1">
      <c r="B100" s="503" t="str">
        <f>_xlfn.XLOOKUP(C100,'Tarifa Compacta'!C:C,'Tarifa Compacta'!B:B,"",0,1)</f>
        <v>4010869593854</v>
      </c>
      <c r="C100" s="523" t="s">
        <v>3176</v>
      </c>
      <c r="D100" s="504" t="str">
        <f>VLOOKUP(C100,'Tarifa Compacta'!C:E,3,0)</f>
        <v>FC conductos para control 0V ~10V 35 conexiones hidráulicas a izquierdas</v>
      </c>
      <c r="E100" s="505">
        <f>VLOOKUP(C100,'Tarifa Compacta'!C:F,4,0)</f>
        <v>1870</v>
      </c>
    </row>
    <row r="101" spans="1:6" s="730" customFormat="1" ht="14.1" customHeight="1">
      <c r="B101" s="503" t="str">
        <f>_xlfn.XLOOKUP(C101,'Tarifa Compacta'!C:C,'Tarifa Compacta'!B:B,"",0,1)</f>
        <v>4010869593731</v>
      </c>
      <c r="C101" s="523" t="s">
        <v>3164</v>
      </c>
      <c r="D101" s="504" t="str">
        <f>VLOOKUP(C101,'Tarifa Compacta'!C:E,3,0)</f>
        <v>FC conductos para control 0V ~10V 35 conexiones hidráulicas a derechas</v>
      </c>
      <c r="E101" s="505">
        <f>VLOOKUP(C101,'Tarifa Compacta'!C:F,4,0)</f>
        <v>1825</v>
      </c>
    </row>
    <row r="102" spans="1:6" s="730" customFormat="1" ht="14.1" customHeight="1">
      <c r="A102" s="548"/>
      <c r="B102" s="503" t="str">
        <f>_xlfn.XLOOKUP(C102,'Tarifa Compacta'!C:C,'Tarifa Compacta'!B:B,"",0,1)</f>
        <v>4010869593861</v>
      </c>
      <c r="C102" s="523" t="s">
        <v>3177</v>
      </c>
      <c r="D102" s="504" t="str">
        <f>VLOOKUP(C102,'Tarifa Compacta'!C:E,3,0)</f>
        <v>FC conductos para control 0V ~10V 45 conexiones hidráulicas a izquierdas</v>
      </c>
      <c r="E102" s="505">
        <f>VLOOKUP(C102,'Tarifa Compacta'!C:F,4,0)</f>
        <v>2403</v>
      </c>
    </row>
    <row r="103" spans="1:6" s="730" customFormat="1" ht="14.1" customHeight="1">
      <c r="A103" s="548"/>
      <c r="B103" s="508" t="str">
        <f>_xlfn.XLOOKUP(C103,'Tarifa Compacta'!C:C,'Tarifa Compacta'!B:B,"",0,1)</f>
        <v>4010869593748</v>
      </c>
      <c r="C103" s="509" t="s">
        <v>3165</v>
      </c>
      <c r="D103" s="510" t="str">
        <f>VLOOKUP(C103,'Tarifa Compacta'!C:E,3,0)</f>
        <v>FC conductos para control 0V ~10V 45 conexiones hidráulicas a derechas</v>
      </c>
      <c r="E103" s="511">
        <f>VLOOKUP(C103,'Tarifa Compacta'!C:F,4,0)</f>
        <v>2356</v>
      </c>
    </row>
    <row r="104" spans="1:6" s="550" customFormat="1" ht="16.5">
      <c r="A104" s="548"/>
      <c r="B104" s="731"/>
      <c r="C104" s="732"/>
      <c r="D104" s="554"/>
      <c r="E104" s="558"/>
    </row>
    <row r="105" spans="1:6" ht="9.9499999999999993" customHeight="1">
      <c r="A105" s="248"/>
      <c r="B105" s="11"/>
      <c r="C105" s="12"/>
      <c r="D105" s="13"/>
      <c r="E105" s="74"/>
      <c r="F105" s="248"/>
    </row>
    <row r="106" spans="1:6" s="1" customFormat="1" ht="39.950000000000003" customHeight="1">
      <c r="A106" s="253"/>
      <c r="B106" s="595" t="str">
        <f>'Títulos y textos'!A133</f>
        <v>FAN COILS SMART DE CONDUCTOS MULTI ZONA</v>
      </c>
      <c r="C106" s="595"/>
      <c r="D106" s="597"/>
      <c r="E106" s="729"/>
      <c r="F106" s="253"/>
    </row>
    <row r="107" spans="1:6" ht="9.9499999999999993" customHeight="1">
      <c r="A107" s="248"/>
      <c r="B107" s="11"/>
      <c r="C107" s="12"/>
      <c r="D107" s="13"/>
      <c r="E107" s="74"/>
      <c r="F107" s="248"/>
    </row>
    <row r="108" spans="1:6" s="248" customFormat="1" ht="39.950000000000003" customHeight="1">
      <c r="B108" s="595" t="str">
        <f>'Títulos y textos'!A134</f>
        <v>FAN COILS SMART DE CONDUCTOS MULTI ZONA CON MANDO DE PARED IR</v>
      </c>
      <c r="C108" s="596"/>
      <c r="D108" s="597"/>
      <c r="E108" s="598"/>
    </row>
    <row r="109" spans="1:6" s="730" customFormat="1" ht="14.1" customHeight="1">
      <c r="B109" s="499" t="str">
        <f>_xlfn.XLOOKUP(C109,'Tarifa Compacta'!C:C,'Tarifa Compacta'!B:B,"",0,1)</f>
        <v>4010869594110</v>
      </c>
      <c r="C109" s="500" t="s">
        <v>3202</v>
      </c>
      <c r="D109" s="501" t="str">
        <f>VLOOKUP(C109,'Tarifa Compacta'!C:E,3,0)</f>
        <v>FC conductos multi zona básico 30 conexiones hidráulicas a izquierdas</v>
      </c>
      <c r="E109" s="502">
        <f>VLOOKUP(C109,'Tarifa Compacta'!C:F,4,0)</f>
        <v>1973</v>
      </c>
    </row>
    <row r="110" spans="1:6" s="730" customFormat="1" ht="14.1" customHeight="1">
      <c r="B110" s="503" t="str">
        <f>_xlfn.XLOOKUP(C110,'Tarifa Compacta'!C:C,'Tarifa Compacta'!B:B,"",0,1)</f>
        <v>4010869593953</v>
      </c>
      <c r="C110" s="523" t="s">
        <v>3186</v>
      </c>
      <c r="D110" s="504" t="str">
        <f>VLOOKUP(C110,'Tarifa Compacta'!C:E,3,0)</f>
        <v>FC conductos multi zona básico 30 conexiones hidráulicas a derechas</v>
      </c>
      <c r="E110" s="505">
        <f>VLOOKUP(C110,'Tarifa Compacta'!C:F,4,0)</f>
        <v>1925</v>
      </c>
    </row>
    <row r="111" spans="1:6" s="730" customFormat="1" ht="14.1" customHeight="1">
      <c r="B111" s="503" t="str">
        <f>_xlfn.XLOOKUP(C111,'Tarifa Compacta'!C:C,'Tarifa Compacta'!B:B,"",0,1)</f>
        <v>4010869594127</v>
      </c>
      <c r="C111" s="523" t="s">
        <v>3203</v>
      </c>
      <c r="D111" s="504" t="str">
        <f>VLOOKUP(C111,'Tarifa Compacta'!C:E,3,0)</f>
        <v>FC conductos multi zona básico 45 conexiones hidráulicas a izquierdas</v>
      </c>
      <c r="E111" s="505">
        <f>VLOOKUP(C111,'Tarifa Compacta'!C:F,4,0)</f>
        <v>2973</v>
      </c>
    </row>
    <row r="112" spans="1:6" s="730" customFormat="1" ht="14.1" customHeight="1">
      <c r="B112" s="503" t="str">
        <f>_xlfn.XLOOKUP(C112,'Tarifa Compacta'!C:C,'Tarifa Compacta'!B:B,"",0,1)</f>
        <v>4010869593960</v>
      </c>
      <c r="C112" s="523" t="s">
        <v>3187</v>
      </c>
      <c r="D112" s="504" t="str">
        <f>VLOOKUP(C112,'Tarifa Compacta'!C:E,3,0)</f>
        <v>FC conductos multi zona básico 45 conexiones hidráulicas a derechas</v>
      </c>
      <c r="E112" s="505">
        <f>VLOOKUP(C112,'Tarifa Compacta'!C:F,4,0)</f>
        <v>2928</v>
      </c>
    </row>
    <row r="113" spans="1:6" s="730" customFormat="1" ht="14.1" customHeight="1">
      <c r="B113" s="503" t="str">
        <f>_xlfn.XLOOKUP(C113,'Tarifa Compacta'!C:C,'Tarifa Compacta'!B:B,"",0,1)</f>
        <v>4010869594134</v>
      </c>
      <c r="C113" s="523" t="s">
        <v>3204</v>
      </c>
      <c r="D113" s="504" t="str">
        <f>VLOOKUP(C113,'Tarifa Compacta'!C:E,3,0)</f>
        <v>FC conductos multi zona básico 60 conexiones hidráulicas a izquierdas</v>
      </c>
      <c r="E113" s="505">
        <f>VLOOKUP(C113,'Tarifa Compacta'!C:F,4,0)</f>
        <v>3339</v>
      </c>
    </row>
    <row r="114" spans="1:6" s="730" customFormat="1" ht="14.1" customHeight="1">
      <c r="B114" s="503" t="str">
        <f>_xlfn.XLOOKUP(C114,'Tarifa Compacta'!C:C,'Tarifa Compacta'!B:B,"",0,1)</f>
        <v>4010869593977</v>
      </c>
      <c r="C114" s="523" t="s">
        <v>3188</v>
      </c>
      <c r="D114" s="504" t="str">
        <f>VLOOKUP(C114,'Tarifa Compacta'!C:E,3,0)</f>
        <v>FC conductos multi zona básico 60 conexiones hidráulicas a derechas</v>
      </c>
      <c r="E114" s="505">
        <f>VLOOKUP(C114,'Tarifa Compacta'!C:F,4,0)</f>
        <v>3295</v>
      </c>
    </row>
    <row r="115" spans="1:6" s="730" customFormat="1" ht="14.1" customHeight="1">
      <c r="A115" s="548"/>
      <c r="B115" s="503" t="str">
        <f>_xlfn.XLOOKUP(C115,'Tarifa Compacta'!C:C,'Tarifa Compacta'!B:B,"",0,1)</f>
        <v>4010869594141</v>
      </c>
      <c r="C115" s="523" t="s">
        <v>3205</v>
      </c>
      <c r="D115" s="504" t="str">
        <f>VLOOKUP(C115,'Tarifa Compacta'!C:E,3,0)</f>
        <v>FC conductos multi zona básico 65 conexiones hidráulicas a izquierdas</v>
      </c>
      <c r="E115" s="505">
        <f>VLOOKUP(C115,'Tarifa Compacta'!C:F,4,0)</f>
        <v>4606</v>
      </c>
    </row>
    <row r="116" spans="1:6" s="730" customFormat="1" ht="14.1" customHeight="1">
      <c r="A116" s="548"/>
      <c r="B116" s="508" t="str">
        <f>_xlfn.XLOOKUP(C116,'Tarifa Compacta'!C:C,'Tarifa Compacta'!B:B,"",0,1)</f>
        <v>4010869593984</v>
      </c>
      <c r="C116" s="509" t="s">
        <v>3189</v>
      </c>
      <c r="D116" s="510" t="str">
        <f>VLOOKUP(C116,'Tarifa Compacta'!C:E,3,0)</f>
        <v>FC conductos multi zona básico 65 conexiones hidráulicas a derechas</v>
      </c>
      <c r="E116" s="511">
        <f>VLOOKUP(C116,'Tarifa Compacta'!C:F,4,0)</f>
        <v>4562</v>
      </c>
    </row>
    <row r="117" spans="1:6" s="550" customFormat="1" ht="16.5">
      <c r="A117" s="548"/>
      <c r="B117" s="731"/>
      <c r="C117" s="732"/>
      <c r="D117" s="554"/>
      <c r="E117" s="558"/>
    </row>
    <row r="118" spans="1:6" s="248" customFormat="1" ht="39.950000000000003" customHeight="1">
      <c r="B118" s="595" t="str">
        <f>'Títulos y textos'!A135</f>
        <v>FAN COILS SMART DE CONDUCTOS MULTI ZONA PARA CONTROL 0V ~ 10V (Modulación del ventilador)</v>
      </c>
      <c r="C118" s="596"/>
      <c r="D118" s="597"/>
      <c r="E118" s="598"/>
    </row>
    <row r="119" spans="1:6" s="730" customFormat="1" ht="14.1" customHeight="1">
      <c r="B119" s="499" t="str">
        <f>_xlfn.XLOOKUP(C119,'Tarifa Compacta'!C:C,'Tarifa Compacta'!B:B,"",0,1)</f>
        <v>4010869594158</v>
      </c>
      <c r="C119" s="500" t="s">
        <v>3206</v>
      </c>
      <c r="D119" s="501" t="str">
        <f>VLOOKUP(C119,'Tarifa Compacta'!C:E,3,0)</f>
        <v>FC conductos multi zona para control 0V ~10V 15 conexiones hidráulicas a izquierdas</v>
      </c>
      <c r="E119" s="502">
        <f>VLOOKUP(C119,'Tarifa Compacta'!C:F,4,0)</f>
        <v>1681</v>
      </c>
    </row>
    <row r="120" spans="1:6" s="730" customFormat="1" ht="14.1" customHeight="1">
      <c r="B120" s="503" t="str">
        <f>_xlfn.XLOOKUP(C120,'Tarifa Compacta'!C:C,'Tarifa Compacta'!B:B,"",0,1)</f>
        <v>4010869593991</v>
      </c>
      <c r="C120" s="523" t="s">
        <v>3190</v>
      </c>
      <c r="D120" s="504" t="str">
        <f>VLOOKUP(C120,'Tarifa Compacta'!C:E,3,0)</f>
        <v>FC conductos multi zona para control 0V ~10V 15 conexiones hidráulicas a derechas</v>
      </c>
      <c r="E120" s="505">
        <f>VLOOKUP(C120,'Tarifa Compacta'!C:F,4,0)</f>
        <v>1637</v>
      </c>
    </row>
    <row r="121" spans="1:6" s="730" customFormat="1" ht="14.1" customHeight="1">
      <c r="B121" s="503" t="str">
        <f>_xlfn.XLOOKUP(C121,'Tarifa Compacta'!C:C,'Tarifa Compacta'!B:B,"",0,1)</f>
        <v>4010869594165</v>
      </c>
      <c r="C121" s="523" t="s">
        <v>3207</v>
      </c>
      <c r="D121" s="504" t="str">
        <f>VLOOKUP(C121,'Tarifa Compacta'!C:E,3,0)</f>
        <v>FC conductos multi zona para control 0V ~10V 20 conexiones hidráulicas a izquierdas</v>
      </c>
      <c r="E121" s="505">
        <f>VLOOKUP(C121,'Tarifa Compacta'!C:F,4,0)</f>
        <v>2517</v>
      </c>
    </row>
    <row r="122" spans="1:6" s="730" customFormat="1" ht="14.1" customHeight="1">
      <c r="B122" s="503" t="str">
        <f>_xlfn.XLOOKUP(C122,'Tarifa Compacta'!C:C,'Tarifa Compacta'!B:B,"",0,1)</f>
        <v>4010869594004</v>
      </c>
      <c r="C122" s="523" t="s">
        <v>3191</v>
      </c>
      <c r="D122" s="504" t="str">
        <f>VLOOKUP(C122,'Tarifa Compacta'!C:E,3,0)</f>
        <v>FC conductos multi zona para control 0V ~10V 20 conexiones hidráulicas a derechas</v>
      </c>
      <c r="E122" s="505">
        <f>VLOOKUP(C122,'Tarifa Compacta'!C:F,4,0)</f>
        <v>2470</v>
      </c>
    </row>
    <row r="123" spans="1:6" s="730" customFormat="1" ht="14.1" customHeight="1">
      <c r="B123" s="503" t="str">
        <f>_xlfn.XLOOKUP(C123,'Tarifa Compacta'!C:C,'Tarifa Compacta'!B:B,"",0,1)</f>
        <v>4010869594172</v>
      </c>
      <c r="C123" s="523" t="s">
        <v>3208</v>
      </c>
      <c r="D123" s="504" t="str">
        <f>VLOOKUP(C123,'Tarifa Compacta'!C:E,3,0)</f>
        <v>FC conductos multi zona para control 0V ~10V 25 conexiones hidráulicas a izquierdas</v>
      </c>
      <c r="E123" s="505">
        <f>VLOOKUP(C123,'Tarifa Compacta'!C:F,4,0)</f>
        <v>2795</v>
      </c>
    </row>
    <row r="124" spans="1:6" s="730" customFormat="1" ht="14.1" customHeight="1">
      <c r="B124" s="503" t="str">
        <f>_xlfn.XLOOKUP(C124,'Tarifa Compacta'!C:C,'Tarifa Compacta'!B:B,"",0,1)</f>
        <v>4010869594011</v>
      </c>
      <c r="C124" s="523" t="s">
        <v>3192</v>
      </c>
      <c r="D124" s="504" t="str">
        <f>VLOOKUP(C124,'Tarifa Compacta'!C:E,3,0)</f>
        <v>FC conductos multi zona para control 0V ~10V 25 conexiones hidráulicas a derechas</v>
      </c>
      <c r="E124" s="505">
        <f>VLOOKUP(C124,'Tarifa Compacta'!C:F,4,0)</f>
        <v>2750</v>
      </c>
    </row>
    <row r="125" spans="1:6" s="730" customFormat="1" ht="14.1" customHeight="1">
      <c r="A125" s="548"/>
      <c r="B125" s="503" t="str">
        <f>_xlfn.XLOOKUP(C125,'Tarifa Compacta'!C:C,'Tarifa Compacta'!B:B,"",0,1)</f>
        <v>4010869594189</v>
      </c>
      <c r="C125" s="523" t="s">
        <v>3209</v>
      </c>
      <c r="D125" s="504" t="str">
        <f>VLOOKUP(C125,'Tarifa Compacta'!C:E,3,0)</f>
        <v>FC conductos multi zona para control 0V ~10V 35 conexiones hidráulicas a izquierdas</v>
      </c>
      <c r="E125" s="505">
        <f>VLOOKUP(C125,'Tarifa Compacta'!C:F,4,0)</f>
        <v>3973</v>
      </c>
    </row>
    <row r="126" spans="1:6" s="730" customFormat="1" ht="14.1" customHeight="1">
      <c r="A126" s="548"/>
      <c r="B126" s="508" t="str">
        <f>_xlfn.XLOOKUP(C126,'Tarifa Compacta'!C:C,'Tarifa Compacta'!B:B,"",0,1)</f>
        <v>4010869594028</v>
      </c>
      <c r="C126" s="509" t="s">
        <v>3193</v>
      </c>
      <c r="D126" s="510" t="str">
        <f>VLOOKUP(C126,'Tarifa Compacta'!C:E,3,0)</f>
        <v>FC conductos multi zona para control 0V ~10V 45 conexiones hidráulicas a derechas</v>
      </c>
      <c r="E126" s="511">
        <f>VLOOKUP(C126,'Tarifa Compacta'!C:F,4,0)</f>
        <v>3928</v>
      </c>
    </row>
    <row r="127" spans="1:6" s="550" customFormat="1" ht="16.5">
      <c r="A127" s="548"/>
      <c r="B127" s="731"/>
      <c r="C127" s="732"/>
      <c r="D127" s="554"/>
      <c r="E127" s="558"/>
    </row>
    <row r="128" spans="1:6" ht="9.9499999999999993" customHeight="1">
      <c r="A128" s="248"/>
      <c r="B128" s="11"/>
      <c r="C128" s="12"/>
      <c r="D128" s="13"/>
      <c r="E128" s="74"/>
      <c r="F128" s="248"/>
    </row>
    <row r="129" spans="1:6" s="1" customFormat="1" ht="39.950000000000003" customHeight="1">
      <c r="A129" s="253"/>
      <c r="B129" s="595" t="str">
        <f>'Títulos y textos'!A130</f>
        <v>FAN COILS SMART DE CONDUCTOS SLIM MULTI ZONA</v>
      </c>
      <c r="C129" s="595"/>
      <c r="D129" s="597"/>
      <c r="E129" s="729"/>
      <c r="F129" s="253"/>
    </row>
    <row r="130" spans="1:6" ht="9.9499999999999993" customHeight="1">
      <c r="A130" s="248"/>
      <c r="B130" s="11"/>
      <c r="C130" s="12"/>
      <c r="D130" s="13"/>
      <c r="E130" s="74"/>
      <c r="F130" s="248"/>
    </row>
    <row r="131" spans="1:6" s="248" customFormat="1" ht="39.950000000000003" customHeight="1">
      <c r="B131" s="595" t="str">
        <f>'Títulos y textos'!A131</f>
        <v>FAN COILS SMART DE CONDUCTOS SLIM MULTI ZONA CON MANDO DE PARED IR</v>
      </c>
      <c r="C131" s="596"/>
      <c r="D131" s="597"/>
      <c r="E131" s="598"/>
    </row>
    <row r="132" spans="1:6" s="730" customFormat="1" ht="14.1" customHeight="1">
      <c r="B132" s="499" t="str">
        <f>_xlfn.XLOOKUP(C132,'Tarifa Compacta'!C:C,'Tarifa Compacta'!B:B,"",0,1)</f>
        <v>4010869594035</v>
      </c>
      <c r="C132" s="500" t="s">
        <v>3194</v>
      </c>
      <c r="D132" s="501" t="str">
        <f>VLOOKUP(C132,'Tarifa Compacta'!C:E,3,0)</f>
        <v>FC conductos slim multi zona básico 30 conexiones hidráulicas a izquierdas</v>
      </c>
      <c r="E132" s="502">
        <f>VLOOKUP(C132,'Tarifa Compacta'!C:F,4,0)</f>
        <v>2037</v>
      </c>
    </row>
    <row r="133" spans="1:6" s="730" customFormat="1" ht="14.1" customHeight="1">
      <c r="B133" s="503" t="str">
        <f>_xlfn.XLOOKUP(C133,'Tarifa Compacta'!C:C,'Tarifa Compacta'!B:B,"",0,1)</f>
        <v>4010869593878</v>
      </c>
      <c r="C133" s="523" t="s">
        <v>3178</v>
      </c>
      <c r="D133" s="504" t="str">
        <f>VLOOKUP(C133,'Tarifa Compacta'!C:E,3,0)</f>
        <v>FC conductos slim multi zona básico 30 conexiones hidráulicas a derechas</v>
      </c>
      <c r="E133" s="505">
        <f>VLOOKUP(C133,'Tarifa Compacta'!C:F,4,0)</f>
        <v>1989</v>
      </c>
    </row>
    <row r="134" spans="1:6" s="730" customFormat="1" ht="14.1" customHeight="1">
      <c r="B134" s="503" t="str">
        <f>_xlfn.XLOOKUP(C134,'Tarifa Compacta'!C:C,'Tarifa Compacta'!B:B,"",0,1)</f>
        <v>4010869594042</v>
      </c>
      <c r="C134" s="523" t="s">
        <v>3195</v>
      </c>
      <c r="D134" s="504" t="str">
        <f>VLOOKUP(C134,'Tarifa Compacta'!C:E,3,0)</f>
        <v>FC conductos slim multi zona básico 45 conexiones hidráulicas a izquierdas</v>
      </c>
      <c r="E134" s="505">
        <f>VLOOKUP(C134,'Tarifa Compacta'!C:F,4,0)</f>
        <v>3037</v>
      </c>
    </row>
    <row r="135" spans="1:6" s="730" customFormat="1" ht="14.1" customHeight="1">
      <c r="B135" s="503" t="str">
        <f>_xlfn.XLOOKUP(C135,'Tarifa Compacta'!C:C,'Tarifa Compacta'!B:B,"",0,1)</f>
        <v>4010869593885</v>
      </c>
      <c r="C135" s="523" t="s">
        <v>3179</v>
      </c>
      <c r="D135" s="504" t="str">
        <f>VLOOKUP(C135,'Tarifa Compacta'!C:E,3,0)</f>
        <v>FC conductos slim multi zona básico 45 conexiones hidráulicas a derechas</v>
      </c>
      <c r="E135" s="505">
        <f>VLOOKUP(C135,'Tarifa Compacta'!C:F,4,0)</f>
        <v>2989</v>
      </c>
    </row>
    <row r="136" spans="1:6" s="730" customFormat="1" ht="14.1" customHeight="1">
      <c r="B136" s="503" t="str">
        <f>_xlfn.XLOOKUP(C136,'Tarifa Compacta'!C:C,'Tarifa Compacta'!B:B,"",0,1)</f>
        <v>4010869594059</v>
      </c>
      <c r="C136" s="523" t="s">
        <v>3196</v>
      </c>
      <c r="D136" s="504" t="str">
        <f>VLOOKUP(C136,'Tarifa Compacta'!C:E,3,0)</f>
        <v>FC conductos slim multi zona básico 60 conexiones hidráulicas a izquierdas</v>
      </c>
      <c r="E136" s="505">
        <f>VLOOKUP(C136,'Tarifa Compacta'!C:F,4,0)</f>
        <v>3403</v>
      </c>
    </row>
    <row r="137" spans="1:6" s="730" customFormat="1" ht="14.1" customHeight="1">
      <c r="B137" s="503" t="str">
        <f>_xlfn.XLOOKUP(C137,'Tarifa Compacta'!C:C,'Tarifa Compacta'!B:B,"",0,1)</f>
        <v>4010869593892</v>
      </c>
      <c r="C137" s="523" t="s">
        <v>3180</v>
      </c>
      <c r="D137" s="504" t="str">
        <f>VLOOKUP(C137,'Tarifa Compacta'!C:E,3,0)</f>
        <v>FC conductos slim multi zona básico 60 conexiones hidráulicas a derechas</v>
      </c>
      <c r="E137" s="505">
        <f>VLOOKUP(C137,'Tarifa Compacta'!C:F,4,0)</f>
        <v>3359</v>
      </c>
    </row>
    <row r="138" spans="1:6" s="730" customFormat="1" ht="14.1" customHeight="1">
      <c r="A138" s="548"/>
      <c r="B138" s="503" t="str">
        <f>_xlfn.XLOOKUP(C138,'Tarifa Compacta'!C:C,'Tarifa Compacta'!B:B,"",0,1)</f>
        <v>4010869594066</v>
      </c>
      <c r="C138" s="523" t="s">
        <v>3197</v>
      </c>
      <c r="D138" s="504" t="str">
        <f>VLOOKUP(C138,'Tarifa Compacta'!C:E,3,0)</f>
        <v>FC conductos slim multi zona básico 75 conexiones hidráulicas a izquierdas</v>
      </c>
      <c r="E138" s="505">
        <f>VLOOKUP(C138,'Tarifa Compacta'!C:F,4,0)</f>
        <v>4681</v>
      </c>
    </row>
    <row r="139" spans="1:6" s="730" customFormat="1" ht="14.1" customHeight="1">
      <c r="A139" s="548"/>
      <c r="B139" s="508" t="str">
        <f>_xlfn.XLOOKUP(C139,'Tarifa Compacta'!C:C,'Tarifa Compacta'!B:B,"",0,1)</f>
        <v>4010869593908</v>
      </c>
      <c r="C139" s="509" t="s">
        <v>3181</v>
      </c>
      <c r="D139" s="510" t="str">
        <f>VLOOKUP(C139,'Tarifa Compacta'!C:E,3,0)</f>
        <v>FC conductos slim multi zona básico 75 conexiones hidráulicas a derechas</v>
      </c>
      <c r="E139" s="511">
        <f>VLOOKUP(C139,'Tarifa Compacta'!C:F,4,0)</f>
        <v>4637</v>
      </c>
    </row>
    <row r="140" spans="1:6" s="550" customFormat="1" ht="16.5">
      <c r="A140" s="548"/>
      <c r="B140" s="731"/>
      <c r="C140" s="732"/>
      <c r="D140" s="554"/>
      <c r="E140" s="558"/>
    </row>
    <row r="141" spans="1:6" s="248" customFormat="1" ht="39.950000000000003" customHeight="1">
      <c r="B141" s="595" t="str">
        <f>'Títulos y textos'!A132</f>
        <v>FAN COILS SMART DE CONDUCTOS SLIM MULTI ZONA PARA CONTROL 0V ~ 10V (Modulación del ventilador)</v>
      </c>
      <c r="C141" s="596"/>
      <c r="D141" s="597"/>
      <c r="E141" s="598"/>
    </row>
    <row r="142" spans="1:6" s="730" customFormat="1" ht="14.1" customHeight="1">
      <c r="B142" s="499" t="str">
        <f>_xlfn.XLOOKUP(C142,'Tarifa Compacta'!C:C,'Tarifa Compacta'!B:B,"",0,1)</f>
        <v>4010869594073</v>
      </c>
      <c r="C142" s="500" t="s">
        <v>3198</v>
      </c>
      <c r="D142" s="501" t="str">
        <f>VLOOKUP(C142,'Tarifa Compacta'!C:E,3,0)</f>
        <v>FC conductos slim multi zona para control 0V ~10V 30 conexiones hidráulicas a izquierdas</v>
      </c>
      <c r="E142" s="502">
        <f>VLOOKUP(C142,'Tarifa Compacta'!C:F,4,0)</f>
        <v>1745</v>
      </c>
    </row>
    <row r="143" spans="1:6" s="730" customFormat="1" ht="14.1" customHeight="1">
      <c r="B143" s="503" t="str">
        <f>_xlfn.XLOOKUP(C143,'Tarifa Compacta'!C:C,'Tarifa Compacta'!B:B,"",0,1)</f>
        <v>4010869593915</v>
      </c>
      <c r="C143" s="523" t="s">
        <v>3182</v>
      </c>
      <c r="D143" s="504" t="str">
        <f>VLOOKUP(C143,'Tarifa Compacta'!C:E,3,0)</f>
        <v>FC conductos slim multi zona para control 0V ~10V 30 conexiones hidráulicas a derechas</v>
      </c>
      <c r="E143" s="505">
        <f>VLOOKUP(C143,'Tarifa Compacta'!C:F,4,0)</f>
        <v>1698</v>
      </c>
    </row>
    <row r="144" spans="1:6" s="730" customFormat="1" ht="14.1" customHeight="1">
      <c r="B144" s="503" t="str">
        <f>_xlfn.XLOOKUP(C144,'Tarifa Compacta'!C:C,'Tarifa Compacta'!B:B,"",0,1)</f>
        <v>4010869594080</v>
      </c>
      <c r="C144" s="523" t="s">
        <v>3199</v>
      </c>
      <c r="D144" s="504" t="str">
        <f>VLOOKUP(C144,'Tarifa Compacta'!C:E,3,0)</f>
        <v>FC conductos slim multi zona para control 0V ~10V 45 conexiones hidráulicas a izquierdas</v>
      </c>
      <c r="E144" s="505">
        <f>VLOOKUP(C144,'Tarifa Compacta'!C:F,4,0)</f>
        <v>2581</v>
      </c>
    </row>
    <row r="145" spans="1:6" s="730" customFormat="1" ht="14.1" customHeight="1">
      <c r="B145" s="503" t="str">
        <f>_xlfn.XLOOKUP(C145,'Tarifa Compacta'!C:C,'Tarifa Compacta'!B:B,"",0,1)</f>
        <v>4010869593922</v>
      </c>
      <c r="C145" s="523" t="s">
        <v>3183</v>
      </c>
      <c r="D145" s="504" t="str">
        <f>VLOOKUP(C145,'Tarifa Compacta'!C:E,3,0)</f>
        <v>FC conductos slim multi zona para control 0V ~10V 45 conexiones hidráulicas a derechas</v>
      </c>
      <c r="E145" s="505">
        <f>VLOOKUP(C145,'Tarifa Compacta'!C:F,4,0)</f>
        <v>2534</v>
      </c>
    </row>
    <row r="146" spans="1:6" s="730" customFormat="1" ht="14.1" customHeight="1">
      <c r="B146" s="503" t="str">
        <f>_xlfn.XLOOKUP(C146,'Tarifa Compacta'!C:C,'Tarifa Compacta'!B:B,"",0,1)</f>
        <v>4010869594097</v>
      </c>
      <c r="C146" s="523" t="s">
        <v>3200</v>
      </c>
      <c r="D146" s="504" t="str">
        <f>VLOOKUP(C146,'Tarifa Compacta'!C:E,3,0)</f>
        <v>FC conductos slim multi zona para control 0V ~10V 60 conexiones hidráulicas a izquierdas</v>
      </c>
      <c r="E146" s="505">
        <f>VLOOKUP(C146,'Tarifa Compacta'!C:F,4,0)</f>
        <v>2859</v>
      </c>
    </row>
    <row r="147" spans="1:6" s="730" customFormat="1" ht="14.1" customHeight="1">
      <c r="B147" s="503" t="str">
        <f>_xlfn.XLOOKUP(C147,'Tarifa Compacta'!C:C,'Tarifa Compacta'!B:B,"",0,1)</f>
        <v>4010869593939</v>
      </c>
      <c r="C147" s="523" t="s">
        <v>3184</v>
      </c>
      <c r="D147" s="504" t="str">
        <f>VLOOKUP(C147,'Tarifa Compacta'!C:E,3,0)</f>
        <v>FC conductos slim multi zona para control 0V ~10V 60 conexiones hidráulicas a derechas</v>
      </c>
      <c r="E147" s="505">
        <f>VLOOKUP(C147,'Tarifa Compacta'!C:F,4,0)</f>
        <v>2814</v>
      </c>
    </row>
    <row r="148" spans="1:6" s="730" customFormat="1" ht="14.1" customHeight="1">
      <c r="A148" s="548"/>
      <c r="B148" s="503" t="str">
        <f>_xlfn.XLOOKUP(C148,'Tarifa Compacta'!C:C,'Tarifa Compacta'!B:B,"",0,1)</f>
        <v>4010869594103</v>
      </c>
      <c r="C148" s="523" t="s">
        <v>3201</v>
      </c>
      <c r="D148" s="504" t="str">
        <f>VLOOKUP(C148,'Tarifa Compacta'!C:E,3,0)</f>
        <v>FC conductos slim multi zona para control 0V ~10V 75 conexiones hidráulicas a izquierdas</v>
      </c>
      <c r="E148" s="505">
        <f>VLOOKUP(C148,'Tarifa Compacta'!C:F,4,0)</f>
        <v>4037</v>
      </c>
    </row>
    <row r="149" spans="1:6" s="730" customFormat="1" ht="14.1" customHeight="1">
      <c r="A149" s="548"/>
      <c r="B149" s="508" t="str">
        <f>_xlfn.XLOOKUP(C149,'Tarifa Compacta'!C:C,'Tarifa Compacta'!B:B,"",0,1)</f>
        <v>4010869593946</v>
      </c>
      <c r="C149" s="509" t="s">
        <v>3185</v>
      </c>
      <c r="D149" s="510" t="str">
        <f>VLOOKUP(C149,'Tarifa Compacta'!C:E,3,0)</f>
        <v>FC conductos slim multi zona para control 0V ~10V 75 conexiones hidráulicas a derechas</v>
      </c>
      <c r="E149" s="511">
        <f>VLOOKUP(C149,'Tarifa Compacta'!C:F,4,0)</f>
        <v>3989</v>
      </c>
    </row>
    <row r="150" spans="1:6" s="550" customFormat="1" ht="16.5">
      <c r="A150" s="548"/>
      <c r="B150" s="731"/>
      <c r="C150" s="732"/>
      <c r="D150" s="554"/>
      <c r="E150" s="558"/>
    </row>
    <row r="151" spans="1:6" ht="9.9499999999999993" customHeight="1">
      <c r="A151" s="248"/>
      <c r="B151" s="11"/>
      <c r="C151" s="12"/>
      <c r="D151" s="13"/>
      <c r="E151" s="74"/>
      <c r="F151" s="248"/>
    </row>
    <row r="152" spans="1:6" s="1" customFormat="1" ht="39.950000000000003" customHeight="1">
      <c r="A152" s="253"/>
      <c r="B152" s="595" t="str">
        <f>'Títulos y textos'!A136</f>
        <v>ACCESORIOS FAN COILS SMART</v>
      </c>
      <c r="C152" s="595"/>
      <c r="D152" s="597"/>
      <c r="E152" s="729"/>
      <c r="F152" s="253"/>
    </row>
    <row r="153" spans="1:6" ht="9.9499999999999993" customHeight="1">
      <c r="A153" s="248"/>
      <c r="B153" s="11"/>
      <c r="C153" s="12"/>
      <c r="D153" s="13"/>
      <c r="E153" s="74"/>
      <c r="F153" s="248"/>
    </row>
    <row r="154" spans="1:6" s="248" customFormat="1" ht="39.950000000000003" customHeight="1">
      <c r="B154" s="595" t="str">
        <f>'Títulos y textos'!A136</f>
        <v>ACCESORIOS FAN COILS SMART</v>
      </c>
      <c r="C154" s="596"/>
      <c r="D154" s="597"/>
      <c r="E154" s="598"/>
    </row>
    <row r="155" spans="1:6" s="730" customFormat="1" ht="14.1" customHeight="1">
      <c r="B155" s="499" t="str">
        <f>_xlfn.XLOOKUP(C155,'Tarifa Compacta'!C:C,'Tarifa Compacta'!B:B,"",0,1)</f>
        <v>4010869594677</v>
      </c>
      <c r="C155" s="500" t="s">
        <v>3237</v>
      </c>
      <c r="D155" s="501" t="str">
        <f>VLOOKUP(C155,'Tarifa Compacta'!C:E,3,0)</f>
        <v>Acces. FC Cons. Suelo Control itegrado con Modbus</v>
      </c>
      <c r="E155" s="502">
        <f>VLOOKUP(C155,'Tarifa Compacta'!C:F,4,0)</f>
        <v>275</v>
      </c>
    </row>
    <row r="156" spans="1:6" s="730" customFormat="1" ht="14.1" customHeight="1">
      <c r="B156" s="503" t="str">
        <f>_xlfn.XLOOKUP(C156,'Tarifa Compacta'!C:C,'Tarifa Compacta'!B:B,"",0,1)</f>
        <v>4010869594691</v>
      </c>
      <c r="C156" s="523" t="s">
        <v>3239</v>
      </c>
      <c r="D156" s="504" t="str">
        <f>VLOOKUP(C156,'Tarifa Compacta'!C:E,3,0)</f>
        <v>Acces. FC Cons. Suelo Control por cable con Wi-Fi</v>
      </c>
      <c r="E156" s="505">
        <f>VLOOKUP(C156,'Tarifa Compacta'!C:F,4,0)</f>
        <v>306</v>
      </c>
    </row>
    <row r="157" spans="1:6" s="730" customFormat="1" ht="14.1" customHeight="1">
      <c r="B157" s="503" t="str">
        <f>_xlfn.XLOOKUP(C157,'Tarifa Compacta'!C:C,'Tarifa Compacta'!B:B,"",0,1)</f>
        <v>4010869594684</v>
      </c>
      <c r="C157" s="523" t="s">
        <v>3238</v>
      </c>
      <c r="D157" s="504" t="str">
        <f>VLOOKUP(C157,'Tarifa Compacta'!C:E,3,0)</f>
        <v>Acces. FC Cons. Suelo Control de pared</v>
      </c>
      <c r="E157" s="505">
        <f>VLOOKUP(C157,'Tarifa Compacta'!C:F,4,0)</f>
        <v>212</v>
      </c>
    </row>
    <row r="158" spans="1:6" s="730" customFormat="1" ht="14.1" customHeight="1">
      <c r="B158" s="503" t="str">
        <f>_xlfn.XLOOKUP(C158,'Tarifa Compacta'!C:C,'Tarifa Compacta'!B:B,"",0,1)</f>
        <v>4010869594585</v>
      </c>
      <c r="C158" s="523" t="s">
        <v>3235</v>
      </c>
      <c r="D158" s="504" t="str">
        <f>VLOOKUP(C158,'Tarifa Compacta'!C:E,3,0)</f>
        <v>Acces. FC Pared Modbus para control de pared</v>
      </c>
      <c r="E158" s="505">
        <f>VLOOKUP(C158,'Tarifa Compacta'!C:F,4,0)</f>
        <v>212</v>
      </c>
    </row>
    <row r="159" spans="1:6" s="730" customFormat="1" ht="14.1" customHeight="1">
      <c r="B159" s="503" t="str">
        <f>_xlfn.XLOOKUP(C159,'Tarifa Compacta'!C:C,'Tarifa Compacta'!B:B,"",0,1)</f>
        <v>4010869594592</v>
      </c>
      <c r="C159" s="523" t="s">
        <v>3236</v>
      </c>
      <c r="D159" s="504" t="str">
        <f>VLOOKUP(C159,'Tarifa Compacta'!C:E,3,0)</f>
        <v>Acces. FC Pared Wi-Fi para control de pared</v>
      </c>
      <c r="E159" s="505">
        <f>VLOOKUP(C159,'Tarifa Compacta'!C:F,4,0)</f>
        <v>256</v>
      </c>
    </row>
    <row r="160" spans="1:6" s="730" customFormat="1" ht="14.1" customHeight="1">
      <c r="B160" s="503" t="str">
        <f>_xlfn.XLOOKUP(C160,'Tarifa Compacta'!C:C,'Tarifa Compacta'!B:B,"",0,1)</f>
        <v>4010869594707</v>
      </c>
      <c r="C160" s="523" t="s">
        <v>3240</v>
      </c>
      <c r="D160" s="504" t="str">
        <f>VLOOKUP(C160,'Tarifa Compacta'!C:E,3,0)</f>
        <v>Acces. FC Cons. Suelo PCB para control 0-10V</v>
      </c>
      <c r="E160" s="505">
        <f>VLOOKUP(C160,'Tarifa Compacta'!C:F,4,0)</f>
        <v>148</v>
      </c>
    </row>
    <row r="161" spans="1:5" s="730" customFormat="1" ht="14.1" customHeight="1">
      <c r="B161" s="503" t="str">
        <f>_xlfn.XLOOKUP(C161,'Tarifa Compacta'!C:C,'Tarifa Compacta'!B:B,"",0,1)</f>
        <v>4010869594714</v>
      </c>
      <c r="C161" s="523" t="s">
        <v>3241</v>
      </c>
      <c r="D161" s="504" t="str">
        <f>VLOOKUP(C161,'Tarifa Compacta'!C:E,3,0)</f>
        <v>Acces. FC Cons. Suelo V3V</v>
      </c>
      <c r="E161" s="505">
        <f>VLOOKUP(C161,'Tarifa Compacta'!C:F,4,0)</f>
        <v>248</v>
      </c>
    </row>
    <row r="162" spans="1:5" s="730" customFormat="1" ht="14.1" customHeight="1">
      <c r="B162" s="503" t="str">
        <f>_xlfn.XLOOKUP(C162,'Tarifa Compacta'!C:C,'Tarifa Compacta'!B:B,"",0,1)</f>
        <v>4010869594721</v>
      </c>
      <c r="C162" s="523" t="s">
        <v>3242</v>
      </c>
      <c r="D162" s="504" t="str">
        <f>VLOOKUP(C162,'Tarifa Compacta'!C:E,3,0)</f>
        <v>Acces. FC Cons. Suelo V2V</v>
      </c>
      <c r="E162" s="505">
        <f>VLOOKUP(C162,'Tarifa Compacta'!C:F,4,0)</f>
        <v>203</v>
      </c>
    </row>
    <row r="163" spans="1:5" s="730" customFormat="1" ht="14.1" customHeight="1">
      <c r="B163" s="503" t="str">
        <f>_xlfn.XLOOKUP(C163,'Tarifa Compacta'!C:C,'Tarifa Compacta'!B:B,"",0,1)</f>
        <v>4010869594769</v>
      </c>
      <c r="C163" s="523" t="s">
        <v>3246</v>
      </c>
      <c r="D163" s="504" t="str">
        <f>VLOOKUP(C163,'Tarifa Compacta'!C:E,3,0)</f>
        <v>Acces. FC Cons. Suelo Band. de cond. Horizontal FAL10</v>
      </c>
      <c r="E163" s="505">
        <f>VLOOKUP(C163,'Tarifa Compacta'!C:F,4,0)</f>
        <v>84</v>
      </c>
    </row>
    <row r="164" spans="1:5" s="730" customFormat="1" ht="14.1" customHeight="1">
      <c r="B164" s="503" t="str">
        <f>_xlfn.XLOOKUP(C164,'Tarifa Compacta'!C:C,'Tarifa Compacta'!B:B,"",0,1)</f>
        <v>4010869594776</v>
      </c>
      <c r="C164" s="523" t="s">
        <v>3247</v>
      </c>
      <c r="D164" s="504" t="str">
        <f>VLOOKUP(C164,'Tarifa Compacta'!C:E,3,0)</f>
        <v>Acces. FC Cons. Suelo Band. de cond. Horizontal FAL20</v>
      </c>
      <c r="E164" s="505">
        <f>VLOOKUP(C164,'Tarifa Compacta'!C:F,4,0)</f>
        <v>98</v>
      </c>
    </row>
    <row r="165" spans="1:5" s="730" customFormat="1" ht="14.1" customHeight="1">
      <c r="B165" s="503" t="str">
        <f>_xlfn.XLOOKUP(C165,'Tarifa Compacta'!C:C,'Tarifa Compacta'!B:B,"",0,1)</f>
        <v>4010869594783</v>
      </c>
      <c r="C165" s="523" t="s">
        <v>3248</v>
      </c>
      <c r="D165" s="504" t="str">
        <f>VLOOKUP(C165,'Tarifa Compacta'!C:E,3,0)</f>
        <v>Acces. FC Cons. Suelo Band. de cond. Horizontal FAL30</v>
      </c>
      <c r="E165" s="505">
        <f>VLOOKUP(C165,'Tarifa Compacta'!C:F,4,0)</f>
        <v>103</v>
      </c>
    </row>
    <row r="166" spans="1:5" s="730" customFormat="1" ht="14.1" customHeight="1">
      <c r="B166" s="503" t="str">
        <f>_xlfn.XLOOKUP(C166,'Tarifa Compacta'!C:C,'Tarifa Compacta'!B:B,"",0,1)</f>
        <v>4010869594790</v>
      </c>
      <c r="C166" s="523" t="s">
        <v>3249</v>
      </c>
      <c r="D166" s="504" t="str">
        <f>VLOOKUP(C166,'Tarifa Compacta'!C:E,3,0)</f>
        <v>Acces. FC Cons. Suelo Band. de cond. Horizontal FAL35</v>
      </c>
      <c r="E166" s="505">
        <f>VLOOKUP(C166,'Tarifa Compacta'!C:F,4,0)</f>
        <v>128</v>
      </c>
    </row>
    <row r="167" spans="1:5" s="730" customFormat="1" ht="14.1" customHeight="1">
      <c r="B167" s="503" t="str">
        <f>_xlfn.XLOOKUP(C167,'Tarifa Compacta'!C:C,'Tarifa Compacta'!B:B,"",0,1)</f>
        <v>4010869594806</v>
      </c>
      <c r="C167" s="523" t="s">
        <v>3250</v>
      </c>
      <c r="D167" s="504" t="str">
        <f>VLOOKUP(C167,'Tarifa Compacta'!C:E,3,0)</f>
        <v>Acces. FC Cons. Suelo Band. de cond. Horizontal FAL40</v>
      </c>
      <c r="E167" s="505">
        <f>VLOOKUP(C167,'Tarifa Compacta'!C:F,4,0)</f>
        <v>134</v>
      </c>
    </row>
    <row r="168" spans="1:5" s="730" customFormat="1" ht="14.1" customHeight="1">
      <c r="A168" s="548"/>
      <c r="B168" s="503" t="str">
        <f>_xlfn.XLOOKUP(C168,'Tarifa Compacta'!C:C,'Tarifa Compacta'!B:B,"",0,1)</f>
        <v>4010869594868</v>
      </c>
      <c r="C168" s="523" t="s">
        <v>3251</v>
      </c>
      <c r="D168" s="504" t="str">
        <f>VLOOKUP(C168,'Tarifa Compacta'!C:E,3,0)</f>
        <v>Acces. FC Cons. Suelo Soportes para suelo</v>
      </c>
      <c r="E168" s="505">
        <f>VLOOKUP(C168,'Tarifa Compacta'!C:F,4,0)</f>
        <v>78</v>
      </c>
    </row>
    <row r="169" spans="1:5" s="730" customFormat="1" ht="14.1" customHeight="1">
      <c r="A169" s="548"/>
      <c r="B169" s="733" t="str">
        <f>_xlfn.XLOOKUP(C169,'Tarifa Compacta'!C:C,'Tarifa Compacta'!B:B,"",0,1)</f>
        <v>4010869594875</v>
      </c>
      <c r="C169" s="734" t="s">
        <v>3252</v>
      </c>
      <c r="D169" s="735" t="str">
        <f>VLOOKUP(C169,'Tarifa Compacta'!C:E,3,0)</f>
        <v>Acces. FC Cons. Suelo Soportes anclados en suelo</v>
      </c>
      <c r="E169" s="505">
        <f>VLOOKUP(C169,'Tarifa Compacta'!C:F,4,0)</f>
        <v>128</v>
      </c>
    </row>
    <row r="170" spans="1:5" s="730" customFormat="1" ht="14.1" customHeight="1">
      <c r="A170" s="548"/>
      <c r="B170" s="733" t="str">
        <f>_xlfn.XLOOKUP(C170,'Tarifa Compacta'!C:C,'Tarifa Compacta'!B:B,"",0,1)</f>
        <v>4010869594738</v>
      </c>
      <c r="C170" s="736" t="s">
        <v>3243</v>
      </c>
      <c r="D170" s="735" t="str">
        <f>VLOOKUP(C170,'Tarifa Compacta'!C:E,3,0)</f>
        <v>Acces. FC Pared V3V</v>
      </c>
      <c r="E170" s="505">
        <f>VLOOKUP(C170,'Tarifa Compacta'!C:F,4,0)</f>
        <v>262</v>
      </c>
    </row>
    <row r="171" spans="1:5" s="730" customFormat="1" ht="14.1" customHeight="1">
      <c r="A171" s="548"/>
      <c r="B171" s="733" t="str">
        <f>_xlfn.XLOOKUP(C171,'Tarifa Compacta'!C:C,'Tarifa Compacta'!B:B,"",0,1)</f>
        <v>4010869594752</v>
      </c>
      <c r="C171" s="736" t="s">
        <v>3245</v>
      </c>
      <c r="D171" s="735" t="str">
        <f>VLOOKUP(C171,'Tarifa Compacta'!C:E,3,0)</f>
        <v>Acces. FC Pared V3V</v>
      </c>
      <c r="E171" s="505">
        <f>VLOOKUP(C171,'Tarifa Compacta'!C:F,4,0)</f>
        <v>231</v>
      </c>
    </row>
    <row r="172" spans="1:5" s="730" customFormat="1" ht="14.1" customHeight="1">
      <c r="A172" s="548"/>
      <c r="B172" s="733" t="str">
        <f>_xlfn.XLOOKUP(C172,'Tarifa Compacta'!C:C,'Tarifa Compacta'!B:B,"",0,1)</f>
        <v>4010869594745</v>
      </c>
      <c r="C172" s="736" t="s">
        <v>3244</v>
      </c>
      <c r="D172" s="735" t="str">
        <f>VLOOKUP(C172,'Tarifa Compacta'!C:E,3,0)</f>
        <v>Acces. FC Pared V2V</v>
      </c>
      <c r="E172" s="505">
        <f>VLOOKUP(C172,'Tarifa Compacta'!C:F,4,0)</f>
        <v>217</v>
      </c>
    </row>
    <row r="173" spans="1:5" s="730" customFormat="1" ht="14.1" customHeight="1">
      <c r="A173" s="548"/>
      <c r="B173" s="733" t="str">
        <f>_xlfn.XLOOKUP(C173,'Tarifa Compacta'!C:C,'Tarifa Compacta'!B:B,"",0,1)</f>
        <v>4010869594721</v>
      </c>
      <c r="C173" s="736" t="s">
        <v>3242</v>
      </c>
      <c r="D173" s="735" t="str">
        <f>VLOOKUP(C173,'Tarifa Compacta'!C:E,3,0)</f>
        <v>Acces. FC Cons. Suelo V2V</v>
      </c>
      <c r="E173" s="505">
        <f>VLOOKUP(C173,'Tarifa Compacta'!C:F,4,0)</f>
        <v>203</v>
      </c>
    </row>
    <row r="174" spans="1:5" s="730" customFormat="1" ht="14.1" customHeight="1">
      <c r="A174" s="548"/>
      <c r="B174" s="733" t="str">
        <f>_xlfn.XLOOKUP(C174,'Tarifa Compacta'!C:C,'Tarifa Compacta'!B:B,"",0,1)</f>
        <v>4010869594912</v>
      </c>
      <c r="C174" s="737" t="s">
        <v>3254</v>
      </c>
      <c r="D174" s="735" t="str">
        <f>VLOOKUP(C174,'Tarifa Compacta'!C:E,3,0)</f>
        <v>Acces. Para todos los conductos V3V</v>
      </c>
      <c r="E174" s="505">
        <f>VLOOKUP(C174,'Tarifa Compacta'!C:F,4,0)</f>
        <v>248</v>
      </c>
    </row>
    <row r="175" spans="1:5" s="730" customFormat="1" ht="14.1" customHeight="1">
      <c r="A175" s="548"/>
      <c r="B175" s="527" t="str">
        <f>_xlfn.XLOOKUP(C175,'Tarifa Compacta'!C:C,'Tarifa Compacta'!B:B,"",0,1)</f>
        <v>4010869594721</v>
      </c>
      <c r="C175" s="738" t="s">
        <v>3242</v>
      </c>
      <c r="D175" s="510" t="str">
        <f>VLOOKUP(C175,'Tarifa Compacta'!C:E,3,0)</f>
        <v>Acces. FC Cons. Suelo V2V</v>
      </c>
      <c r="E175" s="511">
        <f>VLOOKUP(C175,'Tarifa Compacta'!C:F,4,0)</f>
        <v>203</v>
      </c>
    </row>
    <row r="176" spans="1:5" s="550" customFormat="1" ht="16.5">
      <c r="A176" s="548"/>
      <c r="B176" s="731"/>
      <c r="C176" s="732"/>
      <c r="D176" s="554"/>
      <c r="E176" s="558"/>
    </row>
    <row r="177" spans="1:6" ht="9.9499999999999993" customHeight="1">
      <c r="A177" s="248"/>
      <c r="B177" s="11"/>
      <c r="C177" s="12"/>
      <c r="D177" s="13"/>
      <c r="E177" s="74"/>
      <c r="F177" s="248"/>
    </row>
    <row r="178" spans="1:6" s="252" customFormat="1" ht="50.1" customHeight="1">
      <c r="B178" s="1049" t="str">
        <f>'Títulos y textos'!A137</f>
        <v>FAN COILS ESTÁNDAR</v>
      </c>
      <c r="C178" s="1049"/>
      <c r="D178" s="1049"/>
      <c r="E178" s="1049"/>
    </row>
    <row r="179" spans="1:6" ht="9.9499999999999993" customHeight="1">
      <c r="A179" s="248"/>
      <c r="B179" s="11"/>
      <c r="C179" s="12"/>
      <c r="D179" s="13"/>
      <c r="E179" s="74"/>
      <c r="F179" s="248"/>
    </row>
    <row r="180" spans="1:6" s="1" customFormat="1" ht="39.950000000000003" customHeight="1">
      <c r="A180" s="253"/>
      <c r="B180" s="595" t="str">
        <f>'Títulos y textos'!A138</f>
        <v>FAN COILS COMFORT CONSOLA DE SUELO</v>
      </c>
      <c r="C180" s="595"/>
      <c r="D180" s="597"/>
      <c r="E180" s="729"/>
      <c r="F180" s="253"/>
    </row>
    <row r="181" spans="1:6" ht="9.9499999999999993" customHeight="1">
      <c r="A181" s="248"/>
      <c r="B181" s="11"/>
      <c r="C181" s="12"/>
      <c r="D181" s="13"/>
      <c r="E181" s="74"/>
      <c r="F181" s="248"/>
    </row>
    <row r="182" spans="1:6" s="248" customFormat="1" ht="39.950000000000003" customHeight="1">
      <c r="B182" s="595" t="str">
        <f>'Títulos y textos'!A139</f>
        <v>FAN COILS COMFORT CONSOLA DE SUELO 2 TUBOS, VENTILADOR AC Y CONEXIONES A IZQUIERDAS</v>
      </c>
      <c r="C182" s="596"/>
      <c r="D182" s="597"/>
      <c r="E182" s="598"/>
    </row>
    <row r="183" spans="1:6" s="730" customFormat="1" ht="14.1" customHeight="1">
      <c r="B183" s="499" t="str">
        <f>_xlfn.XLOOKUP(C183,'Tarifa Compacta'!C:C,'Tarifa Compacta'!B:B,"",0,1)</f>
        <v>4010869405324</v>
      </c>
      <c r="C183" s="500" t="s">
        <v>1633</v>
      </c>
      <c r="D183" s="501" t="str">
        <f>VLOOKUP(C183,'Tarifa Compacta'!C:E,3,0)</f>
        <v>FCU Cons. suelo Comfort, 2t, vent. AC y con. hidr. izqda (condiciones estándar 1kW a 190m3/h)</v>
      </c>
      <c r="E183" s="502">
        <f>VLOOKUP(C183,'Tarifa Compacta'!C:F,4,0)</f>
        <v>500</v>
      </c>
    </row>
    <row r="184" spans="1:6" s="730" customFormat="1" ht="14.1" customHeight="1">
      <c r="B184" s="503" t="str">
        <f>_xlfn.XLOOKUP(C184,'Tarifa Compacta'!C:C,'Tarifa Compacta'!B:B,"",0,1)</f>
        <v>4010869405331</v>
      </c>
      <c r="C184" s="523" t="s">
        <v>1634</v>
      </c>
      <c r="D184" s="504" t="str">
        <f>VLOOKUP(C184,'Tarifa Compacta'!C:E,3,0)</f>
        <v>FCU Cons. suelo Comfort, 2t, vent. AC y con. hidr. izqda (condiciones estándar 1,38kW a 196m3/h)</v>
      </c>
      <c r="E184" s="505">
        <f>VLOOKUP(C184,'Tarifa Compacta'!C:F,4,0)</f>
        <v>523</v>
      </c>
    </row>
    <row r="185" spans="1:6" s="730" customFormat="1" ht="14.1" customHeight="1">
      <c r="B185" s="503" t="str">
        <f>_xlfn.XLOOKUP(C185,'Tarifa Compacta'!C:C,'Tarifa Compacta'!B:B,"",0,1)</f>
        <v>4010869405355</v>
      </c>
      <c r="C185" s="523" t="s">
        <v>1635</v>
      </c>
      <c r="D185" s="504" t="str">
        <f>VLOOKUP(C185,'Tarifa Compacta'!C:E,3,0)</f>
        <v>FCU Cons. suelo Comfort, 2t, vent. AC y con. hidr. izqda (condiciones estándar 1,88kW a 274m3/h)</v>
      </c>
      <c r="E185" s="505">
        <f>VLOOKUP(C185,'Tarifa Compacta'!C:F,4,0)</f>
        <v>564</v>
      </c>
    </row>
    <row r="186" spans="1:6" s="730" customFormat="1" ht="14.1" customHeight="1">
      <c r="B186" s="503" t="str">
        <f>_xlfn.XLOOKUP(C186,'Tarifa Compacta'!C:C,'Tarifa Compacta'!B:B,"",0,1)</f>
        <v>4010869405362</v>
      </c>
      <c r="C186" s="523" t="s">
        <v>1636</v>
      </c>
      <c r="D186" s="504" t="str">
        <f>VLOOKUP(C186,'Tarifa Compacta'!C:E,3,0)</f>
        <v>FCU Cons. suelo Comfort, 2t, vent. AC y con. hidr. izqda (condiciones estándar 2,28kW a 357m3/h)</v>
      </c>
      <c r="E186" s="505">
        <f>VLOOKUP(C186,'Tarifa Compacta'!C:F,4,0)</f>
        <v>665</v>
      </c>
    </row>
    <row r="187" spans="1:6" s="730" customFormat="1" ht="14.1" customHeight="1">
      <c r="B187" s="503" t="str">
        <f>_xlfn.XLOOKUP(C187,'Tarifa Compacta'!C:C,'Tarifa Compacta'!B:B,"",0,1)</f>
        <v>4010869405379</v>
      </c>
      <c r="C187" s="523" t="s">
        <v>1637</v>
      </c>
      <c r="D187" s="504" t="str">
        <f>VLOOKUP(C187,'Tarifa Compacta'!C:E,3,0)</f>
        <v>FCU Cons. suelo Comfort, 2t, vent. AC y con. hidr. izqda (condiciones estándar 3,16kW a 486m3/h)</v>
      </c>
      <c r="E187" s="505">
        <f>VLOOKUP(C187,'Tarifa Compacta'!C:F,4,0)</f>
        <v>747</v>
      </c>
    </row>
    <row r="188" spans="1:6" s="730" customFormat="1" ht="14.1" customHeight="1">
      <c r="A188" s="548"/>
      <c r="B188" s="503" t="str">
        <f>_xlfn.XLOOKUP(C188,'Tarifa Compacta'!C:C,'Tarifa Compacta'!B:B,"",0,1)</f>
        <v>4010869405386</v>
      </c>
      <c r="C188" s="523" t="s">
        <v>1638</v>
      </c>
      <c r="D188" s="504" t="str">
        <f>VLOOKUP(C188,'Tarifa Compacta'!C:E,3,0)</f>
        <v>FCU Cons. suelo Comfort, 2t, vent. AC y con. hidr. izqda (condiciones estándar 4,33kW a 640m3/h)</v>
      </c>
      <c r="E188" s="505">
        <f>VLOOKUP(C188,'Tarifa Compacta'!C:F,4,0)</f>
        <v>816</v>
      </c>
    </row>
    <row r="189" spans="1:6" s="730" customFormat="1" ht="14.1" customHeight="1">
      <c r="A189" s="548"/>
      <c r="B189" s="508" t="str">
        <f>_xlfn.XLOOKUP(C189,'Tarifa Compacta'!C:C,'Tarifa Compacta'!B:B,"",0,1)</f>
        <v>4010869405393</v>
      </c>
      <c r="C189" s="509" t="s">
        <v>1639</v>
      </c>
      <c r="D189" s="510" t="str">
        <f>VLOOKUP(C189,'Tarifa Compacta'!C:E,3,0)</f>
        <v>FCU Cons. suelo Comfort, 2t, vent. AC y con. hidr. izqda (condiciones estándar 5,84kW a 893m3/h)</v>
      </c>
      <c r="E189" s="511">
        <f>VLOOKUP(C189,'Tarifa Compacta'!C:F,4,0)</f>
        <v>924</v>
      </c>
    </row>
    <row r="190" spans="1:6" s="550" customFormat="1" ht="16.5">
      <c r="A190" s="548"/>
      <c r="B190" s="731"/>
      <c r="C190" s="732"/>
      <c r="D190" s="554"/>
      <c r="E190" s="558"/>
    </row>
    <row r="191" spans="1:6" s="248" customFormat="1" ht="39.950000000000003" customHeight="1">
      <c r="B191" s="595" t="str">
        <f>'Títulos y textos'!A140</f>
        <v>FAN COILS COMFORT CONSOLA DE SUELO 2 TUBOS, VENTILADOR AC Y CONEXIONES A DERECHAS</v>
      </c>
      <c r="C191" s="596"/>
      <c r="D191" s="597"/>
      <c r="E191" s="598"/>
    </row>
    <row r="192" spans="1:6" s="730" customFormat="1" ht="14.1" customHeight="1">
      <c r="B192" s="499" t="str">
        <f>_xlfn.XLOOKUP(C192,'Tarifa Compacta'!C:C,'Tarifa Compacta'!B:B,"",0,1)</f>
        <v>4010869405416</v>
      </c>
      <c r="C192" s="500" t="s">
        <v>1640</v>
      </c>
      <c r="D192" s="501" t="str">
        <f>VLOOKUP(C192,'Tarifa Compacta'!C:E,3,0)</f>
        <v>FCU Cons. suelo Comfort, 2t, vent. AC y con. hidr. dcha. (condiciones estándar 1kW a 190m3/h)</v>
      </c>
      <c r="E192" s="502">
        <f>VLOOKUP(C192,'Tarifa Compacta'!C:F,4,0)</f>
        <v>509</v>
      </c>
    </row>
    <row r="193" spans="1:5" s="730" customFormat="1" ht="14.1" customHeight="1">
      <c r="B193" s="503" t="str">
        <f>_xlfn.XLOOKUP(C193,'Tarifa Compacta'!C:C,'Tarifa Compacta'!B:B,"",0,1)</f>
        <v>4010869405430</v>
      </c>
      <c r="C193" s="523" t="s">
        <v>1641</v>
      </c>
      <c r="D193" s="504" t="str">
        <f>VLOOKUP(C193,'Tarifa Compacta'!C:E,3,0)</f>
        <v>FCU Cons. suelo Comfort, 2t, vent. AC y con. hidr. dcha. (condiciones estándar 1,38kW a 196m3/h)</v>
      </c>
      <c r="E193" s="505">
        <f>VLOOKUP(C193,'Tarifa Compacta'!C:F,4,0)</f>
        <v>532</v>
      </c>
    </row>
    <row r="194" spans="1:5" s="730" customFormat="1" ht="14.1" customHeight="1">
      <c r="B194" s="503" t="str">
        <f>_xlfn.XLOOKUP(C194,'Tarifa Compacta'!C:C,'Tarifa Compacta'!B:B,"",0,1)</f>
        <v>4010869405447</v>
      </c>
      <c r="C194" s="523" t="s">
        <v>1642</v>
      </c>
      <c r="D194" s="504" t="str">
        <f>VLOOKUP(C194,'Tarifa Compacta'!C:E,3,0)</f>
        <v>FCU Cons. suelo Comfort, 2t, vent. AC y con. hidr. dcha. (condiciones estándar 1,88kW a 274m3/h)</v>
      </c>
      <c r="E194" s="505">
        <f>VLOOKUP(C194,'Tarifa Compacta'!C:F,4,0)</f>
        <v>573</v>
      </c>
    </row>
    <row r="195" spans="1:5" s="730" customFormat="1" ht="14.1" customHeight="1">
      <c r="B195" s="503" t="str">
        <f>_xlfn.XLOOKUP(C195,'Tarifa Compacta'!C:C,'Tarifa Compacta'!B:B,"",0,1)</f>
        <v>4010869405454</v>
      </c>
      <c r="C195" s="523" t="s">
        <v>1643</v>
      </c>
      <c r="D195" s="504" t="str">
        <f>VLOOKUP(C195,'Tarifa Compacta'!C:E,3,0)</f>
        <v>FCU Cons. suelo Comfort, 2t, vent. AC y con. hidr. dcha. (condiciones estándar 2,28kW a 357m3/h)</v>
      </c>
      <c r="E195" s="505">
        <f>VLOOKUP(C195,'Tarifa Compacta'!C:F,4,0)</f>
        <v>674</v>
      </c>
    </row>
    <row r="196" spans="1:5" s="730" customFormat="1" ht="14.1" customHeight="1">
      <c r="B196" s="503" t="str">
        <f>_xlfn.XLOOKUP(C196,'Tarifa Compacta'!C:C,'Tarifa Compacta'!B:B,"",0,1)</f>
        <v>4010869405461</v>
      </c>
      <c r="C196" s="523" t="s">
        <v>1644</v>
      </c>
      <c r="D196" s="504" t="str">
        <f>VLOOKUP(C196,'Tarifa Compacta'!C:E,3,0)</f>
        <v>FCU Cons. suelo Comfort, 2t, vent. AC y con. hidr. dcha. (condiciones estándar 3,16kW a 486m3/h)</v>
      </c>
      <c r="E196" s="505">
        <f>VLOOKUP(C196,'Tarifa Compacta'!C:F,4,0)</f>
        <v>756</v>
      </c>
    </row>
    <row r="197" spans="1:5" s="730" customFormat="1" ht="14.1" customHeight="1">
      <c r="A197" s="548"/>
      <c r="B197" s="503" t="str">
        <f>_xlfn.XLOOKUP(C197,'Tarifa Compacta'!C:C,'Tarifa Compacta'!B:B,"",0,1)</f>
        <v>4010869405478</v>
      </c>
      <c r="C197" s="523" t="s">
        <v>1645</v>
      </c>
      <c r="D197" s="504" t="str">
        <f>VLOOKUP(C197,'Tarifa Compacta'!C:E,3,0)</f>
        <v>FCU Cons. suelo Comfort, 2t, vent. AC y con. hidr. dcha. (condiciones estándar 4,33kW a 640m3/h)</v>
      </c>
      <c r="E197" s="505">
        <f>VLOOKUP(C197,'Tarifa Compacta'!C:F,4,0)</f>
        <v>825</v>
      </c>
    </row>
    <row r="198" spans="1:5" s="730" customFormat="1" ht="14.1" customHeight="1">
      <c r="A198" s="548"/>
      <c r="B198" s="508" t="str">
        <f>_xlfn.XLOOKUP(C198,'Tarifa Compacta'!C:C,'Tarifa Compacta'!B:B,"",0,1)</f>
        <v>4010869405485</v>
      </c>
      <c r="C198" s="509" t="s">
        <v>1646</v>
      </c>
      <c r="D198" s="510" t="str">
        <f>VLOOKUP(C198,'Tarifa Compacta'!C:E,3,0)</f>
        <v>FCU Cons. suelo Comfort, 2t, vent. AC y con. hidr. dcha. (condiciones estándar 5,84kW a 893m3/h)</v>
      </c>
      <c r="E198" s="511">
        <f>VLOOKUP(C198,'Tarifa Compacta'!C:F,4,0)</f>
        <v>933</v>
      </c>
    </row>
    <row r="199" spans="1:5" s="550" customFormat="1" ht="16.5">
      <c r="A199" s="548"/>
      <c r="B199" s="731"/>
      <c r="C199" s="732"/>
      <c r="D199" s="554"/>
      <c r="E199" s="558"/>
    </row>
    <row r="200" spans="1:5" s="248" customFormat="1" ht="39.950000000000003" customHeight="1">
      <c r="B200" s="595" t="str">
        <f>'Títulos y textos'!A141</f>
        <v>FAN COILS COMFORT CONSOLA DE SUELO 2 TUBOS, VENTILADOR EC Y CONEXIONES A IZQUIERDAS</v>
      </c>
      <c r="C200" s="596"/>
      <c r="D200" s="597"/>
      <c r="E200" s="598"/>
    </row>
    <row r="201" spans="1:5" s="730" customFormat="1" ht="14.1" customHeight="1">
      <c r="B201" s="499" t="str">
        <f>_xlfn.XLOOKUP(C201,'Tarifa Compacta'!C:C,'Tarifa Compacta'!B:B,"",0,1)</f>
        <v>4010869405508</v>
      </c>
      <c r="C201" s="500" t="s">
        <v>1647</v>
      </c>
      <c r="D201" s="501" t="str">
        <f>VLOOKUP(C201,'Tarifa Compacta'!C:E,3,0)</f>
        <v>FCU Cons. suelo Comfort, 2t, vent. EC y con. hidr. izqda (condiciones estándar 1kW a 190m3/h)</v>
      </c>
      <c r="E201" s="502">
        <f>VLOOKUP(C201,'Tarifa Compacta'!C:F,4,0)</f>
        <v>706</v>
      </c>
    </row>
    <row r="202" spans="1:5" s="730" customFormat="1" ht="14.1" customHeight="1">
      <c r="B202" s="503" t="str">
        <f>_xlfn.XLOOKUP(C202,'Tarifa Compacta'!C:C,'Tarifa Compacta'!B:B,"",0,1)</f>
        <v>4010869405515</v>
      </c>
      <c r="C202" s="523" t="s">
        <v>1648</v>
      </c>
      <c r="D202" s="504" t="str">
        <f>VLOOKUP(C202,'Tarifa Compacta'!C:E,3,0)</f>
        <v>FCU Cons. suelo Comfort, 2t, vent. EC y con. hidr. izqda (condiciones estándar 1,38kW a 196m3/h)</v>
      </c>
      <c r="E202" s="505">
        <f>VLOOKUP(C202,'Tarifa Compacta'!C:F,4,0)</f>
        <v>729</v>
      </c>
    </row>
    <row r="203" spans="1:5" s="730" customFormat="1" ht="14.1" customHeight="1">
      <c r="B203" s="503" t="str">
        <f>_xlfn.XLOOKUP(C203,'Tarifa Compacta'!C:C,'Tarifa Compacta'!B:B,"",0,1)</f>
        <v>4010869405522</v>
      </c>
      <c r="C203" s="523" t="s">
        <v>1649</v>
      </c>
      <c r="D203" s="504" t="str">
        <f>VLOOKUP(C203,'Tarifa Compacta'!C:E,3,0)</f>
        <v>FCU Cons. suelo Comfort, 2t, vent. EC y con. hidr. izqda (condiciones estándar 1,88kW a 274m3/h)</v>
      </c>
      <c r="E203" s="505">
        <f>VLOOKUP(C203,'Tarifa Compacta'!C:F,4,0)</f>
        <v>770</v>
      </c>
    </row>
    <row r="204" spans="1:5" s="730" customFormat="1" ht="14.1" customHeight="1">
      <c r="B204" s="503" t="str">
        <f>_xlfn.XLOOKUP(C204,'Tarifa Compacta'!C:C,'Tarifa Compacta'!B:B,"",0,1)</f>
        <v>4010869405539</v>
      </c>
      <c r="C204" s="523" t="s">
        <v>1650</v>
      </c>
      <c r="D204" s="504" t="str">
        <f>VLOOKUP(C204,'Tarifa Compacta'!C:E,3,0)</f>
        <v>FCU Cons. suelo Comfort, 2t, vent. EC y con. hidr. izqda (condiciones estándar 2,28kW a 357m3/h)</v>
      </c>
      <c r="E204" s="505">
        <f>VLOOKUP(C204,'Tarifa Compacta'!C:F,4,0)</f>
        <v>871</v>
      </c>
    </row>
    <row r="205" spans="1:5" s="730" customFormat="1" ht="14.1" customHeight="1">
      <c r="B205" s="503" t="str">
        <f>_xlfn.XLOOKUP(C205,'Tarifa Compacta'!C:C,'Tarifa Compacta'!B:B,"",0,1)</f>
        <v>4010869405546</v>
      </c>
      <c r="C205" s="523" t="s">
        <v>1651</v>
      </c>
      <c r="D205" s="504" t="str">
        <f>VLOOKUP(C205,'Tarifa Compacta'!C:E,3,0)</f>
        <v>FCU Cons. suelo Comfort, 2t, vent. EC y con. hidr. izqda (condiciones estándar 3,16kW a 486m3/h)</v>
      </c>
      <c r="E205" s="505">
        <f>VLOOKUP(C205,'Tarifa Compacta'!C:F,4,0)</f>
        <v>953</v>
      </c>
    </row>
    <row r="206" spans="1:5" s="730" customFormat="1" ht="14.1" customHeight="1">
      <c r="B206" s="503" t="str">
        <f>_xlfn.XLOOKUP(C206,'Tarifa Compacta'!C:C,'Tarifa Compacta'!B:B,"",0,1)</f>
        <v>4010869405553</v>
      </c>
      <c r="C206" s="523" t="s">
        <v>1652</v>
      </c>
      <c r="D206" s="504" t="str">
        <f>VLOOKUP(C206,'Tarifa Compacta'!C:E,3,0)</f>
        <v>FCU Cons. suelo Comfort, 2t, vent. EC y con. hidr. izqda (condiciones estándar 4,33kW a 640m3/h)</v>
      </c>
      <c r="E206" s="505">
        <f>VLOOKUP(C206,'Tarifa Compacta'!C:F,4,0)</f>
        <v>1023</v>
      </c>
    </row>
    <row r="207" spans="1:5" s="730" customFormat="1" ht="14.1" customHeight="1">
      <c r="A207" s="548"/>
      <c r="B207" s="503" t="str">
        <f>_xlfn.XLOOKUP(C207,'Tarifa Compacta'!C:C,'Tarifa Compacta'!B:B,"",0,1)</f>
        <v>4010869405560</v>
      </c>
      <c r="C207" s="523" t="s">
        <v>1653</v>
      </c>
      <c r="D207" s="504" t="str">
        <f>VLOOKUP(C207,'Tarifa Compacta'!C:E,3,0)</f>
        <v>FCU Cons. suelo Comfort, 2t, vent. EC y con. hidr. izqda (condiciones estándar 5,84kW a 893m3/h)</v>
      </c>
      <c r="E207" s="505">
        <f>VLOOKUP(C207,'Tarifa Compacta'!C:F,4,0)</f>
        <v>1136</v>
      </c>
    </row>
    <row r="208" spans="1:5" s="730" customFormat="1" ht="14.1" customHeight="1">
      <c r="A208" s="548"/>
      <c r="B208" s="508" t="str">
        <f>_xlfn.XLOOKUP(C208,'Tarifa Compacta'!C:C,'Tarifa Compacta'!B:B,"",0,1)</f>
        <v>4010869405577</v>
      </c>
      <c r="C208" s="509" t="s">
        <v>1654</v>
      </c>
      <c r="D208" s="510" t="str">
        <f>VLOOKUP(C208,'Tarifa Compacta'!C:E,3,0)</f>
        <v>FCU Cons. suelo Comfort, 2t, vent. EC y con. hidr. izqda (condiciones estándar 6,12kW a 680m3/h)</v>
      </c>
      <c r="E208" s="511">
        <f>VLOOKUP(C208,'Tarifa Compacta'!C:F,4,0)</f>
        <v>1687</v>
      </c>
    </row>
    <row r="209" spans="1:5" s="550" customFormat="1" ht="16.5">
      <c r="A209" s="548"/>
      <c r="B209" s="731"/>
      <c r="C209" s="732"/>
      <c r="D209" s="554"/>
      <c r="E209" s="558"/>
    </row>
    <row r="210" spans="1:5" s="248" customFormat="1" ht="39.950000000000003" customHeight="1">
      <c r="B210" s="595" t="str">
        <f>'Títulos y textos'!A142</f>
        <v>FAN COILS COMFORT CONSOLA DE SUELO 2 TUBOS, VENTILADOR EC Y CONEXIONES A DERECHAS</v>
      </c>
      <c r="C210" s="596"/>
      <c r="D210" s="597"/>
      <c r="E210" s="598"/>
    </row>
    <row r="211" spans="1:5" s="730" customFormat="1" ht="14.1" customHeight="1">
      <c r="B211" s="499" t="str">
        <f>_xlfn.XLOOKUP(C211,'Tarifa Compacta'!C:C,'Tarifa Compacta'!B:B,"",0,1)</f>
        <v>4010869405584</v>
      </c>
      <c r="C211" s="500" t="s">
        <v>1655</v>
      </c>
      <c r="D211" s="501" t="str">
        <f>VLOOKUP(C211,'Tarifa Compacta'!C:E,3,0)</f>
        <v>FCU Cons. suelo Comfort, 2t, vent. EC y con. hidr. dcha. (condiciones estándar 1kW a 190m3/h)</v>
      </c>
      <c r="E211" s="502">
        <f>VLOOKUP(C211,'Tarifa Compacta'!C:F,4,0)</f>
        <v>715</v>
      </c>
    </row>
    <row r="212" spans="1:5" s="730" customFormat="1" ht="14.1" customHeight="1">
      <c r="B212" s="503" t="str">
        <f>_xlfn.XLOOKUP(C212,'Tarifa Compacta'!C:C,'Tarifa Compacta'!B:B,"",0,1)</f>
        <v>4010869405591</v>
      </c>
      <c r="C212" s="523" t="s">
        <v>1656</v>
      </c>
      <c r="D212" s="504" t="str">
        <f>VLOOKUP(C212,'Tarifa Compacta'!C:E,3,0)</f>
        <v>FCU Cons. suelo Comfort, 2t, vent. EC y con. hidr. dcha. (condiciones estándar 1,38kW a 196m3/h)</v>
      </c>
      <c r="E212" s="505">
        <f>VLOOKUP(C212,'Tarifa Compacta'!C:F,4,0)</f>
        <v>738</v>
      </c>
    </row>
    <row r="213" spans="1:5" s="730" customFormat="1" ht="14.1" customHeight="1">
      <c r="B213" s="503" t="str">
        <f>_xlfn.XLOOKUP(C213,'Tarifa Compacta'!C:C,'Tarifa Compacta'!B:B,"",0,1)</f>
        <v>4010869405607</v>
      </c>
      <c r="C213" s="523" t="s">
        <v>1657</v>
      </c>
      <c r="D213" s="504" t="str">
        <f>VLOOKUP(C213,'Tarifa Compacta'!C:E,3,0)</f>
        <v>FCU Cons. suelo Comfort, 2t, vent. EC y con. hidr. dcha. (condiciones estándar 1,88kW a 274m3/h)</v>
      </c>
      <c r="E213" s="505">
        <f>VLOOKUP(C213,'Tarifa Compacta'!C:F,4,0)</f>
        <v>779</v>
      </c>
    </row>
    <row r="214" spans="1:5" s="730" customFormat="1" ht="14.1" customHeight="1">
      <c r="B214" s="503" t="str">
        <f>_xlfn.XLOOKUP(C214,'Tarifa Compacta'!C:C,'Tarifa Compacta'!B:B,"",0,1)</f>
        <v>4010869405614</v>
      </c>
      <c r="C214" s="523" t="s">
        <v>1658</v>
      </c>
      <c r="D214" s="504" t="str">
        <f>VLOOKUP(C214,'Tarifa Compacta'!C:E,3,0)</f>
        <v>FCU Cons. suelo Comfort, 2t, vent. EC y con. hidr. dcha. (condiciones estándar 2,28kW a 357m3/h)</v>
      </c>
      <c r="E214" s="505">
        <f>VLOOKUP(C214,'Tarifa Compacta'!C:F,4,0)</f>
        <v>880</v>
      </c>
    </row>
    <row r="215" spans="1:5" s="730" customFormat="1" ht="14.1" customHeight="1">
      <c r="B215" s="503" t="str">
        <f>_xlfn.XLOOKUP(C215,'Tarifa Compacta'!C:C,'Tarifa Compacta'!B:B,"",0,1)</f>
        <v>4010869405621</v>
      </c>
      <c r="C215" s="523" t="s">
        <v>1659</v>
      </c>
      <c r="D215" s="504" t="str">
        <f>VLOOKUP(C215,'Tarifa Compacta'!C:E,3,0)</f>
        <v>FCU Cons. suelo Comfort, 2t, vent. EC y con. hidr. dcha. (condiciones estándar 3,16kW a 486m3/h)</v>
      </c>
      <c r="E215" s="505">
        <f>VLOOKUP(C215,'Tarifa Compacta'!C:F,4,0)</f>
        <v>962</v>
      </c>
    </row>
    <row r="216" spans="1:5" s="730" customFormat="1" ht="14.1" customHeight="1">
      <c r="B216" s="503" t="str">
        <f>_xlfn.XLOOKUP(C216,'Tarifa Compacta'!C:C,'Tarifa Compacta'!B:B,"",0,1)</f>
        <v>4010869405638</v>
      </c>
      <c r="C216" s="523" t="s">
        <v>1660</v>
      </c>
      <c r="D216" s="504" t="str">
        <f>VLOOKUP(C216,'Tarifa Compacta'!C:E,3,0)</f>
        <v>FCU Cons. suelo Comfort, 2t, vent. EC y con. hidr. dcha. (condiciones estándar 4,33kW a 640m3/h)</v>
      </c>
      <c r="E216" s="505">
        <f>VLOOKUP(C216,'Tarifa Compacta'!C:F,4,0)</f>
        <v>1032</v>
      </c>
    </row>
    <row r="217" spans="1:5" s="730" customFormat="1" ht="14.1" customHeight="1">
      <c r="A217" s="548"/>
      <c r="B217" s="503" t="str">
        <f>_xlfn.XLOOKUP(C217,'Tarifa Compacta'!C:C,'Tarifa Compacta'!B:B,"",0,1)</f>
        <v>4010869405645</v>
      </c>
      <c r="C217" s="523" t="s">
        <v>1661</v>
      </c>
      <c r="D217" s="504" t="str">
        <f>VLOOKUP(C217,'Tarifa Compacta'!C:E,3,0)</f>
        <v>FCU Cons. suelo Comfort, 2t, vent. EC y con. hidr. dcha. (condiciones estándar 5,84kW a 893m3/h)</v>
      </c>
      <c r="E217" s="505">
        <f>VLOOKUP(C217,'Tarifa Compacta'!C:F,4,0)</f>
        <v>1145</v>
      </c>
    </row>
    <row r="218" spans="1:5" s="730" customFormat="1" ht="14.1" customHeight="1">
      <c r="A218" s="548"/>
      <c r="B218" s="508" t="str">
        <f>_xlfn.XLOOKUP(C218,'Tarifa Compacta'!C:C,'Tarifa Compacta'!B:B,"",0,1)</f>
        <v>4010869405652</v>
      </c>
      <c r="C218" s="509" t="s">
        <v>1662</v>
      </c>
      <c r="D218" s="510" t="str">
        <f>VLOOKUP(C218,'Tarifa Compacta'!C:E,3,0)</f>
        <v>FCU Cons. suelo Comfort, 2t, vent. EC y con. hidr. dcha. (condiciones estándar 6,12kW a 680m3/h)</v>
      </c>
      <c r="E218" s="511">
        <f>VLOOKUP(C218,'Tarifa Compacta'!C:F,4,0)</f>
        <v>1696</v>
      </c>
    </row>
    <row r="219" spans="1:5" s="550" customFormat="1" ht="16.5">
      <c r="A219" s="548"/>
      <c r="B219" s="731"/>
      <c r="C219" s="732"/>
      <c r="D219" s="554"/>
      <c r="E219" s="558"/>
    </row>
    <row r="220" spans="1:5" s="248" customFormat="1" ht="39.950000000000003" customHeight="1">
      <c r="B220" s="595" t="str">
        <f>'Títulos y textos'!A143</f>
        <v>FAN COILS COMFORT CONSOLA DE SUELO 4 TUBOS, VENTILADOR AC Y CONEXIONES A IZQUIERDAS</v>
      </c>
      <c r="C220" s="596"/>
      <c r="D220" s="597"/>
      <c r="E220" s="598"/>
    </row>
    <row r="221" spans="1:5" s="730" customFormat="1" ht="14.1" customHeight="1">
      <c r="B221" s="499" t="str">
        <f>_xlfn.XLOOKUP(C221,'Tarifa Compacta'!C:C,'Tarifa Compacta'!B:B,"",0,1)</f>
        <v>4010869405676</v>
      </c>
      <c r="C221" s="500" t="s">
        <v>1663</v>
      </c>
      <c r="D221" s="501" t="str">
        <f>VLOOKUP(C221,'Tarifa Compacta'!C:E,3,0)</f>
        <v>FCU Cons. suelo Comfort, 4t, vent. AC y con. hidr. izqda (condiciones estándar 1kW a 190m3/h)</v>
      </c>
      <c r="E221" s="502">
        <f>VLOOKUP(C221,'Tarifa Compacta'!C:F,4,0)</f>
        <v>546</v>
      </c>
    </row>
    <row r="222" spans="1:5" s="730" customFormat="1" ht="14.1" customHeight="1">
      <c r="B222" s="503" t="str">
        <f>_xlfn.XLOOKUP(C222,'Tarifa Compacta'!C:C,'Tarifa Compacta'!B:B,"",0,1)</f>
        <v>4010869405683</v>
      </c>
      <c r="C222" s="523" t="s">
        <v>1664</v>
      </c>
      <c r="D222" s="504" t="str">
        <f>VLOOKUP(C222,'Tarifa Compacta'!C:E,3,0)</f>
        <v>FCU Cons. suelo Comfort, 4t, vent. AC y con. hidr. izqda (condiciones estándar 1,38kW a 196m3/h)</v>
      </c>
      <c r="E222" s="505">
        <f>VLOOKUP(C222,'Tarifa Compacta'!C:F,4,0)</f>
        <v>555</v>
      </c>
    </row>
    <row r="223" spans="1:5" s="730" customFormat="1" ht="14.1" customHeight="1">
      <c r="B223" s="503" t="str">
        <f>_xlfn.XLOOKUP(C223,'Tarifa Compacta'!C:C,'Tarifa Compacta'!B:B,"",0,1)</f>
        <v>4010869405690</v>
      </c>
      <c r="C223" s="523" t="s">
        <v>1665</v>
      </c>
      <c r="D223" s="504" t="str">
        <f>VLOOKUP(C223,'Tarifa Compacta'!C:E,3,0)</f>
        <v>FCU Cons. suelo Comfort, 4t, vent. AC y con. hidr. izqda (condiciones estándar 1,88kW a 274m3/h)</v>
      </c>
      <c r="E223" s="505">
        <f>VLOOKUP(C223,'Tarifa Compacta'!C:F,4,0)</f>
        <v>601</v>
      </c>
    </row>
    <row r="224" spans="1:5" s="730" customFormat="1" ht="14.1" customHeight="1">
      <c r="B224" s="503" t="str">
        <f>_xlfn.XLOOKUP(C224,'Tarifa Compacta'!C:C,'Tarifa Compacta'!B:B,"",0,1)</f>
        <v>4010869405706</v>
      </c>
      <c r="C224" s="523" t="s">
        <v>1666</v>
      </c>
      <c r="D224" s="504" t="str">
        <f>VLOOKUP(C224,'Tarifa Compacta'!C:E,3,0)</f>
        <v>FCU Cons. suelo Comfort, 4t, vent. AC y con. hidr. izqda (condiciones estándar 2,28kW a 357m3/h)</v>
      </c>
      <c r="E224" s="505">
        <f>VLOOKUP(C224,'Tarifa Compacta'!C:F,4,0)</f>
        <v>711</v>
      </c>
    </row>
    <row r="225" spans="1:5" s="730" customFormat="1" ht="14.1" customHeight="1">
      <c r="B225" s="503" t="str">
        <f>_xlfn.XLOOKUP(C225,'Tarifa Compacta'!C:C,'Tarifa Compacta'!B:B,"",0,1)</f>
        <v>4010869405713</v>
      </c>
      <c r="C225" s="523" t="s">
        <v>1667</v>
      </c>
      <c r="D225" s="504" t="str">
        <f>VLOOKUP(C225,'Tarifa Compacta'!C:E,3,0)</f>
        <v>FCU Cons. suelo Comfort, 4t, vent. AC y con. hidr. izqda (condiciones estándar 3,16kW a 486m3/h)</v>
      </c>
      <c r="E225" s="505">
        <f>VLOOKUP(C225,'Tarifa Compacta'!C:F,4,0)</f>
        <v>800</v>
      </c>
    </row>
    <row r="226" spans="1:5" s="730" customFormat="1" ht="14.1" customHeight="1">
      <c r="A226" s="548"/>
      <c r="B226" s="503" t="str">
        <f>_xlfn.XLOOKUP(C226,'Tarifa Compacta'!C:C,'Tarifa Compacta'!B:B,"",0,1)</f>
        <v>4010869405720</v>
      </c>
      <c r="C226" s="523" t="s">
        <v>1668</v>
      </c>
      <c r="D226" s="504" t="str">
        <f>VLOOKUP(C226,'Tarifa Compacta'!C:E,3,0)</f>
        <v>FCU Cons. suelo Comfort, 4t, vent. AC y con. hidr. izqda (condiciones estándar 4,33kW a 640m3/h)</v>
      </c>
      <c r="E226" s="505">
        <f>VLOOKUP(C226,'Tarifa Compacta'!C:F,4,0)</f>
        <v>876</v>
      </c>
    </row>
    <row r="227" spans="1:5" s="730" customFormat="1" ht="14.1" customHeight="1">
      <c r="A227" s="548"/>
      <c r="B227" s="508" t="str">
        <f>_xlfn.XLOOKUP(C227,'Tarifa Compacta'!C:C,'Tarifa Compacta'!B:B,"",0,1)</f>
        <v>4010869405737</v>
      </c>
      <c r="C227" s="509" t="s">
        <v>1669</v>
      </c>
      <c r="D227" s="510" t="str">
        <f>VLOOKUP(C227,'Tarifa Compacta'!C:E,3,0)</f>
        <v>FCU Cons. suelo Comfort, 4t, vent. AC y con. hidr. izqda (condiciones estándar 5,84kW a 893m3/h)</v>
      </c>
      <c r="E227" s="511">
        <f>VLOOKUP(C227,'Tarifa Compacta'!C:F,4,0)</f>
        <v>991</v>
      </c>
    </row>
    <row r="228" spans="1:5" s="550" customFormat="1" ht="16.5">
      <c r="A228" s="548"/>
      <c r="B228" s="731"/>
      <c r="C228" s="732"/>
      <c r="D228" s="554"/>
      <c r="E228" s="558"/>
    </row>
    <row r="229" spans="1:5" s="248" customFormat="1" ht="39.950000000000003" customHeight="1">
      <c r="B229" s="595" t="str">
        <f>'Títulos y textos'!A144</f>
        <v>FAN COILS COMFORT CONSOLA DE SUELO 4 TUBOS, VENTILADOR AC Y CONEXIONES A DERECHAS</v>
      </c>
      <c r="C229" s="596"/>
      <c r="D229" s="597"/>
      <c r="E229" s="598"/>
    </row>
    <row r="230" spans="1:5" s="730" customFormat="1" ht="14.1" customHeight="1">
      <c r="B230" s="499" t="str">
        <f>_xlfn.XLOOKUP(C230,'Tarifa Compacta'!C:C,'Tarifa Compacta'!B:B,"",0,1)</f>
        <v>4010869405768</v>
      </c>
      <c r="C230" s="500" t="s">
        <v>1670</v>
      </c>
      <c r="D230" s="501" t="str">
        <f>VLOOKUP(C230,'Tarifa Compacta'!C:E,3,0)</f>
        <v>FCU Cons. suelo Comfort, 4t, vent. AC y con. hidr. dcha. (condiciones estándar 1kW a 190m3/h)</v>
      </c>
      <c r="E230" s="502">
        <f>VLOOKUP(C230,'Tarifa Compacta'!C:F,4,0)</f>
        <v>555</v>
      </c>
    </row>
    <row r="231" spans="1:5" s="730" customFormat="1" ht="14.1" customHeight="1">
      <c r="B231" s="503" t="str">
        <f>_xlfn.XLOOKUP(C231,'Tarifa Compacta'!C:C,'Tarifa Compacta'!B:B,"",0,1)</f>
        <v>4010869405775</v>
      </c>
      <c r="C231" s="523" t="s">
        <v>1671</v>
      </c>
      <c r="D231" s="504" t="str">
        <f>VLOOKUP(C231,'Tarifa Compacta'!C:E,3,0)</f>
        <v>FCU Cons. suelo Comfort, 4t, vent. AC y con. hidr. dcha. (condiciones estándar 1,38kW a 196m3/h)</v>
      </c>
      <c r="E231" s="505">
        <f>VLOOKUP(C231,'Tarifa Compacta'!C:F,4,0)</f>
        <v>564</v>
      </c>
    </row>
    <row r="232" spans="1:5" s="730" customFormat="1" ht="14.1" customHeight="1">
      <c r="B232" s="503" t="str">
        <f>_xlfn.XLOOKUP(C232,'Tarifa Compacta'!C:C,'Tarifa Compacta'!B:B,"",0,1)</f>
        <v>4010869405782</v>
      </c>
      <c r="C232" s="523" t="s">
        <v>1672</v>
      </c>
      <c r="D232" s="504" t="str">
        <f>VLOOKUP(C232,'Tarifa Compacta'!C:E,3,0)</f>
        <v>FCU Cons. suelo Comfort, 4t, vent. AC y con. hidr. dcha. (condiciones estándar 1,88kW a 274m3/h)</v>
      </c>
      <c r="E232" s="505">
        <f>VLOOKUP(C232,'Tarifa Compacta'!C:F,4,0)</f>
        <v>610</v>
      </c>
    </row>
    <row r="233" spans="1:5" s="730" customFormat="1" ht="14.1" customHeight="1">
      <c r="B233" s="503" t="str">
        <f>_xlfn.XLOOKUP(C233,'Tarifa Compacta'!C:C,'Tarifa Compacta'!B:B,"",0,1)</f>
        <v>4010869405799</v>
      </c>
      <c r="C233" s="523" t="s">
        <v>1673</v>
      </c>
      <c r="D233" s="504" t="str">
        <f>VLOOKUP(C233,'Tarifa Compacta'!C:E,3,0)</f>
        <v>FCU Cons. suelo Comfort, 4t, vent. AC y con. hidr. dcha. (condiciones estándar 2,28kW a 357m3/h)</v>
      </c>
      <c r="E233" s="505">
        <f>VLOOKUP(C233,'Tarifa Compacta'!C:F,4,0)</f>
        <v>720</v>
      </c>
    </row>
    <row r="234" spans="1:5" s="730" customFormat="1" ht="14.1" customHeight="1">
      <c r="B234" s="503" t="str">
        <f>_xlfn.XLOOKUP(C234,'Tarifa Compacta'!C:C,'Tarifa Compacta'!B:B,"",0,1)</f>
        <v>4010869405805</v>
      </c>
      <c r="C234" s="523" t="s">
        <v>1674</v>
      </c>
      <c r="D234" s="504" t="str">
        <f>VLOOKUP(C234,'Tarifa Compacta'!C:E,3,0)</f>
        <v>FCU Cons. suelo Comfort, 4t, vent. AC y con. hidr. dcha. (condiciones estándar 3,16kW a 486m3/h)</v>
      </c>
      <c r="E234" s="505">
        <f>VLOOKUP(C234,'Tarifa Compacta'!C:F,4,0)</f>
        <v>809</v>
      </c>
    </row>
    <row r="235" spans="1:5" s="730" customFormat="1" ht="14.1" customHeight="1">
      <c r="A235" s="548"/>
      <c r="B235" s="503" t="str">
        <f>_xlfn.XLOOKUP(C235,'Tarifa Compacta'!C:C,'Tarifa Compacta'!B:B,"",0,1)</f>
        <v>4010869405812</v>
      </c>
      <c r="C235" s="523" t="s">
        <v>1675</v>
      </c>
      <c r="D235" s="504" t="str">
        <f>VLOOKUP(C235,'Tarifa Compacta'!C:E,3,0)</f>
        <v>FCU Cons. suelo Comfort, 4t, vent. AC y con. hidr. dcha. (condiciones estándar 4,33kW a 640m3/h)</v>
      </c>
      <c r="E235" s="505">
        <f>VLOOKUP(C235,'Tarifa Compacta'!C:F,4,0)</f>
        <v>885</v>
      </c>
    </row>
    <row r="236" spans="1:5" s="730" customFormat="1" ht="14.1" customHeight="1">
      <c r="A236" s="548"/>
      <c r="B236" s="508" t="str">
        <f>_xlfn.XLOOKUP(C236,'Tarifa Compacta'!C:C,'Tarifa Compacta'!B:B,"",0,1)</f>
        <v>4010869405829</v>
      </c>
      <c r="C236" s="509" t="s">
        <v>1676</v>
      </c>
      <c r="D236" s="510" t="str">
        <f>VLOOKUP(C236,'Tarifa Compacta'!C:E,3,0)</f>
        <v>FCU Cons. suelo Comfort, 4t, vent. AC y con. hidr. dcha. (condiciones estándar 5,84kW a 893m3/h)</v>
      </c>
      <c r="E236" s="511">
        <f>VLOOKUP(C236,'Tarifa Compacta'!C:F,4,0)</f>
        <v>1000</v>
      </c>
    </row>
    <row r="237" spans="1:5" s="550" customFormat="1" ht="16.5">
      <c r="A237" s="548"/>
      <c r="B237" s="731"/>
      <c r="C237" s="732"/>
      <c r="D237" s="554"/>
      <c r="E237" s="558"/>
    </row>
    <row r="238" spans="1:5" s="248" customFormat="1" ht="39.950000000000003" customHeight="1">
      <c r="B238" s="595" t="str">
        <f>'Títulos y textos'!A145</f>
        <v>FAN COILS COMFORT CONSOLA DE SUELO 4 TUBOS, VENTILADOR EC Y CONEXIONES A IZQUIERDAS</v>
      </c>
      <c r="C238" s="596"/>
      <c r="D238" s="597"/>
      <c r="E238" s="598"/>
    </row>
    <row r="239" spans="1:5" s="730" customFormat="1" ht="14.1" customHeight="1">
      <c r="B239" s="499" t="str">
        <f>_xlfn.XLOOKUP(C239,'Tarifa Compacta'!C:C,'Tarifa Compacta'!B:B,"",0,1)</f>
        <v>4010869405843</v>
      </c>
      <c r="C239" s="500" t="s">
        <v>1677</v>
      </c>
      <c r="D239" s="501" t="str">
        <f>VLOOKUP(C239,'Tarifa Compacta'!C:E,3,0)</f>
        <v>FCU Cons. suelo Comfort, 4t, vent. EC y con. hidr. izqda (condiciones estándar 1kW a 190m3/h)</v>
      </c>
      <c r="E239" s="502">
        <f>VLOOKUP(C239,'Tarifa Compacta'!C:F,4,0)</f>
        <v>752</v>
      </c>
    </row>
    <row r="240" spans="1:5" s="730" customFormat="1" ht="14.1" customHeight="1">
      <c r="B240" s="503" t="str">
        <f>_xlfn.XLOOKUP(C240,'Tarifa Compacta'!C:C,'Tarifa Compacta'!B:B,"",0,1)</f>
        <v>4010869405850</v>
      </c>
      <c r="C240" s="523" t="s">
        <v>1678</v>
      </c>
      <c r="D240" s="504" t="str">
        <f>VLOOKUP(C240,'Tarifa Compacta'!C:E,3,0)</f>
        <v>FCU Cons. suelo Comfort, 4t, vent. EC y con. hidr. izqda (condiciones estándar 1,38kW a 196m3/h)</v>
      </c>
      <c r="E240" s="505">
        <f>VLOOKUP(C240,'Tarifa Compacta'!C:F,4,0)</f>
        <v>761</v>
      </c>
    </row>
    <row r="241" spans="1:5" s="730" customFormat="1" ht="14.1" customHeight="1">
      <c r="B241" s="503" t="str">
        <f>_xlfn.XLOOKUP(C241,'Tarifa Compacta'!C:C,'Tarifa Compacta'!B:B,"",0,1)</f>
        <v>4010869405867</v>
      </c>
      <c r="C241" s="523" t="s">
        <v>1679</v>
      </c>
      <c r="D241" s="504" t="str">
        <f>VLOOKUP(C241,'Tarifa Compacta'!C:E,3,0)</f>
        <v>FCU Cons. suelo Comfort, 4t, vent. EC y con. hidr. izqda (condiciones estándar 1,88kW a 274m3/h)</v>
      </c>
      <c r="E241" s="505">
        <f>VLOOKUP(C241,'Tarifa Compacta'!C:F,4,0)</f>
        <v>807</v>
      </c>
    </row>
    <row r="242" spans="1:5" s="730" customFormat="1" ht="14.1" customHeight="1">
      <c r="B242" s="503" t="str">
        <f>_xlfn.XLOOKUP(C242,'Tarifa Compacta'!C:C,'Tarifa Compacta'!B:B,"",0,1)</f>
        <v>4010869405874</v>
      </c>
      <c r="C242" s="523" t="s">
        <v>1680</v>
      </c>
      <c r="D242" s="504" t="str">
        <f>VLOOKUP(C242,'Tarifa Compacta'!C:E,3,0)</f>
        <v>FCU Cons. suelo Comfort, 4t, vent. EC y con. hidr. izqda (condiciones estándar 2,28kW a 357m3/h)</v>
      </c>
      <c r="E242" s="505">
        <f>VLOOKUP(C242,'Tarifa Compacta'!C:F,4,0)</f>
        <v>917</v>
      </c>
    </row>
    <row r="243" spans="1:5" s="730" customFormat="1" ht="14.1" customHeight="1">
      <c r="B243" s="503" t="str">
        <f>_xlfn.XLOOKUP(C243,'Tarifa Compacta'!C:C,'Tarifa Compacta'!B:B,"",0,1)</f>
        <v>4010869405881</v>
      </c>
      <c r="C243" s="523" t="s">
        <v>1681</v>
      </c>
      <c r="D243" s="504" t="str">
        <f>VLOOKUP(C243,'Tarifa Compacta'!C:E,3,0)</f>
        <v>FCU Cons. suelo Comfort, 4t, vent. EC y con. hidr. izqda (condiciones estándar 3,16kW a 486m3/h)</v>
      </c>
      <c r="E243" s="505">
        <f>VLOOKUP(C243,'Tarifa Compacta'!C:F,4,0)</f>
        <v>1006</v>
      </c>
    </row>
    <row r="244" spans="1:5" s="730" customFormat="1" ht="14.1" customHeight="1">
      <c r="B244" s="503" t="str">
        <f>_xlfn.XLOOKUP(C244,'Tarifa Compacta'!C:C,'Tarifa Compacta'!B:B,"",0,1)</f>
        <v>4010869405898</v>
      </c>
      <c r="C244" s="523" t="s">
        <v>1682</v>
      </c>
      <c r="D244" s="504" t="str">
        <f>VLOOKUP(C244,'Tarifa Compacta'!C:E,3,0)</f>
        <v>FCU Cons. suelo Comfort, 4t, vent. EC y con. hidr. izqda (condiciones estándar 4,33kW a 640m3/h)</v>
      </c>
      <c r="E244" s="505">
        <f>VLOOKUP(C244,'Tarifa Compacta'!C:F,4,0)</f>
        <v>1083</v>
      </c>
    </row>
    <row r="245" spans="1:5" s="730" customFormat="1" ht="14.1" customHeight="1">
      <c r="A245" s="548"/>
      <c r="B245" s="503" t="str">
        <f>_xlfn.XLOOKUP(C245,'Tarifa Compacta'!C:C,'Tarifa Compacta'!B:B,"",0,1)</f>
        <v>4010869405904</v>
      </c>
      <c r="C245" s="523" t="s">
        <v>1683</v>
      </c>
      <c r="D245" s="504" t="str">
        <f>VLOOKUP(C245,'Tarifa Compacta'!C:E,3,0)</f>
        <v>FCU Cons. suelo Comfort, 4t, vent. EC y con. hidr. izqda (condiciones estándar 5,84kW a 893m3/h)</v>
      </c>
      <c r="E245" s="505">
        <f>VLOOKUP(C245,'Tarifa Compacta'!C:F,4,0)</f>
        <v>1203</v>
      </c>
    </row>
    <row r="246" spans="1:5" s="730" customFormat="1" ht="14.1" customHeight="1">
      <c r="A246" s="548"/>
      <c r="B246" s="508" t="str">
        <f>_xlfn.XLOOKUP(C246,'Tarifa Compacta'!C:C,'Tarifa Compacta'!B:B,"",0,1)</f>
        <v>4010869405911</v>
      </c>
      <c r="C246" s="509" t="s">
        <v>1684</v>
      </c>
      <c r="D246" s="510" t="str">
        <f>VLOOKUP(C246,'Tarifa Compacta'!C:E,3,0)</f>
        <v>FCU Cons. suelo Comfort, 4t, vent. EC y con. hidr. izqda (condiciones estándar 6,12kW a 680m3/h)</v>
      </c>
      <c r="E246" s="511">
        <f>VLOOKUP(C246,'Tarifa Compacta'!C:F,4,0)</f>
        <v>1785</v>
      </c>
    </row>
    <row r="247" spans="1:5" s="550" customFormat="1" ht="16.5">
      <c r="A247" s="548"/>
      <c r="B247" s="731"/>
      <c r="C247" s="732"/>
      <c r="D247" s="554"/>
      <c r="E247" s="558"/>
    </row>
    <row r="248" spans="1:5" s="248" customFormat="1" ht="39.950000000000003" customHeight="1">
      <c r="B248" s="595" t="str">
        <f>'Títulos y textos'!A146</f>
        <v>FAN COILS COMFORT CONSOLA DE SUELO 4 TUBOS, VENTILADOR EC Y CONEXIONES A DERECHAS</v>
      </c>
      <c r="C248" s="596"/>
      <c r="D248" s="597"/>
      <c r="E248" s="598"/>
    </row>
    <row r="249" spans="1:5" s="730" customFormat="1" ht="14.1" customHeight="1">
      <c r="B249" s="499" t="str">
        <f>_xlfn.XLOOKUP(C249,'Tarifa Compacta'!C:C,'Tarifa Compacta'!B:B,"",0,1)</f>
        <v>4010869405928</v>
      </c>
      <c r="C249" s="500" t="s">
        <v>1685</v>
      </c>
      <c r="D249" s="501" t="str">
        <f>VLOOKUP(C249,'Tarifa Compacta'!C:E,3,0)</f>
        <v>FCU Cons. suelo Comfort, 4t, vent. EC y con. hidr. dcha. (condiciones estándar 1kW a 190m3/h)</v>
      </c>
      <c r="E249" s="502">
        <f>VLOOKUP(C249,'Tarifa Compacta'!C:F,4,0)</f>
        <v>761</v>
      </c>
    </row>
    <row r="250" spans="1:5" s="730" customFormat="1" ht="14.1" customHeight="1">
      <c r="B250" s="503" t="str">
        <f>_xlfn.XLOOKUP(C250,'Tarifa Compacta'!C:C,'Tarifa Compacta'!B:B,"",0,1)</f>
        <v>4010869405935</v>
      </c>
      <c r="C250" s="523" t="s">
        <v>1686</v>
      </c>
      <c r="D250" s="504" t="str">
        <f>VLOOKUP(C250,'Tarifa Compacta'!C:E,3,0)</f>
        <v>FCU Cons. suelo Comfort, 4t, vent. EC y con. hidr. dcha. (condiciones estándar 1,38kW a 196m3/h)</v>
      </c>
      <c r="E250" s="505">
        <f>VLOOKUP(C250,'Tarifa Compacta'!C:F,4,0)</f>
        <v>770</v>
      </c>
    </row>
    <row r="251" spans="1:5" s="730" customFormat="1" ht="14.1" customHeight="1">
      <c r="B251" s="503" t="str">
        <f>_xlfn.XLOOKUP(C251,'Tarifa Compacta'!C:C,'Tarifa Compacta'!B:B,"",0,1)</f>
        <v>4010869405942</v>
      </c>
      <c r="C251" s="523" t="s">
        <v>1687</v>
      </c>
      <c r="D251" s="504" t="str">
        <f>VLOOKUP(C251,'Tarifa Compacta'!C:E,3,0)</f>
        <v>FCU Cons. suelo Comfort, 4t, vent. EC y con. hidr. dcha. (condiciones estándar 1,88kW a 274m3/h)</v>
      </c>
      <c r="E251" s="505">
        <f>VLOOKUP(C251,'Tarifa Compacta'!C:F,4,0)</f>
        <v>816</v>
      </c>
    </row>
    <row r="252" spans="1:5" s="730" customFormat="1" ht="14.1" customHeight="1">
      <c r="B252" s="503" t="str">
        <f>_xlfn.XLOOKUP(C252,'Tarifa Compacta'!C:C,'Tarifa Compacta'!B:B,"",0,1)</f>
        <v>4010869405959</v>
      </c>
      <c r="C252" s="523" t="s">
        <v>1688</v>
      </c>
      <c r="D252" s="504" t="str">
        <f>VLOOKUP(C252,'Tarifa Compacta'!C:E,3,0)</f>
        <v>FCU Cons. suelo Comfort, 4t, vent. EC y con. hidr. dcha. (condiciones estándar 2,28kW a 357m3/h)</v>
      </c>
      <c r="E252" s="505">
        <f>VLOOKUP(C252,'Tarifa Compacta'!C:F,4,0)</f>
        <v>926</v>
      </c>
    </row>
    <row r="253" spans="1:5" s="730" customFormat="1" ht="14.1" customHeight="1">
      <c r="B253" s="503" t="str">
        <f>_xlfn.XLOOKUP(C253,'Tarifa Compacta'!C:C,'Tarifa Compacta'!B:B,"",0,1)</f>
        <v>4010869405966</v>
      </c>
      <c r="C253" s="523" t="s">
        <v>1689</v>
      </c>
      <c r="D253" s="504" t="str">
        <f>VLOOKUP(C253,'Tarifa Compacta'!C:E,3,0)</f>
        <v>FCU Cons. suelo Comfort, 4t, vent. EC y con. hidr. dcha. (condiciones estándar 3,16kW a 486m3/h)</v>
      </c>
      <c r="E253" s="505">
        <f>VLOOKUP(C253,'Tarifa Compacta'!C:F,4,0)</f>
        <v>1015</v>
      </c>
    </row>
    <row r="254" spans="1:5" s="730" customFormat="1" ht="14.1" customHeight="1">
      <c r="B254" s="503" t="str">
        <f>_xlfn.XLOOKUP(C254,'Tarifa Compacta'!C:C,'Tarifa Compacta'!B:B,"",0,1)</f>
        <v>4010869405973</v>
      </c>
      <c r="C254" s="523" t="s">
        <v>1690</v>
      </c>
      <c r="D254" s="504" t="str">
        <f>VLOOKUP(C254,'Tarifa Compacta'!C:E,3,0)</f>
        <v>FCU Cons. suelo Comfort, 4t, vent. EC y con. hidr. dcha. (condiciones estándar 4,33kW a 640m3/h)</v>
      </c>
      <c r="E254" s="505">
        <f>VLOOKUP(C254,'Tarifa Compacta'!C:F,4,0)</f>
        <v>1092</v>
      </c>
    </row>
    <row r="255" spans="1:5" s="730" customFormat="1" ht="14.1" customHeight="1">
      <c r="A255" s="548"/>
      <c r="B255" s="503" t="str">
        <f>_xlfn.XLOOKUP(C255,'Tarifa Compacta'!C:C,'Tarifa Compacta'!B:B,"",0,1)</f>
        <v>4010869405997</v>
      </c>
      <c r="C255" s="523" t="s">
        <v>1691</v>
      </c>
      <c r="D255" s="504" t="str">
        <f>VLOOKUP(C255,'Tarifa Compacta'!C:E,3,0)</f>
        <v>FCU Cons. suelo Comfort, 4t, vent. EC y con. hidr. dcha. (condiciones estándar 5,84kW a 893m3/h)</v>
      </c>
      <c r="E255" s="505">
        <f>VLOOKUP(C255,'Tarifa Compacta'!C:F,4,0)</f>
        <v>1212</v>
      </c>
    </row>
    <row r="256" spans="1:5" s="730" customFormat="1" ht="14.1" customHeight="1">
      <c r="A256" s="548"/>
      <c r="B256" s="508" t="str">
        <f>_xlfn.XLOOKUP(C256,'Tarifa Compacta'!C:C,'Tarifa Compacta'!B:B,"",0,1)</f>
        <v>4010869406000</v>
      </c>
      <c r="C256" s="509" t="s">
        <v>1692</v>
      </c>
      <c r="D256" s="510" t="str">
        <f>VLOOKUP(C256,'Tarifa Compacta'!C:E,3,0)</f>
        <v>FCU Cons. suelo Comfort, 4t, vent. EC y con. hidr. dcha. (condiciones estándar 6,12kW a 680m3/h)</v>
      </c>
      <c r="E256" s="511">
        <f>VLOOKUP(C256,'Tarifa Compacta'!C:F,4,0)</f>
        <v>1794</v>
      </c>
    </row>
    <row r="257" spans="1:6" s="550" customFormat="1" ht="16.5">
      <c r="A257" s="548"/>
      <c r="B257" s="731"/>
      <c r="C257" s="732"/>
      <c r="D257" s="554"/>
      <c r="E257" s="558"/>
    </row>
    <row r="258" spans="1:6" ht="9.9499999999999993" customHeight="1">
      <c r="A258" s="248"/>
      <c r="B258" s="11"/>
      <c r="C258" s="12"/>
      <c r="D258" s="13"/>
      <c r="E258" s="74"/>
      <c r="F258" s="248"/>
    </row>
    <row r="259" spans="1:6" s="1" customFormat="1" ht="39.950000000000003" customHeight="1">
      <c r="A259" s="253"/>
      <c r="B259" s="595" t="str">
        <f>'Títulos y textos'!A147</f>
        <v>FAN COILS CONSOLA DE TECHO COMFORT</v>
      </c>
      <c r="C259" s="595"/>
      <c r="D259" s="597"/>
      <c r="E259" s="729"/>
      <c r="F259" s="253"/>
    </row>
    <row r="260" spans="1:6" ht="9.9499999999999993" customHeight="1">
      <c r="A260" s="248"/>
      <c r="B260" s="11"/>
      <c r="C260" s="12"/>
      <c r="D260" s="13"/>
      <c r="E260" s="74"/>
      <c r="F260" s="248"/>
    </row>
    <row r="261" spans="1:6" s="248" customFormat="1" ht="39.950000000000003" customHeight="1">
      <c r="B261" s="595" t="str">
        <f>'Títulos y textos'!A148</f>
        <v>FAN COILS COMFORT CONSOLA DE TECHO 2 TUBOS, VENTILADOR AC Y CONEXIONES A IZQUIERDAS</v>
      </c>
      <c r="C261" s="596"/>
      <c r="D261" s="597"/>
      <c r="E261" s="598"/>
    </row>
    <row r="262" spans="1:6" s="730" customFormat="1" ht="14.1" customHeight="1">
      <c r="B262" s="499" t="str">
        <f>_xlfn.XLOOKUP(C262,'Tarifa Compacta'!C:C,'Tarifa Compacta'!B:B,"",0,1)</f>
        <v>4010869406017</v>
      </c>
      <c r="C262" s="500" t="s">
        <v>1693</v>
      </c>
      <c r="D262" s="501" t="str">
        <f>VLOOKUP(C262,'Tarifa Compacta'!C:E,3,0)</f>
        <v>FCU Techo Comfort, 2t, vent. AC y con. hidr. izqda (condiciones estándar 1kW a 190m3/h)</v>
      </c>
      <c r="E262" s="502">
        <f>VLOOKUP(C262,'Tarifa Compacta'!C:F,4,0)</f>
        <v>599</v>
      </c>
    </row>
    <row r="263" spans="1:6" s="730" customFormat="1" ht="14.1" customHeight="1">
      <c r="B263" s="503" t="str">
        <f>_xlfn.XLOOKUP(C263,'Tarifa Compacta'!C:C,'Tarifa Compacta'!B:B,"",0,1)</f>
        <v>4010869406031</v>
      </c>
      <c r="C263" s="523" t="s">
        <v>1694</v>
      </c>
      <c r="D263" s="504" t="str">
        <f>VLOOKUP(C263,'Tarifa Compacta'!C:E,3,0)</f>
        <v>FCU Techo Comfort, 2t, vent. AC y con. hidr. izqda (condiciones estándar 1,38kW a 196m3/h)</v>
      </c>
      <c r="E263" s="505">
        <f>VLOOKUP(C263,'Tarifa Compacta'!C:F,4,0)</f>
        <v>622</v>
      </c>
    </row>
    <row r="264" spans="1:6" s="730" customFormat="1" ht="14.1" customHeight="1">
      <c r="B264" s="503" t="str">
        <f>_xlfn.XLOOKUP(C264,'Tarifa Compacta'!C:C,'Tarifa Compacta'!B:B,"",0,1)</f>
        <v>4010869406048</v>
      </c>
      <c r="C264" s="523" t="s">
        <v>1695</v>
      </c>
      <c r="D264" s="504" t="str">
        <f>VLOOKUP(C264,'Tarifa Compacta'!C:E,3,0)</f>
        <v>FCU Techo Comfort, 2t, vent. AC y con. hidr. izqda (condiciones estándar 1,88kW a 274m3/h)</v>
      </c>
      <c r="E264" s="505">
        <f>VLOOKUP(C264,'Tarifa Compacta'!C:F,4,0)</f>
        <v>671</v>
      </c>
    </row>
    <row r="265" spans="1:6" s="730" customFormat="1" ht="14.1" customHeight="1">
      <c r="B265" s="503" t="str">
        <f>_xlfn.XLOOKUP(C265,'Tarifa Compacta'!C:C,'Tarifa Compacta'!B:B,"",0,1)</f>
        <v>4010869406055</v>
      </c>
      <c r="C265" s="523" t="s">
        <v>1696</v>
      </c>
      <c r="D265" s="504" t="str">
        <f>VLOOKUP(C265,'Tarifa Compacta'!C:E,3,0)</f>
        <v>FCU Techo Comfort, 2t, vent. AC y con. hidr. izqda (condiciones estándar 2,28kW a 357m3/h)</v>
      </c>
      <c r="E265" s="505">
        <f>VLOOKUP(C265,'Tarifa Compacta'!C:F,4,0)</f>
        <v>795</v>
      </c>
    </row>
    <row r="266" spans="1:6" s="730" customFormat="1" ht="14.1" customHeight="1">
      <c r="B266" s="503" t="str">
        <f>_xlfn.XLOOKUP(C266,'Tarifa Compacta'!C:C,'Tarifa Compacta'!B:B,"",0,1)</f>
        <v>4010869406079</v>
      </c>
      <c r="C266" s="523" t="s">
        <v>1697</v>
      </c>
      <c r="D266" s="504" t="str">
        <f>VLOOKUP(C266,'Tarifa Compacta'!C:E,3,0)</f>
        <v>FCU Techo Comfort, 2t, vent. AC y con. hidr. izqda (condiciones estándar 3,16kW a 486m3/h)</v>
      </c>
      <c r="E266" s="505">
        <f>VLOOKUP(C266,'Tarifa Compacta'!C:F,4,0)</f>
        <v>889</v>
      </c>
    </row>
    <row r="267" spans="1:6" s="730" customFormat="1" ht="14.1" customHeight="1">
      <c r="A267" s="548"/>
      <c r="B267" s="503" t="str">
        <f>_xlfn.XLOOKUP(C267,'Tarifa Compacta'!C:C,'Tarifa Compacta'!B:B,"",0,1)</f>
        <v>4010869406086</v>
      </c>
      <c r="C267" s="523" t="s">
        <v>1698</v>
      </c>
      <c r="D267" s="504" t="str">
        <f>VLOOKUP(C267,'Tarifa Compacta'!C:E,3,0)</f>
        <v>FCU Techo Comfort, 2t, vent. AC y con. hidr. izqda (condiciones estándar 4,33kW a 640m3/h)</v>
      </c>
      <c r="E267" s="505">
        <f>VLOOKUP(C267,'Tarifa Compacta'!C:F,4,0)</f>
        <v>994</v>
      </c>
    </row>
    <row r="268" spans="1:6" s="730" customFormat="1" ht="14.1" customHeight="1">
      <c r="A268" s="548"/>
      <c r="B268" s="508" t="str">
        <f>_xlfn.XLOOKUP(C268,'Tarifa Compacta'!C:C,'Tarifa Compacta'!B:B,"",0,1)</f>
        <v>4010869406093</v>
      </c>
      <c r="C268" s="509" t="s">
        <v>1699</v>
      </c>
      <c r="D268" s="510" t="str">
        <f>VLOOKUP(C268,'Tarifa Compacta'!C:E,3,0)</f>
        <v>FCU Techo Comfort, 2t, vent. AC y con. hidr. izqda (condiciones estándar 5,84kW a 893m3/h)</v>
      </c>
      <c r="E268" s="511">
        <f>VLOOKUP(C268,'Tarifa Compacta'!C:F,4,0)</f>
        <v>1113</v>
      </c>
    </row>
    <row r="269" spans="1:6" s="550" customFormat="1" ht="16.5">
      <c r="A269" s="548"/>
      <c r="B269" s="731"/>
      <c r="C269" s="732"/>
      <c r="D269" s="554"/>
      <c r="E269" s="558"/>
    </row>
    <row r="270" spans="1:6" s="248" customFormat="1" ht="39.950000000000003" customHeight="1">
      <c r="B270" s="595" t="str">
        <f>'Títulos y textos'!A149</f>
        <v>FAN COILS COMFORT CONSOLA DE TECHO 2 TUBOS, VENTILADOR AC Y CONEXIONES A DERECHAS</v>
      </c>
      <c r="C270" s="596"/>
      <c r="D270" s="597"/>
      <c r="E270" s="598"/>
    </row>
    <row r="271" spans="1:6" s="730" customFormat="1" ht="14.1" customHeight="1">
      <c r="B271" s="499" t="str">
        <f>_xlfn.XLOOKUP(C271,'Tarifa Compacta'!C:C,'Tarifa Compacta'!B:B,"",0,1)</f>
        <v>4010869406116</v>
      </c>
      <c r="C271" s="500" t="s">
        <v>1700</v>
      </c>
      <c r="D271" s="501" t="str">
        <f>VLOOKUP(C271,'Tarifa Compacta'!C:E,3,0)</f>
        <v>FCU Techo Comfort, 2t, vent. AC y con. hidr. dcha. (condiciones estándar 1kW a 190m3/h)</v>
      </c>
      <c r="E271" s="502">
        <f>VLOOKUP(C271,'Tarifa Compacta'!C:F,4,0)</f>
        <v>608</v>
      </c>
    </row>
    <row r="272" spans="1:6" s="730" customFormat="1" ht="14.1" customHeight="1">
      <c r="B272" s="503" t="str">
        <f>_xlfn.XLOOKUP(C272,'Tarifa Compacta'!C:C,'Tarifa Compacta'!B:B,"",0,1)</f>
        <v>4010869406123</v>
      </c>
      <c r="C272" s="523" t="s">
        <v>1701</v>
      </c>
      <c r="D272" s="504" t="str">
        <f>VLOOKUP(C272,'Tarifa Compacta'!C:E,3,0)</f>
        <v>FCU Techo Comfort, 2t, vent. AC y con. hidr. dcha. (condiciones estándar 1,38kW a 196m3/h)</v>
      </c>
      <c r="E272" s="505">
        <f>VLOOKUP(C272,'Tarifa Compacta'!C:F,4,0)</f>
        <v>631</v>
      </c>
    </row>
    <row r="273" spans="1:5" s="730" customFormat="1" ht="14.1" customHeight="1">
      <c r="B273" s="503" t="str">
        <f>_xlfn.XLOOKUP(C273,'Tarifa Compacta'!C:C,'Tarifa Compacta'!B:B,"",0,1)</f>
        <v>4010869406130</v>
      </c>
      <c r="C273" s="523" t="s">
        <v>1702</v>
      </c>
      <c r="D273" s="504" t="str">
        <f>VLOOKUP(C273,'Tarifa Compacta'!C:E,3,0)</f>
        <v>FCU Techo Comfort, 2t, vent. AC y con. hidr. dcha. (condiciones estándar 1,88kW a 274m3/h)</v>
      </c>
      <c r="E273" s="505">
        <f>VLOOKUP(C273,'Tarifa Compacta'!C:F,4,0)</f>
        <v>680</v>
      </c>
    </row>
    <row r="274" spans="1:5" s="730" customFormat="1" ht="14.1" customHeight="1">
      <c r="B274" s="503" t="str">
        <f>_xlfn.XLOOKUP(C274,'Tarifa Compacta'!C:C,'Tarifa Compacta'!B:B,"",0,1)</f>
        <v>4010869406147</v>
      </c>
      <c r="C274" s="523" t="s">
        <v>1703</v>
      </c>
      <c r="D274" s="504" t="str">
        <f>VLOOKUP(C274,'Tarifa Compacta'!C:E,3,0)</f>
        <v>FCU Techo Comfort, 2t, vent. AC y con. hidr. dcha. (condiciones estándar 2,28kW a 357m3/h)</v>
      </c>
      <c r="E274" s="505">
        <f>VLOOKUP(C274,'Tarifa Compacta'!C:F,4,0)</f>
        <v>804</v>
      </c>
    </row>
    <row r="275" spans="1:5" s="730" customFormat="1" ht="14.1" customHeight="1">
      <c r="B275" s="503" t="str">
        <f>_xlfn.XLOOKUP(C275,'Tarifa Compacta'!C:C,'Tarifa Compacta'!B:B,"",0,1)</f>
        <v>4010869406154</v>
      </c>
      <c r="C275" s="523" t="s">
        <v>1704</v>
      </c>
      <c r="D275" s="504" t="str">
        <f>VLOOKUP(C275,'Tarifa Compacta'!C:E,3,0)</f>
        <v>FCU Techo Comfort, 2t, vent. AC y con. hidr. dcha. (condiciones estándar 3,16kW a 486m3/h)</v>
      </c>
      <c r="E275" s="505">
        <f>VLOOKUP(C275,'Tarifa Compacta'!C:F,4,0)</f>
        <v>898</v>
      </c>
    </row>
    <row r="276" spans="1:5" s="730" customFormat="1" ht="14.1" customHeight="1">
      <c r="A276" s="548"/>
      <c r="B276" s="503" t="str">
        <f>_xlfn.XLOOKUP(C276,'Tarifa Compacta'!C:C,'Tarifa Compacta'!B:B,"",0,1)</f>
        <v>4010869406161</v>
      </c>
      <c r="C276" s="523" t="s">
        <v>1705</v>
      </c>
      <c r="D276" s="504" t="str">
        <f>VLOOKUP(C276,'Tarifa Compacta'!C:E,3,0)</f>
        <v>FCU Techo Comfort, 2t, vent. AC y con. hidr. dcha. (condiciones estándar 4,33kW a 640m3/h)</v>
      </c>
      <c r="E276" s="505">
        <f>VLOOKUP(C276,'Tarifa Compacta'!C:F,4,0)</f>
        <v>1003</v>
      </c>
    </row>
    <row r="277" spans="1:5" s="730" customFormat="1" ht="14.1" customHeight="1">
      <c r="A277" s="548"/>
      <c r="B277" s="508" t="str">
        <f>_xlfn.XLOOKUP(C277,'Tarifa Compacta'!C:C,'Tarifa Compacta'!B:B,"",0,1)</f>
        <v>4010869406178</v>
      </c>
      <c r="C277" s="509" t="s">
        <v>1706</v>
      </c>
      <c r="D277" s="510" t="str">
        <f>VLOOKUP(C277,'Tarifa Compacta'!C:E,3,0)</f>
        <v>FCU Techo Comfort, 2t, vent. AC y con. hidr. dcha. (condiciones estándar 5,84kW a 893m3/h)</v>
      </c>
      <c r="E277" s="511">
        <f>VLOOKUP(C277,'Tarifa Compacta'!C:F,4,0)</f>
        <v>1122</v>
      </c>
    </row>
    <row r="278" spans="1:5" s="550" customFormat="1" ht="16.5">
      <c r="A278" s="548"/>
      <c r="B278" s="731"/>
      <c r="C278" s="732"/>
      <c r="D278" s="554"/>
      <c r="E278" s="558"/>
    </row>
    <row r="279" spans="1:5" s="248" customFormat="1" ht="39.950000000000003" customHeight="1">
      <c r="B279" s="595" t="str">
        <f>'Títulos y textos'!A150</f>
        <v>FAN COILS COMFORT CONSOLA DE TECHO 2 TUBOS, VENTILADOR EC Y CONEXIONES A IZQUIERDAS</v>
      </c>
      <c r="C279" s="596"/>
      <c r="D279" s="597"/>
      <c r="E279" s="598"/>
    </row>
    <row r="280" spans="1:5" s="730" customFormat="1" ht="14.1" customHeight="1">
      <c r="B280" s="499" t="str">
        <f>_xlfn.XLOOKUP(C280,'Tarifa Compacta'!C:C,'Tarifa Compacta'!B:B,"",0,1)</f>
        <v>4010869406192</v>
      </c>
      <c r="C280" s="500" t="s">
        <v>1707</v>
      </c>
      <c r="D280" s="501" t="str">
        <f>VLOOKUP(C280,'Tarifa Compacta'!C:E,3,0)</f>
        <v>FCU Techo Comfort, 2t, vent. EC y con. hidr. izqda (condiciones estándar 1kW a 190m3/h)</v>
      </c>
      <c r="E280" s="502">
        <f>VLOOKUP(C280,'Tarifa Compacta'!C:F,4,0)</f>
        <v>805</v>
      </c>
    </row>
    <row r="281" spans="1:5" s="730" customFormat="1" ht="14.1" customHeight="1">
      <c r="B281" s="503" t="str">
        <f>_xlfn.XLOOKUP(C281,'Tarifa Compacta'!C:C,'Tarifa Compacta'!B:B,"",0,1)</f>
        <v>4010869406208</v>
      </c>
      <c r="C281" s="523" t="s">
        <v>1708</v>
      </c>
      <c r="D281" s="504" t="str">
        <f>VLOOKUP(C281,'Tarifa Compacta'!C:E,3,0)</f>
        <v>FCU Techo Comfort, 2t, vent. EC y con. hidr. izqda (condiciones estándar 1,38kW a 196m3/h)</v>
      </c>
      <c r="E281" s="505">
        <f>VLOOKUP(C281,'Tarifa Compacta'!C:F,4,0)</f>
        <v>828</v>
      </c>
    </row>
    <row r="282" spans="1:5" s="730" customFormat="1" ht="14.1" customHeight="1">
      <c r="B282" s="503" t="str">
        <f>_xlfn.XLOOKUP(C282,'Tarifa Compacta'!C:C,'Tarifa Compacta'!B:B,"",0,1)</f>
        <v>4010869406215</v>
      </c>
      <c r="C282" s="523" t="s">
        <v>1709</v>
      </c>
      <c r="D282" s="504" t="str">
        <f>VLOOKUP(C282,'Tarifa Compacta'!C:E,3,0)</f>
        <v>FCU Techo Comfort, 2t, vent. EC y con. hidr. izqda (condiciones estándar 1,88kW a 274m3/h)</v>
      </c>
      <c r="E282" s="505">
        <f>VLOOKUP(C282,'Tarifa Compacta'!C:F,4,0)</f>
        <v>877</v>
      </c>
    </row>
    <row r="283" spans="1:5" s="730" customFormat="1" ht="14.1" customHeight="1">
      <c r="B283" s="503" t="str">
        <f>_xlfn.XLOOKUP(C283,'Tarifa Compacta'!C:C,'Tarifa Compacta'!B:B,"",0,1)</f>
        <v>4010869406222</v>
      </c>
      <c r="C283" s="523" t="s">
        <v>1710</v>
      </c>
      <c r="D283" s="504" t="str">
        <f>VLOOKUP(C283,'Tarifa Compacta'!C:E,3,0)</f>
        <v>FCU Techo Comfort, 2t, vent. EC y con. hidr. izqda (condiciones estándar 2,28kW a 357m3/h)</v>
      </c>
      <c r="E283" s="505">
        <f>VLOOKUP(C283,'Tarifa Compacta'!C:F,4,0)</f>
        <v>1001</v>
      </c>
    </row>
    <row r="284" spans="1:5" s="730" customFormat="1" ht="14.1" customHeight="1">
      <c r="B284" s="503" t="str">
        <f>_xlfn.XLOOKUP(C284,'Tarifa Compacta'!C:C,'Tarifa Compacta'!B:B,"",0,1)</f>
        <v>4010869406239</v>
      </c>
      <c r="C284" s="523" t="s">
        <v>1711</v>
      </c>
      <c r="D284" s="504" t="str">
        <f>VLOOKUP(C284,'Tarifa Compacta'!C:E,3,0)</f>
        <v>FCU Techo Comfort, 2t, vent. EC y con. hidr. izqda (condiciones estándar 3,16kW a 486m3/h)</v>
      </c>
      <c r="E284" s="505">
        <f>VLOOKUP(C284,'Tarifa Compacta'!C:F,4,0)</f>
        <v>1095</v>
      </c>
    </row>
    <row r="285" spans="1:5" s="730" customFormat="1" ht="14.1" customHeight="1">
      <c r="B285" s="503" t="str">
        <f>_xlfn.XLOOKUP(C285,'Tarifa Compacta'!C:C,'Tarifa Compacta'!B:B,"",0,1)</f>
        <v>4010869406246</v>
      </c>
      <c r="C285" s="523" t="s">
        <v>1712</v>
      </c>
      <c r="D285" s="504" t="str">
        <f>VLOOKUP(C285,'Tarifa Compacta'!C:E,3,0)</f>
        <v>FCU Techo Comfort, 2t, vent. EC y con. hidr. izqda (condiciones estándar 4,33kW a 640m3/h)</v>
      </c>
      <c r="E285" s="505">
        <f>VLOOKUP(C285,'Tarifa Compacta'!C:F,4,0)</f>
        <v>1201</v>
      </c>
    </row>
    <row r="286" spans="1:5" s="730" customFormat="1" ht="14.1" customHeight="1">
      <c r="A286" s="548"/>
      <c r="B286" s="503" t="str">
        <f>_xlfn.XLOOKUP(C286,'Tarifa Compacta'!C:C,'Tarifa Compacta'!B:B,"",0,1)</f>
        <v>4010869406253</v>
      </c>
      <c r="C286" s="523" t="s">
        <v>1713</v>
      </c>
      <c r="D286" s="504" t="str">
        <f>VLOOKUP(C286,'Tarifa Compacta'!C:E,3,0)</f>
        <v>FCU Techo Comfort, 2t, vent. EC y con. hidr. izqda (condiciones estándar 5,84kW a 893m3/h)</v>
      </c>
      <c r="E286" s="505">
        <f>VLOOKUP(C286,'Tarifa Compacta'!C:F,4,0)</f>
        <v>1325</v>
      </c>
    </row>
    <row r="287" spans="1:5" s="730" customFormat="1" ht="14.1" customHeight="1">
      <c r="A287" s="548"/>
      <c r="B287" s="508" t="str">
        <f>_xlfn.XLOOKUP(C287,'Tarifa Compacta'!C:C,'Tarifa Compacta'!B:B,"",0,1)</f>
        <v>4010869406260</v>
      </c>
      <c r="C287" s="509" t="s">
        <v>1714</v>
      </c>
      <c r="D287" s="510" t="str">
        <f>VLOOKUP(C287,'Tarifa Compacta'!C:E,3,0)</f>
        <v>FCU Techo Comfort, 2t, vent. EC y con. hidr. izqda (condiciones estándar 6,12kW a 680m3/h)</v>
      </c>
      <c r="E287" s="511">
        <f>VLOOKUP(C287,'Tarifa Compacta'!C:F,4,0)</f>
        <v>1891</v>
      </c>
    </row>
    <row r="288" spans="1:5" s="550" customFormat="1" ht="16.5">
      <c r="A288" s="548"/>
      <c r="B288" s="731"/>
      <c r="C288" s="732"/>
      <c r="D288" s="554"/>
      <c r="E288" s="558"/>
    </row>
    <row r="289" spans="1:5" s="248" customFormat="1" ht="39.950000000000003" customHeight="1">
      <c r="B289" s="595" t="str">
        <f>'Títulos y textos'!A151</f>
        <v>FAN COILS COMFORT CONSOLA DE TECHO 2 TUBOS, VENTILADOR EC Y CONEXIONES A DERECHAS</v>
      </c>
      <c r="C289" s="596"/>
      <c r="D289" s="597"/>
      <c r="E289" s="598"/>
    </row>
    <row r="290" spans="1:5" s="730" customFormat="1" ht="14.1" customHeight="1">
      <c r="B290" s="499" t="str">
        <f>_xlfn.XLOOKUP(C290,'Tarifa Compacta'!C:C,'Tarifa Compacta'!B:B,"",0,1)</f>
        <v>4010869406277</v>
      </c>
      <c r="C290" s="500" t="s">
        <v>1715</v>
      </c>
      <c r="D290" s="501" t="str">
        <f>VLOOKUP(C290,'Tarifa Compacta'!C:E,3,0)</f>
        <v>FCU Techo Comfort, 2t, vent. EC y con. hidr. dcha. (condiciones estándar 1kW a 190m3/h)</v>
      </c>
      <c r="E290" s="502">
        <f>VLOOKUP(C290,'Tarifa Compacta'!C:F,4,0)</f>
        <v>814</v>
      </c>
    </row>
    <row r="291" spans="1:5" s="730" customFormat="1" ht="14.1" customHeight="1">
      <c r="B291" s="503" t="str">
        <f>_xlfn.XLOOKUP(C291,'Tarifa Compacta'!C:C,'Tarifa Compacta'!B:B,"",0,1)</f>
        <v>4010869406284</v>
      </c>
      <c r="C291" s="523" t="s">
        <v>1716</v>
      </c>
      <c r="D291" s="504" t="str">
        <f>VLOOKUP(C291,'Tarifa Compacta'!C:E,3,0)</f>
        <v>FCU Techo Comfort, 2t, vent. EC y con. hidr. dcha. (condiciones estándar 1,38kW a 196m3/h)</v>
      </c>
      <c r="E291" s="505">
        <f>VLOOKUP(C291,'Tarifa Compacta'!C:F,4,0)</f>
        <v>837</v>
      </c>
    </row>
    <row r="292" spans="1:5" s="730" customFormat="1" ht="14.1" customHeight="1">
      <c r="B292" s="503" t="str">
        <f>_xlfn.XLOOKUP(C292,'Tarifa Compacta'!C:C,'Tarifa Compacta'!B:B,"",0,1)</f>
        <v>4010869406291</v>
      </c>
      <c r="C292" s="523" t="s">
        <v>1717</v>
      </c>
      <c r="D292" s="504" t="str">
        <f>VLOOKUP(C292,'Tarifa Compacta'!C:E,3,0)</f>
        <v>FCU Techo Comfort, 2t, vent. EC y con. hidr. dcha. (condiciones estándar 1,88kW a 274m3/h)</v>
      </c>
      <c r="E292" s="505">
        <f>VLOOKUP(C292,'Tarifa Compacta'!C:F,4,0)</f>
        <v>886</v>
      </c>
    </row>
    <row r="293" spans="1:5" s="730" customFormat="1" ht="14.1" customHeight="1">
      <c r="B293" s="503" t="str">
        <f>_xlfn.XLOOKUP(C293,'Tarifa Compacta'!C:C,'Tarifa Compacta'!B:B,"",0,1)</f>
        <v>4010869406314</v>
      </c>
      <c r="C293" s="523" t="s">
        <v>1718</v>
      </c>
      <c r="D293" s="504" t="str">
        <f>VLOOKUP(C293,'Tarifa Compacta'!C:E,3,0)</f>
        <v>FCU Techo Comfort, 2t, vent. EC y con. hidr. dcha. (condiciones estándar 2,28kW a 357m3/h)</v>
      </c>
      <c r="E293" s="505">
        <f>VLOOKUP(C293,'Tarifa Compacta'!C:F,4,0)</f>
        <v>1010</v>
      </c>
    </row>
    <row r="294" spans="1:5" s="730" customFormat="1" ht="14.1" customHeight="1">
      <c r="B294" s="503" t="str">
        <f>_xlfn.XLOOKUP(C294,'Tarifa Compacta'!C:C,'Tarifa Compacta'!B:B,"",0,1)</f>
        <v>4010869406321</v>
      </c>
      <c r="C294" s="523" t="s">
        <v>1719</v>
      </c>
      <c r="D294" s="504" t="str">
        <f>VLOOKUP(C294,'Tarifa Compacta'!C:E,3,0)</f>
        <v>FCU Techo Comfort, 2t, vent. EC y con. hidr. dcha. (condiciones estándar 3,16kW a 486m3/h)</v>
      </c>
      <c r="E294" s="505">
        <f>VLOOKUP(C294,'Tarifa Compacta'!C:F,4,0)</f>
        <v>1104</v>
      </c>
    </row>
    <row r="295" spans="1:5" s="730" customFormat="1" ht="14.1" customHeight="1">
      <c r="B295" s="503" t="str">
        <f>_xlfn.XLOOKUP(C295,'Tarifa Compacta'!C:C,'Tarifa Compacta'!B:B,"",0,1)</f>
        <v>4010869406338</v>
      </c>
      <c r="C295" s="523" t="s">
        <v>1720</v>
      </c>
      <c r="D295" s="504" t="str">
        <f>VLOOKUP(C295,'Tarifa Compacta'!C:E,3,0)</f>
        <v>FCU Techo Comfort, 2t, vent. EC y con. hidr. dcha. (condiciones estándar 4,33kW a 640m3/h)</v>
      </c>
      <c r="E295" s="505">
        <f>VLOOKUP(C295,'Tarifa Compacta'!C:F,4,0)</f>
        <v>1210</v>
      </c>
    </row>
    <row r="296" spans="1:5" s="730" customFormat="1" ht="14.1" customHeight="1">
      <c r="A296" s="548"/>
      <c r="B296" s="503" t="str">
        <f>_xlfn.XLOOKUP(C296,'Tarifa Compacta'!C:C,'Tarifa Compacta'!B:B,"",0,1)</f>
        <v>4010869406345</v>
      </c>
      <c r="C296" s="523" t="s">
        <v>1721</v>
      </c>
      <c r="D296" s="504" t="str">
        <f>VLOOKUP(C296,'Tarifa Compacta'!C:E,3,0)</f>
        <v>FCU Techo Comfort, 2t, vent. EC y con. hidr. dcha. (condiciones estándar 5,84kW a 893m3/h)</v>
      </c>
      <c r="E296" s="505">
        <f>VLOOKUP(C296,'Tarifa Compacta'!C:F,4,0)</f>
        <v>1334</v>
      </c>
    </row>
    <row r="297" spans="1:5" s="730" customFormat="1" ht="14.1" customHeight="1">
      <c r="A297" s="548"/>
      <c r="B297" s="508" t="str">
        <f>_xlfn.XLOOKUP(C297,'Tarifa Compacta'!C:C,'Tarifa Compacta'!B:B,"",0,1)</f>
        <v>4010869406352</v>
      </c>
      <c r="C297" s="509" t="s">
        <v>1722</v>
      </c>
      <c r="D297" s="510" t="str">
        <f>VLOOKUP(C297,'Tarifa Compacta'!C:E,3,0)</f>
        <v>FCU Techo Comfort, 2t, vent. EC y con. hidr. dcha. (condiciones estándar 6,12kW a 680m3/h)</v>
      </c>
      <c r="E297" s="511">
        <f>VLOOKUP(C297,'Tarifa Compacta'!C:F,4,0)</f>
        <v>1900</v>
      </c>
    </row>
    <row r="298" spans="1:5" s="550" customFormat="1" ht="16.5">
      <c r="A298" s="548"/>
      <c r="B298" s="731"/>
      <c r="C298" s="732"/>
      <c r="D298" s="554"/>
      <c r="E298" s="558"/>
    </row>
    <row r="299" spans="1:5" s="248" customFormat="1" ht="39.950000000000003" customHeight="1">
      <c r="B299" s="595" t="str">
        <f>'Títulos y textos'!A152</f>
        <v>FAN COILS COMFORT CONSOLA DE TECHO 4 TUBOS, VENTILADOR AC Y CONEXIONES A IZQUIERDAS</v>
      </c>
      <c r="C299" s="596"/>
      <c r="D299" s="597"/>
      <c r="E299" s="598"/>
    </row>
    <row r="300" spans="1:5" s="730" customFormat="1" ht="14.1" customHeight="1">
      <c r="B300" s="499" t="str">
        <f>_xlfn.XLOOKUP(C300,'Tarifa Compacta'!C:C,'Tarifa Compacta'!B:B,"",0,1)</f>
        <v>4010869406369</v>
      </c>
      <c r="C300" s="500" t="s">
        <v>1723</v>
      </c>
      <c r="D300" s="501" t="str">
        <f>VLOOKUP(C300,'Tarifa Compacta'!C:E,3,0)</f>
        <v>FCU Techo Comfort, 4t, vent. AC y con. hidr. izqda (condiciones estándar 1kW a 190m3/h)</v>
      </c>
      <c r="E300" s="502">
        <f>VLOOKUP(C300,'Tarifa Compacta'!C:F,4,0)</f>
        <v>645</v>
      </c>
    </row>
    <row r="301" spans="1:5" s="730" customFormat="1" ht="14.1" customHeight="1">
      <c r="B301" s="503" t="str">
        <f>_xlfn.XLOOKUP(C301,'Tarifa Compacta'!C:C,'Tarifa Compacta'!B:B,"",0,1)</f>
        <v>4010869406376</v>
      </c>
      <c r="C301" s="523" t="s">
        <v>1724</v>
      </c>
      <c r="D301" s="504" t="str">
        <f>VLOOKUP(C301,'Tarifa Compacta'!C:E,3,0)</f>
        <v>FCU Techo Comfort, 4t, vent. AC y con. hidr. izqda (condiciones estándar 1,38kW a 196m3/h)</v>
      </c>
      <c r="E301" s="505">
        <f>VLOOKUP(C301,'Tarifa Compacta'!C:F,4,0)</f>
        <v>654</v>
      </c>
    </row>
    <row r="302" spans="1:5" s="730" customFormat="1" ht="14.1" customHeight="1">
      <c r="B302" s="503" t="str">
        <f>_xlfn.XLOOKUP(C302,'Tarifa Compacta'!C:C,'Tarifa Compacta'!B:B,"",0,1)</f>
        <v>4010869406390</v>
      </c>
      <c r="C302" s="523" t="s">
        <v>1725</v>
      </c>
      <c r="D302" s="504" t="str">
        <f>VLOOKUP(C302,'Tarifa Compacta'!C:E,3,0)</f>
        <v>FCU Techo Comfort, 4t, vent. AC y con. hidr. izqda (condiciones estándar 1,88kW a 274m3/h)</v>
      </c>
      <c r="E302" s="505">
        <f>VLOOKUP(C302,'Tarifa Compacta'!C:F,4,0)</f>
        <v>708</v>
      </c>
    </row>
    <row r="303" spans="1:5" s="730" customFormat="1" ht="14.1" customHeight="1">
      <c r="B303" s="503" t="str">
        <f>_xlfn.XLOOKUP(C303,'Tarifa Compacta'!C:C,'Tarifa Compacta'!B:B,"",0,1)</f>
        <v>4010869406406</v>
      </c>
      <c r="C303" s="523" t="s">
        <v>1726</v>
      </c>
      <c r="D303" s="504" t="str">
        <f>VLOOKUP(C303,'Tarifa Compacta'!C:E,3,0)</f>
        <v>FCU Techo Comfort, 4t, vent. AC y con. hidr. izqda (condiciones estándar 2,28kW a 357m3/h)</v>
      </c>
      <c r="E303" s="505">
        <f>VLOOKUP(C303,'Tarifa Compacta'!C:F,4,0)</f>
        <v>841</v>
      </c>
    </row>
    <row r="304" spans="1:5" s="730" customFormat="1" ht="14.1" customHeight="1">
      <c r="B304" s="503" t="str">
        <f>_xlfn.XLOOKUP(C304,'Tarifa Compacta'!C:C,'Tarifa Compacta'!B:B,"",0,1)</f>
        <v>4010869406413</v>
      </c>
      <c r="C304" s="523" t="s">
        <v>1727</v>
      </c>
      <c r="D304" s="504" t="str">
        <f>VLOOKUP(C304,'Tarifa Compacta'!C:E,3,0)</f>
        <v>FCU Techo Comfort, 4t, vent. AC y con. hidr. izqda (condiciones estándar 3,16kW a 486m3/h)</v>
      </c>
      <c r="E304" s="505">
        <f>VLOOKUP(C304,'Tarifa Compacta'!C:F,4,0)</f>
        <v>942</v>
      </c>
    </row>
    <row r="305" spans="1:5" s="730" customFormat="1" ht="14.1" customHeight="1">
      <c r="A305" s="548"/>
      <c r="B305" s="503" t="str">
        <f>_xlfn.XLOOKUP(C305,'Tarifa Compacta'!C:C,'Tarifa Compacta'!B:B,"",0,1)</f>
        <v>4010869406420</v>
      </c>
      <c r="C305" s="523" t="s">
        <v>1728</v>
      </c>
      <c r="D305" s="504" t="str">
        <f>VLOOKUP(C305,'Tarifa Compacta'!C:E,3,0)</f>
        <v>FCU Techo Comfort, 4t, vent. AC y con. hidr. izqda (condiciones estándar 4,33kW a 640m3/h)</v>
      </c>
      <c r="E305" s="505">
        <f>VLOOKUP(C305,'Tarifa Compacta'!C:F,4,0)</f>
        <v>1054</v>
      </c>
    </row>
    <row r="306" spans="1:5" s="730" customFormat="1" ht="14.1" customHeight="1">
      <c r="A306" s="548"/>
      <c r="B306" s="508" t="str">
        <f>_xlfn.XLOOKUP(C306,'Tarifa Compacta'!C:C,'Tarifa Compacta'!B:B,"",0,1)</f>
        <v>4010869406437</v>
      </c>
      <c r="C306" s="509" t="s">
        <v>1729</v>
      </c>
      <c r="D306" s="510" t="str">
        <f>VLOOKUP(C306,'Tarifa Compacta'!C:E,3,0)</f>
        <v>FCU Techo Comfort, 4t, vent. AC y con. hidr. izqda (condiciones estándar 5,84kW a 893m3/h)</v>
      </c>
      <c r="E306" s="511">
        <f>VLOOKUP(C306,'Tarifa Compacta'!C:F,4,0)</f>
        <v>1180</v>
      </c>
    </row>
    <row r="307" spans="1:5" s="550" customFormat="1" ht="16.5">
      <c r="A307" s="548"/>
      <c r="B307" s="731"/>
      <c r="C307" s="732"/>
      <c r="D307" s="554"/>
      <c r="E307" s="558"/>
    </row>
    <row r="308" spans="1:5" s="248" customFormat="1" ht="39.950000000000003" customHeight="1">
      <c r="B308" s="595" t="str">
        <f>'Títulos y textos'!A153</f>
        <v>FAN COILS COMFORT CONSOLA DE TECHO 4 TUBOS, VENTILADOR AC Y CONEXIONES A DERECHAS</v>
      </c>
      <c r="C308" s="596"/>
      <c r="D308" s="597"/>
      <c r="E308" s="598"/>
    </row>
    <row r="309" spans="1:5" s="730" customFormat="1" ht="14.1" customHeight="1">
      <c r="B309" s="499" t="str">
        <f>_xlfn.XLOOKUP(C309,'Tarifa Compacta'!C:C,'Tarifa Compacta'!B:B,"",0,1)</f>
        <v>4010869406451</v>
      </c>
      <c r="C309" s="500" t="s">
        <v>1730</v>
      </c>
      <c r="D309" s="501" t="str">
        <f>VLOOKUP(C309,'Tarifa Compacta'!C:E,3,0)</f>
        <v>FCU Techo Comfort, 4t, vent. AC y con. hidr. dcha. (condiciones estándar 1kW a 190m3/h)</v>
      </c>
      <c r="E309" s="502">
        <f>VLOOKUP(C309,'Tarifa Compacta'!C:F,4,0)</f>
        <v>654</v>
      </c>
    </row>
    <row r="310" spans="1:5" s="730" customFormat="1" ht="14.1" customHeight="1">
      <c r="B310" s="503" t="str">
        <f>_xlfn.XLOOKUP(C310,'Tarifa Compacta'!C:C,'Tarifa Compacta'!B:B,"",0,1)</f>
        <v>4010869406468</v>
      </c>
      <c r="C310" s="523" t="s">
        <v>1731</v>
      </c>
      <c r="D310" s="504" t="str">
        <f>VLOOKUP(C310,'Tarifa Compacta'!C:E,3,0)</f>
        <v>FCU Techo Comfort, 4t, vent. AC y con. hidr. dcha. (condiciones estándar 1,38kW a 196m3/h)</v>
      </c>
      <c r="E310" s="505">
        <f>VLOOKUP(C310,'Tarifa Compacta'!C:F,4,0)</f>
        <v>663</v>
      </c>
    </row>
    <row r="311" spans="1:5" s="730" customFormat="1" ht="14.1" customHeight="1">
      <c r="B311" s="503" t="str">
        <f>_xlfn.XLOOKUP(C311,'Tarifa Compacta'!C:C,'Tarifa Compacta'!B:B,"",0,1)</f>
        <v>4010869406475</v>
      </c>
      <c r="C311" s="523" t="s">
        <v>1732</v>
      </c>
      <c r="D311" s="504" t="str">
        <f>VLOOKUP(C311,'Tarifa Compacta'!C:E,3,0)</f>
        <v>FCU Techo Comfort, 4t, vent. AC y con. hidr. dcha. (condiciones estándar 1,88kW a 274m3/h)</v>
      </c>
      <c r="E311" s="505">
        <f>VLOOKUP(C311,'Tarifa Compacta'!C:F,4,0)</f>
        <v>717</v>
      </c>
    </row>
    <row r="312" spans="1:5" s="730" customFormat="1" ht="14.1" customHeight="1">
      <c r="B312" s="503" t="str">
        <f>_xlfn.XLOOKUP(C312,'Tarifa Compacta'!C:C,'Tarifa Compacta'!B:B,"",0,1)</f>
        <v>4010869406482</v>
      </c>
      <c r="C312" s="523" t="s">
        <v>1733</v>
      </c>
      <c r="D312" s="504" t="str">
        <f>VLOOKUP(C312,'Tarifa Compacta'!C:E,3,0)</f>
        <v>FCU Techo Comfort, 4t, vent. AC y con. hidr. dcha. (condiciones estándar 2,28kW a 357m3/h)</v>
      </c>
      <c r="E312" s="505">
        <f>VLOOKUP(C312,'Tarifa Compacta'!C:F,4,0)</f>
        <v>850</v>
      </c>
    </row>
    <row r="313" spans="1:5" s="730" customFormat="1" ht="14.1" customHeight="1">
      <c r="B313" s="503" t="str">
        <f>_xlfn.XLOOKUP(C313,'Tarifa Compacta'!C:C,'Tarifa Compacta'!B:B,"",0,1)</f>
        <v>4010869406499</v>
      </c>
      <c r="C313" s="523" t="s">
        <v>1734</v>
      </c>
      <c r="D313" s="504" t="str">
        <f>VLOOKUP(C313,'Tarifa Compacta'!C:E,3,0)</f>
        <v>FCU Techo Comfort, 4t, vent. AC y con. hidr. dcha. (condiciones estándar 3,16kW a 486m3/h)</v>
      </c>
      <c r="E313" s="505">
        <f>VLOOKUP(C313,'Tarifa Compacta'!C:F,4,0)</f>
        <v>951</v>
      </c>
    </row>
    <row r="314" spans="1:5" s="730" customFormat="1" ht="14.1" customHeight="1">
      <c r="A314" s="548"/>
      <c r="B314" s="503" t="str">
        <f>_xlfn.XLOOKUP(C314,'Tarifa Compacta'!C:C,'Tarifa Compacta'!B:B,"",0,1)</f>
        <v>4010869406505</v>
      </c>
      <c r="C314" s="523" t="s">
        <v>1735</v>
      </c>
      <c r="D314" s="504" t="str">
        <f>VLOOKUP(C314,'Tarifa Compacta'!C:E,3,0)</f>
        <v>FCU Techo Comfort, 4t, vent. AC y con. hidr. dcha. (condiciones estándar 4,33kW a 640m3/h)</v>
      </c>
      <c r="E314" s="505">
        <f>VLOOKUP(C314,'Tarifa Compacta'!C:F,4,0)</f>
        <v>1063</v>
      </c>
    </row>
    <row r="315" spans="1:5" s="730" customFormat="1" ht="14.1" customHeight="1">
      <c r="A315" s="548"/>
      <c r="B315" s="508" t="str">
        <f>_xlfn.XLOOKUP(C315,'Tarifa Compacta'!C:C,'Tarifa Compacta'!B:B,"",0,1)</f>
        <v>4010869406512</v>
      </c>
      <c r="C315" s="509" t="s">
        <v>1736</v>
      </c>
      <c r="D315" s="510" t="str">
        <f>VLOOKUP(C315,'Tarifa Compacta'!C:E,3,0)</f>
        <v>FCU Techo Comfort, 4t, vent. AC y con. hidr. dcha. (condiciones estándar 5,84kW a 893m3/h)</v>
      </c>
      <c r="E315" s="511">
        <f>VLOOKUP(C315,'Tarifa Compacta'!C:F,4,0)</f>
        <v>1189</v>
      </c>
    </row>
    <row r="316" spans="1:5" s="550" customFormat="1" ht="16.5">
      <c r="A316" s="548"/>
      <c r="B316" s="731"/>
      <c r="C316" s="732"/>
      <c r="D316" s="554"/>
      <c r="E316" s="558"/>
    </row>
    <row r="317" spans="1:5" s="248" customFormat="1" ht="39.950000000000003" customHeight="1">
      <c r="B317" s="595" t="str">
        <f>'Títulos y textos'!A154</f>
        <v>FAN COILS COMFORT CONSOLA DE TECHO 4 TUBOS, VENTILADOR EC Y CONEXIONES A IZQUIERDAS</v>
      </c>
      <c r="C317" s="596"/>
      <c r="D317" s="597"/>
      <c r="E317" s="598"/>
    </row>
    <row r="318" spans="1:5" s="730" customFormat="1" ht="14.1" customHeight="1">
      <c r="B318" s="499" t="str">
        <f>_xlfn.XLOOKUP(C318,'Tarifa Compacta'!C:C,'Tarifa Compacta'!B:B,"",0,1)</f>
        <v>4010869406536</v>
      </c>
      <c r="C318" s="500" t="s">
        <v>1737</v>
      </c>
      <c r="D318" s="501" t="str">
        <f>VLOOKUP(C318,'Tarifa Compacta'!C:E,3,0)</f>
        <v>FCU Techo Comfort, 4t, vent. EC y con. hidr. izqda (condiciones estándar 1kW a 190m3/h)</v>
      </c>
      <c r="E318" s="502">
        <f>VLOOKUP(C318,'Tarifa Compacta'!C:F,4,0)</f>
        <v>851</v>
      </c>
    </row>
    <row r="319" spans="1:5" s="730" customFormat="1" ht="14.1" customHeight="1">
      <c r="B319" s="503" t="str">
        <f>_xlfn.XLOOKUP(C319,'Tarifa Compacta'!C:C,'Tarifa Compacta'!B:B,"",0,1)</f>
        <v>4010869406543</v>
      </c>
      <c r="C319" s="523" t="s">
        <v>1738</v>
      </c>
      <c r="D319" s="504" t="str">
        <f>VLOOKUP(C319,'Tarifa Compacta'!C:E,3,0)</f>
        <v>FCU Techo Comfort, 4t, vent. EC y con. hidr. izqda (condiciones estándar 1,38kW a 196m3/h)</v>
      </c>
      <c r="E319" s="505">
        <f>VLOOKUP(C319,'Tarifa Compacta'!C:F,4,0)</f>
        <v>860</v>
      </c>
    </row>
    <row r="320" spans="1:5" s="730" customFormat="1" ht="14.1" customHeight="1">
      <c r="B320" s="503" t="str">
        <f>_xlfn.XLOOKUP(C320,'Tarifa Compacta'!C:C,'Tarifa Compacta'!B:B,"",0,1)</f>
        <v>4010869406550</v>
      </c>
      <c r="C320" s="523" t="s">
        <v>1739</v>
      </c>
      <c r="D320" s="504" t="str">
        <f>VLOOKUP(C320,'Tarifa Compacta'!C:E,3,0)</f>
        <v>FCU Techo Comfort, 4t, vent. EC y con. hidr. izqda (condiciones estándar 1,88kW a 274m3/h)</v>
      </c>
      <c r="E320" s="505">
        <f>VLOOKUP(C320,'Tarifa Compacta'!C:F,4,0)</f>
        <v>914</v>
      </c>
    </row>
    <row r="321" spans="1:5" s="730" customFormat="1" ht="14.1" customHeight="1">
      <c r="B321" s="503" t="str">
        <f>_xlfn.XLOOKUP(C321,'Tarifa Compacta'!C:C,'Tarifa Compacta'!B:B,"",0,1)</f>
        <v>4010869406567</v>
      </c>
      <c r="C321" s="523" t="s">
        <v>1740</v>
      </c>
      <c r="D321" s="504" t="str">
        <f>VLOOKUP(C321,'Tarifa Compacta'!C:E,3,0)</f>
        <v>FCU Techo Comfort, 4t, vent. EC y con. hidr. izqda (condiciones estándar 2,28kW a 357m3/h)</v>
      </c>
      <c r="E321" s="505">
        <f>VLOOKUP(C321,'Tarifa Compacta'!C:F,4,0)</f>
        <v>1047</v>
      </c>
    </row>
    <row r="322" spans="1:5" s="730" customFormat="1" ht="14.1" customHeight="1">
      <c r="B322" s="503" t="str">
        <f>_xlfn.XLOOKUP(C322,'Tarifa Compacta'!C:C,'Tarifa Compacta'!B:B,"",0,1)</f>
        <v>4010869406574</v>
      </c>
      <c r="C322" s="523" t="s">
        <v>1741</v>
      </c>
      <c r="D322" s="504" t="str">
        <f>VLOOKUP(C322,'Tarifa Compacta'!C:E,3,0)</f>
        <v>FCU Techo Comfort, 4t, vent. EC y con. hidr. izqda (condiciones estándar 3,16kW a 486m3/h)</v>
      </c>
      <c r="E322" s="505">
        <f>VLOOKUP(C322,'Tarifa Compacta'!C:F,4,0)</f>
        <v>1148</v>
      </c>
    </row>
    <row r="323" spans="1:5" s="730" customFormat="1" ht="14.1" customHeight="1">
      <c r="B323" s="503" t="str">
        <f>_xlfn.XLOOKUP(C323,'Tarifa Compacta'!C:C,'Tarifa Compacta'!B:B,"",0,1)</f>
        <v>4010869406581</v>
      </c>
      <c r="C323" s="523" t="s">
        <v>1742</v>
      </c>
      <c r="D323" s="504" t="str">
        <f>VLOOKUP(C323,'Tarifa Compacta'!C:E,3,0)</f>
        <v>FCU Techo Comfort, 4t, vent. EC y con. hidr. izqda (condiciones estándar 4,33kW a 640m3/h)</v>
      </c>
      <c r="E323" s="505">
        <f>VLOOKUP(C323,'Tarifa Compacta'!C:F,4,0)</f>
        <v>1261</v>
      </c>
    </row>
    <row r="324" spans="1:5" s="730" customFormat="1" ht="14.1" customHeight="1">
      <c r="A324" s="548"/>
      <c r="B324" s="503" t="str">
        <f>_xlfn.XLOOKUP(C324,'Tarifa Compacta'!C:C,'Tarifa Compacta'!B:B,"",0,1)</f>
        <v>4010869406598</v>
      </c>
      <c r="C324" s="523" t="s">
        <v>1743</v>
      </c>
      <c r="D324" s="504" t="str">
        <f>VLOOKUP(C324,'Tarifa Compacta'!C:E,3,0)</f>
        <v>FCU Techo Comfort, 4t, vent. EC y con. hidr. izqda (condiciones estándar 5,84kW a 893m3/h)</v>
      </c>
      <c r="E324" s="505">
        <f>VLOOKUP(C324,'Tarifa Compacta'!C:F,4,0)</f>
        <v>1392</v>
      </c>
    </row>
    <row r="325" spans="1:5" s="730" customFormat="1" ht="14.1" customHeight="1">
      <c r="A325" s="548"/>
      <c r="B325" s="508" t="str">
        <f>_xlfn.XLOOKUP(C325,'Tarifa Compacta'!C:C,'Tarifa Compacta'!B:B,"",0,1)</f>
        <v>4010869406604</v>
      </c>
      <c r="C325" s="509" t="s">
        <v>1744</v>
      </c>
      <c r="D325" s="510" t="str">
        <f>VLOOKUP(C325,'Tarifa Compacta'!C:E,3,0)</f>
        <v>FCU Techo Comfort, 4t, vent. EC y con. hidr. izqda (condiciones estándar 6,12kW a 680m3/h)</v>
      </c>
      <c r="E325" s="511">
        <f>VLOOKUP(C325,'Tarifa Compacta'!C:F,4,0)</f>
        <v>1989</v>
      </c>
    </row>
    <row r="326" spans="1:5" s="550" customFormat="1" ht="16.5">
      <c r="A326" s="548"/>
      <c r="B326" s="731"/>
      <c r="C326" s="732"/>
      <c r="D326" s="554"/>
      <c r="E326" s="558"/>
    </row>
    <row r="327" spans="1:5" s="248" customFormat="1" ht="39.950000000000003" customHeight="1">
      <c r="B327" s="595" t="str">
        <f>'Títulos y textos'!A155</f>
        <v>FAN COILS COMFORT CONSOLA DE TECHO 4 TUBOS, VENTILADOR EC Y CONEXIONES A DERECHAS</v>
      </c>
      <c r="C327" s="596"/>
      <c r="D327" s="597"/>
      <c r="E327" s="598"/>
    </row>
    <row r="328" spans="1:5" s="730" customFormat="1" ht="14.1" customHeight="1">
      <c r="B328" s="499" t="str">
        <f>_xlfn.XLOOKUP(C328,'Tarifa Compacta'!C:C,'Tarifa Compacta'!B:B,"",0,1)</f>
        <v>4010869406611</v>
      </c>
      <c r="C328" s="500" t="s">
        <v>1745</v>
      </c>
      <c r="D328" s="501" t="str">
        <f>VLOOKUP(C328,'Tarifa Compacta'!C:E,3,0)</f>
        <v>FCU Techo Comfort, 4t, vent. EC y con. hidr. dcha. (condiciones estándar 1kW a 190m3/h)</v>
      </c>
      <c r="E328" s="502">
        <f>VLOOKUP(C328,'Tarifa Compacta'!C:F,4,0)</f>
        <v>860</v>
      </c>
    </row>
    <row r="329" spans="1:5" s="730" customFormat="1" ht="14.1" customHeight="1">
      <c r="B329" s="503" t="str">
        <f>_xlfn.XLOOKUP(C329,'Tarifa Compacta'!C:C,'Tarifa Compacta'!B:B,"",0,1)</f>
        <v>4010869406635</v>
      </c>
      <c r="C329" s="523" t="s">
        <v>1746</v>
      </c>
      <c r="D329" s="504" t="str">
        <f>VLOOKUP(C329,'Tarifa Compacta'!C:E,3,0)</f>
        <v>FCU Techo Comfort, 4t, vent. EC y con. hidr. dcha. (condiciones estándar 1,38kW a 196m3/h)</v>
      </c>
      <c r="E329" s="505">
        <f>VLOOKUP(C329,'Tarifa Compacta'!C:F,4,0)</f>
        <v>869</v>
      </c>
    </row>
    <row r="330" spans="1:5" s="730" customFormat="1" ht="14.1" customHeight="1">
      <c r="B330" s="503" t="str">
        <f>_xlfn.XLOOKUP(C330,'Tarifa Compacta'!C:C,'Tarifa Compacta'!B:B,"",0,1)</f>
        <v>4010869406642</v>
      </c>
      <c r="C330" s="523" t="s">
        <v>1747</v>
      </c>
      <c r="D330" s="504" t="str">
        <f>VLOOKUP(C330,'Tarifa Compacta'!C:E,3,0)</f>
        <v>FCU Techo Comfort, 4t, vent. EC y con. hidr. dcha. (condiciones estándar 1,88kW a 274m3/h)</v>
      </c>
      <c r="E330" s="505">
        <f>VLOOKUP(C330,'Tarifa Compacta'!C:F,4,0)</f>
        <v>923</v>
      </c>
    </row>
    <row r="331" spans="1:5" s="730" customFormat="1" ht="14.1" customHeight="1">
      <c r="B331" s="503" t="str">
        <f>_xlfn.XLOOKUP(C331,'Tarifa Compacta'!C:C,'Tarifa Compacta'!B:B,"",0,1)</f>
        <v>4010869406659</v>
      </c>
      <c r="C331" s="523" t="s">
        <v>1748</v>
      </c>
      <c r="D331" s="504" t="str">
        <f>VLOOKUP(C331,'Tarifa Compacta'!C:E,3,0)</f>
        <v>FCU Techo Comfort, 4t, vent. EC y con. hidr. dcha. (condiciones estándar 2,28kW a 357m3/h)</v>
      </c>
      <c r="E331" s="505">
        <f>VLOOKUP(C331,'Tarifa Compacta'!C:F,4,0)</f>
        <v>1056</v>
      </c>
    </row>
    <row r="332" spans="1:5" s="730" customFormat="1" ht="14.1" customHeight="1">
      <c r="B332" s="503" t="str">
        <f>_xlfn.XLOOKUP(C332,'Tarifa Compacta'!C:C,'Tarifa Compacta'!B:B,"",0,1)</f>
        <v>4010869406666</v>
      </c>
      <c r="C332" s="523" t="s">
        <v>1749</v>
      </c>
      <c r="D332" s="504" t="str">
        <f>VLOOKUP(C332,'Tarifa Compacta'!C:E,3,0)</f>
        <v>FCU Techo Comfort, 4t, vent. EC y con. hidr. dcha. (condiciones estándar 3,16kW a 486m3/h)</v>
      </c>
      <c r="E332" s="505">
        <f>VLOOKUP(C332,'Tarifa Compacta'!C:F,4,0)</f>
        <v>1157</v>
      </c>
    </row>
    <row r="333" spans="1:5" s="730" customFormat="1" ht="14.1" customHeight="1">
      <c r="B333" s="503" t="str">
        <f>_xlfn.XLOOKUP(C333,'Tarifa Compacta'!C:C,'Tarifa Compacta'!B:B,"",0,1)</f>
        <v>4010869406673</v>
      </c>
      <c r="C333" s="523" t="s">
        <v>1750</v>
      </c>
      <c r="D333" s="504" t="str">
        <f>VLOOKUP(C333,'Tarifa Compacta'!C:E,3,0)</f>
        <v>FCU Techo Comfort, 4t, vent. EC y con. hidr. dcha. (condiciones estándar 4,33kW a 640m3/h)</v>
      </c>
      <c r="E333" s="505">
        <f>VLOOKUP(C333,'Tarifa Compacta'!C:F,4,0)</f>
        <v>1270</v>
      </c>
    </row>
    <row r="334" spans="1:5" s="730" customFormat="1" ht="14.1" customHeight="1">
      <c r="A334" s="548"/>
      <c r="B334" s="503" t="str">
        <f>_xlfn.XLOOKUP(C334,'Tarifa Compacta'!C:C,'Tarifa Compacta'!B:B,"",0,1)</f>
        <v>4010869406680</v>
      </c>
      <c r="C334" s="523" t="s">
        <v>1751</v>
      </c>
      <c r="D334" s="504" t="str">
        <f>VLOOKUP(C334,'Tarifa Compacta'!C:E,3,0)</f>
        <v>FCU Techo Comfort, 4t, vent. EC y con. hidr. dcha. (condiciones estándar 5,84kW a 893m3/h)</v>
      </c>
      <c r="E334" s="505">
        <f>VLOOKUP(C334,'Tarifa Compacta'!C:F,4,0)</f>
        <v>1401</v>
      </c>
    </row>
    <row r="335" spans="1:5" s="730" customFormat="1" ht="14.1" customHeight="1">
      <c r="A335" s="548"/>
      <c r="B335" s="508" t="str">
        <f>_xlfn.XLOOKUP(C335,'Tarifa Compacta'!C:C,'Tarifa Compacta'!B:B,"",0,1)</f>
        <v>4010869406697</v>
      </c>
      <c r="C335" s="509" t="s">
        <v>1752</v>
      </c>
      <c r="D335" s="510" t="str">
        <f>VLOOKUP(C335,'Tarifa Compacta'!C:E,3,0)</f>
        <v>FCU Techo Comfort, 4t, vent. EC y con. hidr. dcha. (condiciones estándar 6,12kW a 680m3/h)</v>
      </c>
      <c r="E335" s="511">
        <f>VLOOKUP(C335,'Tarifa Compacta'!C:F,4,0)</f>
        <v>1998</v>
      </c>
    </row>
    <row r="336" spans="1:5" s="550" customFormat="1" ht="16.5">
      <c r="A336" s="548"/>
      <c r="B336" s="731"/>
      <c r="C336" s="732"/>
      <c r="D336" s="554"/>
      <c r="E336" s="558"/>
    </row>
    <row r="337" spans="1:6" ht="9.9499999999999993" customHeight="1">
      <c r="A337" s="248"/>
      <c r="B337" s="11"/>
      <c r="C337" s="12"/>
      <c r="D337" s="13"/>
      <c r="E337" s="74"/>
      <c r="F337" s="248"/>
    </row>
    <row r="338" spans="1:6" s="1" customFormat="1" ht="39.950000000000003" customHeight="1">
      <c r="A338" s="253"/>
      <c r="B338" s="595" t="str">
        <f>'Títulos y textos'!A156</f>
        <v>FAN COILS DE CONDUCTO COMFORT</v>
      </c>
      <c r="C338" s="595"/>
      <c r="D338" s="597"/>
      <c r="E338" s="729"/>
      <c r="F338" s="253"/>
    </row>
    <row r="339" spans="1:6" ht="9.9499999999999993" customHeight="1">
      <c r="A339" s="248"/>
      <c r="B339" s="11"/>
      <c r="C339" s="12"/>
      <c r="D339" s="13"/>
      <c r="E339" s="74"/>
      <c r="F339" s="248"/>
    </row>
    <row r="340" spans="1:6" s="248" customFormat="1" ht="39.950000000000003" customHeight="1">
      <c r="B340" s="595" t="str">
        <f>'Títulos y textos'!A157</f>
        <v>FAN COILS COMFORT DE CONDUCTO 2 TUBOS, VENTILADOR AC Y CONEXIONES A IZQUIERDAS</v>
      </c>
      <c r="C340" s="596"/>
      <c r="D340" s="597"/>
      <c r="E340" s="598"/>
    </row>
    <row r="341" spans="1:6" s="730" customFormat="1" ht="14.1" customHeight="1">
      <c r="B341" s="499" t="str">
        <f>_xlfn.XLOOKUP(C341,'Tarifa Compacta'!C:C,'Tarifa Compacta'!B:B,"",0,1)</f>
        <v>4010869407571</v>
      </c>
      <c r="C341" s="500" t="s">
        <v>1753</v>
      </c>
      <c r="D341" s="501" t="str">
        <f>VLOOKUP(C341,'Tarifa Compacta'!C:E,3,0)</f>
        <v>FCU Conductos Comfort, 2t, vent. AC y con. hidr. izqda (condiciones estándar 1kW a 190m3/h)</v>
      </c>
      <c r="E341" s="502">
        <f>VLOOKUP(C341,'Tarifa Compacta'!C:F,4,0)</f>
        <v>451</v>
      </c>
    </row>
    <row r="342" spans="1:6" s="730" customFormat="1" ht="14.1" customHeight="1">
      <c r="B342" s="503" t="str">
        <f>_xlfn.XLOOKUP(C342,'Tarifa Compacta'!C:C,'Tarifa Compacta'!B:B,"",0,1)</f>
        <v>4010869407588</v>
      </c>
      <c r="C342" s="523" t="s">
        <v>1754</v>
      </c>
      <c r="D342" s="504" t="str">
        <f>VLOOKUP(C342,'Tarifa Compacta'!C:E,3,0)</f>
        <v>FCU Conductos Comfort, 2t, vent. AC y con. hidr. izqda (condiciones estándar 1,38kW a 196m3/h)</v>
      </c>
      <c r="E342" s="505">
        <f>VLOOKUP(C342,'Tarifa Compacta'!C:F,4,0)</f>
        <v>474</v>
      </c>
    </row>
    <row r="343" spans="1:6" s="730" customFormat="1" ht="14.1" customHeight="1">
      <c r="B343" s="503" t="str">
        <f>_xlfn.XLOOKUP(C343,'Tarifa Compacta'!C:C,'Tarifa Compacta'!B:B,"",0,1)</f>
        <v>4010869407595</v>
      </c>
      <c r="C343" s="523" t="s">
        <v>1755</v>
      </c>
      <c r="D343" s="504" t="str">
        <f>VLOOKUP(C343,'Tarifa Compacta'!C:E,3,0)</f>
        <v>FCU Conductos Comfort, 2t, vent. AC y con. hidr. izqda (condiciones estándar 1,88kW a 274m3/h)</v>
      </c>
      <c r="E343" s="505">
        <f>VLOOKUP(C343,'Tarifa Compacta'!C:F,4,0)</f>
        <v>510</v>
      </c>
    </row>
    <row r="344" spans="1:6" s="730" customFormat="1" ht="14.1" customHeight="1">
      <c r="B344" s="503" t="str">
        <f>_xlfn.XLOOKUP(C344,'Tarifa Compacta'!C:C,'Tarifa Compacta'!B:B,"",0,1)</f>
        <v>4010869407601</v>
      </c>
      <c r="C344" s="523" t="s">
        <v>1756</v>
      </c>
      <c r="D344" s="504" t="str">
        <f>VLOOKUP(C344,'Tarifa Compacta'!C:E,3,0)</f>
        <v>FCU Conductos Comfort, 2t, vent. AC y con. hidr. izqda (condiciones estándar 2,28kW a 357m3/h)</v>
      </c>
      <c r="E344" s="505">
        <f>VLOOKUP(C344,'Tarifa Compacta'!C:F,4,0)</f>
        <v>594</v>
      </c>
    </row>
    <row r="345" spans="1:6" s="730" customFormat="1" ht="14.1" customHeight="1">
      <c r="B345" s="503" t="str">
        <f>_xlfn.XLOOKUP(C345,'Tarifa Compacta'!C:C,'Tarifa Compacta'!B:B,"",0,1)</f>
        <v>4010869407618</v>
      </c>
      <c r="C345" s="523" t="s">
        <v>1757</v>
      </c>
      <c r="D345" s="504" t="str">
        <f>VLOOKUP(C345,'Tarifa Compacta'!C:E,3,0)</f>
        <v>FCU Conductos Comfort, 2t, vent. AC y con. hidr. izqda (condiciones estándar 3,16kW a 486m3/h)</v>
      </c>
      <c r="E345" s="505">
        <f>VLOOKUP(C345,'Tarifa Compacta'!C:F,4,0)</f>
        <v>664</v>
      </c>
    </row>
    <row r="346" spans="1:6" s="730" customFormat="1" ht="14.1" customHeight="1">
      <c r="A346" s="548"/>
      <c r="B346" s="503" t="str">
        <f>_xlfn.XLOOKUP(C346,'Tarifa Compacta'!C:C,'Tarifa Compacta'!B:B,"",0,1)</f>
        <v>4010869407625</v>
      </c>
      <c r="C346" s="523" t="s">
        <v>1758</v>
      </c>
      <c r="D346" s="504" t="str">
        <f>VLOOKUP(C346,'Tarifa Compacta'!C:E,3,0)</f>
        <v>FCU Conductos Comfort, 2t, vent. AC y con. hidr. izqda (condiciones estándar 4,33kW a 640m3/h)</v>
      </c>
      <c r="E346" s="505">
        <f>VLOOKUP(C346,'Tarifa Compacta'!C:F,4,0)</f>
        <v>724</v>
      </c>
    </row>
    <row r="347" spans="1:6" s="730" customFormat="1" ht="14.1" customHeight="1">
      <c r="A347" s="548"/>
      <c r="B347" s="508" t="str">
        <f>_xlfn.XLOOKUP(C347,'Tarifa Compacta'!C:C,'Tarifa Compacta'!B:B,"",0,1)</f>
        <v>4010869407632</v>
      </c>
      <c r="C347" s="509" t="s">
        <v>1759</v>
      </c>
      <c r="D347" s="510" t="str">
        <f>VLOOKUP(C347,'Tarifa Compacta'!C:E,3,0)</f>
        <v>FCU Conductos Comfort, 2t, vent. AC y con. hidr. izqda (condiciones estándar 5,84kW a 893m3/h)</v>
      </c>
      <c r="E347" s="511">
        <f>VLOOKUP(C347,'Tarifa Compacta'!C:F,4,0)</f>
        <v>823</v>
      </c>
    </row>
    <row r="348" spans="1:6" s="550" customFormat="1" ht="16.5">
      <c r="A348" s="548"/>
      <c r="B348" s="731"/>
      <c r="C348" s="732"/>
      <c r="D348" s="554"/>
      <c r="E348" s="558"/>
    </row>
    <row r="349" spans="1:6" s="248" customFormat="1" ht="39.950000000000003" customHeight="1">
      <c r="B349" s="595" t="str">
        <f>'Títulos y textos'!A158</f>
        <v>FAN COILS COMFORT DE CONDUCTO 2 TUBOS, VENTILADOR AC Y CONEXIONES A DERECHAS</v>
      </c>
      <c r="C349" s="596"/>
      <c r="D349" s="597"/>
      <c r="E349" s="598"/>
    </row>
    <row r="350" spans="1:6" s="730" customFormat="1" ht="14.1" customHeight="1">
      <c r="B350" s="499" t="str">
        <f>_xlfn.XLOOKUP(C350,'Tarifa Compacta'!C:C,'Tarifa Compacta'!B:B,"",0,1)</f>
        <v>4010869407656</v>
      </c>
      <c r="C350" s="500" t="s">
        <v>1761</v>
      </c>
      <c r="D350" s="501" t="str">
        <f>VLOOKUP(C350,'Tarifa Compacta'!C:E,3,0)</f>
        <v>FCU Conductos Comfort, 2t, vent. AC y con. hidr. dcha. (condiciones estándar 1kW a 190m3/h)</v>
      </c>
      <c r="E350" s="502">
        <f>VLOOKUP(C350,'Tarifa Compacta'!C:F,4,0)</f>
        <v>460</v>
      </c>
    </row>
    <row r="351" spans="1:6" s="730" customFormat="1" ht="14.1" customHeight="1">
      <c r="B351" s="503" t="str">
        <f>_xlfn.XLOOKUP(C351,'Tarifa Compacta'!C:C,'Tarifa Compacta'!B:B,"",0,1)</f>
        <v>4010869407663</v>
      </c>
      <c r="C351" s="523" t="s">
        <v>1762</v>
      </c>
      <c r="D351" s="504" t="str">
        <f>VLOOKUP(C351,'Tarifa Compacta'!C:E,3,0)</f>
        <v>FCU Conductos Comfort, 2t, vent. AC y con. hidr. dcha. (condiciones estándar 1,38kW a 196m3/h)</v>
      </c>
      <c r="E351" s="505">
        <f>VLOOKUP(C351,'Tarifa Compacta'!C:F,4,0)</f>
        <v>483</v>
      </c>
    </row>
    <row r="352" spans="1:6" s="730" customFormat="1" ht="14.1" customHeight="1">
      <c r="B352" s="503" t="str">
        <f>_xlfn.XLOOKUP(C352,'Tarifa Compacta'!C:C,'Tarifa Compacta'!B:B,"",0,1)</f>
        <v>4010869407670</v>
      </c>
      <c r="C352" s="523" t="s">
        <v>1763</v>
      </c>
      <c r="D352" s="504" t="str">
        <f>VLOOKUP(C352,'Tarifa Compacta'!C:E,3,0)</f>
        <v>FCU Conductos Comfort, 2t, vent. AC y con. hidr. dcha. (condiciones estándar 1,88kW a 274m3/h)</v>
      </c>
      <c r="E352" s="505">
        <f>VLOOKUP(C352,'Tarifa Compacta'!C:F,4,0)</f>
        <v>519</v>
      </c>
    </row>
    <row r="353" spans="1:5" s="730" customFormat="1" ht="14.1" customHeight="1">
      <c r="B353" s="503" t="str">
        <f>_xlfn.XLOOKUP(C353,'Tarifa Compacta'!C:C,'Tarifa Compacta'!B:B,"",0,1)</f>
        <v>4010869407687</v>
      </c>
      <c r="C353" s="523" t="s">
        <v>1764</v>
      </c>
      <c r="D353" s="504" t="str">
        <f>VLOOKUP(C353,'Tarifa Compacta'!C:E,3,0)</f>
        <v>FCU Conductos Comfort, 2t, vent. AC y con. hidr. dcha. (condiciones estándar 2,28kW a 357m3/h)</v>
      </c>
      <c r="E353" s="505">
        <f>VLOOKUP(C353,'Tarifa Compacta'!C:F,4,0)</f>
        <v>603</v>
      </c>
    </row>
    <row r="354" spans="1:5" s="730" customFormat="1" ht="14.1" customHeight="1">
      <c r="B354" s="503" t="str">
        <f>_xlfn.XLOOKUP(C354,'Tarifa Compacta'!C:C,'Tarifa Compacta'!B:B,"",0,1)</f>
        <v>4010869407724</v>
      </c>
      <c r="C354" s="523" t="s">
        <v>1765</v>
      </c>
      <c r="D354" s="504" t="str">
        <f>VLOOKUP(C354,'Tarifa Compacta'!C:E,3,0)</f>
        <v>FCU Conductos Comfort, 2t, vent. AC y con. hidr. dcha. (condiciones estándar 3,16kW a 486m3/h)</v>
      </c>
      <c r="E354" s="505">
        <f>VLOOKUP(C354,'Tarifa Compacta'!C:F,4,0)</f>
        <v>673</v>
      </c>
    </row>
    <row r="355" spans="1:5" s="730" customFormat="1" ht="14.1" customHeight="1">
      <c r="A355" s="548"/>
      <c r="B355" s="503" t="str">
        <f>_xlfn.XLOOKUP(C355,'Tarifa Compacta'!C:C,'Tarifa Compacta'!B:B,"",0,1)</f>
        <v>4010869419338</v>
      </c>
      <c r="C355" s="523" t="s">
        <v>1766</v>
      </c>
      <c r="D355" s="504" t="str">
        <f>VLOOKUP(C355,'Tarifa Compacta'!C:E,3,0)</f>
        <v>FCU Conductos Comfort, 2t, vent. AC y con. hidr. dcha. (condiciones estándar 4,33kW a 640m3/h)</v>
      </c>
      <c r="E355" s="505">
        <f>VLOOKUP(C355,'Tarifa Compacta'!C:F,4,0)</f>
        <v>733</v>
      </c>
    </row>
    <row r="356" spans="1:5" s="730" customFormat="1" ht="14.1" customHeight="1">
      <c r="A356" s="548"/>
      <c r="B356" s="508" t="str">
        <f>_xlfn.XLOOKUP(C356,'Tarifa Compacta'!C:C,'Tarifa Compacta'!B:B,"",0,1)</f>
        <v>4010869419345</v>
      </c>
      <c r="C356" s="509" t="s">
        <v>1767</v>
      </c>
      <c r="D356" s="510" t="str">
        <f>VLOOKUP(C356,'Tarifa Compacta'!C:E,3,0)</f>
        <v>FCU Conductos Comfort, 2t, vent. AC y con. hidr. dcha. (condiciones estándar 5,84kW a 893m3/h)</v>
      </c>
      <c r="E356" s="511">
        <f>VLOOKUP(C356,'Tarifa Compacta'!C:F,4,0)</f>
        <v>832</v>
      </c>
    </row>
    <row r="357" spans="1:5" s="550" customFormat="1" ht="16.5">
      <c r="A357" s="548"/>
      <c r="B357" s="731"/>
      <c r="C357" s="732"/>
      <c r="D357" s="554"/>
      <c r="E357" s="558"/>
    </row>
    <row r="358" spans="1:5" s="248" customFormat="1" ht="39.950000000000003" customHeight="1">
      <c r="B358" s="595" t="str">
        <f>'Títulos y textos'!A159</f>
        <v>FAN COILS COMFORT DE CONDUCTO 2 TUBOS, VENTILADOR EC Y CONEXIONES A IZQUIERDAS</v>
      </c>
      <c r="C358" s="596"/>
      <c r="D358" s="597"/>
      <c r="E358" s="598"/>
    </row>
    <row r="359" spans="1:5" s="730" customFormat="1" ht="14.1" customHeight="1">
      <c r="B359" s="499" t="str">
        <f>_xlfn.XLOOKUP(C359,'Tarifa Compacta'!C:C,'Tarifa Compacta'!B:B,"",0,1)</f>
        <v>4010869419369</v>
      </c>
      <c r="C359" s="500" t="s">
        <v>1769</v>
      </c>
      <c r="D359" s="501" t="str">
        <f>VLOOKUP(C359,'Tarifa Compacta'!C:E,3,0)</f>
        <v>FCU Conductos Comfort, 2t, vent. EC y con. hidr. izqda (condiciones estándar 1kW a 190m3/h)</v>
      </c>
      <c r="E359" s="502">
        <f>VLOOKUP(C359,'Tarifa Compacta'!C:F,4,0)</f>
        <v>657</v>
      </c>
    </row>
    <row r="360" spans="1:5" s="730" customFormat="1" ht="14.1" customHeight="1">
      <c r="B360" s="503" t="str">
        <f>_xlfn.XLOOKUP(C360,'Tarifa Compacta'!C:C,'Tarifa Compacta'!B:B,"",0,1)</f>
        <v>4010869419376</v>
      </c>
      <c r="C360" s="523" t="s">
        <v>1770</v>
      </c>
      <c r="D360" s="504" t="str">
        <f>VLOOKUP(C360,'Tarifa Compacta'!C:E,3,0)</f>
        <v>FCU Conductos Comfort, 2t, vent. EC y con. hidr. izqda (condiciones estándar 1,38kW a 196m3/h)</v>
      </c>
      <c r="E360" s="505">
        <f>VLOOKUP(C360,'Tarifa Compacta'!C:F,4,0)</f>
        <v>680</v>
      </c>
    </row>
    <row r="361" spans="1:5" s="730" customFormat="1" ht="14.1" customHeight="1">
      <c r="B361" s="503" t="str">
        <f>_xlfn.XLOOKUP(C361,'Tarifa Compacta'!C:C,'Tarifa Compacta'!B:B,"",0,1)</f>
        <v>4010869419383</v>
      </c>
      <c r="C361" s="523" t="s">
        <v>1771</v>
      </c>
      <c r="D361" s="504" t="str">
        <f>VLOOKUP(C361,'Tarifa Compacta'!C:E,3,0)</f>
        <v>FCU Conductos Comfort, 2t, vent. EC y con. hidr. izqda (condiciones estándar 1,88kW a 274m3/h)</v>
      </c>
      <c r="E361" s="505">
        <f>VLOOKUP(C361,'Tarifa Compacta'!C:F,4,0)</f>
        <v>716</v>
      </c>
    </row>
    <row r="362" spans="1:5" s="730" customFormat="1" ht="14.1" customHeight="1">
      <c r="B362" s="503" t="str">
        <f>_xlfn.XLOOKUP(C362,'Tarifa Compacta'!C:C,'Tarifa Compacta'!B:B,"",0,1)</f>
        <v>4010869419390</v>
      </c>
      <c r="C362" s="523" t="s">
        <v>1772</v>
      </c>
      <c r="D362" s="504" t="str">
        <f>VLOOKUP(C362,'Tarifa Compacta'!C:E,3,0)</f>
        <v>FCU Conductos Comfort, 2t, vent. EC y con. hidr. izqda (condiciones estándar 2,28kW a 357m3/h)</v>
      </c>
      <c r="E362" s="505">
        <f>VLOOKUP(C362,'Tarifa Compacta'!C:F,4,0)</f>
        <v>800</v>
      </c>
    </row>
    <row r="363" spans="1:5" s="730" customFormat="1" ht="14.1" customHeight="1">
      <c r="B363" s="503" t="str">
        <f>_xlfn.XLOOKUP(C363,'Tarifa Compacta'!C:C,'Tarifa Compacta'!B:B,"",0,1)</f>
        <v>4010869419406</v>
      </c>
      <c r="C363" s="523" t="s">
        <v>1773</v>
      </c>
      <c r="D363" s="504" t="str">
        <f>VLOOKUP(C363,'Tarifa Compacta'!C:E,3,0)</f>
        <v>FCU Conductos Comfort, 2t, vent. EC y con. hidr. izqda (condiciones estándar 3,16kW a 486m3/h)</v>
      </c>
      <c r="E363" s="505">
        <f>VLOOKUP(C363,'Tarifa Compacta'!C:F,4,0)</f>
        <v>870</v>
      </c>
    </row>
    <row r="364" spans="1:5" s="730" customFormat="1" ht="14.1" customHeight="1">
      <c r="B364" s="503" t="str">
        <f>_xlfn.XLOOKUP(C364,'Tarifa Compacta'!C:C,'Tarifa Compacta'!B:B,"",0,1)</f>
        <v>4010869419413</v>
      </c>
      <c r="C364" s="523" t="s">
        <v>1774</v>
      </c>
      <c r="D364" s="504" t="str">
        <f>VLOOKUP(C364,'Tarifa Compacta'!C:E,3,0)</f>
        <v>FCU Conductos Comfort, 2t, vent. EC y con. hidr. izqda (condiciones estándar 4,33kW a 640m3/h)</v>
      </c>
      <c r="E364" s="505">
        <f>VLOOKUP(C364,'Tarifa Compacta'!C:F,4,0)</f>
        <v>931</v>
      </c>
    </row>
    <row r="365" spans="1:5" s="730" customFormat="1" ht="14.1" customHeight="1">
      <c r="A365" s="548"/>
      <c r="B365" s="503" t="str">
        <f>_xlfn.XLOOKUP(C365,'Tarifa Compacta'!C:C,'Tarifa Compacta'!B:B,"",0,1)</f>
        <v>4010869419420</v>
      </c>
      <c r="C365" s="523" t="s">
        <v>1775</v>
      </c>
      <c r="D365" s="504" t="str">
        <f>VLOOKUP(C365,'Tarifa Compacta'!C:E,3,0)</f>
        <v>FCU Conductos Comfort, 2t, vent. EC y con. hidr. izqda (condiciones estándar 5,84kW a 893m3/h)</v>
      </c>
      <c r="E365" s="505">
        <f>VLOOKUP(C365,'Tarifa Compacta'!C:F,4,0)</f>
        <v>1035</v>
      </c>
    </row>
    <row r="366" spans="1:5" s="730" customFormat="1" ht="14.1" customHeight="1">
      <c r="A366" s="548"/>
      <c r="B366" s="508" t="str">
        <f>_xlfn.XLOOKUP(C366,'Tarifa Compacta'!C:C,'Tarifa Compacta'!B:B,"",0,1)</f>
        <v>4010869419437</v>
      </c>
      <c r="C366" s="509" t="s">
        <v>1776</v>
      </c>
      <c r="D366" s="510" t="str">
        <f>VLOOKUP(C366,'Tarifa Compacta'!C:E,3,0)</f>
        <v>FCU Conductos Comfort, 2t, vent. EC y con. hidr. izqda (condiciones estándar 6,12kW a 680m3/h)</v>
      </c>
      <c r="E366" s="511">
        <f>VLOOKUP(C366,'Tarifa Compacta'!C:F,4,0)</f>
        <v>1527</v>
      </c>
    </row>
    <row r="367" spans="1:5" s="550" customFormat="1" ht="16.5">
      <c r="A367" s="548"/>
      <c r="B367" s="731"/>
      <c r="C367" s="732"/>
      <c r="D367" s="554"/>
      <c r="E367" s="558"/>
    </row>
    <row r="368" spans="1:5" s="248" customFormat="1" ht="39.950000000000003" customHeight="1">
      <c r="B368" s="595" t="str">
        <f>'Títulos y textos'!A160</f>
        <v>FAN COILS COMFORT DE CONDUCTO 2 TUBOS, VENTILADOR EC Y CONEXIONES A DERECHAS</v>
      </c>
      <c r="C368" s="596"/>
      <c r="D368" s="597"/>
      <c r="E368" s="598"/>
    </row>
    <row r="369" spans="1:5" s="730" customFormat="1" ht="14.1" customHeight="1">
      <c r="B369" s="499" t="str">
        <f>_xlfn.XLOOKUP(C369,'Tarifa Compacta'!C:C,'Tarifa Compacta'!B:B,"",0,1)</f>
        <v>4010869419444</v>
      </c>
      <c r="C369" s="500" t="s">
        <v>1777</v>
      </c>
      <c r="D369" s="501" t="str">
        <f>VLOOKUP(C369,'Tarifa Compacta'!C:E,3,0)</f>
        <v>FCU Conductos Comfort, 2t, vent. EC y con. hidr. dcha. (condiciones estándar 1kW a 190m3/h)</v>
      </c>
      <c r="E369" s="502">
        <f>VLOOKUP(C369,'Tarifa Compacta'!C:F,4,0)</f>
        <v>666</v>
      </c>
    </row>
    <row r="370" spans="1:5" s="730" customFormat="1" ht="14.1" customHeight="1">
      <c r="B370" s="503" t="str">
        <f>_xlfn.XLOOKUP(C370,'Tarifa Compacta'!C:C,'Tarifa Compacta'!B:B,"",0,1)</f>
        <v>4010869419451</v>
      </c>
      <c r="C370" s="523" t="s">
        <v>1778</v>
      </c>
      <c r="D370" s="504" t="str">
        <f>VLOOKUP(C370,'Tarifa Compacta'!C:E,3,0)</f>
        <v>FCU Conductos Comfort, 2t, vent. EC y con. hidr. dcha. (condiciones estándar 1,38kW a 196m3/h)</v>
      </c>
      <c r="E370" s="505">
        <f>VLOOKUP(C370,'Tarifa Compacta'!C:F,4,0)</f>
        <v>689</v>
      </c>
    </row>
    <row r="371" spans="1:5" s="730" customFormat="1" ht="14.1" customHeight="1">
      <c r="B371" s="503" t="str">
        <f>_xlfn.XLOOKUP(C371,'Tarifa Compacta'!C:C,'Tarifa Compacta'!B:B,"",0,1)</f>
        <v>4010869419468</v>
      </c>
      <c r="C371" s="523" t="s">
        <v>1779</v>
      </c>
      <c r="D371" s="504" t="str">
        <f>VLOOKUP(C371,'Tarifa Compacta'!C:E,3,0)</f>
        <v>FCU Conductos Comfort, 2t, vent. EC y con. hidr. dcha. (condiciones estándar 1,88kW a 274m3/h)</v>
      </c>
      <c r="E371" s="505">
        <f>VLOOKUP(C371,'Tarifa Compacta'!C:F,4,0)</f>
        <v>725</v>
      </c>
    </row>
    <row r="372" spans="1:5" s="730" customFormat="1" ht="14.1" customHeight="1">
      <c r="B372" s="503" t="str">
        <f>_xlfn.XLOOKUP(C372,'Tarifa Compacta'!C:C,'Tarifa Compacta'!B:B,"",0,1)</f>
        <v>4010869419475</v>
      </c>
      <c r="C372" s="523" t="s">
        <v>1780</v>
      </c>
      <c r="D372" s="504" t="str">
        <f>VLOOKUP(C372,'Tarifa Compacta'!C:E,3,0)</f>
        <v>FCU Conductos Comfort, 2t, vent. EC y con. hidr. dcha. (condiciones estándar 2,28kW a 357m3/h)</v>
      </c>
      <c r="E372" s="505">
        <f>VLOOKUP(C372,'Tarifa Compacta'!C:F,4,0)</f>
        <v>809</v>
      </c>
    </row>
    <row r="373" spans="1:5" s="730" customFormat="1" ht="14.1" customHeight="1">
      <c r="B373" s="503" t="str">
        <f>_xlfn.XLOOKUP(C373,'Tarifa Compacta'!C:C,'Tarifa Compacta'!B:B,"",0,1)</f>
        <v>4010869419482</v>
      </c>
      <c r="C373" s="523" t="s">
        <v>1781</v>
      </c>
      <c r="D373" s="504" t="str">
        <f>VLOOKUP(C373,'Tarifa Compacta'!C:E,3,0)</f>
        <v>FCU Conductos Comfort, 2t, vent. EC y con. hidr. dcha. (condiciones estándar 3,16kW a 486m3/h)</v>
      </c>
      <c r="E373" s="505">
        <f>VLOOKUP(C373,'Tarifa Compacta'!C:F,4,0)</f>
        <v>879</v>
      </c>
    </row>
    <row r="374" spans="1:5" s="730" customFormat="1" ht="14.1" customHeight="1">
      <c r="B374" s="503" t="str">
        <f>_xlfn.XLOOKUP(C374,'Tarifa Compacta'!C:C,'Tarifa Compacta'!B:B,"",0,1)</f>
        <v>4010869419499</v>
      </c>
      <c r="C374" s="523" t="s">
        <v>1782</v>
      </c>
      <c r="D374" s="504" t="str">
        <f>VLOOKUP(C374,'Tarifa Compacta'!C:E,3,0)</f>
        <v>FCU Conductos Comfort, 2t, vent. EC y con. hidr. dcha. (condiciones estándar 4,33kW a 640m3/h)</v>
      </c>
      <c r="E374" s="505">
        <f>VLOOKUP(C374,'Tarifa Compacta'!C:F,4,0)</f>
        <v>940</v>
      </c>
    </row>
    <row r="375" spans="1:5" s="730" customFormat="1" ht="14.1" customHeight="1">
      <c r="A375" s="548"/>
      <c r="B375" s="503" t="str">
        <f>_xlfn.XLOOKUP(C375,'Tarifa Compacta'!C:C,'Tarifa Compacta'!B:B,"",0,1)</f>
        <v>4010869419505</v>
      </c>
      <c r="C375" s="523" t="s">
        <v>1783</v>
      </c>
      <c r="D375" s="504" t="str">
        <f>VLOOKUP(C375,'Tarifa Compacta'!C:E,3,0)</f>
        <v>FCU Conductos Comfort, 2t, vent. EC y con. hidr. dcha. (condiciones estándar 5,84kW a 893m3/h)</v>
      </c>
      <c r="E375" s="505">
        <f>VLOOKUP(C375,'Tarifa Compacta'!C:F,4,0)</f>
        <v>1044</v>
      </c>
    </row>
    <row r="376" spans="1:5" s="730" customFormat="1" ht="14.1" customHeight="1">
      <c r="A376" s="548"/>
      <c r="B376" s="508" t="str">
        <f>_xlfn.XLOOKUP(C376,'Tarifa Compacta'!C:C,'Tarifa Compacta'!B:B,"",0,1)</f>
        <v>4010869419512</v>
      </c>
      <c r="C376" s="509" t="s">
        <v>1784</v>
      </c>
      <c r="D376" s="510" t="str">
        <f>VLOOKUP(C376,'Tarifa Compacta'!C:E,3,0)</f>
        <v>FCU Conductos Comfort, 2t, vent. EC y con. hidr. dcha. (condiciones estándar 6,12kW a 680m3/h)</v>
      </c>
      <c r="E376" s="511">
        <f>VLOOKUP(C376,'Tarifa Compacta'!C:F,4,0)</f>
        <v>1536</v>
      </c>
    </row>
    <row r="377" spans="1:5" s="550" customFormat="1" ht="16.5">
      <c r="A377" s="548"/>
      <c r="B377" s="731"/>
      <c r="C377" s="732"/>
      <c r="D377" s="554"/>
      <c r="E377" s="558"/>
    </row>
    <row r="378" spans="1:5" s="248" customFormat="1" ht="39.950000000000003" customHeight="1">
      <c r="B378" s="595" t="str">
        <f>'Títulos y textos'!A161</f>
        <v>FAN COILS COMFORT DE CONDUCTO 4 TUBOS, VENTILADOR AC Y CONEXIONES A IZQUIERDAS</v>
      </c>
      <c r="C378" s="596"/>
      <c r="D378" s="597"/>
      <c r="E378" s="598"/>
    </row>
    <row r="379" spans="1:5" s="730" customFormat="1" ht="14.1" customHeight="1">
      <c r="B379" s="499" t="str">
        <f>_xlfn.XLOOKUP(C379,'Tarifa Compacta'!C:C,'Tarifa Compacta'!B:B,"",0,1)</f>
        <v>4010869419529</v>
      </c>
      <c r="C379" s="500" t="s">
        <v>1785</v>
      </c>
      <c r="D379" s="501" t="str">
        <f>VLOOKUP(C379,'Tarifa Compacta'!C:E,3,0)</f>
        <v>FCU Conductos Comfort, 4t, vent. AC y con. hidr. izqda (condiciones estándar 1kW a 190m3/h)</v>
      </c>
      <c r="E379" s="502">
        <f>VLOOKUP(C379,'Tarifa Compacta'!C:F,4,0)</f>
        <v>497</v>
      </c>
    </row>
    <row r="380" spans="1:5" s="730" customFormat="1" ht="14.1" customHeight="1">
      <c r="B380" s="503" t="str">
        <f>_xlfn.XLOOKUP(C380,'Tarifa Compacta'!C:C,'Tarifa Compacta'!B:B,"",0,1)</f>
        <v>4010869419536</v>
      </c>
      <c r="C380" s="523" t="s">
        <v>1786</v>
      </c>
      <c r="D380" s="504" t="str">
        <f>VLOOKUP(C380,'Tarifa Compacta'!C:E,3,0)</f>
        <v>FCU Conductos Comfort, 4t, vent. AC y con. hidr. izqda (condiciones estándar 1,38kW a 196m3/h)</v>
      </c>
      <c r="E380" s="505">
        <f>VLOOKUP(C380,'Tarifa Compacta'!C:F,4,0)</f>
        <v>506</v>
      </c>
    </row>
    <row r="381" spans="1:5" s="730" customFormat="1" ht="14.1" customHeight="1">
      <c r="B381" s="503" t="str">
        <f>_xlfn.XLOOKUP(C381,'Tarifa Compacta'!C:C,'Tarifa Compacta'!B:B,"",0,1)</f>
        <v>4010869419543</v>
      </c>
      <c r="C381" s="523" t="s">
        <v>1787</v>
      </c>
      <c r="D381" s="504" t="str">
        <f>VLOOKUP(C381,'Tarifa Compacta'!C:E,3,0)</f>
        <v>FCU Conductos Comfort, 4t, vent. AC y con. hidr. izqda (condiciones estándar 1,88kW a 274m3/h)</v>
      </c>
      <c r="E381" s="505">
        <f>VLOOKUP(C381,'Tarifa Compacta'!C:F,4,0)</f>
        <v>547</v>
      </c>
    </row>
    <row r="382" spans="1:5" s="730" customFormat="1" ht="14.1" customHeight="1">
      <c r="B382" s="503" t="str">
        <f>_xlfn.XLOOKUP(C382,'Tarifa Compacta'!C:C,'Tarifa Compacta'!B:B,"",0,1)</f>
        <v>4010869419550</v>
      </c>
      <c r="C382" s="523" t="s">
        <v>1788</v>
      </c>
      <c r="D382" s="504" t="str">
        <f>VLOOKUP(C382,'Tarifa Compacta'!C:E,3,0)</f>
        <v>FCU Conductos Comfort, 4t, vent. AC y con. hidr. izqda (condiciones estándar 2,28kW a 357m3/h)</v>
      </c>
      <c r="E382" s="505">
        <f>VLOOKUP(C382,'Tarifa Compacta'!C:F,4,0)</f>
        <v>640</v>
      </c>
    </row>
    <row r="383" spans="1:5" s="730" customFormat="1" ht="14.1" customHeight="1">
      <c r="B383" s="503" t="str">
        <f>_xlfn.XLOOKUP(C383,'Tarifa Compacta'!C:C,'Tarifa Compacta'!B:B,"",0,1)</f>
        <v>4010869419567</v>
      </c>
      <c r="C383" s="523" t="s">
        <v>1789</v>
      </c>
      <c r="D383" s="504" t="str">
        <f>VLOOKUP(C383,'Tarifa Compacta'!C:E,3,0)</f>
        <v>FCU Conductos Comfort, 4t, vent. AC y con. hidr. izqda (condiciones estándar 3,16kW a 486m3/h)</v>
      </c>
      <c r="E383" s="505">
        <f>VLOOKUP(C383,'Tarifa Compacta'!C:F,4,0)</f>
        <v>717</v>
      </c>
    </row>
    <row r="384" spans="1:5" s="730" customFormat="1" ht="14.1" customHeight="1">
      <c r="A384" s="548"/>
      <c r="B384" s="503" t="str">
        <f>_xlfn.XLOOKUP(C384,'Tarifa Compacta'!C:C,'Tarifa Compacta'!B:B,"",0,1)</f>
        <v>4010869419574</v>
      </c>
      <c r="C384" s="523" t="s">
        <v>1790</v>
      </c>
      <c r="D384" s="504" t="str">
        <f>VLOOKUP(C384,'Tarifa Compacta'!C:E,3,0)</f>
        <v>FCU Conductos Comfort, 4t, vent. AC y con. hidr. izqda (condiciones estándar 4,33kW a 640m3/h)</v>
      </c>
      <c r="E384" s="505">
        <f>VLOOKUP(C384,'Tarifa Compacta'!C:F,4,0)</f>
        <v>784</v>
      </c>
    </row>
    <row r="385" spans="1:5" s="730" customFormat="1" ht="14.1" customHeight="1">
      <c r="A385" s="548"/>
      <c r="B385" s="508" t="str">
        <f>_xlfn.XLOOKUP(C385,'Tarifa Compacta'!C:C,'Tarifa Compacta'!B:B,"",0,1)</f>
        <v>4010869419581</v>
      </c>
      <c r="C385" s="509" t="s">
        <v>1791</v>
      </c>
      <c r="D385" s="510" t="str">
        <f>VLOOKUP(C385,'Tarifa Compacta'!C:E,3,0)</f>
        <v>FCU Conductos Comfort, 4t, vent. AC y con. hidr. izqda (condiciones estándar 5,84kW a 893m3/h)</v>
      </c>
      <c r="E385" s="511">
        <f>VLOOKUP(C385,'Tarifa Compacta'!C:F,4,0)</f>
        <v>890</v>
      </c>
    </row>
    <row r="386" spans="1:5" s="550" customFormat="1" ht="16.5">
      <c r="A386" s="548"/>
      <c r="B386" s="731"/>
      <c r="C386" s="732"/>
      <c r="D386" s="554"/>
      <c r="E386" s="558"/>
    </row>
    <row r="387" spans="1:5" s="248" customFormat="1" ht="39.950000000000003" customHeight="1">
      <c r="B387" s="595" t="str">
        <f>'Títulos y textos'!A162</f>
        <v>FAN COILS COMFORT DE CONDUCTO 4 TUBOS, VENTILADOR AC Y CONEXIONES A DERECHAS</v>
      </c>
      <c r="C387" s="596"/>
      <c r="D387" s="597"/>
      <c r="E387" s="598"/>
    </row>
    <row r="388" spans="1:5" s="730" customFormat="1" ht="14.1" customHeight="1">
      <c r="B388" s="499" t="str">
        <f>_xlfn.XLOOKUP(C388,'Tarifa Compacta'!C:C,'Tarifa Compacta'!B:B,"",0,1)</f>
        <v>4010869419604</v>
      </c>
      <c r="C388" s="500" t="s">
        <v>1792</v>
      </c>
      <c r="D388" s="501" t="str">
        <f>VLOOKUP(C388,'Tarifa Compacta'!C:E,3,0)</f>
        <v>FCU Conductos Comfort, 4t, vent. AC y con. hidr. dcha. (condiciones estándar 1kW a 190m3/h)</v>
      </c>
      <c r="E388" s="502">
        <f>VLOOKUP(C388,'Tarifa Compacta'!C:F,4,0)</f>
        <v>506</v>
      </c>
    </row>
    <row r="389" spans="1:5" s="730" customFormat="1" ht="14.1" customHeight="1">
      <c r="B389" s="503" t="str">
        <f>_xlfn.XLOOKUP(C389,'Tarifa Compacta'!C:C,'Tarifa Compacta'!B:B,"",0,1)</f>
        <v>4010869419611</v>
      </c>
      <c r="C389" s="523" t="s">
        <v>1793</v>
      </c>
      <c r="D389" s="504" t="str">
        <f>VLOOKUP(C389,'Tarifa Compacta'!C:E,3,0)</f>
        <v>FCU Conductos Comfort, 4t, vent. AC y con. hidr. dcha. (condiciones estándar 1,38kW a 196m3/h)</v>
      </c>
      <c r="E389" s="505">
        <f>VLOOKUP(C389,'Tarifa Compacta'!C:F,4,0)</f>
        <v>515</v>
      </c>
    </row>
    <row r="390" spans="1:5" s="730" customFormat="1" ht="14.1" customHeight="1">
      <c r="B390" s="503" t="str">
        <f>_xlfn.XLOOKUP(C390,'Tarifa Compacta'!C:C,'Tarifa Compacta'!B:B,"",0,1)</f>
        <v>4010869419628</v>
      </c>
      <c r="C390" s="523" t="s">
        <v>1794</v>
      </c>
      <c r="D390" s="504" t="str">
        <f>VLOOKUP(C390,'Tarifa Compacta'!C:E,3,0)</f>
        <v>FCU Conductos Comfort, 4t, vent. AC y con. hidr. dcha. (condiciones estándar 1,88kW a 274m3/h)</v>
      </c>
      <c r="E390" s="505">
        <f>VLOOKUP(C390,'Tarifa Compacta'!C:F,4,0)</f>
        <v>556</v>
      </c>
    </row>
    <row r="391" spans="1:5" s="730" customFormat="1" ht="14.1" customHeight="1">
      <c r="B391" s="503" t="str">
        <f>_xlfn.XLOOKUP(C391,'Tarifa Compacta'!C:C,'Tarifa Compacta'!B:B,"",0,1)</f>
        <v>4010869419635</v>
      </c>
      <c r="C391" s="523" t="s">
        <v>1795</v>
      </c>
      <c r="D391" s="504" t="str">
        <f>VLOOKUP(C391,'Tarifa Compacta'!C:E,3,0)</f>
        <v>FCU Conductos Comfort, 4t, vent. AC y con. hidr. dcha. (condiciones estándar 2,28kW a 357m3/h)</v>
      </c>
      <c r="E391" s="505">
        <f>VLOOKUP(C391,'Tarifa Compacta'!C:F,4,0)</f>
        <v>649</v>
      </c>
    </row>
    <row r="392" spans="1:5" s="730" customFormat="1" ht="14.1" customHeight="1">
      <c r="B392" s="503" t="str">
        <f>_xlfn.XLOOKUP(C392,'Tarifa Compacta'!C:C,'Tarifa Compacta'!B:B,"",0,1)</f>
        <v>4010869419642</v>
      </c>
      <c r="C392" s="523" t="s">
        <v>1796</v>
      </c>
      <c r="D392" s="504" t="str">
        <f>VLOOKUP(C392,'Tarifa Compacta'!C:E,3,0)</f>
        <v>FCU Conductos Comfort, 4t, vent. AC y con. hidr. dcha. (condiciones estándar 3,16kW a 486m3/h)</v>
      </c>
      <c r="E392" s="505">
        <f>VLOOKUP(C392,'Tarifa Compacta'!C:F,4,0)</f>
        <v>726</v>
      </c>
    </row>
    <row r="393" spans="1:5" s="730" customFormat="1" ht="14.1" customHeight="1">
      <c r="A393" s="548"/>
      <c r="B393" s="503" t="str">
        <f>_xlfn.XLOOKUP(C393,'Tarifa Compacta'!C:C,'Tarifa Compacta'!B:B,"",0,1)</f>
        <v>4010869419659</v>
      </c>
      <c r="C393" s="523" t="s">
        <v>1797</v>
      </c>
      <c r="D393" s="504" t="str">
        <f>VLOOKUP(C393,'Tarifa Compacta'!C:E,3,0)</f>
        <v>FCU Conductos Comfort, 4t, vent. AC y con. hidr. dcha. (condiciones estándar 4,33kW a 640m3/h)</v>
      </c>
      <c r="E393" s="505">
        <f>VLOOKUP(C393,'Tarifa Compacta'!C:F,4,0)</f>
        <v>793</v>
      </c>
    </row>
    <row r="394" spans="1:5" s="730" customFormat="1" ht="14.1" customHeight="1">
      <c r="A394" s="548"/>
      <c r="B394" s="508" t="str">
        <f>_xlfn.XLOOKUP(C394,'Tarifa Compacta'!C:C,'Tarifa Compacta'!B:B,"",0,1)</f>
        <v>4010869419666</v>
      </c>
      <c r="C394" s="509" t="s">
        <v>1798</v>
      </c>
      <c r="D394" s="510" t="str">
        <f>VLOOKUP(C394,'Tarifa Compacta'!C:E,3,0)</f>
        <v>FCU Conductos Comfort, 4t, vent. AC y con. hidr. dcha. (condiciones estándar 5,84kW a 893m3/h)</v>
      </c>
      <c r="E394" s="511">
        <f>VLOOKUP(C394,'Tarifa Compacta'!C:F,4,0)</f>
        <v>899</v>
      </c>
    </row>
    <row r="395" spans="1:5" s="550" customFormat="1" ht="16.5">
      <c r="A395" s="548"/>
      <c r="B395" s="731"/>
      <c r="C395" s="732"/>
      <c r="D395" s="554"/>
      <c r="E395" s="558"/>
    </row>
    <row r="396" spans="1:5" s="248" customFormat="1" ht="39.950000000000003" customHeight="1">
      <c r="B396" s="595" t="str">
        <f>'Títulos y textos'!A163</f>
        <v>FAN COILS COMFORT DE CONDUCTO 4 TUBOS, VENTILADOR EC Y CONEXIONES A IZQUIERDAS</v>
      </c>
      <c r="C396" s="596"/>
      <c r="D396" s="597"/>
      <c r="E396" s="598"/>
    </row>
    <row r="397" spans="1:5" s="730" customFormat="1" ht="14.1" customHeight="1">
      <c r="B397" s="499" t="str">
        <f>_xlfn.XLOOKUP(C397,'Tarifa Compacta'!C:C,'Tarifa Compacta'!B:B,"",0,1)</f>
        <v>4010869419680</v>
      </c>
      <c r="C397" s="500" t="s">
        <v>1799</v>
      </c>
      <c r="D397" s="501" t="str">
        <f>VLOOKUP(C397,'Tarifa Compacta'!C:E,3,0)</f>
        <v>FCU Conductos Comfort, 4t, vent. EC y con. hidr. izqda (condiciones estándar 1kW a 190m3/h)</v>
      </c>
      <c r="E397" s="502">
        <f>VLOOKUP(C397,'Tarifa Compacta'!C:F,4,0)</f>
        <v>703</v>
      </c>
    </row>
    <row r="398" spans="1:5" s="730" customFormat="1" ht="14.1" customHeight="1">
      <c r="B398" s="503" t="str">
        <f>_xlfn.XLOOKUP(C398,'Tarifa Compacta'!C:C,'Tarifa Compacta'!B:B,"",0,1)</f>
        <v>4010869419697</v>
      </c>
      <c r="C398" s="523" t="s">
        <v>1800</v>
      </c>
      <c r="D398" s="504" t="str">
        <f>VLOOKUP(C398,'Tarifa Compacta'!C:E,3,0)</f>
        <v>FCU Conductos Comfort, 4t, vent. EC y con. hidr. izqda (condiciones estándar 1,38kW a 196m3/h)</v>
      </c>
      <c r="E398" s="505">
        <f>VLOOKUP(C398,'Tarifa Compacta'!C:F,4,0)</f>
        <v>712</v>
      </c>
    </row>
    <row r="399" spans="1:5" s="730" customFormat="1" ht="14.1" customHeight="1">
      <c r="B399" s="503" t="str">
        <f>_xlfn.XLOOKUP(C399,'Tarifa Compacta'!C:C,'Tarifa Compacta'!B:B,"",0,1)</f>
        <v>4010869419703</v>
      </c>
      <c r="C399" s="523" t="s">
        <v>1801</v>
      </c>
      <c r="D399" s="504" t="str">
        <f>VLOOKUP(C399,'Tarifa Compacta'!C:E,3,0)</f>
        <v>FCU Conductos Comfort, 4t, vent. EC y con. hidr. izqda (condiciones estándar 1,88kW a 274m3/h)</v>
      </c>
      <c r="E399" s="505">
        <f>VLOOKUP(C399,'Tarifa Compacta'!C:F,4,0)</f>
        <v>753</v>
      </c>
    </row>
    <row r="400" spans="1:5" s="730" customFormat="1" ht="14.1" customHeight="1">
      <c r="B400" s="503" t="str">
        <f>_xlfn.XLOOKUP(C400,'Tarifa Compacta'!C:C,'Tarifa Compacta'!B:B,"",0,1)</f>
        <v>4010869419710</v>
      </c>
      <c r="C400" s="523" t="s">
        <v>1802</v>
      </c>
      <c r="D400" s="504" t="str">
        <f>VLOOKUP(C400,'Tarifa Compacta'!C:E,3,0)</f>
        <v>FCU Conductos Comfort, 4t, vent. EC y con. hidr. izqda (condiciones estándar 2,28kW a 357m3/h)</v>
      </c>
      <c r="E400" s="505">
        <f>VLOOKUP(C400,'Tarifa Compacta'!C:F,4,0)</f>
        <v>846</v>
      </c>
    </row>
    <row r="401" spans="1:6" s="730" customFormat="1" ht="14.1" customHeight="1">
      <c r="B401" s="503" t="str">
        <f>_xlfn.XLOOKUP(C401,'Tarifa Compacta'!C:C,'Tarifa Compacta'!B:B,"",0,1)</f>
        <v>4010869419727</v>
      </c>
      <c r="C401" s="523" t="s">
        <v>1803</v>
      </c>
      <c r="D401" s="504" t="str">
        <f>VLOOKUP(C401,'Tarifa Compacta'!C:E,3,0)</f>
        <v>FCU Conductos Comfort, 4t, vent. EC y con. hidr. izqda (condiciones estándar 3,16kW a 486m3/h)</v>
      </c>
      <c r="E401" s="505">
        <f>VLOOKUP(C401,'Tarifa Compacta'!C:F,4,0)</f>
        <v>923</v>
      </c>
    </row>
    <row r="402" spans="1:6" s="730" customFormat="1" ht="14.1" customHeight="1">
      <c r="B402" s="503" t="str">
        <f>_xlfn.XLOOKUP(C402,'Tarifa Compacta'!C:C,'Tarifa Compacta'!B:B,"",0,1)</f>
        <v>4010869419734</v>
      </c>
      <c r="C402" s="523" t="s">
        <v>1804</v>
      </c>
      <c r="D402" s="504" t="str">
        <f>VLOOKUP(C402,'Tarifa Compacta'!C:E,3,0)</f>
        <v>FCU Conductos Comfort, 4t, vent. EC y con. hidr. izqda (condiciones estándar 4,33kW a 640m3/h)</v>
      </c>
      <c r="E402" s="505">
        <f>VLOOKUP(C402,'Tarifa Compacta'!C:F,4,0)</f>
        <v>991</v>
      </c>
    </row>
    <row r="403" spans="1:6" s="730" customFormat="1" ht="14.1" customHeight="1">
      <c r="A403" s="548"/>
      <c r="B403" s="503" t="str">
        <f>_xlfn.XLOOKUP(C403,'Tarifa Compacta'!C:C,'Tarifa Compacta'!B:B,"",0,1)</f>
        <v>4010869419741</v>
      </c>
      <c r="C403" s="523" t="s">
        <v>1805</v>
      </c>
      <c r="D403" s="504" t="str">
        <f>VLOOKUP(C403,'Tarifa Compacta'!C:E,3,0)</f>
        <v>FCU Conductos Comfort, 4t, vent. EC y con. hidr. izqda (condiciones estándar 5,84kW a 893m3/h)</v>
      </c>
      <c r="E403" s="505">
        <f>VLOOKUP(C403,'Tarifa Compacta'!C:F,4,0)</f>
        <v>1102</v>
      </c>
    </row>
    <row r="404" spans="1:6" s="730" customFormat="1" ht="14.1" customHeight="1">
      <c r="A404" s="548"/>
      <c r="B404" s="508" t="str">
        <f>_xlfn.XLOOKUP(C404,'Tarifa Compacta'!C:C,'Tarifa Compacta'!B:B,"",0,1)</f>
        <v>4010869419758</v>
      </c>
      <c r="C404" s="509" t="s">
        <v>1806</v>
      </c>
      <c r="D404" s="510" t="str">
        <f>VLOOKUP(C404,'Tarifa Compacta'!C:E,3,0)</f>
        <v>FCU Conductos Comfort, 4t, vent. EC y con. hidr. izqda (condiciones estándar 6,12kW a 680m3/h)</v>
      </c>
      <c r="E404" s="511">
        <f>VLOOKUP(C404,'Tarifa Compacta'!C:F,4,0)</f>
        <v>1625</v>
      </c>
    </row>
    <row r="405" spans="1:6" s="550" customFormat="1" ht="16.5">
      <c r="A405" s="548"/>
      <c r="B405" s="731"/>
      <c r="C405" s="732"/>
      <c r="D405" s="554"/>
      <c r="E405" s="558"/>
    </row>
    <row r="406" spans="1:6" s="248" customFormat="1" ht="39.950000000000003" customHeight="1">
      <c r="B406" s="595" t="str">
        <f>'Títulos y textos'!A164</f>
        <v>FAN COILS COMFORT DE CONDUCTO 4 TUBOS, VENTILADOR EC Y CONEXIONES A DERECHAS</v>
      </c>
      <c r="C406" s="596"/>
      <c r="D406" s="597"/>
      <c r="E406" s="598"/>
    </row>
    <row r="407" spans="1:6" s="730" customFormat="1" ht="14.1" customHeight="1">
      <c r="B407" s="499" t="str">
        <f>_xlfn.XLOOKUP(C407,'Tarifa Compacta'!C:C,'Tarifa Compacta'!B:B,"",0,1)</f>
        <v>4010869419765</v>
      </c>
      <c r="C407" s="500" t="s">
        <v>1807</v>
      </c>
      <c r="D407" s="501" t="str">
        <f>VLOOKUP(C407,'Tarifa Compacta'!C:E,3,0)</f>
        <v>FCU Conductos Comfort, 4t, vent. EC y con. hidr. dcha. (condiciones estándar 1kW a 190m3/h)</v>
      </c>
      <c r="E407" s="502">
        <f>VLOOKUP(C407,'Tarifa Compacta'!C:F,4,0)</f>
        <v>712</v>
      </c>
    </row>
    <row r="408" spans="1:6" s="730" customFormat="1" ht="14.1" customHeight="1">
      <c r="B408" s="503" t="str">
        <f>_xlfn.XLOOKUP(C408,'Tarifa Compacta'!C:C,'Tarifa Compacta'!B:B,"",0,1)</f>
        <v>4010869419772</v>
      </c>
      <c r="C408" s="523" t="s">
        <v>1808</v>
      </c>
      <c r="D408" s="504" t="str">
        <f>VLOOKUP(C408,'Tarifa Compacta'!C:E,3,0)</f>
        <v>FCU Conductos Comfort, 4t, vent. EC y con. hidr. dcha. (condiciones estándar 1,38kW a 196m3/h)</v>
      </c>
      <c r="E408" s="505">
        <f>VLOOKUP(C408,'Tarifa Compacta'!C:F,4,0)</f>
        <v>721</v>
      </c>
    </row>
    <row r="409" spans="1:6" s="730" customFormat="1" ht="14.1" customHeight="1">
      <c r="B409" s="503" t="str">
        <f>_xlfn.XLOOKUP(C409,'Tarifa Compacta'!C:C,'Tarifa Compacta'!B:B,"",0,1)</f>
        <v>4010869419789</v>
      </c>
      <c r="C409" s="523" t="s">
        <v>1809</v>
      </c>
      <c r="D409" s="504" t="str">
        <f>VLOOKUP(C409,'Tarifa Compacta'!C:E,3,0)</f>
        <v>FCU Conductos Comfort, 4t, vent. EC y con. hidr. dcha. (condiciones estándar 1,88kW a 274m3/h)</v>
      </c>
      <c r="E409" s="505">
        <f>VLOOKUP(C409,'Tarifa Compacta'!C:F,4,0)</f>
        <v>762</v>
      </c>
    </row>
    <row r="410" spans="1:6" s="730" customFormat="1" ht="14.1" customHeight="1">
      <c r="B410" s="503" t="str">
        <f>_xlfn.XLOOKUP(C410,'Tarifa Compacta'!C:C,'Tarifa Compacta'!B:B,"",0,1)</f>
        <v>4010869419796</v>
      </c>
      <c r="C410" s="523" t="s">
        <v>1810</v>
      </c>
      <c r="D410" s="504" t="str">
        <f>VLOOKUP(C410,'Tarifa Compacta'!C:E,3,0)</f>
        <v>FCU Conductos Comfort, 4t, vent. EC y con. hidr. dcha. (condiciones estándar 2,28kW a 357m3/h)</v>
      </c>
      <c r="E410" s="505">
        <f>VLOOKUP(C410,'Tarifa Compacta'!C:F,4,0)</f>
        <v>855</v>
      </c>
    </row>
    <row r="411" spans="1:6" s="730" customFormat="1" ht="14.1" customHeight="1">
      <c r="B411" s="503" t="str">
        <f>_xlfn.XLOOKUP(C411,'Tarifa Compacta'!C:C,'Tarifa Compacta'!B:B,"",0,1)</f>
        <v>4010869419802</v>
      </c>
      <c r="C411" s="523" t="s">
        <v>1811</v>
      </c>
      <c r="D411" s="504" t="str">
        <f>VLOOKUP(C411,'Tarifa Compacta'!C:E,3,0)</f>
        <v>FCU Conductos Comfort, 4t, vent. EC y con. hidr. dcha. (condiciones estándar 3,16kW a 486m3/h)</v>
      </c>
      <c r="E411" s="505">
        <f>VLOOKUP(C411,'Tarifa Compacta'!C:F,4,0)</f>
        <v>932</v>
      </c>
    </row>
    <row r="412" spans="1:6" s="730" customFormat="1" ht="14.1" customHeight="1">
      <c r="B412" s="503" t="str">
        <f>_xlfn.XLOOKUP(C412,'Tarifa Compacta'!C:C,'Tarifa Compacta'!B:B,"",0,1)</f>
        <v>4010869419819</v>
      </c>
      <c r="C412" s="523" t="s">
        <v>1812</v>
      </c>
      <c r="D412" s="504" t="str">
        <f>VLOOKUP(C412,'Tarifa Compacta'!C:E,3,0)</f>
        <v>FCU Conductos Comfort, 4t, vent. EC y con. hidr. dcha. (condiciones estándar 4,33kW a 640m3/h)</v>
      </c>
      <c r="E412" s="505">
        <f>VLOOKUP(C412,'Tarifa Compacta'!C:F,4,0)</f>
        <v>1000</v>
      </c>
    </row>
    <row r="413" spans="1:6" s="730" customFormat="1" ht="14.1" customHeight="1">
      <c r="A413" s="548"/>
      <c r="B413" s="503" t="str">
        <f>_xlfn.XLOOKUP(C413,'Tarifa Compacta'!C:C,'Tarifa Compacta'!B:B,"",0,1)</f>
        <v>4010869419826</v>
      </c>
      <c r="C413" s="523" t="s">
        <v>1813</v>
      </c>
      <c r="D413" s="504" t="str">
        <f>VLOOKUP(C413,'Tarifa Compacta'!C:E,3,0)</f>
        <v>FCU Conductos Comfort, 4t, vent. EC y con. hidr. dcha. (condiciones estándar 5,84kW a 893m3/h)</v>
      </c>
      <c r="E413" s="505">
        <f>VLOOKUP(C413,'Tarifa Compacta'!C:F,4,0)</f>
        <v>1111</v>
      </c>
    </row>
    <row r="414" spans="1:6" s="730" customFormat="1" ht="14.1" customHeight="1">
      <c r="A414" s="548"/>
      <c r="B414" s="508" t="str">
        <f>_xlfn.XLOOKUP(C414,'Tarifa Compacta'!C:C,'Tarifa Compacta'!B:B,"",0,1)</f>
        <v>4010869419833</v>
      </c>
      <c r="C414" s="509" t="s">
        <v>1814</v>
      </c>
      <c r="D414" s="510" t="str">
        <f>VLOOKUP(C414,'Tarifa Compacta'!C:E,3,0)</f>
        <v>FCU Conductos Comfort, 4t, vent. EC y con. hidr. dcha. (condiciones estándar 6,12kW a 680m3/h)</v>
      </c>
      <c r="E414" s="511">
        <f>VLOOKUP(C414,'Tarifa Compacta'!C:F,4,0)</f>
        <v>1634</v>
      </c>
    </row>
    <row r="415" spans="1:6" s="550" customFormat="1" ht="16.5">
      <c r="A415" s="548"/>
      <c r="B415" s="731"/>
      <c r="C415" s="732"/>
      <c r="D415" s="554"/>
      <c r="E415" s="558"/>
    </row>
    <row r="416" spans="1:6" ht="9.9499999999999993" customHeight="1">
      <c r="A416" s="248"/>
      <c r="B416" s="11"/>
      <c r="C416" s="12"/>
      <c r="D416" s="13"/>
      <c r="E416" s="74"/>
      <c r="F416" s="248"/>
    </row>
    <row r="417" spans="1:6" s="1" customFormat="1" ht="39.950000000000003" customHeight="1">
      <c r="A417" s="253"/>
      <c r="B417" s="595" t="str">
        <f>'Títulos y textos'!A165</f>
        <v>FAN COILS DE CONDUCTO DE MEDIA PRESIÓN</v>
      </c>
      <c r="C417" s="595"/>
      <c r="D417" s="597"/>
      <c r="E417" s="729"/>
      <c r="F417" s="253"/>
    </row>
    <row r="418" spans="1:6" ht="9.9499999999999993" customHeight="1">
      <c r="A418" s="248"/>
      <c r="B418" s="11"/>
      <c r="C418" s="12"/>
      <c r="D418" s="13"/>
      <c r="E418" s="74"/>
      <c r="F418" s="248"/>
    </row>
    <row r="419" spans="1:6" s="248" customFormat="1" ht="39.950000000000003" customHeight="1">
      <c r="B419" s="595" t="str">
        <f>'Títulos y textos'!A166</f>
        <v>FAN COILS MEDIA PRESIÓN 2 TUBOS, VENTILADORES EC, CONEXIONES A IZQUIERDAS Y A DERECHAS Y ELECTRÓNICA EN MISMA BANDA</v>
      </c>
      <c r="C419" s="596"/>
      <c r="D419" s="597"/>
      <c r="E419" s="598"/>
    </row>
    <row r="420" spans="1:6" s="730" customFormat="1" ht="14.25" customHeight="1">
      <c r="B420" s="499"/>
      <c r="C420" s="500" t="s">
        <v>4064</v>
      </c>
      <c r="D420" s="501" t="str">
        <f>VLOOKUP(C420,'Tarifa Compacta'!C:E,3,0)</f>
        <v>FCU Conductos media p. (cond. std. 4,94kW a 847m3/h ) 2t conexiones hidr. y elect. izquierdas</v>
      </c>
      <c r="E420" s="502">
        <f>VLOOKUP(C420,'Tarifa Compacta'!C:F,4,0)</f>
        <v>1210</v>
      </c>
    </row>
    <row r="421" spans="1:6" s="730" customFormat="1" ht="14.25" customHeight="1">
      <c r="B421" s="503"/>
      <c r="C421" s="523" t="s">
        <v>4063</v>
      </c>
      <c r="D421" s="504" t="str">
        <f>VLOOKUP(C421,'Tarifa Compacta'!C:E,3,0)</f>
        <v>FCU Conductos media p. (cond. std. 4,94kW a 847m3/h ) 2t conexiones hidr. y elect. derechas</v>
      </c>
      <c r="E421" s="505">
        <f>VLOOKUP(C421,'Tarifa Compacta'!C:F,4,0)</f>
        <v>1210</v>
      </c>
    </row>
    <row r="422" spans="1:6" s="730" customFormat="1" ht="14.25" customHeight="1">
      <c r="A422" s="548"/>
      <c r="B422" s="503"/>
      <c r="C422" s="523" t="s">
        <v>4066</v>
      </c>
      <c r="D422" s="504" t="str">
        <f>VLOOKUP(C422,'Tarifa Compacta'!C:E,3,0)</f>
        <v>FCU Conductos media p. (cond. std. 4,94kW a 847m3/h ) 2t conexiones hidr. y elect. izquierdas</v>
      </c>
      <c r="E422" s="505">
        <f>VLOOKUP(C422,'Tarifa Compacta'!C:F,4,0)</f>
        <v>1298</v>
      </c>
    </row>
    <row r="423" spans="1:6" s="730" customFormat="1" ht="14.25" customHeight="1">
      <c r="A423" s="548"/>
      <c r="B423" s="508"/>
      <c r="C423" s="509" t="s">
        <v>4065</v>
      </c>
      <c r="D423" s="510" t="str">
        <f>VLOOKUP(C423,'Tarifa Compacta'!C:E,3,0)</f>
        <v>FCU Conductos media p. (cond. std. 4,94kW a 847m3/h ) 2t conexiones hidr. y elect. derechas</v>
      </c>
      <c r="E423" s="511">
        <f>VLOOKUP(C423,'Tarifa Compacta'!C:F,4,0)</f>
        <v>1298</v>
      </c>
    </row>
    <row r="424" spans="1:6" s="550" customFormat="1" ht="9.9499999999999993" customHeight="1">
      <c r="A424" s="548"/>
      <c r="B424" s="731"/>
      <c r="C424" s="732"/>
      <c r="D424" s="554"/>
      <c r="E424" s="558"/>
    </row>
    <row r="425" spans="1:6" s="248" customFormat="1" ht="39.950000000000003" customHeight="1">
      <c r="B425" s="595" t="str">
        <f>'Títulos y textos'!A167</f>
        <v>FAN COILS MEDIA PRESIÓN 2 Y 4 TUBOS, VENTILADORES EC, CONEXIONES A IZQUIERDAS Y A DERECHAS Y ELECTRÓNICA EN BANDA CONTRARIA</v>
      </c>
      <c r="C425" s="596"/>
      <c r="D425" s="597"/>
      <c r="E425" s="598"/>
    </row>
    <row r="426" spans="1:6" s="730" customFormat="1" ht="14.25" customHeight="1">
      <c r="B426" s="499" t="str">
        <f>_xlfn.XLOOKUP(C426,'Tarifa Compacta'!C:C,'Tarifa Compacta'!B:B,"",0,1)</f>
        <v>4010869419840</v>
      </c>
      <c r="C426" s="500" t="s">
        <v>1815</v>
      </c>
      <c r="D426" s="501" t="str">
        <f>VLOOKUP(C426,'Tarifa Compacta'!C:E,3,0)</f>
        <v>FCU Conductos media p. (cond. std. 4,94kW a 847m3/h ) 2t conexiones hidr. izquierdas conexiones elect. derechas</v>
      </c>
      <c r="E426" s="502">
        <f>VLOOKUP(C426,'Tarifa Compacta'!C:F,4,0)</f>
        <v>1298</v>
      </c>
    </row>
    <row r="427" spans="1:6" s="730" customFormat="1" ht="14.1" customHeight="1">
      <c r="B427" s="503" t="str">
        <f>_xlfn.XLOOKUP(C427,'Tarifa Compacta'!C:C,'Tarifa Compacta'!B:B,"",0,1)</f>
        <v>4010869419857</v>
      </c>
      <c r="C427" s="523" t="s">
        <v>1816</v>
      </c>
      <c r="D427" s="504" t="str">
        <f>VLOOKUP(C427,'Tarifa Compacta'!C:E,3,0)</f>
        <v>FCU Conductos media p. (cond. std. 4,94kW a 847m3/h ) 2t conexiones hidr. derechas conexiones elect. Izquierdas</v>
      </c>
      <c r="E427" s="505">
        <f>VLOOKUP(C427,'Tarifa Compacta'!C:F,4,0)</f>
        <v>1298</v>
      </c>
    </row>
    <row r="428" spans="1:6" s="730" customFormat="1" ht="14.1" customHeight="1">
      <c r="A428" s="548"/>
      <c r="B428" s="503" t="str">
        <f>_xlfn.XLOOKUP(C428,'Tarifa Compacta'!C:C,'Tarifa Compacta'!B:B,"",0,1)</f>
        <v>4010869419864</v>
      </c>
      <c r="C428" s="523" t="s">
        <v>1817</v>
      </c>
      <c r="D428" s="504" t="str">
        <f>VLOOKUP(C428,'Tarifa Compacta'!C:E,3,0)</f>
        <v>FCU Conductos media p. (cond. std. 4,94kW a 847m3/h ) 4t conexiones hidr. izquierdas conexiones elect. derechas</v>
      </c>
      <c r="E428" s="505">
        <f>VLOOKUP(C428,'Tarifa Compacta'!C:F,4,0)</f>
        <v>1388</v>
      </c>
    </row>
    <row r="429" spans="1:6" s="730" customFormat="1" ht="14.1" customHeight="1">
      <c r="A429" s="548"/>
      <c r="B429" s="508" t="str">
        <f>_xlfn.XLOOKUP(C429,'Tarifa Compacta'!C:C,'Tarifa Compacta'!B:B,"",0,1)</f>
        <v>4010869419871</v>
      </c>
      <c r="C429" s="509" t="s">
        <v>1818</v>
      </c>
      <c r="D429" s="510" t="str">
        <f>VLOOKUP(C429,'Tarifa Compacta'!C:E,3,0)</f>
        <v>FCU Conductos media p. (cond. std. 4,94kW a 847m3/h ) 4t conexiones hidr. derechas conexiones elect. izquierdas</v>
      </c>
      <c r="E429" s="511">
        <f>VLOOKUP(C429,'Tarifa Compacta'!C:F,4,0)</f>
        <v>1388</v>
      </c>
    </row>
    <row r="430" spans="1:6" s="550" customFormat="1" ht="16.5">
      <c r="A430" s="548"/>
      <c r="B430" s="731"/>
      <c r="C430" s="732"/>
      <c r="D430" s="554"/>
      <c r="E430" s="558"/>
    </row>
    <row r="431" spans="1:6" ht="9.9499999999999993" customHeight="1">
      <c r="A431" s="248"/>
      <c r="B431" s="11"/>
      <c r="C431" s="12"/>
      <c r="D431" s="13"/>
      <c r="E431" s="74"/>
      <c r="F431" s="248"/>
    </row>
    <row r="432" spans="1:6" s="1" customFormat="1" ht="39.950000000000003" customHeight="1">
      <c r="A432" s="253"/>
      <c r="B432" s="595" t="str">
        <f>'Títulos y textos'!A168</f>
        <v>FAN COILS DE CONDUCTOS DE ALTA PRESIÓN</v>
      </c>
      <c r="C432" s="595"/>
      <c r="D432" s="597"/>
      <c r="E432" s="729"/>
      <c r="F432" s="253"/>
    </row>
    <row r="433" spans="1:6" ht="9.9499999999999993" customHeight="1">
      <c r="A433" s="248"/>
      <c r="B433" s="11"/>
      <c r="C433" s="12"/>
      <c r="D433" s="13"/>
      <c r="E433" s="74"/>
      <c r="F433" s="248"/>
    </row>
    <row r="434" spans="1:6" s="248" customFormat="1" ht="39.950000000000003" customHeight="1">
      <c r="B434" s="595" t="str">
        <f>'Títulos y textos'!A169</f>
        <v>FAN COILS CONDUCTO DE ALTA PRESIÓN 2 TUBOS, VENTILADOR AC Y CONEXIONES A IZQUIERDAS</v>
      </c>
      <c r="C434" s="596"/>
      <c r="D434" s="597"/>
      <c r="E434" s="598"/>
    </row>
    <row r="435" spans="1:6" s="730" customFormat="1" ht="14.1" customHeight="1">
      <c r="B435" s="499" t="str">
        <f>_xlfn.XLOOKUP(C435,'Tarifa Compacta'!C:C,'Tarifa Compacta'!B:B,"",0,1)</f>
        <v>4010869419888</v>
      </c>
      <c r="C435" s="500" t="s">
        <v>1819</v>
      </c>
      <c r="D435" s="501" t="str">
        <f>VLOOKUP(C435,'Tarifa Compacta'!C:E,3,0)</f>
        <v>FCU Conductos alta p. 2t, vent. AC y con. hidr. izda. (condiciones estándar 1,88kW a 274m3/h)</v>
      </c>
      <c r="E435" s="502">
        <f>VLOOKUP(C435,'Tarifa Compacta'!C:F,4,0)</f>
        <v>1330</v>
      </c>
    </row>
    <row r="436" spans="1:6" s="730" customFormat="1" ht="14.1" customHeight="1">
      <c r="B436" s="503" t="str">
        <f>_xlfn.XLOOKUP(C436,'Tarifa Compacta'!C:C,'Tarifa Compacta'!B:B,"",0,1)</f>
        <v>4010869419895</v>
      </c>
      <c r="C436" s="523" t="s">
        <v>1820</v>
      </c>
      <c r="D436" s="504" t="str">
        <f>VLOOKUP(C436,'Tarifa Compacta'!C:E,3,0)</f>
        <v>FCU Conductos alta p. 2t, vent. AC y con. hidr. izda. (condiciones estándar 2,28kW a 357m3/h)</v>
      </c>
      <c r="E436" s="505">
        <f>VLOOKUP(C436,'Tarifa Compacta'!C:F,4,0)</f>
        <v>1661</v>
      </c>
    </row>
    <row r="437" spans="1:6" s="730" customFormat="1" ht="14.1" customHeight="1">
      <c r="B437" s="503" t="str">
        <f>_xlfn.XLOOKUP(C437,'Tarifa Compacta'!C:C,'Tarifa Compacta'!B:B,"",0,1)</f>
        <v>4010869419901</v>
      </c>
      <c r="C437" s="523" t="s">
        <v>1821</v>
      </c>
      <c r="D437" s="504" t="str">
        <f>VLOOKUP(C437,'Tarifa Compacta'!C:E,3,0)</f>
        <v>FCU Conductos alta p. 2t, vent. AC y con. hidr. izda. (condiciones estándar 3,16kW a 486m3/h)</v>
      </c>
      <c r="E437" s="505">
        <f>VLOOKUP(C437,'Tarifa Compacta'!C:F,4,0)</f>
        <v>1812</v>
      </c>
    </row>
    <row r="438" spans="1:6" s="730" customFormat="1" ht="14.1" customHeight="1">
      <c r="B438" s="503" t="str">
        <f>_xlfn.XLOOKUP(C438,'Tarifa Compacta'!C:C,'Tarifa Compacta'!B:B,"",0,1)</f>
        <v>4010869419918</v>
      </c>
      <c r="C438" s="523" t="s">
        <v>1822</v>
      </c>
      <c r="D438" s="504" t="str">
        <f>VLOOKUP(C438,'Tarifa Compacta'!C:E,3,0)</f>
        <v>FCU Conductos alta p. 2t, vent. AC y con. hidr. izda. (condiciones estándar 4,33kW a 640m3/h)</v>
      </c>
      <c r="E438" s="505">
        <f>VLOOKUP(C438,'Tarifa Compacta'!C:F,4,0)</f>
        <v>1916</v>
      </c>
    </row>
    <row r="439" spans="1:6" s="730" customFormat="1" ht="14.1" customHeight="1">
      <c r="A439" s="548"/>
      <c r="B439" s="503" t="str">
        <f>_xlfn.XLOOKUP(C439,'Tarifa Compacta'!C:C,'Tarifa Compacta'!B:B,"",0,1)</f>
        <v>4010869419925</v>
      </c>
      <c r="C439" s="523" t="s">
        <v>1823</v>
      </c>
      <c r="D439" s="504" t="str">
        <f>VLOOKUP(C439,'Tarifa Compacta'!C:E,3,0)</f>
        <v>FCU Conductos alta p. 2t, vent. AC y con. hidr. izda. (condiciones estándar 5,84kW a 893m3/h)</v>
      </c>
      <c r="E439" s="505">
        <f>VLOOKUP(C439,'Tarifa Compacta'!C:F,4,0)</f>
        <v>2116</v>
      </c>
    </row>
    <row r="440" spans="1:6" s="730" customFormat="1" ht="14.1" customHeight="1">
      <c r="A440" s="548"/>
      <c r="B440" s="508" t="str">
        <f>_xlfn.XLOOKUP(C440,'Tarifa Compacta'!C:C,'Tarifa Compacta'!B:B,"",0,1)</f>
        <v>4010869419932</v>
      </c>
      <c r="C440" s="509" t="s">
        <v>1824</v>
      </c>
      <c r="D440" s="510" t="str">
        <f>VLOOKUP(C440,'Tarifa Compacta'!C:E,3,0)</f>
        <v>FCU Conductos alta p. 2t, vent. AC y con. hidr. izda. (condiciones estándar 6,12kW a 680m3/h)</v>
      </c>
      <c r="E440" s="511">
        <f>VLOOKUP(C440,'Tarifa Compacta'!C:F,4,0)</f>
        <v>2254</v>
      </c>
    </row>
    <row r="441" spans="1:6" s="550" customFormat="1" ht="16.5">
      <c r="A441" s="548"/>
      <c r="B441" s="731"/>
      <c r="C441" s="732"/>
      <c r="D441" s="554"/>
      <c r="E441" s="558"/>
    </row>
    <row r="442" spans="1:6" s="248" customFormat="1" ht="39.950000000000003" customHeight="1">
      <c r="B442" s="595" t="str">
        <f>'Títulos y textos'!A170</f>
        <v>FAN COILS CONDUCTO DE ALTA PRESIÓN 2 TUBOS, VENTILADOR AC Y CONEXIONES A DERECHAS</v>
      </c>
      <c r="C442" s="596"/>
      <c r="D442" s="597"/>
      <c r="E442" s="598"/>
    </row>
    <row r="443" spans="1:6" s="730" customFormat="1" ht="14.1" customHeight="1">
      <c r="B443" s="499" t="str">
        <f>_xlfn.XLOOKUP(C443,'Tarifa Compacta'!C:C,'Tarifa Compacta'!B:B,"",0,1)</f>
        <v>4010869419949</v>
      </c>
      <c r="C443" s="500" t="s">
        <v>1825</v>
      </c>
      <c r="D443" s="501" t="str">
        <f>VLOOKUP(C443,'Tarifa Compacta'!C:E,3,0)</f>
        <v>FCU Conductos alta p. 2t, vent. AC y con. hidr. dcha. (condiciones estándar 1,88kW a 274m3/h)</v>
      </c>
      <c r="E443" s="502">
        <f>VLOOKUP(C443,'Tarifa Compacta'!C:F,4,0)</f>
        <v>1330</v>
      </c>
    </row>
    <row r="444" spans="1:6" s="730" customFormat="1" ht="14.1" customHeight="1">
      <c r="B444" s="503" t="str">
        <f>_xlfn.XLOOKUP(C444,'Tarifa Compacta'!C:C,'Tarifa Compacta'!B:B,"",0,1)</f>
        <v>4010869419956</v>
      </c>
      <c r="C444" s="523" t="s">
        <v>1826</v>
      </c>
      <c r="D444" s="504" t="str">
        <f>VLOOKUP(C444,'Tarifa Compacta'!C:E,3,0)</f>
        <v>FCU Conductos alta p. 2t, vent. AC y con. hidr. dcha. (condiciones estándar 2,28kW a 357m3/h)</v>
      </c>
      <c r="E444" s="505">
        <f>VLOOKUP(C444,'Tarifa Compacta'!C:F,4,0)</f>
        <v>1661</v>
      </c>
    </row>
    <row r="445" spans="1:6" s="730" customFormat="1" ht="14.1" customHeight="1">
      <c r="B445" s="503" t="str">
        <f>_xlfn.XLOOKUP(C445,'Tarifa Compacta'!C:C,'Tarifa Compacta'!B:B,"",0,1)</f>
        <v>4010869419963</v>
      </c>
      <c r="C445" s="523" t="s">
        <v>1827</v>
      </c>
      <c r="D445" s="504" t="str">
        <f>VLOOKUP(C445,'Tarifa Compacta'!C:E,3,0)</f>
        <v>FCU Conductos alta p. 2t, vent. AC y con. hidr. dcha. (condiciones estándar 3,16kW a 486m3/h)</v>
      </c>
      <c r="E445" s="505">
        <f>VLOOKUP(C445,'Tarifa Compacta'!C:F,4,0)</f>
        <v>1812</v>
      </c>
    </row>
    <row r="446" spans="1:6" s="730" customFormat="1" ht="14.1" customHeight="1">
      <c r="B446" s="503" t="str">
        <f>_xlfn.XLOOKUP(C446,'Tarifa Compacta'!C:C,'Tarifa Compacta'!B:B,"",0,1)</f>
        <v>4010869419970</v>
      </c>
      <c r="C446" s="523" t="s">
        <v>1828</v>
      </c>
      <c r="D446" s="504" t="str">
        <f>VLOOKUP(C446,'Tarifa Compacta'!C:E,3,0)</f>
        <v>FCU Conductos alta p. 2t, vent. AC y con. hidr. dcha. (condiciones estándar 4,33kW a 640m3/h)</v>
      </c>
      <c r="E446" s="505">
        <f>VLOOKUP(C446,'Tarifa Compacta'!C:F,4,0)</f>
        <v>1916</v>
      </c>
    </row>
    <row r="447" spans="1:6" s="730" customFormat="1" ht="14.1" customHeight="1">
      <c r="A447" s="548"/>
      <c r="B447" s="503" t="str">
        <f>_xlfn.XLOOKUP(C447,'Tarifa Compacta'!C:C,'Tarifa Compacta'!B:B,"",0,1)</f>
        <v>4010869419987</v>
      </c>
      <c r="C447" s="523" t="s">
        <v>1829</v>
      </c>
      <c r="D447" s="504" t="str">
        <f>VLOOKUP(C447,'Tarifa Compacta'!C:E,3,0)</f>
        <v>FCU Conductos alta p. 2t, vent. AC y con. hidr. dcha. (condiciones estándar 5,84kW a 893m3/h)</v>
      </c>
      <c r="E447" s="505">
        <f>VLOOKUP(C447,'Tarifa Compacta'!C:F,4,0)</f>
        <v>2116</v>
      </c>
    </row>
    <row r="448" spans="1:6" s="730" customFormat="1" ht="14.1" customHeight="1">
      <c r="A448" s="548"/>
      <c r="B448" s="508" t="str">
        <f>_xlfn.XLOOKUP(C448,'Tarifa Compacta'!C:C,'Tarifa Compacta'!B:B,"",0,1)</f>
        <v>4010869419994</v>
      </c>
      <c r="C448" s="509" t="s">
        <v>1830</v>
      </c>
      <c r="D448" s="510" t="str">
        <f>VLOOKUP(C448,'Tarifa Compacta'!C:E,3,0)</f>
        <v>FCU Conductos alta p. 2t, vent. AC y con. hidr. dcha. (condiciones estándar 6,12kW a 680m3/h)</v>
      </c>
      <c r="E448" s="511">
        <f>VLOOKUP(C448,'Tarifa Compacta'!C:F,4,0)</f>
        <v>2254</v>
      </c>
    </row>
    <row r="449" spans="1:5" s="550" customFormat="1" ht="16.5">
      <c r="A449" s="548"/>
      <c r="B449" s="731"/>
      <c r="C449" s="732"/>
      <c r="D449" s="554"/>
      <c r="E449" s="558"/>
    </row>
    <row r="450" spans="1:5" s="248" customFormat="1" ht="39.950000000000003" customHeight="1">
      <c r="B450" s="595" t="str">
        <f>'Títulos y textos'!A171</f>
        <v>FAN COILS CONDUCTO DE ALTA PRESIÓN 2 TUBOS, VENTILADOR EC Y CONEXIONES A IZQUIERDAS</v>
      </c>
      <c r="C450" s="596"/>
      <c r="D450" s="597"/>
      <c r="E450" s="598"/>
    </row>
    <row r="451" spans="1:5" s="730" customFormat="1" ht="14.1" customHeight="1">
      <c r="B451" s="499" t="str">
        <f>_xlfn.XLOOKUP(C451,'Tarifa Compacta'!C:C,'Tarifa Compacta'!B:B,"",0,1)</f>
        <v>4010869420006</v>
      </c>
      <c r="C451" s="500" t="s">
        <v>1831</v>
      </c>
      <c r="D451" s="501" t="str">
        <f>VLOOKUP(C451,'Tarifa Compacta'!C:E,3,0)</f>
        <v>FCU Conductos alta p. 2t, vent. EC y con. hidr. izda. (condiciones estándar 1,88kW a 274m3/h)</v>
      </c>
      <c r="E451" s="502">
        <f>VLOOKUP(C451,'Tarifa Compacta'!C:F,4,0)</f>
        <v>1623</v>
      </c>
    </row>
    <row r="452" spans="1:5" s="730" customFormat="1" ht="14.1" customHeight="1">
      <c r="B452" s="503" t="str">
        <f>_xlfn.XLOOKUP(C452,'Tarifa Compacta'!C:C,'Tarifa Compacta'!B:B,"",0,1)</f>
        <v>4010869420013</v>
      </c>
      <c r="C452" s="523" t="s">
        <v>1832</v>
      </c>
      <c r="D452" s="504" t="str">
        <f>VLOOKUP(C452,'Tarifa Compacta'!C:E,3,0)</f>
        <v>FCU Conductos alta p. 2t, vent. EC y con. hidr. izda. (condiciones estándar 2,28kW a 357m3/h)</v>
      </c>
      <c r="E452" s="505">
        <f>VLOOKUP(C452,'Tarifa Compacta'!C:F,4,0)</f>
        <v>2351</v>
      </c>
    </row>
    <row r="453" spans="1:5" s="730" customFormat="1" ht="14.1" customHeight="1">
      <c r="B453" s="503" t="str">
        <f>_xlfn.XLOOKUP(C453,'Tarifa Compacta'!C:C,'Tarifa Compacta'!B:B,"",0,1)</f>
        <v>4010869420020</v>
      </c>
      <c r="C453" s="523" t="s">
        <v>1833</v>
      </c>
      <c r="D453" s="504" t="str">
        <f>VLOOKUP(C453,'Tarifa Compacta'!C:E,3,0)</f>
        <v>FCU Conductos alta p. 2t, vent. EC y con. hidr. izda. (condiciones estándar 3,16kW a 486m3/h)</v>
      </c>
      <c r="E453" s="505">
        <f>VLOOKUP(C453,'Tarifa Compacta'!C:F,4,0)</f>
        <v>2502</v>
      </c>
    </row>
    <row r="454" spans="1:5" s="730" customFormat="1" ht="14.1" customHeight="1">
      <c r="B454" s="503" t="str">
        <f>_xlfn.XLOOKUP(C454,'Tarifa Compacta'!C:C,'Tarifa Compacta'!B:B,"",0,1)</f>
        <v>4010869420037</v>
      </c>
      <c r="C454" s="523" t="s">
        <v>1834</v>
      </c>
      <c r="D454" s="504" t="str">
        <f>VLOOKUP(C454,'Tarifa Compacta'!C:E,3,0)</f>
        <v>FCU Conductos alta p. 2t, vent. EC y con. hidr. izda. (condiciones estándar 4,33kW a 640m3/h)</v>
      </c>
      <c r="E454" s="505">
        <f>VLOOKUP(C454,'Tarifa Compacta'!C:F,4,0)</f>
        <v>2606</v>
      </c>
    </row>
    <row r="455" spans="1:5" s="730" customFormat="1" ht="14.1" customHeight="1">
      <c r="A455" s="548"/>
      <c r="B455" s="503" t="str">
        <f>_xlfn.XLOOKUP(C455,'Tarifa Compacta'!C:C,'Tarifa Compacta'!B:B,"",0,1)</f>
        <v>4010869420044</v>
      </c>
      <c r="C455" s="523" t="s">
        <v>1835</v>
      </c>
      <c r="D455" s="504" t="str">
        <f>VLOOKUP(C455,'Tarifa Compacta'!C:E,3,0)</f>
        <v>FCU Conductos alta p. 2t, vent. EC y con. hidr. izda. (condiciones estándar 5,84kW a 893m3/h)</v>
      </c>
      <c r="E455" s="505">
        <f>VLOOKUP(C455,'Tarifa Compacta'!C:F,4,0)</f>
        <v>2806</v>
      </c>
    </row>
    <row r="456" spans="1:5" s="730" customFormat="1" ht="14.1" customHeight="1">
      <c r="A456" s="548"/>
      <c r="B456" s="508" t="str">
        <f>_xlfn.XLOOKUP(C456,'Tarifa Compacta'!C:C,'Tarifa Compacta'!B:B,"",0,1)</f>
        <v>4010869420051</v>
      </c>
      <c r="C456" s="509" t="s">
        <v>1836</v>
      </c>
      <c r="D456" s="510" t="str">
        <f>VLOOKUP(C456,'Tarifa Compacta'!C:E,3,0)</f>
        <v>FCU Conductos alta p. 2t, vent. EC y con. hidr. izda. (condiciones estándar 6,12kW a 680m3/h)</v>
      </c>
      <c r="E456" s="511">
        <f>VLOOKUP(C456,'Tarifa Compacta'!C:F,4,0)</f>
        <v>2944</v>
      </c>
    </row>
    <row r="457" spans="1:5" s="550" customFormat="1" ht="16.5">
      <c r="A457" s="548"/>
      <c r="B457" s="731"/>
      <c r="C457" s="732"/>
      <c r="D457" s="554"/>
      <c r="E457" s="558"/>
    </row>
    <row r="458" spans="1:5" s="248" customFormat="1" ht="39.950000000000003" customHeight="1">
      <c r="B458" s="595" t="str">
        <f>'Títulos y textos'!A172</f>
        <v>FAN COILS CONDUCTO DE ALTA PRESIÓN 2 TUBOS, VENTILADOR EC Y CONEXIONES A DERECHAS</v>
      </c>
      <c r="C458" s="596"/>
      <c r="D458" s="597"/>
      <c r="E458" s="598"/>
    </row>
    <row r="459" spans="1:5" s="730" customFormat="1" ht="14.1" customHeight="1">
      <c r="B459" s="499" t="str">
        <f>_xlfn.XLOOKUP(C459,'Tarifa Compacta'!C:C,'Tarifa Compacta'!B:B,"",0,1)</f>
        <v>4010869420068</v>
      </c>
      <c r="C459" s="500" t="s">
        <v>1837</v>
      </c>
      <c r="D459" s="501" t="str">
        <f>VLOOKUP(C459,'Tarifa Compacta'!C:E,3,0)</f>
        <v>FCU Conductos alta p. 2t, vent. EC y con. hidr. dcha. (condiciones estándar 1,88kW a 274m3/h)</v>
      </c>
      <c r="E459" s="502">
        <f>VLOOKUP(C459,'Tarifa Compacta'!C:F,4,0)</f>
        <v>1623</v>
      </c>
    </row>
    <row r="460" spans="1:5" s="730" customFormat="1" ht="14.1" customHeight="1">
      <c r="B460" s="503" t="str">
        <f>_xlfn.XLOOKUP(C460,'Tarifa Compacta'!C:C,'Tarifa Compacta'!B:B,"",0,1)</f>
        <v>4010869420075</v>
      </c>
      <c r="C460" s="523" t="s">
        <v>1838</v>
      </c>
      <c r="D460" s="504" t="str">
        <f>VLOOKUP(C460,'Tarifa Compacta'!C:E,3,0)</f>
        <v>FCU Conductos alta p. 2t, vent. EC y con. hidr. dcha. (condiciones estándar 2,28kW a 357m3/h)</v>
      </c>
      <c r="E460" s="505">
        <f>VLOOKUP(C460,'Tarifa Compacta'!C:F,4,0)</f>
        <v>2351</v>
      </c>
    </row>
    <row r="461" spans="1:5" s="730" customFormat="1" ht="14.1" customHeight="1">
      <c r="B461" s="503" t="str">
        <f>_xlfn.XLOOKUP(C461,'Tarifa Compacta'!C:C,'Tarifa Compacta'!B:B,"",0,1)</f>
        <v>4010869420082</v>
      </c>
      <c r="C461" s="523" t="s">
        <v>1839</v>
      </c>
      <c r="D461" s="504" t="str">
        <f>VLOOKUP(C461,'Tarifa Compacta'!C:E,3,0)</f>
        <v>FCU Conductos alta p. 2t, vent. EC y con. hidr. dcha. (condiciones estándar 3,16kW a 486m3/h)</v>
      </c>
      <c r="E461" s="505">
        <f>VLOOKUP(C461,'Tarifa Compacta'!C:F,4,0)</f>
        <v>2502</v>
      </c>
    </row>
    <row r="462" spans="1:5" s="730" customFormat="1" ht="14.1" customHeight="1">
      <c r="B462" s="503" t="str">
        <f>_xlfn.XLOOKUP(C462,'Tarifa Compacta'!C:C,'Tarifa Compacta'!B:B,"",0,1)</f>
        <v>4010869420099</v>
      </c>
      <c r="C462" s="523" t="s">
        <v>1840</v>
      </c>
      <c r="D462" s="504" t="str">
        <f>VLOOKUP(C462,'Tarifa Compacta'!C:E,3,0)</f>
        <v>FCU Conductos alta p. 2t, vent. EC y con. hidr. dcha. (condiciones estándar 4,33kW a 640m3/h)</v>
      </c>
      <c r="E462" s="505">
        <f>VLOOKUP(C462,'Tarifa Compacta'!C:F,4,0)</f>
        <v>2606</v>
      </c>
    </row>
    <row r="463" spans="1:5" s="730" customFormat="1" ht="14.1" customHeight="1">
      <c r="A463" s="548"/>
      <c r="B463" s="503" t="str">
        <f>_xlfn.XLOOKUP(C463,'Tarifa Compacta'!C:C,'Tarifa Compacta'!B:B,"",0,1)</f>
        <v>4010869420105</v>
      </c>
      <c r="C463" s="523" t="s">
        <v>1841</v>
      </c>
      <c r="D463" s="504" t="str">
        <f>VLOOKUP(C463,'Tarifa Compacta'!C:E,3,0)</f>
        <v>FCU Conductos alta p. 2t, vent. EC y con. hidr. dcha. (condiciones estándar 5,84kW a 893m3/h)</v>
      </c>
      <c r="E463" s="505">
        <f>VLOOKUP(C463,'Tarifa Compacta'!C:F,4,0)</f>
        <v>2806</v>
      </c>
    </row>
    <row r="464" spans="1:5" s="730" customFormat="1" ht="14.1" customHeight="1">
      <c r="A464" s="548"/>
      <c r="B464" s="508" t="str">
        <f>_xlfn.XLOOKUP(C464,'Tarifa Compacta'!C:C,'Tarifa Compacta'!B:B,"",0,1)</f>
        <v>4010869420112</v>
      </c>
      <c r="C464" s="509" t="s">
        <v>1842</v>
      </c>
      <c r="D464" s="510" t="str">
        <f>VLOOKUP(C464,'Tarifa Compacta'!C:E,3,0)</f>
        <v>FCU Conductos alta p. 2t, vent. EC y con. hidr. dcha. (condiciones estándar 6,12kW a 680m3/h)</v>
      </c>
      <c r="E464" s="511">
        <f>VLOOKUP(C464,'Tarifa Compacta'!C:F,4,0)</f>
        <v>2944</v>
      </c>
    </row>
    <row r="465" spans="1:5" s="550" customFormat="1" ht="16.5">
      <c r="A465" s="548"/>
      <c r="B465" s="731"/>
      <c r="C465" s="732"/>
      <c r="D465" s="554"/>
      <c r="E465" s="558"/>
    </row>
    <row r="466" spans="1:5" s="248" customFormat="1" ht="39.950000000000003" customHeight="1">
      <c r="B466" s="595" t="str">
        <f>'Títulos y textos'!A173</f>
        <v>FAN COILS CONDUCTO DE ALTA PRESIÓN 4 TUBOS, VENTILADOR AC Y CONEXIONES A IZQUIERDAS</v>
      </c>
      <c r="C466" s="596"/>
      <c r="D466" s="597"/>
      <c r="E466" s="598"/>
    </row>
    <row r="467" spans="1:5" s="730" customFormat="1" ht="14.1" customHeight="1">
      <c r="B467" s="499" t="str">
        <f>_xlfn.XLOOKUP(C467,'Tarifa Compacta'!C:C,'Tarifa Compacta'!B:B,"",0,1)</f>
        <v>4010869420129</v>
      </c>
      <c r="C467" s="500" t="s">
        <v>1843</v>
      </c>
      <c r="D467" s="501" t="str">
        <f>VLOOKUP(C467,'Tarifa Compacta'!C:E,3,0)</f>
        <v>FCU Conductos alta p. 4t, vent. AC y con. hidr. izda. (condiciones estándar 1,88kW a 274m3/h)</v>
      </c>
      <c r="E467" s="502">
        <f>VLOOKUP(C467,'Tarifa Compacta'!C:F,4,0)</f>
        <v>1396</v>
      </c>
    </row>
    <row r="468" spans="1:5" s="730" customFormat="1" ht="14.1" customHeight="1">
      <c r="B468" s="503" t="str">
        <f>_xlfn.XLOOKUP(C468,'Tarifa Compacta'!C:C,'Tarifa Compacta'!B:B,"",0,1)</f>
        <v>4010869420136</v>
      </c>
      <c r="C468" s="523" t="s">
        <v>1844</v>
      </c>
      <c r="D468" s="504" t="str">
        <f>VLOOKUP(C468,'Tarifa Compacta'!C:E,3,0)</f>
        <v>FCU Conductos alta p. 4t, vent. AC y con. hidr. izda. (condiciones estándar 2,28kW a 357m3/h)</v>
      </c>
      <c r="E468" s="505">
        <f>VLOOKUP(C468,'Tarifa Compacta'!C:F,4,0)</f>
        <v>1776</v>
      </c>
    </row>
    <row r="469" spans="1:5" s="730" customFormat="1" ht="14.1" customHeight="1">
      <c r="B469" s="503" t="str">
        <f>_xlfn.XLOOKUP(C469,'Tarifa Compacta'!C:C,'Tarifa Compacta'!B:B,"",0,1)</f>
        <v>4010869420143</v>
      </c>
      <c r="C469" s="523" t="s">
        <v>1845</v>
      </c>
      <c r="D469" s="504" t="str">
        <f>VLOOKUP(C469,'Tarifa Compacta'!C:E,3,0)</f>
        <v>FCU Conductos alta p. 4t, vent. AC y con. hidr. izda. (condiciones estándar 3,16kW a 486m3/h)</v>
      </c>
      <c r="E469" s="505">
        <f>VLOOKUP(C469,'Tarifa Compacta'!C:F,4,0)</f>
        <v>1928</v>
      </c>
    </row>
    <row r="470" spans="1:5" s="730" customFormat="1" ht="14.1" customHeight="1">
      <c r="B470" s="503" t="str">
        <f>_xlfn.XLOOKUP(C470,'Tarifa Compacta'!C:C,'Tarifa Compacta'!B:B,"",0,1)</f>
        <v>4010869420150</v>
      </c>
      <c r="C470" s="523" t="s">
        <v>1846</v>
      </c>
      <c r="D470" s="504" t="str">
        <f>VLOOKUP(C470,'Tarifa Compacta'!C:E,3,0)</f>
        <v>FCU Conductos alta p. 4t, vent. AC y con. hidr. izda. (condiciones estándar 4,33kW a 640m3/h)</v>
      </c>
      <c r="E470" s="505">
        <f>VLOOKUP(C470,'Tarifa Compacta'!C:F,4,0)</f>
        <v>2035</v>
      </c>
    </row>
    <row r="471" spans="1:5" s="730" customFormat="1" ht="14.1" customHeight="1">
      <c r="A471" s="548"/>
      <c r="B471" s="503" t="str">
        <f>_xlfn.XLOOKUP(C471,'Tarifa Compacta'!C:C,'Tarifa Compacta'!B:B,"",0,1)</f>
        <v>4010869420167</v>
      </c>
      <c r="C471" s="523" t="s">
        <v>1847</v>
      </c>
      <c r="D471" s="504" t="str">
        <f>VLOOKUP(C471,'Tarifa Compacta'!C:E,3,0)</f>
        <v>FCU Conductos alta p. 4t, vent. AC y con. hidr. izda. (condiciones estándar 5,84kW a 893m3/h)</v>
      </c>
      <c r="E471" s="505">
        <f>VLOOKUP(C471,'Tarifa Compacta'!C:F,4,0)</f>
        <v>2232</v>
      </c>
    </row>
    <row r="472" spans="1:5" s="730" customFormat="1" ht="14.1" customHeight="1">
      <c r="A472" s="548"/>
      <c r="B472" s="508" t="str">
        <f>_xlfn.XLOOKUP(C472,'Tarifa Compacta'!C:C,'Tarifa Compacta'!B:B,"",0,1)</f>
        <v>4010869420174</v>
      </c>
      <c r="C472" s="509" t="s">
        <v>1848</v>
      </c>
      <c r="D472" s="510" t="str">
        <f>VLOOKUP(C472,'Tarifa Compacta'!C:E,3,0)</f>
        <v>FCU Conductos alta p. 4t, vent. AC y con. hidr. izda. (condiciones estándar 6,12kW a 680m3/h)</v>
      </c>
      <c r="E472" s="511">
        <f>VLOOKUP(C472,'Tarifa Compacta'!C:F,4,0)</f>
        <v>2377</v>
      </c>
    </row>
    <row r="473" spans="1:5" s="550" customFormat="1" ht="16.5">
      <c r="A473" s="548"/>
      <c r="B473" s="731"/>
      <c r="C473" s="732"/>
      <c r="D473" s="554"/>
      <c r="E473" s="558"/>
    </row>
    <row r="474" spans="1:5" s="248" customFormat="1" ht="39.950000000000003" customHeight="1">
      <c r="B474" s="595" t="str">
        <f>'Títulos y textos'!A174</f>
        <v>FAN COILS CONDUCTO DE ALTA PRESIÓN 4 TUBOS, VENTILADOR AC Y CONEXIONES A DERECHAS</v>
      </c>
      <c r="C474" s="596"/>
      <c r="D474" s="597"/>
      <c r="E474" s="598"/>
    </row>
    <row r="475" spans="1:5" s="730" customFormat="1" ht="14.1" customHeight="1">
      <c r="B475" s="499" t="str">
        <f>_xlfn.XLOOKUP(C475,'Tarifa Compacta'!C:C,'Tarifa Compacta'!B:B,"",0,1)</f>
        <v>4010869420181</v>
      </c>
      <c r="C475" s="500" t="s">
        <v>1849</v>
      </c>
      <c r="D475" s="501" t="str">
        <f>VLOOKUP(C475,'Tarifa Compacta'!C:E,3,0)</f>
        <v>FCU Conductos alta p. 4t, vent. AC y con. hidr. dcha. (condiciones estándar 1,88kW a 274m3/h)</v>
      </c>
      <c r="E475" s="502">
        <f>VLOOKUP(C475,'Tarifa Compacta'!C:F,4,0)</f>
        <v>1396</v>
      </c>
    </row>
    <row r="476" spans="1:5" s="730" customFormat="1" ht="14.1" customHeight="1">
      <c r="B476" s="503" t="str">
        <f>_xlfn.XLOOKUP(C476,'Tarifa Compacta'!C:C,'Tarifa Compacta'!B:B,"",0,1)</f>
        <v>4010869420198</v>
      </c>
      <c r="C476" s="523" t="s">
        <v>1850</v>
      </c>
      <c r="D476" s="504" t="str">
        <f>VLOOKUP(C476,'Tarifa Compacta'!C:E,3,0)</f>
        <v>FCU Conductos alta p. 4t, vent. AC y con. hidr. dcha. (condiciones estándar 2,28kW a 357m3/h)</v>
      </c>
      <c r="E476" s="505">
        <f>VLOOKUP(C476,'Tarifa Compacta'!C:F,4,0)</f>
        <v>1776</v>
      </c>
    </row>
    <row r="477" spans="1:5" s="730" customFormat="1" ht="14.1" customHeight="1">
      <c r="B477" s="503" t="str">
        <f>_xlfn.XLOOKUP(C477,'Tarifa Compacta'!C:C,'Tarifa Compacta'!B:B,"",0,1)</f>
        <v>4010869420204</v>
      </c>
      <c r="C477" s="523" t="s">
        <v>1851</v>
      </c>
      <c r="D477" s="504" t="str">
        <f>VLOOKUP(C477,'Tarifa Compacta'!C:E,3,0)</f>
        <v>FCU Conductos alta p. 4t, vent. AC y con. hidr. dcha. (condiciones estándar 3,16kW a 486m3/h)</v>
      </c>
      <c r="E477" s="505">
        <f>VLOOKUP(C477,'Tarifa Compacta'!C:F,4,0)</f>
        <v>1928</v>
      </c>
    </row>
    <row r="478" spans="1:5" s="730" customFormat="1" ht="14.1" customHeight="1">
      <c r="B478" s="503" t="str">
        <f>_xlfn.XLOOKUP(C478,'Tarifa Compacta'!C:C,'Tarifa Compacta'!B:B,"",0,1)</f>
        <v>4010869420211</v>
      </c>
      <c r="C478" s="523" t="s">
        <v>1852</v>
      </c>
      <c r="D478" s="504" t="str">
        <f>VLOOKUP(C478,'Tarifa Compacta'!C:E,3,0)</f>
        <v>FCU Conductos alta p. 4t, vent. AC y con. hidr. dcha. (condiciones estándar 4,33kW a 640m3/h)</v>
      </c>
      <c r="E478" s="505">
        <f>VLOOKUP(C478,'Tarifa Compacta'!C:F,4,0)</f>
        <v>2035</v>
      </c>
    </row>
    <row r="479" spans="1:5" s="730" customFormat="1" ht="14.1" customHeight="1">
      <c r="A479" s="548"/>
      <c r="B479" s="503" t="str">
        <f>_xlfn.XLOOKUP(C479,'Tarifa Compacta'!C:C,'Tarifa Compacta'!B:B,"",0,1)</f>
        <v>4010869420228</v>
      </c>
      <c r="C479" s="523" t="s">
        <v>1853</v>
      </c>
      <c r="D479" s="504" t="str">
        <f>VLOOKUP(C479,'Tarifa Compacta'!C:E,3,0)</f>
        <v>FCU Conductos alta p. 4t, vent. AC y con. hidr. dcha. (condiciones estándar 5,84kW a 893m3/h)</v>
      </c>
      <c r="E479" s="505">
        <f>VLOOKUP(C479,'Tarifa Compacta'!C:F,4,0)</f>
        <v>2232</v>
      </c>
    </row>
    <row r="480" spans="1:5" s="730" customFormat="1" ht="14.1" customHeight="1">
      <c r="A480" s="548"/>
      <c r="B480" s="508" t="str">
        <f>_xlfn.XLOOKUP(C480,'Tarifa Compacta'!C:C,'Tarifa Compacta'!B:B,"",0,1)</f>
        <v>4010869420235</v>
      </c>
      <c r="C480" s="509" t="s">
        <v>1854</v>
      </c>
      <c r="D480" s="510" t="str">
        <f>VLOOKUP(C480,'Tarifa Compacta'!C:E,3,0)</f>
        <v>FCU Conductos alta p. 4t, vent. AC y con. hidr. dcha. (condiciones estándar 6,12kW a 680m3/h)</v>
      </c>
      <c r="E480" s="511">
        <f>VLOOKUP(C480,'Tarifa Compacta'!C:F,4,0)</f>
        <v>2377</v>
      </c>
    </row>
    <row r="481" spans="1:5" s="550" customFormat="1" ht="16.5">
      <c r="A481" s="548"/>
      <c r="B481" s="731"/>
      <c r="C481" s="732"/>
      <c r="D481" s="554"/>
      <c r="E481" s="558"/>
    </row>
    <row r="482" spans="1:5" s="248" customFormat="1" ht="39.950000000000003" customHeight="1">
      <c r="B482" s="595" t="str">
        <f>'Títulos y textos'!A175</f>
        <v>FAN COILS CONDUCTO DE ALTA PRESIÓN 4 TUBOS, VENTILADOR EC Y CONEXIONES A IZQUIERDAS</v>
      </c>
      <c r="C482" s="596"/>
      <c r="D482" s="597"/>
      <c r="E482" s="598"/>
    </row>
    <row r="483" spans="1:5" s="730" customFormat="1" ht="14.1" customHeight="1">
      <c r="B483" s="499" t="str">
        <f>_xlfn.XLOOKUP(C483,'Tarifa Compacta'!C:C,'Tarifa Compacta'!B:B,"",0,1)</f>
        <v>4010869420242</v>
      </c>
      <c r="C483" s="500" t="s">
        <v>1855</v>
      </c>
      <c r="D483" s="501" t="str">
        <f>VLOOKUP(C483,'Tarifa Compacta'!C:E,3,0)</f>
        <v>FCU Conductos alta p. 4t, vent. EC y con. hidr. izda. (condiciones estándar 1,88kW a 274m3/h)</v>
      </c>
      <c r="E483" s="502">
        <f>VLOOKUP(C483,'Tarifa Compacta'!C:F,4,0)</f>
        <v>1689</v>
      </c>
    </row>
    <row r="484" spans="1:5" s="730" customFormat="1" ht="14.1" customHeight="1">
      <c r="B484" s="503" t="str">
        <f>_xlfn.XLOOKUP(C484,'Tarifa Compacta'!C:C,'Tarifa Compacta'!B:B,"",0,1)</f>
        <v>4010869420259</v>
      </c>
      <c r="C484" s="523" t="s">
        <v>1856</v>
      </c>
      <c r="D484" s="504" t="str">
        <f>VLOOKUP(C484,'Tarifa Compacta'!C:E,3,0)</f>
        <v>FCU Conductos alta p. 4t, vent. EC y con. hidr. izda. (condiciones estándar 2,28kW a 357m3/h)</v>
      </c>
      <c r="E484" s="505">
        <f>VLOOKUP(C484,'Tarifa Compacta'!C:F,4,0)</f>
        <v>2466</v>
      </c>
    </row>
    <row r="485" spans="1:5" s="730" customFormat="1" ht="14.1" customHeight="1">
      <c r="B485" s="503" t="str">
        <f>_xlfn.XLOOKUP(C485,'Tarifa Compacta'!C:C,'Tarifa Compacta'!B:B,"",0,1)</f>
        <v>4010869420266</v>
      </c>
      <c r="C485" s="523" t="s">
        <v>1857</v>
      </c>
      <c r="D485" s="504" t="str">
        <f>VLOOKUP(C485,'Tarifa Compacta'!C:E,3,0)</f>
        <v>FCU Conductos alta p. 4t, vent. EC y con. hidr. izda. (condiciones estándar 3,16kW a 486m3/h)</v>
      </c>
      <c r="E485" s="505">
        <f>VLOOKUP(C485,'Tarifa Compacta'!C:F,4,0)</f>
        <v>2618</v>
      </c>
    </row>
    <row r="486" spans="1:5" s="730" customFormat="1" ht="14.1" customHeight="1">
      <c r="B486" s="503" t="str">
        <f>_xlfn.XLOOKUP(C486,'Tarifa Compacta'!C:C,'Tarifa Compacta'!B:B,"",0,1)</f>
        <v>4010869420273</v>
      </c>
      <c r="C486" s="523" t="s">
        <v>1858</v>
      </c>
      <c r="D486" s="504" t="str">
        <f>VLOOKUP(C486,'Tarifa Compacta'!C:E,3,0)</f>
        <v>FCU Conductos alta p. 4t, vent. EC y con. hidr. izda. (condiciones estándar 4,33kW a 640m3/h)</v>
      </c>
      <c r="E486" s="505">
        <f>VLOOKUP(C486,'Tarifa Compacta'!C:F,4,0)</f>
        <v>2725</v>
      </c>
    </row>
    <row r="487" spans="1:5" s="730" customFormat="1" ht="14.1" customHeight="1">
      <c r="A487" s="548"/>
      <c r="B487" s="503" t="str">
        <f>_xlfn.XLOOKUP(C487,'Tarifa Compacta'!C:C,'Tarifa Compacta'!B:B,"",0,1)</f>
        <v>4010869420280</v>
      </c>
      <c r="C487" s="523" t="s">
        <v>1859</v>
      </c>
      <c r="D487" s="504" t="str">
        <f>VLOOKUP(C487,'Tarifa Compacta'!C:E,3,0)</f>
        <v>FCU Conductos alta p. 4t, vent. EC y con. hidr. izda. (condiciones estándar 5,84kW a 893m3/h)</v>
      </c>
      <c r="E487" s="505">
        <f>VLOOKUP(C487,'Tarifa Compacta'!C:F,4,0)</f>
        <v>2922</v>
      </c>
    </row>
    <row r="488" spans="1:5" s="730" customFormat="1" ht="14.1" customHeight="1">
      <c r="A488" s="548"/>
      <c r="B488" s="508" t="str">
        <f>_xlfn.XLOOKUP(C488,'Tarifa Compacta'!C:C,'Tarifa Compacta'!B:B,"",0,1)</f>
        <v>4010869420297</v>
      </c>
      <c r="C488" s="509" t="s">
        <v>1860</v>
      </c>
      <c r="D488" s="510" t="str">
        <f>VLOOKUP(C488,'Tarifa Compacta'!C:E,3,0)</f>
        <v>FCU Conductos alta p. 4t, vent. EC y con. hidr. izda. (condiciones estándar 6,12kW a 680m3/h)</v>
      </c>
      <c r="E488" s="511">
        <f>VLOOKUP(C488,'Tarifa Compacta'!C:F,4,0)</f>
        <v>3067</v>
      </c>
    </row>
    <row r="489" spans="1:5" s="550" customFormat="1" ht="16.5">
      <c r="A489" s="548"/>
      <c r="B489" s="731"/>
      <c r="C489" s="732"/>
      <c r="D489" s="554"/>
      <c r="E489" s="558"/>
    </row>
    <row r="490" spans="1:5" s="248" customFormat="1" ht="39.950000000000003" customHeight="1">
      <c r="B490" s="595" t="str">
        <f>'Títulos y textos'!A176</f>
        <v>FAN COILS CONDUCTO DE ALTA PRESIÓN 4 TUBOS, VENTILADOR EC Y CONEXIONES A DERECHAS</v>
      </c>
      <c r="C490" s="596"/>
      <c r="D490" s="597"/>
      <c r="E490" s="598"/>
    </row>
    <row r="491" spans="1:5" s="730" customFormat="1" ht="14.1" customHeight="1">
      <c r="B491" s="499" t="str">
        <f>_xlfn.XLOOKUP(C491,'Tarifa Compacta'!C:C,'Tarifa Compacta'!B:B,"",0,1)</f>
        <v>4010869420303</v>
      </c>
      <c r="C491" s="500" t="s">
        <v>1861</v>
      </c>
      <c r="D491" s="501" t="str">
        <f>VLOOKUP(C491,'Tarifa Compacta'!C:E,3,0)</f>
        <v>FCU Conductos alta p. 4t, vent. EC y con. hidr. dcha. (condiciones estándar 1,88kW a 274m3/h)</v>
      </c>
      <c r="E491" s="502">
        <f>VLOOKUP(C491,'Tarifa Compacta'!C:F,4,0)</f>
        <v>1689</v>
      </c>
    </row>
    <row r="492" spans="1:5" s="730" customFormat="1" ht="14.1" customHeight="1">
      <c r="B492" s="503" t="str">
        <f>_xlfn.XLOOKUP(C492,'Tarifa Compacta'!C:C,'Tarifa Compacta'!B:B,"",0,1)</f>
        <v>4010869420310</v>
      </c>
      <c r="C492" s="523" t="s">
        <v>1862</v>
      </c>
      <c r="D492" s="504" t="str">
        <f>VLOOKUP(C492,'Tarifa Compacta'!C:E,3,0)</f>
        <v>FCU Conductos alta p. 4t, vent. EC y con. hidr. dcha. (condiciones estándar 2,28kW a 357m3/h)</v>
      </c>
      <c r="E492" s="505">
        <f>VLOOKUP(C492,'Tarifa Compacta'!C:F,4,0)</f>
        <v>2466</v>
      </c>
    </row>
    <row r="493" spans="1:5" s="730" customFormat="1" ht="14.1" customHeight="1">
      <c r="B493" s="503" t="str">
        <f>_xlfn.XLOOKUP(C493,'Tarifa Compacta'!C:C,'Tarifa Compacta'!B:B,"",0,1)</f>
        <v>4010869420327</v>
      </c>
      <c r="C493" s="523" t="s">
        <v>1863</v>
      </c>
      <c r="D493" s="504" t="str">
        <f>VLOOKUP(C493,'Tarifa Compacta'!C:E,3,0)</f>
        <v>FCU Conductos alta p. 4t, vent. EC y con. hidr. dcha. (condiciones estándar 3,16kW a 486m3/h)</v>
      </c>
      <c r="E493" s="505">
        <f>VLOOKUP(C493,'Tarifa Compacta'!C:F,4,0)</f>
        <v>2618</v>
      </c>
    </row>
    <row r="494" spans="1:5" s="730" customFormat="1" ht="14.1" customHeight="1">
      <c r="B494" s="503" t="str">
        <f>_xlfn.XLOOKUP(C494,'Tarifa Compacta'!C:C,'Tarifa Compacta'!B:B,"",0,1)</f>
        <v>4010869420334</v>
      </c>
      <c r="C494" s="523" t="s">
        <v>1864</v>
      </c>
      <c r="D494" s="504" t="str">
        <f>VLOOKUP(C494,'Tarifa Compacta'!C:E,3,0)</f>
        <v>FCU Conductos alta p. 4t, vent. EC y con. hidr. dcha. (condiciones estándar 4,33kW a 640m3/h)</v>
      </c>
      <c r="E494" s="505">
        <f>VLOOKUP(C494,'Tarifa Compacta'!C:F,4,0)</f>
        <v>2725</v>
      </c>
    </row>
    <row r="495" spans="1:5" s="730" customFormat="1" ht="14.1" customHeight="1">
      <c r="A495" s="548"/>
      <c r="B495" s="503" t="str">
        <f>_xlfn.XLOOKUP(C495,'Tarifa Compacta'!C:C,'Tarifa Compacta'!B:B,"",0,1)</f>
        <v>4010869420341</v>
      </c>
      <c r="C495" s="523" t="s">
        <v>1865</v>
      </c>
      <c r="D495" s="504" t="str">
        <f>VLOOKUP(C495,'Tarifa Compacta'!C:E,3,0)</f>
        <v>FCU Conductos alta p. 4t, vent. EC y con. hidr. dcha. (condiciones estándar 5,84kW a 893m3/h)</v>
      </c>
      <c r="E495" s="505">
        <f>VLOOKUP(C495,'Tarifa Compacta'!C:F,4,0)</f>
        <v>2922</v>
      </c>
    </row>
    <row r="496" spans="1:5" s="730" customFormat="1" ht="14.1" customHeight="1">
      <c r="A496" s="548"/>
      <c r="B496" s="508" t="str">
        <f>_xlfn.XLOOKUP(C496,'Tarifa Compacta'!C:C,'Tarifa Compacta'!B:B,"",0,1)</f>
        <v>4010869420358</v>
      </c>
      <c r="C496" s="509" t="s">
        <v>1866</v>
      </c>
      <c r="D496" s="510" t="str">
        <f>VLOOKUP(C496,'Tarifa Compacta'!C:E,3,0)</f>
        <v>FCU Conductos alta p. 4t, vent. EC y con. hidr. dcha. (condiciones estándar 6,12kW a 680m3/h)</v>
      </c>
      <c r="E496" s="511">
        <f>VLOOKUP(C496,'Tarifa Compacta'!C:F,4,0)</f>
        <v>3067</v>
      </c>
    </row>
    <row r="497" spans="1:6" s="550" customFormat="1" ht="16.5">
      <c r="A497" s="548"/>
      <c r="B497" s="731"/>
      <c r="C497" s="732"/>
      <c r="D497" s="554"/>
      <c r="E497" s="558"/>
    </row>
    <row r="498" spans="1:6" ht="9.9499999999999993" customHeight="1">
      <c r="A498" s="248"/>
      <c r="B498" s="11"/>
      <c r="C498" s="12"/>
      <c r="D498" s="13"/>
      <c r="E498" s="74"/>
      <c r="F498" s="248"/>
    </row>
    <row r="499" spans="1:6" s="1" customFormat="1" ht="39.950000000000003" customHeight="1">
      <c r="A499" s="253"/>
      <c r="B499" s="595" t="str">
        <f>'Títulos y textos'!A177</f>
        <v>FAN COILS CASSETTE</v>
      </c>
      <c r="C499" s="595"/>
      <c r="D499" s="597"/>
      <c r="E499" s="729"/>
      <c r="F499" s="253"/>
    </row>
    <row r="500" spans="1:6" ht="9.9499999999999993" customHeight="1">
      <c r="A500" s="248"/>
      <c r="B500" s="11"/>
      <c r="C500" s="12"/>
      <c r="D500" s="13"/>
      <c r="E500" s="74"/>
      <c r="F500" s="248"/>
    </row>
    <row r="501" spans="1:6" s="248" customFormat="1" ht="39.950000000000003" customHeight="1">
      <c r="B501" s="595" t="str">
        <f>'Títulos y textos'!A178</f>
        <v>FAN COILS CASSETTE 2 TUBOS VENTILADOR AC</v>
      </c>
      <c r="C501" s="596"/>
      <c r="D501" s="597"/>
      <c r="E501" s="598"/>
    </row>
    <row r="502" spans="1:6" s="730" customFormat="1" ht="14.1" customHeight="1">
      <c r="B502" s="499" t="str">
        <f>_xlfn.XLOOKUP(C502,'Tarifa Compacta'!C:C,'Tarifa Compacta'!B:B,"",0,1)</f>
        <v>4010869406857</v>
      </c>
      <c r="C502" s="500" t="s">
        <v>1611</v>
      </c>
      <c r="D502" s="501" t="str">
        <f>VLOOKUP(C502,'Tarifa Compacta'!C:E,3,0)</f>
        <v>FCU Cassette 2t, vent. AC (condiciones estándar 2kW a 500m3/h)</v>
      </c>
      <c r="E502" s="502">
        <f>VLOOKUP(C502,'Tarifa Compacta'!C:F,4,0)</f>
        <v>920</v>
      </c>
    </row>
    <row r="503" spans="1:6" s="730" customFormat="1" ht="14.1" customHeight="1">
      <c r="B503" s="503" t="str">
        <f>_xlfn.XLOOKUP(C503,'Tarifa Compacta'!C:C,'Tarifa Compacta'!B:B,"",0,1)</f>
        <v>4010869491150</v>
      </c>
      <c r="C503" s="523" t="s">
        <v>1612</v>
      </c>
      <c r="D503" s="504" t="str">
        <f>VLOOKUP(C503,'Tarifa Compacta'!C:E,3,0)</f>
        <v>FCU Cassette 2t, vent. AC (condiciones estándar 3kW a 550m3/h)</v>
      </c>
      <c r="E503" s="505">
        <f>VLOOKUP(C503,'Tarifa Compacta'!C:F,4,0)</f>
        <v>993</v>
      </c>
    </row>
    <row r="504" spans="1:6" s="730" customFormat="1" ht="14.1" customHeight="1">
      <c r="B504" s="503" t="str">
        <f>_xlfn.XLOOKUP(C504,'Tarifa Compacta'!C:C,'Tarifa Compacta'!B:B,"",0,1)</f>
        <v>4010869491334</v>
      </c>
      <c r="C504" s="523" t="s">
        <v>1613</v>
      </c>
      <c r="D504" s="504" t="str">
        <f>VLOOKUP(C504,'Tarifa Compacta'!C:E,3,0)</f>
        <v>FCU Cassette 2t, vent. AC (condiciones estándar 4kW a 700m3/h)</v>
      </c>
      <c r="E504" s="505">
        <f>VLOOKUP(C504,'Tarifa Compacta'!C:F,4,0)</f>
        <v>1043</v>
      </c>
    </row>
    <row r="505" spans="1:6" s="730" customFormat="1" ht="14.1" customHeight="1">
      <c r="B505" s="503" t="str">
        <f>_xlfn.XLOOKUP(C505,'Tarifa Compacta'!C:C,'Tarifa Compacta'!B:B,"",0,1)</f>
        <v>4010869405225</v>
      </c>
      <c r="C505" s="523" t="s">
        <v>1623</v>
      </c>
      <c r="D505" s="504" t="str">
        <f>VLOOKUP(C505,'Tarifa Compacta'!C:E,3,0)</f>
        <v>FCU Cassette 2t, vent. AC (condiciones estándar 5kW a 800m3/h)</v>
      </c>
      <c r="E505" s="505">
        <f>VLOOKUP(C505,'Tarifa Compacta'!C:F,4,0)</f>
        <v>1676</v>
      </c>
    </row>
    <row r="506" spans="1:6" s="730" customFormat="1" ht="14.1" customHeight="1">
      <c r="A506" s="548"/>
      <c r="B506" s="503" t="str">
        <f>_xlfn.XLOOKUP(C506,'Tarifa Compacta'!C:C,'Tarifa Compacta'!B:B,"",0,1)</f>
        <v>4010869405232</v>
      </c>
      <c r="C506" s="523" t="s">
        <v>1624</v>
      </c>
      <c r="D506" s="504" t="str">
        <f>VLOOKUP(C506,'Tarifa Compacta'!C:E,3,0)</f>
        <v>FCU Cassette 2t, vent. AC (condiciones estándar 6kW a 1000m3/h)</v>
      </c>
      <c r="E506" s="505">
        <f>VLOOKUP(C506,'Tarifa Compacta'!C:F,4,0)</f>
        <v>1715</v>
      </c>
    </row>
    <row r="507" spans="1:6" s="730" customFormat="1" ht="14.1" customHeight="1">
      <c r="A507" s="548"/>
      <c r="B507" s="508" t="str">
        <f>_xlfn.XLOOKUP(C507,'Tarifa Compacta'!C:C,'Tarifa Compacta'!B:B,"",0,1)</f>
        <v>4010869405249</v>
      </c>
      <c r="C507" s="509" t="s">
        <v>1625</v>
      </c>
      <c r="D507" s="510" t="str">
        <f>VLOOKUP(C507,'Tarifa Compacta'!C:E,3,0)</f>
        <v>FCU Cassette 2t, vent. AC (condiciones estándar 7kW a 1150m3/h)</v>
      </c>
      <c r="E507" s="511">
        <f>VLOOKUP(C507,'Tarifa Compacta'!C:F,4,0)</f>
        <v>1787</v>
      </c>
    </row>
    <row r="508" spans="1:6" s="550" customFormat="1" ht="16.5">
      <c r="A508" s="548"/>
      <c r="B508" s="731"/>
      <c r="C508" s="732"/>
      <c r="D508" s="554"/>
      <c r="E508" s="558"/>
    </row>
    <row r="509" spans="1:6" s="248" customFormat="1" ht="39.950000000000003" customHeight="1">
      <c r="B509" s="595" t="str">
        <f>'Títulos y textos'!A179</f>
        <v>FAN COILS CASSETTE 2 TUBOS VENTILADOR EC</v>
      </c>
      <c r="C509" s="596"/>
      <c r="D509" s="597"/>
      <c r="E509" s="598"/>
    </row>
    <row r="510" spans="1:6" s="730" customFormat="1" ht="14.1" customHeight="1">
      <c r="B510" s="499" t="str">
        <f>_xlfn.XLOOKUP(C510,'Tarifa Compacta'!C:C,'Tarifa Compacta'!B:B,"",0,1)</f>
        <v>4010869405126</v>
      </c>
      <c r="C510" s="500" t="s">
        <v>1614</v>
      </c>
      <c r="D510" s="501" t="str">
        <f>VLOOKUP(C510,'Tarifa Compacta'!C:E,3,0)</f>
        <v>FCU Cassette 2t, vent. EC (condiciones estándar 2kW a 500m3/h)</v>
      </c>
      <c r="E510" s="502">
        <f>VLOOKUP(C510,'Tarifa Compacta'!C:F,4,0)</f>
        <v>1113</v>
      </c>
    </row>
    <row r="511" spans="1:6" s="730" customFormat="1" ht="14.1" customHeight="1">
      <c r="B511" s="503" t="str">
        <f>_xlfn.XLOOKUP(C511,'Tarifa Compacta'!C:C,'Tarifa Compacta'!B:B,"",0,1)</f>
        <v>4010869405133</v>
      </c>
      <c r="C511" s="523" t="s">
        <v>1615</v>
      </c>
      <c r="D511" s="504" t="str">
        <f>VLOOKUP(C511,'Tarifa Compacta'!C:E,3,0)</f>
        <v>FCU Cassette 2t, vent. EC (condiciones estándar 3kW a 550m3/h)</v>
      </c>
      <c r="E511" s="505">
        <f>VLOOKUP(C511,'Tarifa Compacta'!C:F,4,0)</f>
        <v>1192</v>
      </c>
    </row>
    <row r="512" spans="1:6" s="730" customFormat="1" ht="14.1" customHeight="1">
      <c r="B512" s="503" t="str">
        <f>_xlfn.XLOOKUP(C512,'Tarifa Compacta'!C:C,'Tarifa Compacta'!B:B,"",0,1)</f>
        <v>4010869405140</v>
      </c>
      <c r="C512" s="523" t="s">
        <v>1616</v>
      </c>
      <c r="D512" s="504" t="str">
        <f>VLOOKUP(C512,'Tarifa Compacta'!C:E,3,0)</f>
        <v>FCU Cassette 2t, vent. EC (condiciones estándar 4kW a 700m3/h)</v>
      </c>
      <c r="E512" s="505">
        <f>VLOOKUP(C512,'Tarifa Compacta'!C:F,4,0)</f>
        <v>1242</v>
      </c>
    </row>
    <row r="513" spans="1:5" s="730" customFormat="1" ht="14.1" customHeight="1">
      <c r="B513" s="503" t="str">
        <f>_xlfn.XLOOKUP(C513,'Tarifa Compacta'!C:C,'Tarifa Compacta'!B:B,"",0,1)</f>
        <v>4010869405256</v>
      </c>
      <c r="C513" s="523" t="s">
        <v>1626</v>
      </c>
      <c r="D513" s="504" t="str">
        <f>VLOOKUP(C513,'Tarifa Compacta'!C:E,3,0)</f>
        <v>FCU Cassette 2t, vent. EC (condiciones estándar 5kW a 800m3/h)</v>
      </c>
      <c r="E513" s="505">
        <f>VLOOKUP(C513,'Tarifa Compacta'!C:F,4,0)</f>
        <v>1769</v>
      </c>
    </row>
    <row r="514" spans="1:5" s="730" customFormat="1" ht="14.1" customHeight="1">
      <c r="A514" s="548"/>
      <c r="B514" s="503" t="str">
        <f>_xlfn.XLOOKUP(C514,'Tarifa Compacta'!C:C,'Tarifa Compacta'!B:B,"",0,1)</f>
        <v>4010869405263</v>
      </c>
      <c r="C514" s="523" t="s">
        <v>1627</v>
      </c>
      <c r="D514" s="504" t="str">
        <f>VLOOKUP(C514,'Tarifa Compacta'!C:E,3,0)</f>
        <v>FCU Cassette 2t, vent. EC (condiciones estándar 6kW a 1000m3/h)</v>
      </c>
      <c r="E514" s="505">
        <f>VLOOKUP(C514,'Tarifa Compacta'!C:F,4,0)</f>
        <v>1992</v>
      </c>
    </row>
    <row r="515" spans="1:5" s="730" customFormat="1" ht="14.1" customHeight="1">
      <c r="A515" s="548"/>
      <c r="B515" s="508" t="str">
        <f>_xlfn.XLOOKUP(C515,'Tarifa Compacta'!C:C,'Tarifa Compacta'!B:B,"",0,1)</f>
        <v>4010869405270</v>
      </c>
      <c r="C515" s="509" t="s">
        <v>1628</v>
      </c>
      <c r="D515" s="510" t="str">
        <f>VLOOKUP(C515,'Tarifa Compacta'!C:E,3,0)</f>
        <v>FCU Cassette 2t, vent. EC (condiciones estándar 7kW a 1150m3/h)</v>
      </c>
      <c r="E515" s="511">
        <f>VLOOKUP(C515,'Tarifa Compacta'!C:F,4,0)</f>
        <v>2060</v>
      </c>
    </row>
    <row r="516" spans="1:5" s="550" customFormat="1" ht="16.5">
      <c r="A516" s="548"/>
      <c r="B516" s="731"/>
      <c r="C516" s="732"/>
      <c r="D516" s="554"/>
      <c r="E516" s="558"/>
    </row>
    <row r="517" spans="1:5" s="248" customFormat="1" ht="39.950000000000003" customHeight="1">
      <c r="B517" s="595" t="str">
        <f>'Títulos y textos'!A180</f>
        <v>FAN COILS CASSETTE 4 TUBOS VENTILADOR AC</v>
      </c>
      <c r="C517" s="596"/>
      <c r="D517" s="597"/>
      <c r="E517" s="598"/>
    </row>
    <row r="518" spans="1:5" s="730" customFormat="1" ht="14.1" customHeight="1">
      <c r="B518" s="499" t="str">
        <f>_xlfn.XLOOKUP(C518,'Tarifa Compacta'!C:C,'Tarifa Compacta'!B:B,"",0,1)</f>
        <v>4010869405157</v>
      </c>
      <c r="C518" s="500" t="s">
        <v>1617</v>
      </c>
      <c r="D518" s="501" t="str">
        <f>VLOOKUP(C518,'Tarifa Compacta'!C:E,3,0)</f>
        <v>FCU Cassette 4t, vent. AC (condiciones estándar 2kW a 500m3/h)</v>
      </c>
      <c r="E518" s="502">
        <f>VLOOKUP(C518,'Tarifa Compacta'!C:F,4,0)</f>
        <v>1032</v>
      </c>
    </row>
    <row r="519" spans="1:5" s="730" customFormat="1" ht="14.1" customHeight="1">
      <c r="B519" s="503" t="str">
        <f>_xlfn.XLOOKUP(C519,'Tarifa Compacta'!C:C,'Tarifa Compacta'!B:B,"",0,1)</f>
        <v>4010869405164</v>
      </c>
      <c r="C519" s="523" t="s">
        <v>1618</v>
      </c>
      <c r="D519" s="504" t="str">
        <f>VLOOKUP(C519,'Tarifa Compacta'!C:E,3,0)</f>
        <v>FCU Cassette 4t, vent. AC (condiciones estándar 3kW a 550m3/h)</v>
      </c>
      <c r="E519" s="505">
        <f>VLOOKUP(C519,'Tarifa Compacta'!C:F,4,0)</f>
        <v>1113</v>
      </c>
    </row>
    <row r="520" spans="1:5" s="730" customFormat="1" ht="14.1" customHeight="1">
      <c r="B520" s="503" t="str">
        <f>_xlfn.XLOOKUP(C520,'Tarifa Compacta'!C:C,'Tarifa Compacta'!B:B,"",0,1)</f>
        <v>4010869405171</v>
      </c>
      <c r="C520" s="523" t="s">
        <v>1619</v>
      </c>
      <c r="D520" s="504" t="str">
        <f>VLOOKUP(C520,'Tarifa Compacta'!C:E,3,0)</f>
        <v>FCU Cassette 4t, vent. AC (condiciones estándar 4kW a 700m3/h)</v>
      </c>
      <c r="E520" s="505">
        <f>VLOOKUP(C520,'Tarifa Compacta'!C:F,4,0)</f>
        <v>1168</v>
      </c>
    </row>
    <row r="521" spans="1:5" s="730" customFormat="1" ht="14.1" customHeight="1">
      <c r="A521" s="548"/>
      <c r="B521" s="503" t="str">
        <f>_xlfn.XLOOKUP(C521,'Tarifa Compacta'!C:C,'Tarifa Compacta'!B:B,"",0,1)</f>
        <v>4010869405287</v>
      </c>
      <c r="C521" s="523" t="s">
        <v>1629</v>
      </c>
      <c r="D521" s="504" t="str">
        <f>VLOOKUP(C521,'Tarifa Compacta'!C:E,3,0)</f>
        <v>FCU Cassette 4t, vent. AC (condiciones estándar 6kW a 1000m3/h)</v>
      </c>
      <c r="E521" s="505">
        <f>VLOOKUP(C521,'Tarifa Compacta'!C:F,4,0)</f>
        <v>1862</v>
      </c>
    </row>
    <row r="522" spans="1:5" s="730" customFormat="1" ht="14.1" customHeight="1">
      <c r="A522" s="548"/>
      <c r="B522" s="508" t="str">
        <f>_xlfn.XLOOKUP(C522,'Tarifa Compacta'!C:C,'Tarifa Compacta'!B:B,"",0,1)</f>
        <v>4010869405294</v>
      </c>
      <c r="C522" s="509" t="s">
        <v>1630</v>
      </c>
      <c r="D522" s="510" t="str">
        <f>VLOOKUP(C522,'Tarifa Compacta'!C:E,3,0)</f>
        <v>FCU Cassette 4t, vent. AC (condiciones estándar 7kW a 1150m3/h)</v>
      </c>
      <c r="E522" s="511">
        <f>VLOOKUP(C522,'Tarifa Compacta'!C:F,4,0)</f>
        <v>1917</v>
      </c>
    </row>
    <row r="523" spans="1:5" s="550" customFormat="1" ht="16.5">
      <c r="A523" s="548"/>
      <c r="B523" s="731"/>
      <c r="C523" s="732"/>
      <c r="D523" s="554"/>
      <c r="E523" s="558"/>
    </row>
    <row r="524" spans="1:5" s="248" customFormat="1" ht="39.950000000000003" customHeight="1">
      <c r="B524" s="595" t="str">
        <f>'Títulos y textos'!A181</f>
        <v>FAN COILS CASSETTE 4 TUBOS VENTILADOR EC</v>
      </c>
      <c r="C524" s="596"/>
      <c r="D524" s="597"/>
      <c r="E524" s="598"/>
    </row>
    <row r="525" spans="1:5" s="730" customFormat="1" ht="14.1" customHeight="1">
      <c r="B525" s="499" t="str">
        <f>_xlfn.XLOOKUP(C525,'Tarifa Compacta'!C:C,'Tarifa Compacta'!B:B,"",0,1)</f>
        <v>4010869405188</v>
      </c>
      <c r="C525" s="500" t="s">
        <v>1620</v>
      </c>
      <c r="D525" s="501" t="str">
        <f>VLOOKUP(C525,'Tarifa Compacta'!C:E,3,0)</f>
        <v>FCU Cassette 4t, vent. EC (condiciones estándar 2kW a 500m3/h)</v>
      </c>
      <c r="E525" s="502">
        <f>VLOOKUP(C525,'Tarifa Compacta'!C:F,4,0)</f>
        <v>1219</v>
      </c>
    </row>
    <row r="526" spans="1:5" s="730" customFormat="1" ht="14.1" customHeight="1">
      <c r="B526" s="503" t="str">
        <f>_xlfn.XLOOKUP(C526,'Tarifa Compacta'!C:C,'Tarifa Compacta'!B:B,"",0,1)</f>
        <v>4010869405195</v>
      </c>
      <c r="C526" s="523" t="s">
        <v>1621</v>
      </c>
      <c r="D526" s="504" t="str">
        <f>VLOOKUP(C526,'Tarifa Compacta'!C:E,3,0)</f>
        <v>FCU Cassette 4t, vent. EC (condiciones estándar 3kW a 550m3/h)</v>
      </c>
      <c r="E526" s="505">
        <f>VLOOKUP(C526,'Tarifa Compacta'!C:F,4,0)</f>
        <v>1290</v>
      </c>
    </row>
    <row r="527" spans="1:5" s="730" customFormat="1" ht="14.1" customHeight="1">
      <c r="B527" s="503" t="str">
        <f>_xlfn.XLOOKUP(C527,'Tarifa Compacta'!C:C,'Tarifa Compacta'!B:B,"",0,1)</f>
        <v>4010869405201</v>
      </c>
      <c r="C527" s="523" t="s">
        <v>1622</v>
      </c>
      <c r="D527" s="504" t="str">
        <f>VLOOKUP(C527,'Tarifa Compacta'!C:E,3,0)</f>
        <v>FCU Cassette 4t, vent. EC (condiciones estándar 4kW a 700m3/h)</v>
      </c>
      <c r="E527" s="505">
        <f>VLOOKUP(C527,'Tarifa Compacta'!C:F,4,0)</f>
        <v>1345</v>
      </c>
    </row>
    <row r="528" spans="1:5" s="730" customFormat="1" ht="14.1" customHeight="1">
      <c r="A528" s="548"/>
      <c r="B528" s="503" t="str">
        <f>_xlfn.XLOOKUP(C528,'Tarifa Compacta'!C:C,'Tarifa Compacta'!B:B,"",0,1)</f>
        <v>4010869405300</v>
      </c>
      <c r="C528" s="523" t="s">
        <v>1631</v>
      </c>
      <c r="D528" s="504" t="str">
        <f>VLOOKUP(C528,'Tarifa Compacta'!C:E,3,0)</f>
        <v>FCU Cassette 4t, vent. EC (condiciones estándar 6kW a 1000m3/h)</v>
      </c>
      <c r="E528" s="505">
        <f>VLOOKUP(C528,'Tarifa Compacta'!C:F,4,0)</f>
        <v>2147</v>
      </c>
    </row>
    <row r="529" spans="1:6" s="730" customFormat="1" ht="14.1" customHeight="1">
      <c r="A529" s="548"/>
      <c r="B529" s="508" t="str">
        <f>_xlfn.XLOOKUP(C529,'Tarifa Compacta'!C:C,'Tarifa Compacta'!B:B,"",0,1)</f>
        <v>4010869405317</v>
      </c>
      <c r="C529" s="509" t="s">
        <v>1632</v>
      </c>
      <c r="D529" s="510" t="str">
        <f>VLOOKUP(C529,'Tarifa Compacta'!C:E,3,0)</f>
        <v>FCU Cassette 4t, vent. EC (condiciones estándar 7kW a 1150m3/h)</v>
      </c>
      <c r="E529" s="511">
        <f>VLOOKUP(C529,'Tarifa Compacta'!C:F,4,0)</f>
        <v>2171</v>
      </c>
    </row>
    <row r="530" spans="1:6" s="550" customFormat="1" ht="16.5">
      <c r="A530" s="548"/>
      <c r="B530" s="731"/>
      <c r="C530" s="732"/>
      <c r="D530" s="554"/>
      <c r="E530" s="558"/>
    </row>
    <row r="531" spans="1:6" ht="9.9499999999999993" customHeight="1">
      <c r="A531" s="248"/>
      <c r="B531" s="11"/>
      <c r="C531" s="12"/>
      <c r="D531" s="13"/>
      <c r="E531" s="74"/>
      <c r="F531" s="248"/>
    </row>
    <row r="532" spans="1:6" s="1" customFormat="1" ht="39.950000000000003" customHeight="1">
      <c r="A532" s="253"/>
      <c r="B532" s="595" t="str">
        <f>'Títulos y textos'!A182</f>
        <v>FAN COILS DE PARED</v>
      </c>
      <c r="C532" s="595"/>
      <c r="D532" s="597"/>
      <c r="E532" s="729"/>
      <c r="F532" s="253"/>
    </row>
    <row r="533" spans="1:6" ht="9.9499999999999993" customHeight="1">
      <c r="A533" s="248"/>
      <c r="B533" s="11"/>
      <c r="C533" s="12"/>
      <c r="D533" s="13"/>
      <c r="E533" s="74"/>
      <c r="F533" s="248"/>
    </row>
    <row r="534" spans="1:6" s="248" customFormat="1" ht="39.950000000000003" customHeight="1">
      <c r="B534" s="595" t="str">
        <f>'Títulos y textos'!A183</f>
        <v>FAN COILS DE PARED PARA MANDO DE CONTROL POR CABLE</v>
      </c>
      <c r="C534" s="596"/>
      <c r="D534" s="597"/>
      <c r="E534" s="598"/>
    </row>
    <row r="535" spans="1:6" s="730" customFormat="1" ht="14.1" customHeight="1">
      <c r="B535" s="499" t="str">
        <f>_xlfn.XLOOKUP(C535,'Tarifa Compacta'!C:C,'Tarifa Compacta'!B:B,"",0,1)</f>
        <v>4010869420365</v>
      </c>
      <c r="C535" s="500" t="s">
        <v>1867</v>
      </c>
      <c r="D535" s="501" t="str">
        <f>VLOOKUP(C535,'Tarifa Compacta'!C:E,3,0)</f>
        <v>FCU de pared 700W no incluye control por cable</v>
      </c>
      <c r="E535" s="502">
        <f>VLOOKUP(C535,'Tarifa Compacta'!C:F,4,0)</f>
        <v>525</v>
      </c>
    </row>
    <row r="536" spans="1:6" s="730" customFormat="1" ht="14.1" customHeight="1">
      <c r="B536" s="524" t="str">
        <f>_xlfn.XLOOKUP(C536,'Tarifa Compacta'!C:C,'Tarifa Compacta'!B:B,"",0,1)</f>
        <v>4010869420389</v>
      </c>
      <c r="C536" s="582" t="s">
        <v>1869</v>
      </c>
      <c r="D536" s="525" t="str">
        <f>VLOOKUP(C536,'Tarifa Compacta'!C:E,3,0)</f>
        <v>FCU de pared 900W no incluye control por cable</v>
      </c>
      <c r="E536" s="526">
        <f>VLOOKUP(C536,'Tarifa Compacta'!C:F,4,0)</f>
        <v>581</v>
      </c>
    </row>
    <row r="537" spans="1:6" s="730" customFormat="1" ht="14.1" customHeight="1">
      <c r="B537" s="524" t="str">
        <f>_xlfn.XLOOKUP(C537,'Tarifa Compacta'!C:C,'Tarifa Compacta'!B:B,"",0,1)</f>
        <v>4010869420402</v>
      </c>
      <c r="C537" s="582" t="s">
        <v>1871</v>
      </c>
      <c r="D537" s="525" t="str">
        <f>VLOOKUP(C537,'Tarifa Compacta'!C:E,3,0)</f>
        <v>FCU de pared 1,80kW no incluye control por cable</v>
      </c>
      <c r="E537" s="526">
        <f>VLOOKUP(C537,'Tarifa Compacta'!C:F,4,0)</f>
        <v>653</v>
      </c>
    </row>
    <row r="538" spans="1:6" s="730" customFormat="1" ht="14.1" customHeight="1">
      <c r="A538" s="548"/>
      <c r="B538" s="527" t="str">
        <f>_xlfn.XLOOKUP(C538,'Tarifa Compacta'!C:C,'Tarifa Compacta'!B:B,"",0,1)</f>
        <v>4010869420426</v>
      </c>
      <c r="C538" s="547" t="s">
        <v>1873</v>
      </c>
      <c r="D538" s="510" t="str">
        <f>VLOOKUP(C538,'Tarifa Compacta'!C:E,3,0)</f>
        <v>FCU de pared 2,20kW no incluye control por cable</v>
      </c>
      <c r="E538" s="511">
        <f>VLOOKUP(C538,'Tarifa Compacta'!C:F,4,0)</f>
        <v>708</v>
      </c>
    </row>
    <row r="539" spans="1:6" s="550" customFormat="1" ht="16.5">
      <c r="A539" s="548"/>
      <c r="B539" s="731"/>
      <c r="C539" s="732"/>
      <c r="D539" s="554"/>
      <c r="E539" s="558"/>
    </row>
    <row r="540" spans="1:6" s="248" customFormat="1" ht="39.950000000000003" customHeight="1">
      <c r="B540" s="595" t="str">
        <f>'Títulos y textos'!A184</f>
        <v>FAN COILS DE PARED CON MANDO A DISTANCIA IR</v>
      </c>
      <c r="C540" s="596"/>
      <c r="D540" s="597"/>
      <c r="E540" s="598"/>
    </row>
    <row r="541" spans="1:6" s="730" customFormat="1" ht="14.1" customHeight="1">
      <c r="B541" s="499" t="str">
        <f>_xlfn.XLOOKUP(C541,'Tarifa Compacta'!C:C,'Tarifa Compacta'!B:B,"",0,1)</f>
        <v>4010869420372</v>
      </c>
      <c r="C541" s="500" t="s">
        <v>1868</v>
      </c>
      <c r="D541" s="501" t="str">
        <f>VLOOKUP(C541,'Tarifa Compacta'!C:E,3,0)</f>
        <v>FCU de pared 700W incluye control remoto IR</v>
      </c>
      <c r="E541" s="502">
        <f>VLOOKUP(C541,'Tarifa Compacta'!C:F,4,0)</f>
        <v>581</v>
      </c>
    </row>
    <row r="542" spans="1:6" s="730" customFormat="1" ht="14.1" customHeight="1">
      <c r="B542" s="524" t="str">
        <f>_xlfn.XLOOKUP(C542,'Tarifa Compacta'!C:C,'Tarifa Compacta'!B:B,"",0,1)</f>
        <v>4010869420396</v>
      </c>
      <c r="C542" s="582" t="s">
        <v>1870</v>
      </c>
      <c r="D542" s="525" t="str">
        <f>VLOOKUP(C542,'Tarifa Compacta'!C:E,3,0)</f>
        <v>FCU de pared 900W incluye control remoto IR</v>
      </c>
      <c r="E542" s="526">
        <f>VLOOKUP(C542,'Tarifa Compacta'!C:F,4,0)</f>
        <v>628</v>
      </c>
    </row>
    <row r="543" spans="1:6" s="730" customFormat="1" ht="14.1" customHeight="1">
      <c r="B543" s="503" t="str">
        <f>_xlfn.XLOOKUP(C543,'Tarifa Compacta'!C:C,'Tarifa Compacta'!B:B,"",0,1)</f>
        <v>4010869420419</v>
      </c>
      <c r="C543" s="523" t="s">
        <v>1872</v>
      </c>
      <c r="D543" s="504" t="str">
        <f>VLOOKUP(C543,'Tarifa Compacta'!C:E,3,0)</f>
        <v>FCU de pared 1,80kW incluye control remoto IR</v>
      </c>
      <c r="E543" s="505">
        <f>VLOOKUP(C543,'Tarifa Compacta'!C:F,4,0)</f>
        <v>695</v>
      </c>
    </row>
    <row r="544" spans="1:6" s="730" customFormat="1" ht="14.1" customHeight="1">
      <c r="A544" s="548"/>
      <c r="B544" s="508" t="str">
        <f>_xlfn.XLOOKUP(C544,'Tarifa Compacta'!C:C,'Tarifa Compacta'!B:B,"",0,1)</f>
        <v>4010869420433</v>
      </c>
      <c r="C544" s="509" t="s">
        <v>1874</v>
      </c>
      <c r="D544" s="510" t="str">
        <f>VLOOKUP(C544,'Tarifa Compacta'!C:E,3,0)</f>
        <v>FCU de pared 2,20kW incluye control remoto IR</v>
      </c>
      <c r="E544" s="511">
        <f>VLOOKUP(C544,'Tarifa Compacta'!C:F,4,0)</f>
        <v>757</v>
      </c>
    </row>
    <row r="545" spans="1:6" s="550" customFormat="1" ht="16.5">
      <c r="A545" s="548"/>
      <c r="B545" s="731"/>
      <c r="C545" s="732"/>
      <c r="D545" s="554"/>
      <c r="E545" s="558"/>
    </row>
    <row r="546" spans="1:6" ht="9.9499999999999993" customHeight="1">
      <c r="A546" s="248"/>
      <c r="B546" s="11"/>
      <c r="C546" s="12"/>
      <c r="D546" s="13"/>
      <c r="E546" s="74"/>
      <c r="F546" s="248"/>
    </row>
    <row r="547" spans="1:6" s="1" customFormat="1" ht="39.950000000000003" customHeight="1">
      <c r="A547" s="253"/>
      <c r="B547" s="595" t="str">
        <f>'Títulos y textos'!A185</f>
        <v>ACCESORIOS FAN COIL</v>
      </c>
      <c r="C547" s="595"/>
      <c r="D547" s="597"/>
      <c r="E547" s="729"/>
      <c r="F547" s="253"/>
    </row>
    <row r="548" spans="1:6" ht="9.9499999999999993" customHeight="1">
      <c r="A548" s="248"/>
      <c r="B548" s="11"/>
      <c r="C548" s="12"/>
      <c r="D548" s="13"/>
      <c r="E548" s="74"/>
      <c r="F548" s="248"/>
    </row>
    <row r="549" spans="1:6" s="248" customFormat="1" ht="39.950000000000003" customHeight="1">
      <c r="B549" s="595" t="str">
        <f>'Títulos y textos'!A186</f>
        <v>TERMOSTATOS Y MANDOS DE CONTROL POR CABLE</v>
      </c>
      <c r="C549" s="596"/>
      <c r="D549" s="597"/>
      <c r="E549" s="598"/>
    </row>
    <row r="550" spans="1:6" s="730" customFormat="1" ht="14.1" customHeight="1">
      <c r="B550" s="499" t="str">
        <f>_xlfn.XLOOKUP(C550,'Tarifa Compacta'!C:C,'Tarifa Compacta'!B:B,"",0,1)</f>
        <v>4010869379076</v>
      </c>
      <c r="C550" s="500" t="s">
        <v>1889</v>
      </c>
      <c r="D550" s="501" t="str">
        <f>VLOOKUP(C550,'Tarifa Compacta'!C:E,3,0)</f>
        <v>Termostato remoto compatible con FCU AC 2 o 4 tubos pantalla táctil</v>
      </c>
      <c r="E550" s="502">
        <f>VLOOKUP(C550,'Tarifa Compacta'!C:F,4,0)</f>
        <v>103</v>
      </c>
    </row>
    <row r="551" spans="1:6" s="730" customFormat="1" ht="14.1" customHeight="1">
      <c r="B551" s="524" t="str">
        <f>_xlfn.XLOOKUP(C551,'Tarifa Compacta'!C:C,'Tarifa Compacta'!B:B,"",0,1)</f>
        <v>4010869379069</v>
      </c>
      <c r="C551" s="582" t="s">
        <v>1936</v>
      </c>
      <c r="D551" s="525" t="str">
        <f>VLOOKUP(C551,'Tarifa Compacta'!C:E,3,0)</f>
        <v>Termostato remoto compatible con FCU EC 2 o 4 tubos pantalla táctil</v>
      </c>
      <c r="E551" s="526">
        <f>VLOOKUP(C551,'Tarifa Compacta'!C:F,4,0)</f>
        <v>246</v>
      </c>
    </row>
    <row r="552" spans="1:6" s="730" customFormat="1" ht="14.1" customHeight="1">
      <c r="B552" s="524" t="str">
        <f>_xlfn.XLOOKUP(C552,'Tarifa Compacta'!C:C,'Tarifa Compacta'!B:B,"",0,1)</f>
        <v>4010869379083</v>
      </c>
      <c r="C552" s="582" t="s">
        <v>1890</v>
      </c>
      <c r="D552" s="525" t="str">
        <f>VLOOKUP(C552,'Tarifa Compacta'!C:E,3,0)</f>
        <v>Termostato remoto compatible con FCU AC 2 o 4 tubos</v>
      </c>
      <c r="E552" s="526">
        <f>VLOOKUP(C552,'Tarifa Compacta'!C:F,4,0)</f>
        <v>103</v>
      </c>
    </row>
    <row r="553" spans="1:6" s="730" customFormat="1" ht="14.1" customHeight="1">
      <c r="B553" s="524" t="str">
        <f>_xlfn.XLOOKUP(C553,'Tarifa Compacta'!C:C,'Tarifa Compacta'!B:B,"",0,1)</f>
        <v>4010869379090</v>
      </c>
      <c r="C553" s="582" t="s">
        <v>1937</v>
      </c>
      <c r="D553" s="525" t="str">
        <f>VLOOKUP(C553,'Tarifa Compacta'!C:E,3,0)</f>
        <v>Termostato remoto compatible con FCU AC 2 o 4 tubos</v>
      </c>
      <c r="E553" s="526">
        <f>VLOOKUP(C553,'Tarifa Compacta'!C:F,4,0)</f>
        <v>246</v>
      </c>
    </row>
    <row r="554" spans="1:6" s="730" customFormat="1" ht="14.1" customHeight="1">
      <c r="B554" s="524" t="str">
        <f>_xlfn.XLOOKUP(C554,'Tarifa Compacta'!C:C,'Tarifa Compacta'!B:B,"",0,1)</f>
        <v>4010869356862</v>
      </c>
      <c r="C554" s="582" t="s">
        <v>1891</v>
      </c>
      <c r="D554" s="525" t="str">
        <f>VLOOKUP(C554,'Tarifa Compacta'!C:E,3,0)</f>
        <v>Termostato remoto avanzado compatible con FCU AC 2 o 4 tubos</v>
      </c>
      <c r="E554" s="526">
        <f>VLOOKUP(C554,'Tarifa Compacta'!C:F,4,0)</f>
        <v>200</v>
      </c>
    </row>
    <row r="555" spans="1:6" s="730" customFormat="1" ht="14.1" customHeight="1">
      <c r="B555" s="524" t="str">
        <f>_xlfn.XLOOKUP(C555,'Tarifa Compacta'!C:C,'Tarifa Compacta'!B:B,"",0,1)</f>
        <v>4010869411882</v>
      </c>
      <c r="C555" s="582" t="s">
        <v>1892</v>
      </c>
      <c r="D555" s="525" t="str">
        <f>VLOOKUP(C555,'Tarifa Compacta'!C:E,3,0)</f>
        <v>KIT P-Logic - Kit Tarjeta de Control P-Logic</v>
      </c>
      <c r="E555" s="526">
        <f>VLOOKUP(C555,'Tarifa Compacta'!C:F,4,0)</f>
        <v>336</v>
      </c>
    </row>
    <row r="556" spans="1:6" s="730" customFormat="1" ht="14.1" customHeight="1">
      <c r="B556" s="524" t="str">
        <f>_xlfn.XLOOKUP(C556,'Tarifa Compacta'!C:C,'Tarifa Compacta'!B:B,"",0,1)</f>
        <v>4010869411820</v>
      </c>
      <c r="C556" s="582" t="s">
        <v>1893</v>
      </c>
      <c r="D556" s="525" t="str">
        <f>VLOOKUP(C556,'Tarifa Compacta'!C:E,3,0)</f>
        <v>KIT BRC - Kit de control remoto básico</v>
      </c>
      <c r="E556" s="526">
        <f>VLOOKUP(C556,'Tarifa Compacta'!C:F,4,0)</f>
        <v>107</v>
      </c>
    </row>
    <row r="557" spans="1:6" s="730" customFormat="1" ht="14.1" customHeight="1">
      <c r="B557" s="524" t="str">
        <f>_xlfn.XLOOKUP(C557,'Tarifa Compacta'!C:C,'Tarifa Compacta'!B:B,"",0,1)</f>
        <v>4010869408585</v>
      </c>
      <c r="C557" s="582" t="s">
        <v>1894</v>
      </c>
      <c r="D557" s="525" t="str">
        <f>VLOOKUP(C557,'Tarifa Compacta'!C:E,3,0)</f>
        <v>KIT WRC - Kit Mando a distancia de pared LCD</v>
      </c>
      <c r="E557" s="526">
        <f>VLOOKUP(C557,'Tarifa Compacta'!C:F,4,0)</f>
        <v>77</v>
      </c>
    </row>
    <row r="558" spans="1:6" s="730" customFormat="1" ht="14.1" customHeight="1">
      <c r="B558" s="524" t="str">
        <f>_xlfn.XLOOKUP(C558,'Tarifa Compacta'!C:C,'Tarifa Compacta'!B:B,"",0,1)</f>
        <v>4010869408493</v>
      </c>
      <c r="C558" s="582" t="s">
        <v>1895</v>
      </c>
      <c r="D558" s="525" t="str">
        <f>VLOOKUP(C558,'Tarifa Compacta'!C:E,3,0)</f>
        <v>KIT MB2 - Tarjeta Kit P-Logic Modbus</v>
      </c>
      <c r="E558" s="526">
        <f>VLOOKUP(C558,'Tarifa Compacta'!C:F,4,0)</f>
        <v>52</v>
      </c>
    </row>
    <row r="559" spans="1:6" s="730" customFormat="1" ht="14.1" customHeight="1">
      <c r="B559" s="524" t="str">
        <f>_xlfn.XLOOKUP(C559,'Tarifa Compacta'!C:C,'Tarifa Compacta'!B:B,"",0,1)</f>
        <v>4010869408509</v>
      </c>
      <c r="C559" s="582" t="s">
        <v>1896</v>
      </c>
      <c r="D559" s="525" t="str">
        <f>VLOOKUP(C559,'Tarifa Compacta'!C:E,3,0)</f>
        <v>SRC - Smart Remote Control - Mini sistema de gestión de edificios (sólo con modbus RTU)</v>
      </c>
      <c r="E559" s="526">
        <f>VLOOKUP(C559,'Tarifa Compacta'!C:F,4,0)</f>
        <v>1289</v>
      </c>
    </row>
    <row r="560" spans="1:6" s="730" customFormat="1" ht="14.1" customHeight="1">
      <c r="B560" s="524" t="str">
        <f>_xlfn.XLOOKUP(C560,'Tarifa Compacta'!C:C,'Tarifa Compacta'!B:B,"",0,1)</f>
        <v>4010869411868</v>
      </c>
      <c r="C560" s="582" t="s">
        <v>1897</v>
      </c>
      <c r="D560" s="525" t="str">
        <f>VLOOKUP(C560,'Tarifa Compacta'!C:E,3,0)</f>
        <v>KIT C/O - Kit Sensor electromecánico para cambio automático</v>
      </c>
      <c r="E560" s="526">
        <f>VLOOKUP(C560,'Tarifa Compacta'!C:F,4,0)</f>
        <v>75</v>
      </c>
    </row>
    <row r="561" spans="1:5" s="730" customFormat="1" ht="14.1" customHeight="1">
      <c r="B561" s="524" t="str">
        <f>_xlfn.XLOOKUP(C561,'Tarifa Compacta'!C:C,'Tarifa Compacta'!B:B,"",0,1)</f>
        <v>4010869408547</v>
      </c>
      <c r="C561" s="582" t="s">
        <v>1898</v>
      </c>
      <c r="D561" s="525" t="str">
        <f>VLOOKUP(C561,'Tarifa Compacta'!C:E,3,0)</f>
        <v>KIT TRM-FA - Termostato remoto con interruptor manual verano/invierno - acción sobre la válvula de control y el ventilador</v>
      </c>
      <c r="E561" s="526">
        <f>VLOOKUP(C561,'Tarifa Compacta'!C:F,4,0)</f>
        <v>69</v>
      </c>
    </row>
    <row r="562" spans="1:5" s="730" customFormat="1" ht="14.1" customHeight="1">
      <c r="B562" s="524" t="str">
        <f>_xlfn.XLOOKUP(C562,'Tarifa Compacta'!C:C,'Tarifa Compacta'!B:B,"",0,1)</f>
        <v>4010869411912</v>
      </c>
      <c r="C562" s="582" t="s">
        <v>1899</v>
      </c>
      <c r="D562" s="525" t="str">
        <f>VLOOKUP(C562,'Tarifa Compacta'!C:E,3,0)</f>
        <v>TCEASY 2P/4P - Regulador en kit, por cable en HMI, 2 tubos, 4 tubos, velocidad del ventilador AC</v>
      </c>
      <c r="E562" s="526">
        <f>VLOOKUP(C562,'Tarifa Compacta'!C:F,4,0)</f>
        <v>194</v>
      </c>
    </row>
    <row r="563" spans="1:5" s="730" customFormat="1" ht="14.1" customHeight="1">
      <c r="B563" s="527" t="str">
        <f>_xlfn.XLOOKUP(C563,'Tarifa Compacta'!C:C,'Tarifa Compacta'!B:B,"",0,1)</f>
        <v>4010869411929</v>
      </c>
      <c r="C563" s="547" t="s">
        <v>1900</v>
      </c>
      <c r="D563" s="510" t="str">
        <f>VLOOKUP(C563,'Tarifa Compacta'!C:E,3,0)</f>
        <v>TCEASY 2P+C/O - Regulador en kit, por cable en HMI, 2 tubos + conmutador, velocidad del ventilador AC</v>
      </c>
      <c r="E563" s="511">
        <f>VLOOKUP(C563,'Tarifa Compacta'!C:F,4,0)</f>
        <v>182</v>
      </c>
    </row>
    <row r="564" spans="1:5" s="550" customFormat="1" ht="16.5">
      <c r="A564" s="548"/>
      <c r="B564" s="731"/>
      <c r="C564" s="732"/>
      <c r="D564" s="554"/>
      <c r="E564" s="558"/>
    </row>
    <row r="565" spans="1:5" s="248" customFormat="1" ht="39.950000000000003" customHeight="1">
      <c r="B565" s="595" t="str">
        <f>'Títulos y textos'!A187</f>
        <v>KITS DE VÁLVULA Y BANDEJA DE CONDENSADOS</v>
      </c>
      <c r="C565" s="596"/>
      <c r="D565" s="597"/>
      <c r="E565" s="598"/>
    </row>
    <row r="566" spans="1:5" s="730" customFormat="1" ht="14.1" customHeight="1">
      <c r="B566" s="499" t="str">
        <f>_xlfn.XLOOKUP(C566,'Tarifa Compacta'!C:C,'Tarifa Compacta'!B:B,"",0,1)</f>
        <v>4010869412438</v>
      </c>
      <c r="C566" s="500" t="s">
        <v>1901</v>
      </c>
      <c r="D566" s="501" t="str">
        <f>VLOOKUP(C566,'Tarifa Compacta'!C:E,3,0)</f>
        <v>Kit válvula de 3 vías 2T - 230V unidades pared 7 - 22</v>
      </c>
      <c r="E566" s="502">
        <f>VLOOKUP(C566,'Tarifa Compacta'!C:F,4,0)</f>
        <v>172</v>
      </c>
    </row>
    <row r="567" spans="1:5" s="730" customFormat="1" ht="14.1" customHeight="1">
      <c r="B567" s="524" t="str">
        <f>_xlfn.XLOOKUP(C567,'Tarifa Compacta'!C:C,'Tarifa Compacta'!B:B,"",0,1)</f>
        <v>4010869412421</v>
      </c>
      <c r="C567" s="582" t="s">
        <v>1902</v>
      </c>
      <c r="D567" s="525" t="str">
        <f>VLOOKUP(C567,'Tarifa Compacta'!C:E,3,0)</f>
        <v>Kit válvula de 2 vías 2T - 230V unidades pared 7 - 22</v>
      </c>
      <c r="E567" s="526">
        <f>VLOOKUP(C567,'Tarifa Compacta'!C:F,4,0)</f>
        <v>105</v>
      </c>
    </row>
    <row r="568" spans="1:5" s="730" customFormat="1" ht="14.1" customHeight="1">
      <c r="B568" s="524" t="str">
        <f>_xlfn.XLOOKUP(C568,'Tarifa Compacta'!C:C,'Tarifa Compacta'!B:B,"",0,1)</f>
        <v>4010869412186</v>
      </c>
      <c r="C568" s="582" t="s">
        <v>1903</v>
      </c>
      <c r="D568" s="525" t="str">
        <f>VLOOKUP(C568,'Tarifa Compacta'!C:E,3,0)</f>
        <v>Válvula de 2 vías 2T + Bandeja de condensados - 230V unidades alta presión 15 - 18</v>
      </c>
      <c r="E568" s="526">
        <f>VLOOKUP(C568,'Tarifa Compacta'!C:F,4,0)</f>
        <v>264</v>
      </c>
    </row>
    <row r="569" spans="1:5" s="730" customFormat="1" ht="14.1" customHeight="1">
      <c r="B569" s="524" t="str">
        <f>_xlfn.XLOOKUP(C569,'Tarifa Compacta'!C:C,'Tarifa Compacta'!B:B,"",0,1)</f>
        <v>4010869412261</v>
      </c>
      <c r="C569" s="582" t="s">
        <v>1904</v>
      </c>
      <c r="D569" s="525" t="str">
        <f>VLOOKUP(C569,'Tarifa Compacta'!C:E,3,0)</f>
        <v>Válvula de 3 vías 2T + Bandeja de condensados - 230V unidades alta presión 7</v>
      </c>
      <c r="E569" s="526">
        <f>VLOOKUP(C569,'Tarifa Compacta'!C:F,4,0)</f>
        <v>363</v>
      </c>
    </row>
    <row r="570" spans="1:5" s="730" customFormat="1" ht="14.1" customHeight="1">
      <c r="B570" s="524" t="str">
        <f>_xlfn.XLOOKUP(C570,'Tarifa Compacta'!C:C,'Tarifa Compacta'!B:B,"",0,1)</f>
        <v>4010869412247</v>
      </c>
      <c r="C570" s="582" t="s">
        <v>1905</v>
      </c>
      <c r="D570" s="525" t="str">
        <f>VLOOKUP(C570,'Tarifa Compacta'!C:E,3,0)</f>
        <v>Válvula de 3 vías 2T + Bandeja de condensados - 230V unidades alta presión 15 - 18</v>
      </c>
      <c r="E570" s="526">
        <f>VLOOKUP(C570,'Tarifa Compacta'!C:F,4,0)</f>
        <v>386</v>
      </c>
    </row>
    <row r="571" spans="1:5" s="730" customFormat="1" ht="14.1" customHeight="1">
      <c r="B571" s="524" t="str">
        <f>_xlfn.XLOOKUP(C571,'Tarifa Compacta'!C:C,'Tarifa Compacta'!B:B,"",0,1)</f>
        <v>4010869412254</v>
      </c>
      <c r="C571" s="582" t="s">
        <v>1906</v>
      </c>
      <c r="D571" s="525" t="str">
        <f>VLOOKUP(C571,'Tarifa Compacta'!C:E,3,0)</f>
        <v>Válvula de 3 vías 2T + Bandeja de condensados - 230V unidades alta presión 21 - 24</v>
      </c>
      <c r="E571" s="526">
        <f>VLOOKUP(C571,'Tarifa Compacta'!C:F,4,0)</f>
        <v>450</v>
      </c>
    </row>
    <row r="572" spans="1:5" s="730" customFormat="1" ht="14.1" customHeight="1">
      <c r="B572" s="524" t="str">
        <f>_xlfn.XLOOKUP(C572,'Tarifa Compacta'!C:C,'Tarifa Compacta'!B:B,"",0,1)</f>
        <v>4010869412209</v>
      </c>
      <c r="C572" s="582" t="s">
        <v>1907</v>
      </c>
      <c r="D572" s="525" t="str">
        <f>VLOOKUP(C572,'Tarifa Compacta'!C:E,3,0)</f>
        <v>Válvula de 2 vías 2T + Bandeja de condensados - 230V unidades alta presión 7</v>
      </c>
      <c r="E572" s="526">
        <f>VLOOKUP(C572,'Tarifa Compacta'!C:F,4,0)</f>
        <v>254</v>
      </c>
    </row>
    <row r="573" spans="1:5" s="730" customFormat="1" ht="14.1" customHeight="1">
      <c r="B573" s="524" t="str">
        <f>_xlfn.XLOOKUP(C573,'Tarifa Compacta'!C:C,'Tarifa Compacta'!B:B,"",0,1)</f>
        <v>4010869412193</v>
      </c>
      <c r="C573" s="582" t="s">
        <v>1908</v>
      </c>
      <c r="D573" s="525" t="str">
        <f>VLOOKUP(C573,'Tarifa Compacta'!C:E,3,0)</f>
        <v>Válvula de 2 vías 2T + Bandeja de condensados - 230V unidades alta presión 21 - 24</v>
      </c>
      <c r="E573" s="526">
        <f>VLOOKUP(C573,'Tarifa Compacta'!C:F,4,0)</f>
        <v>363</v>
      </c>
    </row>
    <row r="574" spans="1:5" s="730" customFormat="1" ht="14.1" customHeight="1">
      <c r="B574" s="524" t="str">
        <f>_xlfn.XLOOKUP(C574,'Tarifa Compacta'!C:C,'Tarifa Compacta'!B:B,"",0,1)</f>
        <v>4010869412001</v>
      </c>
      <c r="C574" s="582" t="s">
        <v>1909</v>
      </c>
      <c r="D574" s="525" t="str">
        <f>VLOOKUP(C574,'Tarifa Compacta'!C:E,3,0)</f>
        <v>Kit válvula de 2 vías 2T - 230V unidades media presión 10 - 30</v>
      </c>
      <c r="E574" s="526">
        <f>VLOOKUP(C574,'Tarifa Compacta'!C:F,4,0)</f>
        <v>78</v>
      </c>
    </row>
    <row r="575" spans="1:5" s="730" customFormat="1" ht="14.1" customHeight="1">
      <c r="B575" s="524" t="str">
        <f>_xlfn.XLOOKUP(C575,'Tarifa Compacta'!C:C,'Tarifa Compacta'!B:B,"",0,1)</f>
        <v>4010869412070</v>
      </c>
      <c r="C575" s="582" t="s">
        <v>1910</v>
      </c>
      <c r="D575" s="525" t="str">
        <f>VLOOKUP(C575,'Tarifa Compacta'!C:E,3,0)</f>
        <v>Kit válvula de 3 vías 2T - 230V unidades media presión 10 - 30</v>
      </c>
      <c r="E575" s="526">
        <f>VLOOKUP(C575,'Tarifa Compacta'!C:F,4,0)</f>
        <v>171</v>
      </c>
    </row>
    <row r="576" spans="1:5" s="730" customFormat="1" ht="14.1" customHeight="1">
      <c r="B576" s="524" t="str">
        <f>_xlfn.XLOOKUP(C576,'Tarifa Compacta'!C:C,'Tarifa Compacta'!B:B,"",0,1)</f>
        <v>4010869412025</v>
      </c>
      <c r="C576" s="582" t="s">
        <v>1911</v>
      </c>
      <c r="D576" s="525" t="str">
        <f>VLOOKUP(C576,'Tarifa Compacta'!C:E,3,0)</f>
        <v>Kit válvula de 2 vías 2T - 230V unidades media presión 40</v>
      </c>
      <c r="E576" s="526">
        <f>VLOOKUP(C576,'Tarifa Compacta'!C:F,4,0)</f>
        <v>103</v>
      </c>
    </row>
    <row r="577" spans="2:5" s="730" customFormat="1" ht="14.1" customHeight="1">
      <c r="B577" s="524" t="str">
        <f>_xlfn.XLOOKUP(C577,'Tarifa Compacta'!C:C,'Tarifa Compacta'!B:B,"",0,1)</f>
        <v>4010869412087</v>
      </c>
      <c r="C577" s="582" t="s">
        <v>1912</v>
      </c>
      <c r="D577" s="525" t="str">
        <f>VLOOKUP(C577,'Tarifa Compacta'!C:E,3,0)</f>
        <v>Kit válvula de 3 vías 2T - 230V unidades media presión 40</v>
      </c>
      <c r="E577" s="526">
        <f>VLOOKUP(C577,'Tarifa Compacta'!C:F,4,0)</f>
        <v>182</v>
      </c>
    </row>
    <row r="578" spans="2:5" s="730" customFormat="1" ht="14.1" customHeight="1">
      <c r="B578" s="524" t="str">
        <f>_xlfn.XLOOKUP(C578,'Tarifa Compacta'!C:C,'Tarifa Compacta'!B:B,"",0,1)</f>
        <v>4010869412308</v>
      </c>
      <c r="C578" s="582" t="s">
        <v>1913</v>
      </c>
      <c r="D578" s="525" t="str">
        <f>VLOOKUP(C578,'Tarifa Compacta'!C:E,3,0)</f>
        <v>Kit de protección de drenaje unidades alta presión 7 - 27</v>
      </c>
      <c r="E578" s="526">
        <f>VLOOKUP(C578,'Tarifa Compacta'!C:F,4,0)</f>
        <v>88</v>
      </c>
    </row>
    <row r="579" spans="2:5" s="730" customFormat="1" ht="14.1" customHeight="1">
      <c r="B579" s="524" t="str">
        <f>_xlfn.XLOOKUP(C579,'Tarifa Compacta'!C:C,'Tarifa Compacta'!B:B,"",0,1)</f>
        <v>4010869408448</v>
      </c>
      <c r="C579" s="582" t="s">
        <v>1914</v>
      </c>
      <c r="D579" s="525" t="str">
        <f>VLOOKUP(C579,'Tarifa Compacta'!C:E,3,0)</f>
        <v>Kit de protección de drenaje unidades cassette 20 - 40</v>
      </c>
      <c r="E579" s="526">
        <f>VLOOKUP(C579,'Tarifa Compacta'!C:F,4,0)</f>
        <v>72</v>
      </c>
    </row>
    <row r="580" spans="2:5" s="730" customFormat="1" ht="14.1" customHeight="1">
      <c r="B580" s="524" t="str">
        <f>_xlfn.XLOOKUP(C580,'Tarifa Compacta'!C:C,'Tarifa Compacta'!B:B,"",0,1)</f>
        <v>4010869408561</v>
      </c>
      <c r="C580" s="582" t="s">
        <v>1915</v>
      </c>
      <c r="D580" s="525" t="str">
        <f>VLOOKUP(C580,'Tarifa Compacta'!C:E,3,0)</f>
        <v>Válvula de 2 vías 2T + Bandeja de condensados - 230V unidades cassette 20 - 40</v>
      </c>
      <c r="E580" s="526">
        <f>VLOOKUP(C580,'Tarifa Compacta'!C:F,4,0)</f>
        <v>248</v>
      </c>
    </row>
    <row r="581" spans="2:5" s="730" customFormat="1" ht="14.1" customHeight="1">
      <c r="B581" s="524" t="str">
        <f>_xlfn.XLOOKUP(C581,'Tarifa Compacta'!C:C,'Tarifa Compacta'!B:B,"",0,1)</f>
        <v>4010869408424</v>
      </c>
      <c r="C581" s="582" t="s">
        <v>1916</v>
      </c>
      <c r="D581" s="525" t="str">
        <f>VLOOKUP(C581,'Tarifa Compacta'!C:E,3,0)</f>
        <v>Válvula de 3 vías 2T + Bandeja de condensados - 230V unidades cassette 20 - 40</v>
      </c>
      <c r="E581" s="526">
        <f>VLOOKUP(C581,'Tarifa Compacta'!C:F,4,0)</f>
        <v>248</v>
      </c>
    </row>
    <row r="582" spans="2:5" s="730" customFormat="1" ht="14.1" customHeight="1">
      <c r="B582" s="524" t="str">
        <f>_xlfn.XLOOKUP(C582,'Tarifa Compacta'!C:C,'Tarifa Compacta'!B:B,"",0,1)</f>
        <v>4010869411073</v>
      </c>
      <c r="C582" s="582" t="s">
        <v>1917</v>
      </c>
      <c r="D582" s="525" t="str">
        <f>VLOOKUP(C582,'Tarifa Compacta'!C:E,3,0)</f>
        <v>Válvula de 2 vías 2T + Bandeja de condensados - 230V unidades cassette 50 -70</v>
      </c>
      <c r="E582" s="526">
        <f>VLOOKUP(C582,'Tarifa Compacta'!C:F,4,0)</f>
        <v>375</v>
      </c>
    </row>
    <row r="583" spans="2:5" s="730" customFormat="1" ht="14.1" customHeight="1">
      <c r="B583" s="524" t="str">
        <f>_xlfn.XLOOKUP(C583,'Tarifa Compacta'!C:C,'Tarifa Compacta'!B:B,"",0,1)</f>
        <v>4010869411097</v>
      </c>
      <c r="C583" s="582" t="s">
        <v>1918</v>
      </c>
      <c r="D583" s="525" t="str">
        <f>VLOOKUP(C583,'Tarifa Compacta'!C:E,3,0)</f>
        <v>Válvula de 3 vías 2T + Bandeja de condensados - 230V unidades cassette 50 -70</v>
      </c>
      <c r="E583" s="526">
        <f>VLOOKUP(C583,'Tarifa Compacta'!C:F,4,0)</f>
        <v>248</v>
      </c>
    </row>
    <row r="584" spans="2:5" s="730" customFormat="1" ht="14.1" customHeight="1">
      <c r="B584" s="524" t="str">
        <f>_xlfn.XLOOKUP(C584,'Tarifa Compacta'!C:C,'Tarifa Compacta'!B:B,"",0,1)</f>
        <v>4010869411318</v>
      </c>
      <c r="C584" s="582" t="s">
        <v>1919</v>
      </c>
      <c r="D584" s="525" t="str">
        <f>VLOOKUP(C584,'Tarifa Compacta'!C:E,3,0)</f>
        <v>Kit de protección de drenaje unidades cassette 50 -70</v>
      </c>
      <c r="E584" s="526">
        <f>VLOOKUP(C584,'Tarifa Compacta'!C:F,4,0)</f>
        <v>72</v>
      </c>
    </row>
    <row r="585" spans="2:5" s="730" customFormat="1" ht="14.1" customHeight="1">
      <c r="B585" s="524" t="str">
        <f>_xlfn.XLOOKUP(C585,'Tarifa Compacta'!C:C,'Tarifa Compacta'!B:B,"",0,1)</f>
        <v>4010869411745</v>
      </c>
      <c r="C585" s="582" t="s">
        <v>1920</v>
      </c>
      <c r="D585" s="525" t="str">
        <f>VLOOKUP(C585,'Tarifa Compacta'!C:E,3,0)</f>
        <v>Válvula de 2 vías 2T + Bandeja de condensados - 230V unidades comfort 10 - 60</v>
      </c>
      <c r="E585" s="526">
        <f>VLOOKUP(C585,'Tarifa Compacta'!C:F,4,0)</f>
        <v>111</v>
      </c>
    </row>
    <row r="586" spans="2:5" s="730" customFormat="1" ht="14.1" customHeight="1">
      <c r="B586" s="524" t="str">
        <f>_xlfn.XLOOKUP(C586,'Tarifa Compacta'!C:C,'Tarifa Compacta'!B:B,"",0,1)</f>
        <v>4010869411349</v>
      </c>
      <c r="C586" s="582" t="s">
        <v>1921</v>
      </c>
      <c r="D586" s="525" t="str">
        <f>VLOOKUP(C586,'Tarifa Compacta'!C:E,3,0)</f>
        <v>Válvula de 2 vías 2T + Bandeja de condensados - 230V unidades comfort 70 - 80</v>
      </c>
      <c r="E586" s="526">
        <f>VLOOKUP(C586,'Tarifa Compacta'!C:F,4,0)</f>
        <v>128</v>
      </c>
    </row>
    <row r="587" spans="2:5" s="730" customFormat="1" ht="14.1" customHeight="1">
      <c r="B587" s="524" t="str">
        <f>_xlfn.XLOOKUP(C587,'Tarifa Compacta'!C:C,'Tarifa Compacta'!B:B,"",0,1)</f>
        <v>4010869411752</v>
      </c>
      <c r="C587" s="582" t="s">
        <v>1922</v>
      </c>
      <c r="D587" s="525" t="str">
        <f>VLOOKUP(C587,'Tarifa Compacta'!C:E,3,0)</f>
        <v>Válvula de 3 vías 2T + Bandeja de condensados - 230V unidades comfort 10 - 60</v>
      </c>
      <c r="E587" s="526">
        <f>VLOOKUP(C587,'Tarifa Compacta'!C:F,4,0)</f>
        <v>165</v>
      </c>
    </row>
    <row r="588" spans="2:5" s="730" customFormat="1" ht="14.1" customHeight="1">
      <c r="B588" s="524" t="str">
        <f>_xlfn.XLOOKUP(C588,'Tarifa Compacta'!C:C,'Tarifa Compacta'!B:B,"",0,1)</f>
        <v>4010869411769</v>
      </c>
      <c r="C588" s="582" t="s">
        <v>1923</v>
      </c>
      <c r="D588" s="525" t="str">
        <f>VLOOKUP(C588,'Tarifa Compacta'!C:E,3,0)</f>
        <v>Válvula de 3 vías 2T + Bandeja de condensados - 230V unidades comfort 70 - 80</v>
      </c>
      <c r="E588" s="526">
        <f>VLOOKUP(C588,'Tarifa Compacta'!C:F,4,0)</f>
        <v>188</v>
      </c>
    </row>
    <row r="589" spans="2:5" s="730" customFormat="1" ht="14.1" customHeight="1">
      <c r="B589" s="524" t="str">
        <f>_xlfn.XLOOKUP(C589,'Tarifa Compacta'!C:C,'Tarifa Compacta'!B:B,"",0,1)</f>
        <v>4010869411561</v>
      </c>
      <c r="C589" s="582" t="s">
        <v>1924</v>
      </c>
      <c r="D589" s="525" t="str">
        <f>VLOOKUP(C589,'Tarifa Compacta'!C:E,3,0)</f>
        <v>Kit de protección de desagüe (vertical y horizontal) unidades comfort 10 - 60</v>
      </c>
      <c r="E589" s="526">
        <f>VLOOKUP(C589,'Tarifa Compacta'!C:F,4,0)</f>
        <v>38</v>
      </c>
    </row>
    <row r="590" spans="2:5" s="730" customFormat="1" ht="14.1" customHeight="1">
      <c r="B590" s="524" t="str">
        <f>_xlfn.XLOOKUP(C590,'Tarifa Compacta'!C:C,'Tarifa Compacta'!B:B,"",0,1)</f>
        <v>4010869411578</v>
      </c>
      <c r="C590" s="582" t="s">
        <v>1925</v>
      </c>
      <c r="D590" s="525" t="str">
        <f>VLOOKUP(C590,'Tarifa Compacta'!C:E,3,0)</f>
        <v>Kit de protección de desagüe (vertical y horizontal) unidades comfort 70 - 80</v>
      </c>
      <c r="E590" s="526">
        <f>VLOOKUP(C590,'Tarifa Compacta'!C:F,4,0)</f>
        <v>38</v>
      </c>
    </row>
    <row r="591" spans="2:5" s="730" customFormat="1" ht="14.1" customHeight="1">
      <c r="B591" s="524" t="str">
        <f>_xlfn.XLOOKUP(C591,'Tarifa Compacta'!C:C,'Tarifa Compacta'!B:B,"",0,1)</f>
        <v>4010869412407</v>
      </c>
      <c r="C591" s="582" t="s">
        <v>1926</v>
      </c>
      <c r="D591" s="525" t="str">
        <f>VLOOKUP(C591,'Tarifa Compacta'!C:E,3,0)</f>
        <v>kit de conexión para el tubo 2T (suministrado suelto) unidades alta presión 15 - 18</v>
      </c>
      <c r="E591" s="526">
        <f>VLOOKUP(C591,'Tarifa Compacta'!C:F,4,0)</f>
        <v>90</v>
      </c>
    </row>
    <row r="592" spans="2:5" s="730" customFormat="1" ht="14.1" customHeight="1">
      <c r="B592" s="527" t="str">
        <f>_xlfn.XLOOKUP(C592,'Tarifa Compacta'!C:C,'Tarifa Compacta'!B:B,"",0,1)</f>
        <v>4010869412384</v>
      </c>
      <c r="C592" s="547" t="s">
        <v>1927</v>
      </c>
      <c r="D592" s="510" t="str">
        <f>VLOOKUP(C592,'Tarifa Compacta'!C:E,3,0)</f>
        <v>kit de conexión para el tubo 2T (suministrado suelto) unidades alta presión 18 - 24</v>
      </c>
      <c r="E592" s="511">
        <f>VLOOKUP(C592,'Tarifa Compacta'!C:F,4,0)</f>
        <v>85</v>
      </c>
    </row>
    <row r="593" spans="1:6" s="248" customFormat="1" ht="18">
      <c r="B593" s="592"/>
      <c r="C593" s="739"/>
      <c r="D593" s="344"/>
      <c r="E593" s="593"/>
    </row>
    <row r="594" spans="1:6" ht="9.9499999999999993" customHeight="1">
      <c r="A594" s="248"/>
      <c r="B594" s="11"/>
      <c r="C594" s="12"/>
      <c r="D594" s="13"/>
      <c r="E594" s="74"/>
      <c r="F594" s="248"/>
    </row>
    <row r="595" spans="1:6" s="252" customFormat="1" ht="50.1" customHeight="1">
      <c r="B595" s="1049" t="str">
        <f>'Títulos y textos'!A189</f>
        <v>UNIDADES AQUAREA LOOP (En anillo hidráulico)</v>
      </c>
      <c r="C595" s="1049"/>
      <c r="D595" s="1049"/>
      <c r="E595" s="1049"/>
    </row>
    <row r="596" spans="1:6" ht="9.9499999999999993" customHeight="1">
      <c r="A596" s="248"/>
      <c r="B596" s="11"/>
      <c r="C596" s="12"/>
      <c r="D596" s="13"/>
      <c r="E596" s="74"/>
      <c r="F596" s="248"/>
    </row>
    <row r="597" spans="1:6" s="248" customFormat="1" ht="39.950000000000003" customHeight="1">
      <c r="B597" s="595" t="str">
        <f>'Títulos y textos'!A190</f>
        <v>UNIDADES BÁSICAS [C] (Sin inyección ni válvula)</v>
      </c>
      <c r="C597" s="596"/>
      <c r="D597" s="597"/>
      <c r="E597" s="598"/>
    </row>
    <row r="598" spans="1:6" s="730" customFormat="1" ht="14.1" customHeight="1">
      <c r="B598" s="499" t="str">
        <f>_xlfn.XLOOKUP(C598,'Tarifa Compacta'!C:C,'Tarifa Compacta'!B:B,"",0,1)</f>
        <v>4010869594318</v>
      </c>
      <c r="C598" s="500" t="s">
        <v>3216</v>
      </c>
      <c r="D598" s="501" t="str">
        <f>VLOOKUP(C598,'Tarifa Compacta'!C:E,3,0)</f>
        <v>Bomba loop básica 1,10kW</v>
      </c>
      <c r="E598" s="502">
        <f>VLOOKUP(C598,'Tarifa Compacta'!C:F,4,0)</f>
        <v>2528</v>
      </c>
    </row>
    <row r="599" spans="1:6" s="730" customFormat="1" ht="14.1" customHeight="1">
      <c r="B599" s="503" t="str">
        <f>_xlfn.XLOOKUP(C599,'Tarifa Compacta'!C:C,'Tarifa Compacta'!B:B,"",0,1)</f>
        <v>4010869594325</v>
      </c>
      <c r="C599" s="523" t="s">
        <v>3217</v>
      </c>
      <c r="D599" s="504" t="str">
        <f>VLOOKUP(C599,'Tarifa Compacta'!C:E,3,0)</f>
        <v>Bomba loop básica 2kW</v>
      </c>
      <c r="E599" s="505">
        <f>VLOOKUP(C599,'Tarifa Compacta'!C:F,4,0)</f>
        <v>2681</v>
      </c>
    </row>
    <row r="600" spans="1:6" s="730" customFormat="1" ht="14.1" customHeight="1">
      <c r="B600" s="503" t="str">
        <f>_xlfn.XLOOKUP(C600,'Tarifa Compacta'!C:C,'Tarifa Compacta'!B:B,"",0,1)</f>
        <v>4010869594332</v>
      </c>
      <c r="C600" s="523" t="s">
        <v>3218</v>
      </c>
      <c r="D600" s="504" t="str">
        <f>VLOOKUP(C600,'Tarifa Compacta'!C:E,3,0)</f>
        <v>Bomba loop básica 3,10kW</v>
      </c>
      <c r="E600" s="505">
        <f>VLOOKUP(C600,'Tarifa Compacta'!C:F,4,0)</f>
        <v>3123</v>
      </c>
    </row>
    <row r="601" spans="1:6" s="730" customFormat="1" ht="14.1" customHeight="1">
      <c r="B601" s="503" t="str">
        <f>_xlfn.XLOOKUP(C601,'Tarifa Compacta'!C:C,'Tarifa Compacta'!B:B,"",0,1)</f>
        <v>4010869594349</v>
      </c>
      <c r="C601" s="523" t="s">
        <v>3219</v>
      </c>
      <c r="D601" s="504" t="str">
        <f>VLOOKUP(C601,'Tarifa Compacta'!C:E,3,0)</f>
        <v>Bomba loop básica con Wi-Fi 1,10kW</v>
      </c>
      <c r="E601" s="505">
        <f>VLOOKUP(C601,'Tarifa Compacta'!C:F,4,0)</f>
        <v>2559</v>
      </c>
    </row>
    <row r="602" spans="1:6" s="730" customFormat="1" ht="14.1" customHeight="1">
      <c r="A602" s="548"/>
      <c r="B602" s="503" t="str">
        <f>_xlfn.XLOOKUP(C602,'Tarifa Compacta'!C:C,'Tarifa Compacta'!B:B,"",0,1)</f>
        <v>4010869594356</v>
      </c>
      <c r="C602" s="523" t="s">
        <v>3220</v>
      </c>
      <c r="D602" s="504" t="str">
        <f>VLOOKUP(C602,'Tarifa Compacta'!C:E,3,0)</f>
        <v>Bomba loop básica con Wi-Fi 2kW</v>
      </c>
      <c r="E602" s="505">
        <f>VLOOKUP(C602,'Tarifa Compacta'!C:F,4,0)</f>
        <v>2712</v>
      </c>
    </row>
    <row r="603" spans="1:6" s="730" customFormat="1" ht="14.1" customHeight="1">
      <c r="A603" s="548"/>
      <c r="B603" s="508" t="str">
        <f>_xlfn.XLOOKUP(C603,'Tarifa Compacta'!C:C,'Tarifa Compacta'!B:B,"",0,1)</f>
        <v>4010869594363</v>
      </c>
      <c r="C603" s="509" t="s">
        <v>3221</v>
      </c>
      <c r="D603" s="510" t="str">
        <f>VLOOKUP(C603,'Tarifa Compacta'!C:E,3,0)</f>
        <v>Bomba loop básica con Wi-Fi 3,10kW</v>
      </c>
      <c r="E603" s="511">
        <f>VLOOKUP(C603,'Tarifa Compacta'!C:F,4,0)</f>
        <v>3156</v>
      </c>
    </row>
    <row r="604" spans="1:6">
      <c r="A604" s="248"/>
      <c r="B604" s="897"/>
      <c r="C604" s="897"/>
      <c r="D604" s="898"/>
      <c r="E604" s="899"/>
      <c r="F604" s="248"/>
    </row>
    <row r="605" spans="1:6" s="248" customFormat="1" ht="39.950000000000003" customHeight="1">
      <c r="B605" s="595" t="str">
        <f>'Títulos y textos'!A191</f>
        <v>UNIDADES CON VÁLVULA [B] (Sin inyección)</v>
      </c>
      <c r="C605" s="596"/>
      <c r="D605" s="597"/>
      <c r="E605" s="598"/>
    </row>
    <row r="606" spans="1:6" s="730" customFormat="1" ht="14.1" customHeight="1">
      <c r="B606" s="499" t="str">
        <f>_xlfn.XLOOKUP(C606,'Tarifa Compacta'!C:C,'Tarifa Compacta'!B:B,"",0,1)</f>
        <v>4010869594257</v>
      </c>
      <c r="C606" s="500" t="s">
        <v>3210</v>
      </c>
      <c r="D606" s="501" t="str">
        <f>VLOOKUP(C606,'Tarifa Compacta'!C:E,3,0)</f>
        <v>Bomba loop con válvula 1,10kW</v>
      </c>
      <c r="E606" s="502">
        <f>VLOOKUP(C606,'Tarifa Compacta'!C:F,4,0)</f>
        <v>3087</v>
      </c>
    </row>
    <row r="607" spans="1:6" s="730" customFormat="1" ht="14.1" customHeight="1">
      <c r="B607" s="503" t="str">
        <f>_xlfn.XLOOKUP(C607,'Tarifa Compacta'!C:C,'Tarifa Compacta'!B:B,"",0,1)</f>
        <v>4010869594264</v>
      </c>
      <c r="C607" s="523" t="s">
        <v>3211</v>
      </c>
      <c r="D607" s="504" t="str">
        <f>VLOOKUP(C607,'Tarifa Compacta'!C:E,3,0)</f>
        <v>Bomba loop con válvula 2kW</v>
      </c>
      <c r="E607" s="505">
        <f>VLOOKUP(C607,'Tarifa Compacta'!C:F,4,0)</f>
        <v>3237</v>
      </c>
    </row>
    <row r="608" spans="1:6" s="730" customFormat="1" ht="14.1" customHeight="1">
      <c r="B608" s="503" t="str">
        <f>_xlfn.XLOOKUP(C608,'Tarifa Compacta'!C:C,'Tarifa Compacta'!B:B,"",0,1)</f>
        <v>4010869594271</v>
      </c>
      <c r="C608" s="523" t="s">
        <v>3212</v>
      </c>
      <c r="D608" s="504" t="str">
        <f>VLOOKUP(C608,'Tarifa Compacta'!C:E,3,0)</f>
        <v>Bomba loop con válvula 3,10kW</v>
      </c>
      <c r="E608" s="505">
        <f>VLOOKUP(C608,'Tarifa Compacta'!C:F,4,0)</f>
        <v>3731</v>
      </c>
    </row>
    <row r="609" spans="1:6" s="730" customFormat="1" ht="14.1" customHeight="1">
      <c r="B609" s="503" t="str">
        <f>_xlfn.XLOOKUP(C609,'Tarifa Compacta'!C:C,'Tarifa Compacta'!B:B,"",0,1)</f>
        <v>4010869594288</v>
      </c>
      <c r="C609" s="523" t="s">
        <v>3213</v>
      </c>
      <c r="D609" s="504" t="str">
        <f>VLOOKUP(C609,'Tarifa Compacta'!C:E,3,0)</f>
        <v>Bomba loop con válvula y Wi-Fi 1,10kW</v>
      </c>
      <c r="E609" s="505">
        <f>VLOOKUP(C609,'Tarifa Compacta'!C:F,4,0)</f>
        <v>3117</v>
      </c>
    </row>
    <row r="610" spans="1:6" s="730" customFormat="1" ht="14.1" customHeight="1">
      <c r="A610" s="548"/>
      <c r="B610" s="503" t="str">
        <f>_xlfn.XLOOKUP(C610,'Tarifa Compacta'!C:C,'Tarifa Compacta'!B:B,"",0,1)</f>
        <v>4010869594295</v>
      </c>
      <c r="C610" s="523" t="s">
        <v>3214</v>
      </c>
      <c r="D610" s="504" t="str">
        <f>VLOOKUP(C610,'Tarifa Compacta'!C:E,3,0)</f>
        <v>Bomba loop con válvula y Wi-Fi 2kW</v>
      </c>
      <c r="E610" s="505">
        <f>VLOOKUP(C610,'Tarifa Compacta'!C:F,4,0)</f>
        <v>3270</v>
      </c>
    </row>
    <row r="611" spans="1:6" s="730" customFormat="1" ht="14.1" customHeight="1">
      <c r="A611" s="548"/>
      <c r="B611" s="508" t="str">
        <f>_xlfn.XLOOKUP(C611,'Tarifa Compacta'!C:C,'Tarifa Compacta'!B:B,"",0,1)</f>
        <v>4010869594301</v>
      </c>
      <c r="C611" s="509" t="s">
        <v>3215</v>
      </c>
      <c r="D611" s="510" t="str">
        <f>VLOOKUP(C611,'Tarifa Compacta'!C:E,3,0)</f>
        <v>Bomba loop con válvula y Wi-Fi 3,10kW</v>
      </c>
      <c r="E611" s="511">
        <f>VLOOKUP(C611,'Tarifa Compacta'!C:F,4,0)</f>
        <v>3762</v>
      </c>
    </row>
    <row r="612" spans="1:6">
      <c r="A612" s="248"/>
      <c r="B612" s="897"/>
      <c r="C612" s="897"/>
      <c r="D612" s="898"/>
      <c r="E612" s="899"/>
      <c r="F612" s="248"/>
    </row>
    <row r="613" spans="1:6" s="248" customFormat="1" ht="39.950000000000003" customHeight="1">
      <c r="B613" s="595" t="str">
        <f>'Títulos y textos'!A192</f>
        <v>UNIDADES CON INYECCIÓN [F] (Sin válvula)</v>
      </c>
      <c r="C613" s="596"/>
      <c r="D613" s="597"/>
      <c r="E613" s="598"/>
    </row>
    <row r="614" spans="1:6" s="730" customFormat="1" ht="14.1" customHeight="1">
      <c r="B614" s="499" t="str">
        <f>_xlfn.XLOOKUP(C614,'Tarifa Compacta'!C:C,'Tarifa Compacta'!B:B,"",0,1)</f>
        <v>4010869594431</v>
      </c>
      <c r="C614" s="500" t="s">
        <v>3228</v>
      </c>
      <c r="D614" s="501" t="str">
        <f>VLOOKUP(C614,'Tarifa Compacta'!C:E,3,0)</f>
        <v>Bomba loop con inyección 1,10kW</v>
      </c>
      <c r="E614" s="502">
        <f>VLOOKUP(C614,'Tarifa Compacta'!C:F,4,0)</f>
        <v>2731</v>
      </c>
    </row>
    <row r="615" spans="1:6" s="730" customFormat="1" ht="14.1" customHeight="1">
      <c r="B615" s="503" t="str">
        <f>_xlfn.XLOOKUP(C615,'Tarifa Compacta'!C:C,'Tarifa Compacta'!B:B,"",0,1)</f>
        <v>4010869594448</v>
      </c>
      <c r="C615" s="523" t="s">
        <v>3229</v>
      </c>
      <c r="D615" s="504" t="str">
        <f>VLOOKUP(C615,'Tarifa Compacta'!C:E,3,0)</f>
        <v>Bomba loop con inyección 2kW</v>
      </c>
      <c r="E615" s="505">
        <f>VLOOKUP(C615,'Tarifa Compacta'!C:F,4,0)</f>
        <v>2884</v>
      </c>
    </row>
    <row r="616" spans="1:6" s="730" customFormat="1" ht="14.1" customHeight="1">
      <c r="B616" s="503" t="str">
        <f>_xlfn.XLOOKUP(C616,'Tarifa Compacta'!C:C,'Tarifa Compacta'!B:B,"",0,1)</f>
        <v>4010869594455</v>
      </c>
      <c r="C616" s="523" t="s">
        <v>3230</v>
      </c>
      <c r="D616" s="504" t="str">
        <f>VLOOKUP(C616,'Tarifa Compacta'!C:E,3,0)</f>
        <v>Bomba loop con inyección 3,10kW</v>
      </c>
      <c r="E616" s="505">
        <f>VLOOKUP(C616,'Tarifa Compacta'!C:F,4,0)</f>
        <v>3325</v>
      </c>
    </row>
    <row r="617" spans="1:6" s="730" customFormat="1" ht="14.1" customHeight="1">
      <c r="B617" s="503" t="str">
        <f>_xlfn.XLOOKUP(C617,'Tarifa Compacta'!C:C,'Tarifa Compacta'!B:B,"",0,1)</f>
        <v>4010869594462</v>
      </c>
      <c r="C617" s="523" t="s">
        <v>3231</v>
      </c>
      <c r="D617" s="504" t="str">
        <f>VLOOKUP(C617,'Tarifa Compacta'!C:E,3,0)</f>
        <v>Bomba loop con inyección y Wi-Fi 1,10kW</v>
      </c>
      <c r="E617" s="505">
        <f>VLOOKUP(C617,'Tarifa Compacta'!C:F,4,0)</f>
        <v>2762</v>
      </c>
    </row>
    <row r="618" spans="1:6" s="730" customFormat="1" ht="14.1" customHeight="1">
      <c r="A618" s="548"/>
      <c r="B618" s="503" t="str">
        <f>_xlfn.XLOOKUP(C618,'Tarifa Compacta'!C:C,'Tarifa Compacta'!B:B,"",0,1)</f>
        <v>4010869594479</v>
      </c>
      <c r="C618" s="523" t="s">
        <v>3232</v>
      </c>
      <c r="D618" s="504" t="str">
        <f>VLOOKUP(C618,'Tarifa Compacta'!C:E,3,0)</f>
        <v>Bomba loop con inyección y Wi-Fi 2kW</v>
      </c>
      <c r="E618" s="505">
        <f>VLOOKUP(C618,'Tarifa Compacta'!C:F,4,0)</f>
        <v>2914</v>
      </c>
    </row>
    <row r="619" spans="1:6" s="730" customFormat="1" ht="14.1" customHeight="1">
      <c r="A619" s="548"/>
      <c r="B619" s="508" t="str">
        <f>_xlfn.XLOOKUP(C619,'Tarifa Compacta'!C:C,'Tarifa Compacta'!B:B,"",0,1)</f>
        <v>4010869594486</v>
      </c>
      <c r="C619" s="509" t="s">
        <v>3233</v>
      </c>
      <c r="D619" s="510" t="str">
        <f>VLOOKUP(C619,'Tarifa Compacta'!C:E,3,0)</f>
        <v>Bomba loop con inyección y Wi-Fi 3,10kW</v>
      </c>
      <c r="E619" s="511">
        <f>VLOOKUP(C619,'Tarifa Compacta'!C:F,4,0)</f>
        <v>3359</v>
      </c>
    </row>
    <row r="620" spans="1:6">
      <c r="A620" s="248"/>
      <c r="B620" s="897"/>
      <c r="C620" s="897"/>
      <c r="D620" s="898"/>
      <c r="E620" s="899"/>
      <c r="F620" s="248"/>
    </row>
    <row r="621" spans="1:6" s="248" customFormat="1" ht="39.950000000000003" customHeight="1">
      <c r="B621" s="595" t="str">
        <f>'Títulos y textos'!A193</f>
        <v>UNIDADES CON VÁLVULA E INYECCIÓN [E]</v>
      </c>
      <c r="C621" s="596"/>
      <c r="D621" s="597"/>
      <c r="E621" s="598"/>
    </row>
    <row r="622" spans="1:6" s="730" customFormat="1" ht="14.1" customHeight="1">
      <c r="B622" s="499" t="str">
        <f>_xlfn.XLOOKUP(C622,'Tarifa Compacta'!C:C,'Tarifa Compacta'!B:B,"",0,1)</f>
        <v>4010869594370</v>
      </c>
      <c r="C622" s="500" t="s">
        <v>3222</v>
      </c>
      <c r="D622" s="501" t="str">
        <f>VLOOKUP(C622,'Tarifa Compacta'!C:E,3,0)</f>
        <v>Bomba loop con válvula e inyección 1,10kW</v>
      </c>
      <c r="E622" s="502">
        <f>VLOOKUP(C622,'Tarifa Compacta'!C:F,4,0)</f>
        <v>3287</v>
      </c>
    </row>
    <row r="623" spans="1:6" s="730" customFormat="1" ht="14.1" customHeight="1">
      <c r="B623" s="503" t="str">
        <f>_xlfn.XLOOKUP(C623,'Tarifa Compacta'!C:C,'Tarifa Compacta'!B:B,"",0,1)</f>
        <v>4010869594387</v>
      </c>
      <c r="C623" s="523" t="s">
        <v>3223</v>
      </c>
      <c r="D623" s="504" t="str">
        <f>VLOOKUP(C623,'Tarifa Compacta'!C:E,3,0)</f>
        <v>Bomba loop con válvula e inyección 2kW</v>
      </c>
      <c r="E623" s="505">
        <f>VLOOKUP(C623,'Tarifa Compacta'!C:F,4,0)</f>
        <v>3439</v>
      </c>
    </row>
    <row r="624" spans="1:6" s="730" customFormat="1" ht="14.1" customHeight="1">
      <c r="B624" s="503" t="str">
        <f>_xlfn.XLOOKUP(C624,'Tarifa Compacta'!C:C,'Tarifa Compacta'!B:B,"",0,1)</f>
        <v>4010869594394</v>
      </c>
      <c r="C624" s="523" t="s">
        <v>3224</v>
      </c>
      <c r="D624" s="504" t="str">
        <f>VLOOKUP(C624,'Tarifa Compacta'!C:E,3,0)</f>
        <v>Bomba loop con válvula e inyección 3,10kW</v>
      </c>
      <c r="E624" s="505">
        <f>VLOOKUP(C624,'Tarifa Compacta'!C:F,4,0)</f>
        <v>3934</v>
      </c>
    </row>
    <row r="625" spans="1:6" s="730" customFormat="1" ht="14.1" customHeight="1">
      <c r="B625" s="503" t="str">
        <f>_xlfn.XLOOKUP(C625,'Tarifa Compacta'!C:C,'Tarifa Compacta'!B:B,"",0,1)</f>
        <v>4010869594400</v>
      </c>
      <c r="C625" s="523" t="s">
        <v>3225</v>
      </c>
      <c r="D625" s="504" t="str">
        <f>VLOOKUP(C625,'Tarifa Compacta'!C:E,3,0)</f>
        <v>Bomba loop con válvula, inyección y Wi-Fi 1,10kW</v>
      </c>
      <c r="E625" s="505">
        <f>VLOOKUP(C625,'Tarifa Compacta'!C:F,4,0)</f>
        <v>3320</v>
      </c>
    </row>
    <row r="626" spans="1:6" s="730" customFormat="1" ht="14.1" customHeight="1">
      <c r="A626" s="548"/>
      <c r="B626" s="503" t="str">
        <f>_xlfn.XLOOKUP(C626,'Tarifa Compacta'!C:C,'Tarifa Compacta'!B:B,"",0,1)</f>
        <v>4010869594417</v>
      </c>
      <c r="C626" s="523" t="s">
        <v>3226</v>
      </c>
      <c r="D626" s="504" t="str">
        <f>VLOOKUP(C626,'Tarifa Compacta'!C:E,3,0)</f>
        <v>Bomba loop con válvula, inyección y Wi-Fi 2kW</v>
      </c>
      <c r="E626" s="505">
        <f>VLOOKUP(C626,'Tarifa Compacta'!C:F,4,0)</f>
        <v>3473</v>
      </c>
    </row>
    <row r="627" spans="1:6" s="730" customFormat="1" ht="14.1" customHeight="1">
      <c r="A627" s="548"/>
      <c r="B627" s="508" t="str">
        <f>_xlfn.XLOOKUP(C627,'Tarifa Compacta'!C:C,'Tarifa Compacta'!B:B,"",0,1)</f>
        <v>4010869594424</v>
      </c>
      <c r="C627" s="509" t="s">
        <v>3227</v>
      </c>
      <c r="D627" s="510" t="str">
        <f>VLOOKUP(C627,'Tarifa Compacta'!C:E,3,0)</f>
        <v>Bomba loop con válvula, inyección y Wi-Fi 3,10kW</v>
      </c>
      <c r="E627" s="511">
        <f>VLOOKUP(C627,'Tarifa Compacta'!C:F,4,0)</f>
        <v>3964</v>
      </c>
    </row>
    <row r="628" spans="1:6">
      <c r="A628" s="248"/>
      <c r="B628" s="897"/>
      <c r="C628" s="897"/>
      <c r="D628" s="898"/>
      <c r="E628" s="899"/>
      <c r="F628" s="248"/>
    </row>
    <row r="629" spans="1:6">
      <c r="A629" s="248"/>
      <c r="B629" s="897"/>
      <c r="C629" s="897"/>
      <c r="D629" s="898"/>
      <c r="E629" s="899"/>
      <c r="F629" s="248"/>
    </row>
  </sheetData>
  <sheetProtection algorithmName="SHA-512" hashValue="w2BXkYWVep27QYIDEBvmZyeT5oWPpXe5WZLIEp41dVGb9p6p4PqF25aTOkUQDi+C3ZoMCKb4QcX5g3aUa/sLfw==" saltValue="eyvqNzVwLmitiGVtTMr+eg==" spinCount="100000" sheet="1" objects="1" scenarios="1"/>
  <conditionalFormatting sqref="D11:D18 D20:D27 D29:D33 D35:D42 D44:D48 D53:D63 D65:D70 D72:D77 D82:D92 D94:D127 D132:D140 D142:D150 D155:D176 D183:D190 D192:D199 D201:D209 D211:D219 D221:D228 D230:D237 D239:D247 D249:D257 D262:D269 D271:D278 D280:D288 D290:D298 D300:D307 D309:D316 D318:D326 D328:D336 D341:D348 D350:D357 D359:D367 D369:D377 D379:D386 D388:D395 D397:D405 D407:D415 D426:D430 D435:D441 D443:D449 D451:D457 D459:D465 D467:D473 D475:D481 D483:D489 D491:D497 D502:D508 D510:D516 D518:D523 D525:D530 D535:D539 D541:D545 D550:D564 D566:D592 D598:D603">
    <cfRule type="cellIs" dxfId="4" priority="6" operator="equal">
      <formula>"*"</formula>
    </cfRule>
  </conditionalFormatting>
  <conditionalFormatting sqref="D420:D424">
    <cfRule type="cellIs" dxfId="3" priority="1" operator="equal">
      <formula>"*"</formula>
    </cfRule>
  </conditionalFormatting>
  <conditionalFormatting sqref="D606:D611">
    <cfRule type="cellIs" dxfId="2" priority="4" operator="equal">
      <formula>"*"</formula>
    </cfRule>
  </conditionalFormatting>
  <conditionalFormatting sqref="D614:D619">
    <cfRule type="cellIs" dxfId="1" priority="3" operator="equal">
      <formula>"*"</formula>
    </cfRule>
  </conditionalFormatting>
  <conditionalFormatting sqref="D622:D627">
    <cfRule type="cellIs" dxfId="0" priority="2" operator="equal">
      <formula>"*"</formula>
    </cfRule>
  </conditionalFormatting>
  <hyperlinks>
    <hyperlink ref="B4" r:id="rId1" display="www.aircon.panasonic.es" xr:uid="{B59562AA-9316-49DE-81D8-0A5A1BBDA36F}"/>
  </hyperlinks>
  <pageMargins left="0.7" right="0.7" top="0.75" bottom="0.75" header="0.3" footer="0.3"/>
  <customProperties>
    <customPr name="_pios_id" r:id="rId2"/>
  </customPropertie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4FD7F9C973D8548BB18D57D36AE6FC9" ma:contentTypeVersion="6" ma:contentTypeDescription="Create a new document." ma:contentTypeScope="" ma:versionID="ad9f0c547e37ecca7c312ada07cd1625">
  <xsd:schema xmlns:xsd="http://www.w3.org/2001/XMLSchema" xmlns:xs="http://www.w3.org/2001/XMLSchema" xmlns:p="http://schemas.microsoft.com/office/2006/metadata/properties" xmlns:ns2="d9bdf1b0-f6a1-4e5f-9cc5-91841ba108ef" xmlns:ns3="6fc09e08-28e1-477e-9ee9-73223e23cf91" targetNamespace="http://schemas.microsoft.com/office/2006/metadata/properties" ma:root="true" ma:fieldsID="6d698eb0e71a78a0591a22de49942bad" ns2:_="" ns3:_="">
    <xsd:import namespace="d9bdf1b0-f6a1-4e5f-9cc5-91841ba108ef"/>
    <xsd:import namespace="6fc09e08-28e1-477e-9ee9-73223e23cf91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SearchProperties" minOccurs="0"/>
                <xsd:element ref="ns2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9bdf1b0-f6a1-4e5f-9cc5-91841ba108e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2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3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fc09e08-28e1-477e-9ee9-73223e23cf91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B1153716-EDF0-4CFB-85E6-CC7B253DC921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AD8E4559-8AEF-4D13-B76D-C2C4D43E2BA7}">
  <ds:schemaRefs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purl.org/dc/elements/1.1/"/>
    <ds:schemaRef ds:uri="http://schemas.microsoft.com/office/2006/metadata/properties"/>
    <ds:schemaRef ds:uri="http://schemas.microsoft.com/office/infopath/2007/PartnerControls"/>
    <ds:schemaRef ds:uri="d9bdf1b0-f6a1-4e5f-9cc5-91841ba108ef"/>
    <ds:schemaRef ds:uri="6fc09e08-28e1-477e-9ee9-73223e23cf91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56FC25A1-AF17-4FDB-A882-854FF9532A6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d9bdf1b0-f6a1-4e5f-9cc5-91841ba108ef"/>
    <ds:schemaRef ds:uri="6fc09e08-28e1-477e-9ee9-73223e23cf9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18</vt:i4>
      </vt:variant>
    </vt:vector>
  </HeadingPairs>
  <TitlesOfParts>
    <vt:vector size="18" baseType="lpstr">
      <vt:lpstr>Pricing source</vt:lpstr>
      <vt:lpstr>Títulos y textos</vt:lpstr>
      <vt:lpstr>Kits</vt:lpstr>
      <vt:lpstr>Tarifa Compacta</vt:lpstr>
      <vt:lpstr>Aquarea R290</vt:lpstr>
      <vt:lpstr>Aquarea R32</vt:lpstr>
      <vt:lpstr>DHW + ACC</vt:lpstr>
      <vt:lpstr>Aquarea Liquidación</vt:lpstr>
      <vt:lpstr>Fan Coil</vt:lpstr>
      <vt:lpstr>RAC</vt:lpstr>
      <vt:lpstr>BZ</vt:lpstr>
      <vt:lpstr>RZ </vt:lpstr>
      <vt:lpstr>UZ</vt:lpstr>
      <vt:lpstr>Gama Comercial PACi</vt:lpstr>
      <vt:lpstr>VRF</vt:lpstr>
      <vt:lpstr>Ventilación</vt:lpstr>
      <vt:lpstr>Chillers en Stock</vt:lpstr>
      <vt:lpstr>Refrigeración</vt:lpstr>
    </vt:vector>
  </TitlesOfParts>
  <Manager/>
  <Company>Panasonic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Elena Foradori (E0B8677)</dc:creator>
  <cp:keywords/>
  <dc:description/>
  <cp:lastModifiedBy>Clotet, Jordi</cp:lastModifiedBy>
  <cp:revision/>
  <cp:lastPrinted>2024-06-17T14:57:16Z</cp:lastPrinted>
  <dcterms:created xsi:type="dcterms:W3CDTF">2023-04-19T10:39:00Z</dcterms:created>
  <dcterms:modified xsi:type="dcterms:W3CDTF">2024-12-30T14:41:16Z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0x01010044FD7F9C973D8548BB18D57D36AE6FC9</vt:lpwstr>
  </property>
</Properties>
</file>